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chartsheets/sheet18.xml" ContentType="application/vnd.openxmlformats-officedocument.spreadsheetml.chartsheet+xml"/>
  <Override PartName="/xl/chartsheets/sheet19.xml" ContentType="application/vnd.openxmlformats-officedocument.spreadsheetml.chartsheet+xml"/>
  <Override PartName="/xl/chartsheets/sheet20.xml" ContentType="application/vnd.openxmlformats-officedocument.spreadsheetml.chartsheet+xml"/>
  <Override PartName="/xl/chartsheets/sheet21.xml" ContentType="application/vnd.openxmlformats-officedocument.spreadsheetml.chartsheet+xml"/>
  <Override PartName="/xl/chartsheets/sheet22.xml" ContentType="application/vnd.openxmlformats-officedocument.spreadsheetml.chartsheet+xml"/>
  <Override PartName="/xl/chartsheets/sheet23.xml" ContentType="application/vnd.openxmlformats-officedocument.spreadsheetml.chartsheet+xml"/>
  <Override PartName="/xl/chartsheets/sheet24.xml" ContentType="application/vnd.openxmlformats-officedocument.spreadsheetml.chartsheet+xml"/>
  <Override PartName="/xl/chartsheets/sheet25.xml" ContentType="application/vnd.openxmlformats-officedocument.spreadsheetml.chartsheet+xml"/>
  <Override PartName="/xl/chartsheets/sheet26.xml" ContentType="application/vnd.openxmlformats-officedocument.spreadsheetml.chartsheet+xml"/>
  <Override PartName="/xl/chartsheets/sheet27.xml" ContentType="application/vnd.openxmlformats-officedocument.spreadsheetml.chartsheet+xml"/>
  <Override PartName="/xl/chartsheets/sheet28.xml" ContentType="application/vnd.openxmlformats-officedocument.spreadsheetml.chartsheet+xml"/>
  <Override PartName="/xl/chartsheets/sheet29.xml" ContentType="application/vnd.openxmlformats-officedocument.spreadsheetml.chartsheet+xml"/>
  <Override PartName="/xl/chartsheets/sheet30.xml" ContentType="application/vnd.openxmlformats-officedocument.spreadsheetml.chartsheet+xml"/>
  <Override PartName="/xl/chartsheets/sheet31.xml" ContentType="application/vnd.openxmlformats-officedocument.spreadsheetml.chartsheet+xml"/>
  <Override PartName="/xl/chartsheets/sheet32.xml" ContentType="application/vnd.openxmlformats-officedocument.spreadsheetml.chartsheet+xml"/>
  <Override PartName="/xl/chartsheets/sheet33.xml" ContentType="application/vnd.openxmlformats-officedocument.spreadsheetml.chartsheet+xml"/>
  <Override PartName="/xl/chartsheets/sheet34.xml" ContentType="application/vnd.openxmlformats-officedocument.spreadsheetml.chartsheet+xml"/>
  <Override PartName="/xl/chartsheets/sheet35.xml" ContentType="application/vnd.openxmlformats-officedocument.spreadsheetml.chartsheet+xml"/>
  <Override PartName="/xl/chartsheets/sheet36.xml" ContentType="application/vnd.openxmlformats-officedocument.spreadsheetml.chartsheet+xml"/>
  <Override PartName="/xl/chartsheets/sheet37.xml" ContentType="application/vnd.openxmlformats-officedocument.spreadsheetml.chartsheet+xml"/>
  <Override PartName="/xl/chartsheets/sheet38.xml" ContentType="application/vnd.openxmlformats-officedocument.spreadsheetml.chartsheet+xml"/>
  <Override PartName="/xl/chartsheets/sheet39.xml" ContentType="application/vnd.openxmlformats-officedocument.spreadsheetml.chartsheet+xml"/>
  <Override PartName="/xl/chartsheets/sheet40.xml" ContentType="application/vnd.openxmlformats-officedocument.spreadsheetml.chartsheet+xml"/>
  <Override PartName="/xl/chartsheets/sheet41.xml" ContentType="application/vnd.openxmlformats-officedocument.spreadsheetml.chartsheet+xml"/>
  <Override PartName="/xl/chartsheets/sheet42.xml" ContentType="application/vnd.openxmlformats-officedocument.spreadsheetml.chartsheet+xml"/>
  <Override PartName="/xl/chartsheets/sheet43.xml" ContentType="application/vnd.openxmlformats-officedocument.spreadsheetml.chartsheet+xml"/>
  <Override PartName="/xl/chartsheets/sheet44.xml" ContentType="application/vnd.openxmlformats-officedocument.spreadsheetml.chartsheet+xml"/>
  <Override PartName="/xl/chartsheets/sheet45.xml" ContentType="application/vnd.openxmlformats-officedocument.spreadsheetml.chartsheet+xml"/>
  <Override PartName="/xl/chartsheets/sheet46.xml" ContentType="application/vnd.openxmlformats-officedocument.spreadsheetml.chartsheet+xml"/>
  <Override PartName="/xl/chartsheets/sheet47.xml" ContentType="application/vnd.openxmlformats-officedocument.spreadsheetml.chartsheet+xml"/>
  <Override PartName="/xl/chartsheets/sheet48.xml" ContentType="application/vnd.openxmlformats-officedocument.spreadsheetml.chartsheet+xml"/>
  <Override PartName="/xl/chartsheets/sheet49.xml" ContentType="application/vnd.openxmlformats-officedocument.spreadsheetml.chartsheet+xml"/>
  <Override PartName="/xl/chartsheets/sheet50.xml" ContentType="application/vnd.openxmlformats-officedocument.spreadsheetml.chartsheet+xml"/>
  <Override PartName="/xl/chartsheets/sheet51.xml" ContentType="application/vnd.openxmlformats-officedocument.spreadsheetml.chartsheet+xml"/>
  <Override PartName="/xl/chartsheets/sheet52.xml" ContentType="application/vnd.openxmlformats-officedocument.spreadsheetml.chartsheet+xml"/>
  <Override PartName="/xl/chartsheets/sheet53.xml" ContentType="application/vnd.openxmlformats-officedocument.spreadsheetml.chartsheet+xml"/>
  <Override PartName="/xl/chartsheets/sheet54.xml" ContentType="application/vnd.openxmlformats-officedocument.spreadsheetml.chartsheet+xml"/>
  <Override PartName="/xl/chartsheets/sheet55.xml" ContentType="application/vnd.openxmlformats-officedocument.spreadsheetml.chartsheet+xml"/>
  <Override PartName="/xl/chartsheets/sheet56.xml" ContentType="application/vnd.openxmlformats-officedocument.spreadsheetml.chartsheet+xml"/>
  <Override PartName="/xl/chartsheets/sheet57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8.xml" ContentType="application/vnd.openxmlformats-officedocument.drawing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9.xml" ContentType="application/vnd.openxmlformats-officedocument.drawing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8.xml" ContentType="application/vnd.openxmlformats-officedocument.drawing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9.xml" ContentType="application/vnd.openxmlformats-officedocument.drawing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0.xml" ContentType="application/vnd.openxmlformats-officedocument.drawing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3.xml" ContentType="application/vnd.openxmlformats-officedocument.drawing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4.xml" ContentType="application/vnd.openxmlformats-officedocument.drawing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5.xml" ContentType="application/vnd.openxmlformats-officedocument.drawing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6.xml" ContentType="application/vnd.openxmlformats-officedocument.drawing+xml"/>
  <Override PartName="/xl/charts/chart4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7.xml" ContentType="application/vnd.openxmlformats-officedocument.drawing+xml"/>
  <Override PartName="/xl/charts/chart4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8.xml" ContentType="application/vnd.openxmlformats-officedocument.drawing+xml"/>
  <Override PartName="/xl/charts/chart4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9.xml" ContentType="application/vnd.openxmlformats-officedocument.drawing+xml"/>
  <Override PartName="/xl/charts/chart46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50.xml" ContentType="application/vnd.openxmlformats-officedocument.drawing+xml"/>
  <Override PartName="/xl/charts/chart47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51.xml" ContentType="application/vnd.openxmlformats-officedocument.drawing+xml"/>
  <Override PartName="/xl/charts/chart48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2.xml" ContentType="application/vnd.openxmlformats-officedocument.drawing+xml"/>
  <Override PartName="/xl/charts/chart49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3.xml" ContentType="application/vnd.openxmlformats-officedocument.drawing+xml"/>
  <Override PartName="/xl/charts/chart50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4.xml" ContentType="application/vnd.openxmlformats-officedocument.drawing+xml"/>
  <Override PartName="/xl/charts/chart51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5.xml" ContentType="application/vnd.openxmlformats-officedocument.drawing+xml"/>
  <Override PartName="/xl/charts/chart52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6.xml" ContentType="application/vnd.openxmlformats-officedocument.drawing+xml"/>
  <Override PartName="/xl/charts/chart53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7.xml" ContentType="application/vnd.openxmlformats-officedocument.drawing+xml"/>
  <Override PartName="/xl/charts/chart54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8.xml" ContentType="application/vnd.openxmlformats-officedocument.drawing+xml"/>
  <Override PartName="/xl/charts/chart55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9.xml" ContentType="application/vnd.openxmlformats-officedocument.drawing+xml"/>
  <Override PartName="/xl/charts/chart56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60.xml" ContentType="application/vnd.openxmlformats-officedocument.drawing+xml"/>
  <Override PartName="/xl/charts/chart57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1.xml" ContentType="application/vnd.openxmlformats-officedocument.drawing+xml"/>
  <Override PartName="/xl/charts/chart58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na\Desktop\CPF1 INSPECCIÓN\2018\OPERACIÓN DIARIA\6. JUNIO 2018 CPF1\"/>
    </mc:Choice>
  </mc:AlternateContent>
  <bookViews>
    <workbookView xWindow="0" yWindow="0" windowWidth="20490" windowHeight="7530" tabRatio="784" firstSheet="62" activeTab="62"/>
  </bookViews>
  <sheets>
    <sheet name="Titulo" sheetId="3" r:id="rId1"/>
    <sheet name="Base de Datos" sheetId="2" r:id="rId2"/>
    <sheet name="ANALITO" sheetId="1" r:id="rId3"/>
    <sheet name="OTI-LAB-FO-05 TK" sheetId="5" r:id="rId4"/>
    <sheet name="Busqueda" sheetId="4" r:id="rId5"/>
    <sheet name="Gráfico10" sheetId="18" state="hidden" r:id="rId6"/>
    <sheet name="Gráfico9" sheetId="17" state="hidden" r:id="rId7"/>
    <sheet name="Gráfico8" sheetId="16" state="hidden" r:id="rId8"/>
    <sheet name="Gráfico7" sheetId="15" state="hidden" r:id="rId9"/>
    <sheet name="Gráfico6" sheetId="14" state="hidden" r:id="rId10"/>
    <sheet name="Gráfico5" sheetId="13" state="hidden" r:id="rId11"/>
    <sheet name="Gráfico4" sheetId="12" state="hidden" r:id="rId12"/>
    <sheet name="Gráfico3" sheetId="11" state="hidden" r:id="rId13"/>
    <sheet name="Gráfico2" sheetId="10" state="hidden" r:id="rId14"/>
    <sheet name="Gráfico1" sheetId="9" state="hidden" r:id="rId15"/>
    <sheet name="Gráfico57" sheetId="65" state="hidden" r:id="rId16"/>
    <sheet name="Gráfico56" sheetId="64" state="hidden" r:id="rId17"/>
    <sheet name="Gráfico55" sheetId="63" state="hidden" r:id="rId18"/>
    <sheet name="Gráfico54" sheetId="62" state="hidden" r:id="rId19"/>
    <sheet name="Gráfico53" sheetId="61" state="hidden" r:id="rId20"/>
    <sheet name="Gráfico52" sheetId="60" state="hidden" r:id="rId21"/>
    <sheet name="Gráfico51" sheetId="59" state="hidden" r:id="rId22"/>
    <sheet name="Gráfico50" sheetId="58" state="hidden" r:id="rId23"/>
    <sheet name="Gráfico49" sheetId="57" state="hidden" r:id="rId24"/>
    <sheet name="Gráfico48" sheetId="56" state="hidden" r:id="rId25"/>
    <sheet name="Gráfico47" sheetId="55" state="hidden" r:id="rId26"/>
    <sheet name="Gráfico46" sheetId="54" state="hidden" r:id="rId27"/>
    <sheet name="Gráfico45" sheetId="53" state="hidden" r:id="rId28"/>
    <sheet name="Gráfico44" sheetId="52" state="hidden" r:id="rId29"/>
    <sheet name="Gráfico43" sheetId="51" state="hidden" r:id="rId30"/>
    <sheet name="Gráfico42" sheetId="50" state="hidden" r:id="rId31"/>
    <sheet name="Gráfico41" sheetId="49" state="hidden" r:id="rId32"/>
    <sheet name="Gráfico40" sheetId="48" state="hidden" r:id="rId33"/>
    <sheet name="Gráfico39" sheetId="47" state="hidden" r:id="rId34"/>
    <sheet name="Gráfico38" sheetId="46" state="hidden" r:id="rId35"/>
    <sheet name="Gráfico37" sheetId="45" state="hidden" r:id="rId36"/>
    <sheet name="Gráfico36" sheetId="44" state="hidden" r:id="rId37"/>
    <sheet name="Gráfico35" sheetId="43" state="hidden" r:id="rId38"/>
    <sheet name="Gráfico34" sheetId="42" state="hidden" r:id="rId39"/>
    <sheet name="Gráfico33" sheetId="41" state="hidden" r:id="rId40"/>
    <sheet name="Gráfico32" sheetId="40" state="hidden" r:id="rId41"/>
    <sheet name="Gráfico31" sheetId="39" state="hidden" r:id="rId42"/>
    <sheet name="Gráfico30" sheetId="38" state="hidden" r:id="rId43"/>
    <sheet name="Gráfico29" sheetId="37" state="hidden" r:id="rId44"/>
    <sheet name="Gráfico28" sheetId="36" state="hidden" r:id="rId45"/>
    <sheet name="Gráfico27" sheetId="35" state="hidden" r:id="rId46"/>
    <sheet name="Gráfico26" sheetId="34" state="hidden" r:id="rId47"/>
    <sheet name="Gráfico25" sheetId="33" state="hidden" r:id="rId48"/>
    <sheet name="Gráfico24" sheetId="32" state="hidden" r:id="rId49"/>
    <sheet name="Gráfico23" sheetId="31" state="hidden" r:id="rId50"/>
    <sheet name="Gráfico22" sheetId="30" state="hidden" r:id="rId51"/>
    <sheet name="Gráfico21" sheetId="29" state="hidden" r:id="rId52"/>
    <sheet name="Gráfico20" sheetId="28" state="hidden" r:id="rId53"/>
    <sheet name="Gráfico19" sheetId="27" state="hidden" r:id="rId54"/>
    <sheet name="Gráfico18" sheetId="26" state="hidden" r:id="rId55"/>
    <sheet name="Gráfico17" sheetId="25" state="hidden" r:id="rId56"/>
    <sheet name="Gráfico16" sheetId="24" state="hidden" r:id="rId57"/>
    <sheet name="Gráfico15" sheetId="23" state="hidden" r:id="rId58"/>
    <sheet name="Gráfico14" sheetId="22" state="hidden" r:id="rId59"/>
    <sheet name="Gráfico13" sheetId="21" state="hidden" r:id="rId60"/>
    <sheet name="Gráfico12" sheetId="20" state="hidden" r:id="rId61"/>
    <sheet name="Gráfico11" sheetId="19" state="hidden" r:id="rId62"/>
    <sheet name="CARROTANQUE" sheetId="6" r:id="rId63"/>
    <sheet name="Base de Datos ctk" sheetId="8" r:id="rId64"/>
    <sheet name="OTI-LAB-FO-05 CTK" sheetId="7" r:id="rId65"/>
  </sheets>
  <functionGroups builtInGroupCount="18"/>
  <definedNames>
    <definedName name="_xlnm.Print_Area" localSheetId="64">'OTI-LAB-FO-05 CTK'!$A$1:$L$51</definedName>
    <definedName name="_xlnm.Print_Area" localSheetId="3">'OTI-LAB-FO-05 TK'!$A$1:$L$51</definedName>
    <definedName name="COD">Busqueda!$D$7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D47" i="7" l="1"/>
  <c r="H28" i="7"/>
  <c r="D21" i="7"/>
  <c r="D20" i="7"/>
  <c r="I18" i="7"/>
  <c r="D17" i="7"/>
  <c r="N22" i="6"/>
  <c r="R15" i="6"/>
  <c r="R16" i="6" s="1"/>
  <c r="R14" i="6"/>
  <c r="R17" i="6" s="1"/>
  <c r="K14" i="6"/>
  <c r="F9" i="6"/>
  <c r="W2" i="6" s="1"/>
  <c r="B7" i="6"/>
  <c r="I11" i="7" s="1"/>
  <c r="AP2" i="6"/>
  <c r="AO2" i="6"/>
  <c r="AN2" i="6"/>
  <c r="AM2" i="6"/>
  <c r="AG2" i="6"/>
  <c r="AF2" i="6"/>
  <c r="AE2" i="6"/>
  <c r="AD2" i="6"/>
  <c r="AA2" i="6"/>
  <c r="Z2" i="6"/>
  <c r="Y2" i="6"/>
  <c r="X2" i="6"/>
  <c r="V2" i="6"/>
  <c r="U2" i="6"/>
  <c r="T2" i="6"/>
  <c r="S2" i="6"/>
  <c r="Q2" i="6"/>
  <c r="A16" i="4"/>
  <c r="G15" i="4"/>
  <c r="H14" i="4"/>
  <c r="D14" i="4"/>
  <c r="B14" i="4"/>
  <c r="I13" i="4"/>
  <c r="F13" i="4"/>
  <c r="D13" i="4"/>
  <c r="B13" i="4"/>
  <c r="H12" i="4"/>
  <c r="D11" i="4"/>
  <c r="H10" i="4"/>
  <c r="F10" i="4"/>
  <c r="D10" i="4"/>
  <c r="B10" i="4"/>
  <c r="I9" i="4"/>
  <c r="F9" i="4"/>
  <c r="G8" i="4"/>
  <c r="D8" i="4"/>
  <c r="B8" i="4"/>
  <c r="G7" i="4"/>
  <c r="B7" i="4"/>
  <c r="H3" i="4"/>
  <c r="D47" i="5"/>
  <c r="H28" i="5"/>
  <c r="E28" i="5"/>
  <c r="B28" i="5"/>
  <c r="D20" i="5"/>
  <c r="S19" i="5"/>
  <c r="S18" i="5"/>
  <c r="D17" i="5"/>
  <c r="R15" i="1"/>
  <c r="R16" i="1" s="1"/>
  <c r="R14" i="1"/>
  <c r="R17" i="1" s="1"/>
  <c r="I11" i="5"/>
  <c r="AP2" i="1"/>
  <c r="AO2" i="1"/>
  <c r="AN2" i="1"/>
  <c r="AM2" i="1"/>
  <c r="AG2" i="1"/>
  <c r="AF2" i="1"/>
  <c r="AE2" i="1"/>
  <c r="AD2" i="1"/>
  <c r="AA2" i="1"/>
  <c r="Z2" i="1"/>
  <c r="Y2" i="1"/>
  <c r="X2" i="1"/>
  <c r="W2" i="1"/>
  <c r="V2" i="1"/>
  <c r="U2" i="1"/>
  <c r="T2" i="1"/>
  <c r="S2" i="1"/>
  <c r="Q2" i="1"/>
  <c r="D40" i="3"/>
  <c r="M38" i="3"/>
  <c r="J38" i="3"/>
  <c r="I38" i="3"/>
  <c r="H38" i="3"/>
  <c r="G38" i="3"/>
  <c r="D38" i="3"/>
  <c r="M37" i="3"/>
  <c r="J37" i="3"/>
  <c r="I37" i="3"/>
  <c r="H37" i="3"/>
  <c r="G37" i="3"/>
  <c r="D37" i="3"/>
  <c r="M36" i="3"/>
  <c r="J36" i="3"/>
  <c r="I36" i="3"/>
  <c r="H36" i="3"/>
  <c r="G36" i="3"/>
  <c r="D36" i="3"/>
  <c r="A36" i="3"/>
  <c r="M35" i="3"/>
  <c r="J35" i="3"/>
  <c r="I35" i="3"/>
  <c r="H35" i="3"/>
  <c r="G35" i="3"/>
  <c r="D35" i="3"/>
  <c r="A35" i="3"/>
  <c r="M34" i="3"/>
  <c r="J34" i="3"/>
  <c r="I34" i="3"/>
  <c r="H34" i="3"/>
  <c r="G34" i="3"/>
  <c r="D34" i="3"/>
  <c r="A34" i="3"/>
  <c r="M33" i="3"/>
  <c r="J33" i="3"/>
  <c r="I33" i="3"/>
  <c r="H33" i="3"/>
  <c r="G33" i="3"/>
  <c r="D33" i="3"/>
  <c r="A33" i="3"/>
  <c r="M32" i="3"/>
  <c r="G32" i="3"/>
  <c r="D32" i="3"/>
  <c r="A32" i="3"/>
  <c r="M31" i="3"/>
  <c r="G31" i="3"/>
  <c r="D31" i="3"/>
  <c r="A31" i="3"/>
  <c r="M30" i="3"/>
  <c r="J30" i="3"/>
  <c r="I30" i="3"/>
  <c r="H30" i="3"/>
  <c r="G30" i="3"/>
  <c r="D30" i="3"/>
  <c r="A30" i="3"/>
  <c r="M29" i="3"/>
  <c r="J29" i="3"/>
  <c r="I29" i="3"/>
  <c r="H29" i="3"/>
  <c r="G29" i="3"/>
  <c r="D29" i="3"/>
  <c r="A29" i="3"/>
  <c r="M28" i="3"/>
  <c r="J28" i="3"/>
  <c r="I28" i="3"/>
  <c r="H28" i="3"/>
  <c r="G28" i="3"/>
  <c r="D28" i="3"/>
  <c r="A28" i="3"/>
  <c r="M27" i="3"/>
  <c r="J27" i="3"/>
  <c r="I27" i="3"/>
  <c r="H27" i="3"/>
  <c r="G27" i="3"/>
  <c r="D27" i="3"/>
  <c r="A27" i="3"/>
  <c r="M26" i="3"/>
  <c r="J26" i="3"/>
  <c r="I26" i="3"/>
  <c r="H26" i="3"/>
  <c r="G26" i="3"/>
  <c r="D26" i="3"/>
  <c r="A26" i="3"/>
  <c r="M25" i="3"/>
  <c r="J25" i="3"/>
  <c r="I25" i="3"/>
  <c r="H25" i="3"/>
  <c r="G25" i="3"/>
  <c r="D25" i="3"/>
  <c r="A25" i="3"/>
  <c r="M24" i="3"/>
  <c r="J24" i="3"/>
  <c r="I24" i="3"/>
  <c r="H24" i="3"/>
  <c r="G24" i="3"/>
  <c r="D24" i="3"/>
  <c r="A24" i="3"/>
  <c r="M23" i="3"/>
  <c r="J23" i="3"/>
  <c r="I23" i="3"/>
  <c r="H23" i="3"/>
  <c r="G23" i="3"/>
  <c r="D23" i="3"/>
  <c r="A23" i="3"/>
  <c r="M22" i="3"/>
  <c r="J22" i="3"/>
  <c r="I22" i="3"/>
  <c r="H22" i="3"/>
  <c r="G22" i="3"/>
  <c r="D22" i="3"/>
  <c r="A22" i="3"/>
  <c r="M21" i="3"/>
  <c r="J21" i="3"/>
  <c r="I21" i="3"/>
  <c r="H21" i="3"/>
  <c r="G21" i="3"/>
  <c r="D21" i="3"/>
  <c r="A21" i="3"/>
  <c r="M20" i="3"/>
  <c r="J20" i="3"/>
  <c r="I20" i="3"/>
  <c r="H20" i="3"/>
  <c r="G20" i="3"/>
  <c r="D20" i="3"/>
  <c r="A20" i="3"/>
  <c r="M19" i="3"/>
  <c r="J19" i="3"/>
  <c r="I19" i="3"/>
  <c r="H19" i="3"/>
  <c r="G19" i="3"/>
  <c r="D19" i="3"/>
  <c r="A19" i="3"/>
  <c r="M18" i="3"/>
  <c r="J18" i="3"/>
  <c r="I18" i="3"/>
  <c r="H18" i="3"/>
  <c r="G18" i="3"/>
  <c r="D18" i="3"/>
  <c r="A18" i="3"/>
  <c r="M17" i="3"/>
  <c r="J17" i="3"/>
  <c r="I17" i="3"/>
  <c r="H17" i="3"/>
  <c r="G17" i="3"/>
  <c r="D17" i="3"/>
  <c r="A17" i="3"/>
  <c r="M16" i="3"/>
  <c r="J16" i="3"/>
  <c r="I16" i="3"/>
  <c r="H16" i="3"/>
  <c r="G16" i="3"/>
  <c r="D16" i="3"/>
  <c r="A16" i="3"/>
  <c r="M15" i="3"/>
  <c r="J15" i="3"/>
  <c r="I15" i="3"/>
  <c r="H15" i="3"/>
  <c r="G15" i="3"/>
  <c r="D15" i="3"/>
  <c r="A15" i="3"/>
  <c r="M14" i="3"/>
  <c r="J14" i="3"/>
  <c r="I14" i="3"/>
  <c r="H14" i="3"/>
  <c r="G14" i="3"/>
  <c r="D14" i="3"/>
  <c r="A14" i="3"/>
  <c r="M13" i="3"/>
  <c r="J13" i="3"/>
  <c r="I13" i="3"/>
  <c r="H13" i="3"/>
  <c r="G13" i="3"/>
  <c r="D13" i="3"/>
  <c r="A13" i="3"/>
  <c r="M12" i="3"/>
  <c r="J12" i="3"/>
  <c r="I12" i="3"/>
  <c r="H12" i="3"/>
  <c r="G12" i="3"/>
  <c r="D12" i="3"/>
  <c r="A12" i="3"/>
  <c r="M11" i="3"/>
  <c r="J11" i="3"/>
  <c r="I11" i="3"/>
  <c r="H11" i="3"/>
  <c r="G11" i="3"/>
  <c r="D11" i="3"/>
  <c r="A11" i="3"/>
  <c r="M10" i="3"/>
  <c r="J10" i="3"/>
  <c r="I10" i="3"/>
  <c r="H10" i="3"/>
  <c r="G10" i="3"/>
  <c r="D10" i="3"/>
  <c r="A10" i="3"/>
  <c r="M9" i="3"/>
  <c r="J9" i="3"/>
  <c r="I9" i="3"/>
  <c r="H9" i="3"/>
  <c r="G9" i="3"/>
  <c r="D9" i="3"/>
  <c r="A9" i="3"/>
  <c r="M8" i="3"/>
  <c r="J8" i="3"/>
  <c r="I8" i="3"/>
  <c r="H8" i="3"/>
  <c r="G8" i="3"/>
  <c r="D8" i="3"/>
  <c r="A8" i="3"/>
  <c r="M7" i="3"/>
  <c r="J7" i="3"/>
  <c r="I7" i="3"/>
  <c r="H7" i="3"/>
  <c r="G7" i="3"/>
  <c r="D7" i="3"/>
  <c r="A7" i="3"/>
  <c r="M6" i="3"/>
  <c r="J6" i="3"/>
  <c r="I6" i="3"/>
  <c r="H6" i="3"/>
  <c r="G6" i="3"/>
  <c r="D6" i="3"/>
  <c r="R3" i="3"/>
  <c r="D21" i="4" l="1"/>
  <c r="H13" i="4"/>
  <c r="H32" i="3"/>
  <c r="I32" i="3" s="1"/>
  <c r="J32" i="3" s="1"/>
  <c r="H31" i="3"/>
  <c r="I31" i="3" s="1"/>
  <c r="J31" i="3" s="1"/>
  <c r="R18" i="1"/>
  <c r="R19" i="1" s="1"/>
  <c r="R20" i="1" s="1"/>
  <c r="R18" i="6"/>
  <c r="R19" i="6" s="1"/>
  <c r="R20" i="6" s="1"/>
  <c r="I21" i="7"/>
  <c r="I19" i="7"/>
  <c r="I9" i="7"/>
  <c r="I20" i="7"/>
  <c r="I21" i="5"/>
  <c r="I19" i="5"/>
  <c r="I9" i="5"/>
  <c r="I20" i="5"/>
  <c r="R2" i="1"/>
  <c r="R2" i="6"/>
  <c r="F10" i="1"/>
  <c r="F10" i="6"/>
  <c r="F13" i="6" l="1"/>
  <c r="H13" i="6" s="1"/>
  <c r="AJ2" i="6" s="1"/>
  <c r="F13" i="1"/>
  <c r="I27" i="5"/>
  <c r="AB2" i="1"/>
  <c r="H10" i="1"/>
  <c r="AC2" i="1" s="1"/>
  <c r="R21" i="1"/>
  <c r="I27" i="7"/>
  <c r="H10" i="6"/>
  <c r="AC2" i="6" s="1"/>
  <c r="AB2" i="6"/>
  <c r="R21" i="6"/>
  <c r="H12" i="1" l="1"/>
  <c r="AI2" i="1" s="1"/>
  <c r="H13" i="1"/>
  <c r="AJ2" i="1" s="1"/>
  <c r="H12" i="6"/>
  <c r="N10" i="6" s="1"/>
  <c r="N11" i="6" s="1"/>
  <c r="N12" i="6" s="1"/>
  <c r="AH2" i="6"/>
  <c r="AH2" i="1"/>
  <c r="H14" i="1" l="1"/>
  <c r="I28" i="5" s="1"/>
  <c r="K28" i="5" s="1"/>
  <c r="AR13" i="1"/>
  <c r="N10" i="1"/>
  <c r="N11" i="1" s="1"/>
  <c r="N12" i="1" s="1"/>
  <c r="H14" i="6"/>
  <c r="AK2" i="6" s="1"/>
  <c r="O7" i="6"/>
  <c r="N16" i="6"/>
  <c r="N17" i="6" s="1"/>
  <c r="N18" i="6" s="1"/>
  <c r="N19" i="6" s="1"/>
  <c r="N20" i="6" s="1"/>
  <c r="N21" i="6" s="1"/>
  <c r="AI2" i="6"/>
  <c r="AK2" i="1" l="1"/>
  <c r="I13" i="1"/>
  <c r="AL2" i="1" s="1"/>
  <c r="K13" i="1"/>
  <c r="K15" i="6"/>
  <c r="I13" i="6"/>
  <c r="AL2" i="6" s="1"/>
  <c r="I28" i="7" l="1"/>
  <c r="K28" i="7" s="1"/>
</calcChain>
</file>

<file path=xl/comments1.xml><?xml version="1.0" encoding="utf-8"?>
<comments xmlns="http://schemas.openxmlformats.org/spreadsheetml/2006/main">
  <authors>
    <author>Mario Alberto Jimenez Marrugo (OTI)</author>
  </authors>
  <commentList>
    <comment ref="G9" authorId="0" shapeId="0">
      <text>
        <r>
          <rPr>
            <b/>
            <sz val="9"/>
            <color indexed="81"/>
            <rFont val="Tahoma"/>
            <family val="2"/>
          </rPr>
          <t>Mario Alberto Jimenez Marrugo (OTI):</t>
        </r>
        <r>
          <rPr>
            <sz val="9"/>
            <color indexed="81"/>
            <rFont val="Tahoma"/>
            <family val="2"/>
          </rPr>
          <t xml:space="preserve">
fecha seguido del origen de la muestra (TK-650) o placa del carrotanque (SXV-086)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Mario Alberto Jimenez Marrugo (OTI):</t>
        </r>
        <r>
          <rPr>
            <sz val="9"/>
            <color indexed="81"/>
            <rFont val="Tahoma"/>
            <family val="2"/>
          </rPr>
          <t xml:space="preserve">
3004527(No. De contrato9</t>
        </r>
      </text>
    </comment>
    <comment ref="B41" authorId="0" shapeId="0">
      <text>
        <r>
          <rPr>
            <b/>
            <sz val="9"/>
            <color indexed="81"/>
            <rFont val="Tahoma"/>
            <family val="2"/>
          </rPr>
          <t>Mario Alberto Jimenez Marrugo (OTI):</t>
        </r>
        <r>
          <rPr>
            <sz val="9"/>
            <color indexed="81"/>
            <rFont val="Tahoma"/>
            <family val="2"/>
          </rPr>
          <t xml:space="preserve">
"LOS ANÁLISIS DE SAL, VISCOSIDAD, AZUFRE Y SEDIMENTOS SON REPORTADOS MENSUALMENTE", EL ANTERIOR COMENTARIO SIEMPRE DEBE IR PARA ANALISIS DE TANQUES, ADICIONAL A ESTE CUALQUIER OTRO COMENTARIO SOBRE LOS RESULTADOS.</t>
        </r>
      </text>
    </comment>
  </commentList>
</comments>
</file>

<file path=xl/comments2.xml><?xml version="1.0" encoding="utf-8"?>
<comments xmlns="http://schemas.openxmlformats.org/spreadsheetml/2006/main">
  <authors>
    <author>Mario Alberto Jimenez Marrugo (OTI)</author>
  </authors>
  <commentList>
    <comment ref="G9" authorId="0" shapeId="0">
      <text>
        <r>
          <rPr>
            <b/>
            <sz val="9"/>
            <color indexed="81"/>
            <rFont val="Tahoma"/>
            <family val="2"/>
          </rPr>
          <t>Mario Alberto Jimenez Marrugo (OTI):</t>
        </r>
        <r>
          <rPr>
            <sz val="9"/>
            <color indexed="81"/>
            <rFont val="Tahoma"/>
            <family val="2"/>
          </rPr>
          <t xml:space="preserve">
fecha seguido del origen de la muestra (TK-650) o placa del carrotanque (SXV-086)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Mario Alberto Jimenez Marrugo (OTI):</t>
        </r>
        <r>
          <rPr>
            <sz val="9"/>
            <color indexed="81"/>
            <rFont val="Tahoma"/>
            <family val="2"/>
          </rPr>
          <t xml:space="preserve">
3004527(No. De contrato9</t>
        </r>
      </text>
    </comment>
    <comment ref="B41" authorId="0" shapeId="0">
      <text>
        <r>
          <rPr>
            <b/>
            <sz val="9"/>
            <color indexed="81"/>
            <rFont val="Tahoma"/>
            <family val="2"/>
          </rPr>
          <t>Mario Alberto Jimenez Marrugo (OTI):</t>
        </r>
        <r>
          <rPr>
            <sz val="9"/>
            <color indexed="81"/>
            <rFont val="Tahoma"/>
            <family val="2"/>
          </rPr>
          <t xml:space="preserve">
"LOS ANÁLISIS DE SAL, VISCOSIDAD, AZUFRE Y SEDIMENTOS SON REPORTADOS MENSUALMENTE", EL ANTERIOR COMENTARIO SIEMPRE DEBE IR PARA ANALISIS DE TANQUES, ADICIONAL A ESTE CUALQUIER OTRO COMENTARIO SOBRE LOS RESULTADOS.</t>
        </r>
      </text>
    </comment>
  </commentList>
</comments>
</file>

<file path=xl/sharedStrings.xml><?xml version="1.0" encoding="utf-8"?>
<sst xmlns="http://schemas.openxmlformats.org/spreadsheetml/2006/main" count="33289" uniqueCount="1604">
  <si>
    <t>PROGRAMA ANALITO</t>
  </si>
  <si>
    <t>COD MUESTRA</t>
  </si>
  <si>
    <t>FECHA</t>
  </si>
  <si>
    <t>DESCRIPCION</t>
  </si>
  <si>
    <t>TEMPERATURA LAB</t>
  </si>
  <si>
    <t>H RELATIVA</t>
  </si>
  <si>
    <t>SEDIMENTO</t>
  </si>
  <si>
    <t>SERIAL HIDROMETRO</t>
  </si>
  <si>
    <t>SERIAL TERMOMETRO</t>
  </si>
  <si>
    <t>API OBSERVADO</t>
  </si>
  <si>
    <t>TEMP INICIAL</t>
  </si>
  <si>
    <t>TEMP FINAL</t>
  </si>
  <si>
    <t>API 60</t>
  </si>
  <si>
    <t>DENSIDAD RELATIVA</t>
  </si>
  <si>
    <t>PESO MUESTRA 1</t>
  </si>
  <si>
    <t>PESO MUESTRA 2</t>
  </si>
  <si>
    <t>TITULANTE 1</t>
  </si>
  <si>
    <t>TITULANTE 2</t>
  </si>
  <si>
    <t>FACTOR KF</t>
  </si>
  <si>
    <t>% PESO 1</t>
  </si>
  <si>
    <t>% PESO 2</t>
  </si>
  <si>
    <t>% VOLUMEN</t>
  </si>
  <si>
    <t>BSW</t>
  </si>
  <si>
    <t>OBSERVACIONES</t>
  </si>
  <si>
    <t>ANALISTA</t>
  </si>
  <si>
    <t>ELABORADO</t>
  </si>
  <si>
    <t>Estación</t>
  </si>
  <si>
    <t xml:space="preserve">Lugar </t>
  </si>
  <si>
    <t>PUERTO GAITAN</t>
  </si>
  <si>
    <t>----------------------------------------------------------------------------------------------------------------------------</t>
  </si>
  <si>
    <t>Fecha</t>
  </si>
  <si>
    <t>Cod. Muestra</t>
  </si>
  <si>
    <t>Descripción</t>
  </si>
  <si>
    <t>Temp Lab F</t>
  </si>
  <si>
    <t>% H Relativa</t>
  </si>
  <si>
    <t>Sedimento</t>
  </si>
  <si>
    <t>API Norma</t>
  </si>
  <si>
    <t>ASTM- D1298</t>
  </si>
  <si>
    <t>Serial Hidrometro</t>
  </si>
  <si>
    <t>Serial Termometro</t>
  </si>
  <si>
    <t>API</t>
  </si>
  <si>
    <t>Temp.</t>
  </si>
  <si>
    <t>Densidad</t>
  </si>
  <si>
    <t>Observado</t>
  </si>
  <si>
    <t>Muestra F</t>
  </si>
  <si>
    <t>60 F</t>
  </si>
  <si>
    <t>Relativa</t>
  </si>
  <si>
    <t>KARL FISCHER Norma</t>
  </si>
  <si>
    <t>ASTM D4377</t>
  </si>
  <si>
    <t>Serial KF</t>
  </si>
  <si>
    <t>% H20</t>
  </si>
  <si>
    <t xml:space="preserve">Peso </t>
  </si>
  <si>
    <t>Titulante</t>
  </si>
  <si>
    <t>Factor</t>
  </si>
  <si>
    <t>Peso</t>
  </si>
  <si>
    <t>Muestra g</t>
  </si>
  <si>
    <t>utilizado ml</t>
  </si>
  <si>
    <r>
      <rPr>
        <sz val="11"/>
        <color theme="1"/>
        <rFont val="Calibri"/>
        <family val="2"/>
        <scheme val="minor"/>
      </rPr>
      <t>KF</t>
    </r>
    <r>
      <rPr>
        <sz val="9"/>
        <color theme="1"/>
        <rFont val="Calibri"/>
        <family val="2"/>
        <scheme val="minor"/>
      </rPr>
      <t xml:space="preserve"> </t>
    </r>
    <r>
      <rPr>
        <sz val="7"/>
        <color theme="1"/>
        <rFont val="Calibri"/>
        <family val="2"/>
        <scheme val="minor"/>
      </rPr>
      <t>mg/ml</t>
    </r>
  </si>
  <si>
    <t>% H20 V.</t>
  </si>
  <si>
    <t>Observaciones</t>
  </si>
  <si>
    <t>Analista</t>
  </si>
  <si>
    <t>W1 [mg]</t>
  </si>
  <si>
    <t>T1 [ml]</t>
  </si>
  <si>
    <t>F1</t>
  </si>
  <si>
    <t>W2  [mg]</t>
  </si>
  <si>
    <t>T2, [ml]</t>
  </si>
  <si>
    <t>F2</t>
  </si>
  <si>
    <t>F</t>
  </si>
  <si>
    <t>% Error relativo</t>
  </si>
  <si>
    <t>CUMPLE</t>
  </si>
  <si>
    <t>Temp. Ambiente</t>
  </si>
  <si>
    <t>Humedad Relativa</t>
  </si>
  <si>
    <t>DEW POINT °F</t>
  </si>
  <si>
    <t>INSPECTOR</t>
  </si>
  <si>
    <t>BUSQUEDA</t>
  </si>
  <si>
    <t>INGRESO</t>
  </si>
  <si>
    <t>ESTANDARIZACIÓN KARL FISCHER (LAB CPF-2)
Mettler Toledo V 20</t>
  </si>
  <si>
    <t>CORRECCIÓN POR EXPANSIÓN TÉRMICA DEL HIDRÓMETRO DE VIDRIO</t>
  </si>
  <si>
    <t>ÍTEM</t>
  </si>
  <si>
    <t>VALORES</t>
  </si>
  <si>
    <t>Temperatura Observada</t>
  </si>
  <si>
    <t>Lectura Observada Hidrómetro</t>
  </si>
  <si>
    <t>Step 1</t>
  </si>
  <si>
    <t>Step 2</t>
  </si>
  <si>
    <t>Step 3</t>
  </si>
  <si>
    <t>Step 4a</t>
  </si>
  <si>
    <t>API OBSERVADO REDONDEADO</t>
  </si>
  <si>
    <t>ESTACION</t>
  </si>
  <si>
    <t>TABLA UTILIZADA</t>
  </si>
  <si>
    <t>CPF1</t>
  </si>
  <si>
    <t>B348041096</t>
  </si>
  <si>
    <t>REPORTE DE ANÁLISIS HIDROCARBUROS Y COMBUSTIBLES</t>
  </si>
  <si>
    <t>INFORMACIÓN GENERAL</t>
  </si>
  <si>
    <t>CLIENTE:</t>
  </si>
  <si>
    <t>ECOPETROL</t>
  </si>
  <si>
    <t>CÓDIGO DEL REPORTE:</t>
  </si>
  <si>
    <t>REFERENCIA DE CLIENTE:</t>
  </si>
  <si>
    <t>ORDEN DE TRABAJO:</t>
  </si>
  <si>
    <t>N/A</t>
  </si>
  <si>
    <t>CIUDAD:</t>
  </si>
  <si>
    <t>FECHA DE REPORTE:</t>
  </si>
  <si>
    <t>PAIS:</t>
  </si>
  <si>
    <t>COLOMBIA</t>
  </si>
  <si>
    <t>LAB. QUE ANALIZA:</t>
  </si>
  <si>
    <t>CRUDOS CPF1</t>
  </si>
  <si>
    <t>INFORMACIÓN DE MUESTREO</t>
  </si>
  <si>
    <t>ID DE LA MUESTRA:</t>
  </si>
  <si>
    <t>TIPO DE MUESTREO:</t>
  </si>
  <si>
    <t>TODO NIVEL</t>
  </si>
  <si>
    <t>SITIO DE MUESTREO:</t>
  </si>
  <si>
    <t>TANQUE DE TIERRA</t>
  </si>
  <si>
    <t>MUESTREADO POR:</t>
  </si>
  <si>
    <t>CLIENTE</t>
  </si>
  <si>
    <t>TIPO DE MUESTRA:</t>
  </si>
  <si>
    <t>COMPUESTA</t>
  </si>
  <si>
    <t>FECHA DE MUESTREO:</t>
  </si>
  <si>
    <t>ORIGEN DE LA MUESTRA:</t>
  </si>
  <si>
    <t>FECHA DE RECEPCIÓN:</t>
  </si>
  <si>
    <t>PRODUCTO:</t>
  </si>
  <si>
    <t>CRUDO</t>
  </si>
  <si>
    <t>FECHA DE ANÁLISIS:</t>
  </si>
  <si>
    <t>RESULTADOS DE ANÁLISIS</t>
  </si>
  <si>
    <t>Prueba</t>
  </si>
  <si>
    <t>Método</t>
  </si>
  <si>
    <t>Unidades</t>
  </si>
  <si>
    <t>Mínimo</t>
  </si>
  <si>
    <t>Máximo</t>
  </si>
  <si>
    <t>Resultados</t>
  </si>
  <si>
    <t>N/C</t>
  </si>
  <si>
    <t>GRAVEDAD API</t>
  </si>
  <si>
    <t>ASTM-D-1298</t>
  </si>
  <si>
    <t>°API</t>
  </si>
  <si>
    <t>Conforme</t>
  </si>
  <si>
    <t>AGUA POR KARL FISCHER</t>
  </si>
  <si>
    <t>ASTM-D-4377</t>
  </si>
  <si>
    <t>%VOLUMEN</t>
  </si>
  <si>
    <t>SEDIMENTOS</t>
  </si>
  <si>
    <t>ASTM-473</t>
  </si>
  <si>
    <t>SAL</t>
  </si>
  <si>
    <t>ASTM-D-3230</t>
  </si>
  <si>
    <t>PTB</t>
  </si>
  <si>
    <t>VISCOSIDAD @ 30°C</t>
  </si>
  <si>
    <t>ASTM-445</t>
  </si>
  <si>
    <t>Cst</t>
  </si>
  <si>
    <t>AZUFRE</t>
  </si>
  <si>
    <t>%PESO</t>
  </si>
  <si>
    <t>OBSERVACIONES DE RESULTADOS:</t>
  </si>
  <si>
    <t>CONDICIONES DE LA MUESTRA RECIBIDA:</t>
  </si>
  <si>
    <t>OK</t>
  </si>
  <si>
    <t>No. SELLO:</t>
  </si>
  <si>
    <t>CUMPLIMIENTO DE REQUISITOS:</t>
  </si>
  <si>
    <t>La muestra cumple con los requisitos mínimos para los análisis solicitados</t>
  </si>
  <si>
    <t>COMPUESTA VOLUMETRICA BUQUE</t>
  </si>
  <si>
    <t>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</t>
  </si>
  <si>
    <t>,</t>
  </si>
  <si>
    <t>REPORTADO POR:</t>
  </si>
  <si>
    <t>APROBADO POR:</t>
  </si>
  <si>
    <t>Mario A. Jimenez M.</t>
  </si>
  <si>
    <t>CARGO:</t>
  </si>
  <si>
    <t>INSPECTOR DE HIDROCARBUROS</t>
  </si>
  <si>
    <t>COORDINADOR</t>
  </si>
  <si>
    <t>“La información contenida en este documento es basada en los análisis de laboratorio y las observaciones realizados por el personal de OIL TEST INTERNACIONAL. La(s) muestra(s) que fue(ron) tomada(s), identificada(s) y suministrada(s) por el Cliente únicamente para realizar los análisis, OIL TEST INTERNACIONAL no se hace responsable de los resultados obtenidoos ni de los daños o perjuicios causados por ello.  El presente reportes no constiuye una garantía o representación de OIL TEST INTERNACIONAL con respecto a la exactitud de esa misma información suministrada, por ejemplo:  origen de la muestra, producto o descripción del mismo, tipo de muestreo o a su aptitud de uso para algún propósito específico”
“Este informe es para el uso exclusivo del cliente y sólo se puede reproducir en su totalidad con el permiso por escrito de OIL TEST INTERNACIONAL, a menos que se indique lo contrario.”</t>
  </si>
  <si>
    <t>Muestra tomada</t>
  </si>
  <si>
    <t>COMPUESTA VOLUMETRICA DE BARCAZA</t>
  </si>
  <si>
    <t>COMPUESTA VOLUMETRICA TANQUES DE TIERRA</t>
  </si>
  <si>
    <t>AUTOSAMPLER</t>
  </si>
  <si>
    <t>Tipo de muestreo</t>
  </si>
  <si>
    <t>SUPERIOR</t>
  </si>
  <si>
    <t>MEDIA</t>
  </si>
  <si>
    <t>FONDO</t>
  </si>
  <si>
    <t>CORRIDA</t>
  </si>
  <si>
    <t>INICIAL</t>
  </si>
  <si>
    <t xml:space="preserve">INTERMEDIA </t>
  </si>
  <si>
    <t>GOTEO CONTINUO</t>
  </si>
  <si>
    <t>FINAL</t>
  </si>
  <si>
    <t>Sitio de muestreo</t>
  </si>
  <si>
    <t>NO REGISTRA</t>
  </si>
  <si>
    <t>TK</t>
  </si>
  <si>
    <t>LINEA</t>
  </si>
  <si>
    <t>TANQUE DE BUQUE</t>
  </si>
  <si>
    <t>TANQUE DE BARCAZA</t>
  </si>
  <si>
    <t>CARROTANQUE</t>
  </si>
  <si>
    <t>TAMBORES</t>
  </si>
  <si>
    <t>ISOTANQUE</t>
  </si>
  <si>
    <t>FLEXITANQUE</t>
  </si>
  <si>
    <t>Placa</t>
  </si>
  <si>
    <t>NA</t>
  </si>
  <si>
    <t>FUEL OIL</t>
  </si>
  <si>
    <t>Willy Corzo</t>
  </si>
  <si>
    <t>Daniel Bastidas</t>
  </si>
  <si>
    <t>Jose Gil</t>
  </si>
  <si>
    <t>Jorge Santander</t>
  </si>
  <si>
    <t>Diana Delgado</t>
  </si>
  <si>
    <t>DESTILADO</t>
  </si>
  <si>
    <t>ACPM</t>
  </si>
  <si>
    <t>GASOLINA</t>
  </si>
  <si>
    <t>PROGRAMA ANALITO CARROTANQUES</t>
  </si>
  <si>
    <t>TK 700 APERTURA</t>
  </si>
  <si>
    <t>Tabla 5A</t>
  </si>
  <si>
    <t>TK 690 APERTURA</t>
  </si>
  <si>
    <t>TK- 0650 APERTURA</t>
  </si>
  <si>
    <t>JOSE GIL</t>
  </si>
  <si>
    <t xml:space="preserve">JOSE GIL </t>
  </si>
  <si>
    <t>TK-690</t>
  </si>
  <si>
    <t>SWP486</t>
  </si>
  <si>
    <t>ok</t>
  </si>
  <si>
    <t>TAU900</t>
  </si>
  <si>
    <t>Tabla 5B</t>
  </si>
  <si>
    <t>YHK348</t>
  </si>
  <si>
    <t>SNT028</t>
  </si>
  <si>
    <t>XGD895</t>
  </si>
  <si>
    <t>TK-650</t>
  </si>
  <si>
    <t>José Gil</t>
  </si>
  <si>
    <t>SWP314</t>
  </si>
  <si>
    <t>SVD440</t>
  </si>
  <si>
    <t>UPN655</t>
  </si>
  <si>
    <t>WCP112</t>
  </si>
  <si>
    <t>TK 700</t>
  </si>
  <si>
    <t>UPN691</t>
  </si>
  <si>
    <t>XJB093</t>
  </si>
  <si>
    <t>TK 650</t>
  </si>
  <si>
    <t>JOSÉ GIL</t>
  </si>
  <si>
    <t>TK 690</t>
  </si>
  <si>
    <t>SXU521</t>
  </si>
  <si>
    <t>SZN235</t>
  </si>
  <si>
    <t>XJB082</t>
  </si>
  <si>
    <t>SVD430</t>
  </si>
  <si>
    <t>XJB002</t>
  </si>
  <si>
    <t>SBL038</t>
  </si>
  <si>
    <t>UZQ056</t>
  </si>
  <si>
    <t>SNK664</t>
  </si>
  <si>
    <t>UYV680</t>
  </si>
  <si>
    <t>UPN403</t>
  </si>
  <si>
    <t>YHK398</t>
  </si>
  <si>
    <t>SXV725</t>
  </si>
  <si>
    <t>SXW173</t>
  </si>
  <si>
    <t>TUL421</t>
  </si>
  <si>
    <t>UTW226</t>
  </si>
  <si>
    <t>TAM465</t>
  </si>
  <si>
    <t>SPU734</t>
  </si>
  <si>
    <t>UPN591</t>
  </si>
  <si>
    <t xml:space="preserve">TK-700 </t>
  </si>
  <si>
    <t>CPF1 - 490</t>
  </si>
  <si>
    <t>SWL230</t>
  </si>
  <si>
    <t>UPN407</t>
  </si>
  <si>
    <t>YHK267</t>
  </si>
  <si>
    <t>TSU440</t>
  </si>
  <si>
    <t>SUD430</t>
  </si>
  <si>
    <t>VDZ185</t>
  </si>
  <si>
    <t>UPN630</t>
  </si>
  <si>
    <t>XVO988</t>
  </si>
  <si>
    <t>SXS656</t>
  </si>
  <si>
    <t>Promedio</t>
  </si>
  <si>
    <t>Repetibilidad</t>
  </si>
  <si>
    <t>TAW830</t>
  </si>
  <si>
    <t>TK 700 RECIBO</t>
  </si>
  <si>
    <t>SMK046</t>
  </si>
  <si>
    <t>WHF947</t>
  </si>
  <si>
    <t>SVD284</t>
  </si>
  <si>
    <t>USA738</t>
  </si>
  <si>
    <t>SWW367</t>
  </si>
  <si>
    <t>SZO924</t>
  </si>
  <si>
    <t>XJA972</t>
  </si>
  <si>
    <t>XJA934</t>
  </si>
  <si>
    <t>SPV515</t>
  </si>
  <si>
    <t>TK 650 RECIBO</t>
  </si>
  <si>
    <t>SSQ367</t>
  </si>
  <si>
    <t>SKO521</t>
  </si>
  <si>
    <t>UPN893</t>
  </si>
  <si>
    <t>SBK281</t>
  </si>
  <si>
    <t>ZNK125</t>
  </si>
  <si>
    <t>UPN648</t>
  </si>
  <si>
    <t>UPN880</t>
  </si>
  <si>
    <t>SWW039</t>
  </si>
  <si>
    <t>DIANA DELGADO</t>
  </si>
  <si>
    <t>TK 690 RECIBO</t>
  </si>
  <si>
    <t>KUK387</t>
  </si>
  <si>
    <t>XIE352</t>
  </si>
  <si>
    <t>SWP366</t>
  </si>
  <si>
    <t>SWW368</t>
  </si>
  <si>
    <t>SOF284</t>
  </si>
  <si>
    <t>TFR383</t>
  </si>
  <si>
    <t>TUL450</t>
  </si>
  <si>
    <t>SSZ360</t>
  </si>
  <si>
    <t>SQW492</t>
  </si>
  <si>
    <t>WLC161</t>
  </si>
  <si>
    <t xml:space="preserve">TK 650 </t>
  </si>
  <si>
    <t>UPN899</t>
  </si>
  <si>
    <t>XJA956</t>
  </si>
  <si>
    <t>SSW447</t>
  </si>
  <si>
    <t>SXV546 CRUDO MITO</t>
  </si>
  <si>
    <t>CRUDO MITO</t>
  </si>
  <si>
    <t>SVC343 CRUDO MITO</t>
  </si>
  <si>
    <t>TK 640</t>
  </si>
  <si>
    <t>UPN607</t>
  </si>
  <si>
    <t>TMP848</t>
  </si>
  <si>
    <t>UPN642 CRUDO MITO</t>
  </si>
  <si>
    <t>SSZ7748 CRUDO MITO</t>
  </si>
  <si>
    <t>UVL361 CRUDO MITO</t>
  </si>
  <si>
    <t xml:space="preserve">TK 690 </t>
  </si>
  <si>
    <t>SXW112</t>
  </si>
  <si>
    <t>UPN931</t>
  </si>
  <si>
    <t>SPV683</t>
  </si>
  <si>
    <t>SWQ395</t>
  </si>
  <si>
    <t>SPV694</t>
  </si>
  <si>
    <t>SQM088</t>
  </si>
  <si>
    <t>SND888</t>
  </si>
  <si>
    <t>SMH858</t>
  </si>
  <si>
    <t>TGK028 CRUDO MITO</t>
  </si>
  <si>
    <t>SRX372 CRUDO MITO</t>
  </si>
  <si>
    <t>SZO478 CRUDO MITO</t>
  </si>
  <si>
    <t>SXU729 CRUDO MITO</t>
  </si>
  <si>
    <t>SSZ194 CRUDO MITO</t>
  </si>
  <si>
    <t>SXV947</t>
  </si>
  <si>
    <t>KUK378</t>
  </si>
  <si>
    <t>WFH947</t>
  </si>
  <si>
    <t>THO926 CRUDO MITO</t>
  </si>
  <si>
    <t>TFU033 CRUDO MITO</t>
  </si>
  <si>
    <t>TTS603 CRUDO MITO</t>
  </si>
  <si>
    <t>SXV725 CRUDO MITO</t>
  </si>
  <si>
    <t>DANIEL BASTIDAS</t>
  </si>
  <si>
    <t>TDL254</t>
  </si>
  <si>
    <t>SXR909</t>
  </si>
  <si>
    <t>TGK265</t>
  </si>
  <si>
    <t>TFR755</t>
  </si>
  <si>
    <t>SWP336</t>
  </si>
  <si>
    <t>SWN478</t>
  </si>
  <si>
    <t>SSZ996</t>
  </si>
  <si>
    <t>ZNK682</t>
  </si>
  <si>
    <t>SVM 198</t>
  </si>
  <si>
    <t>SVF212</t>
  </si>
  <si>
    <t>SWK094</t>
  </si>
  <si>
    <t>UPN384</t>
  </si>
  <si>
    <t>SWO189</t>
  </si>
  <si>
    <t>TGK283</t>
  </si>
  <si>
    <t>SXV584</t>
  </si>
  <si>
    <t>TDL475</t>
  </si>
  <si>
    <t>SZO478</t>
  </si>
  <si>
    <t>THQ926</t>
  </si>
  <si>
    <t>SWK438</t>
  </si>
  <si>
    <t>SWL079</t>
  </si>
  <si>
    <t>SVC563</t>
  </si>
  <si>
    <t>SRM921</t>
  </si>
  <si>
    <t>SZZ111</t>
  </si>
  <si>
    <t>SRN476</t>
  </si>
  <si>
    <t>CPF1 - 533</t>
  </si>
  <si>
    <t>UPN400</t>
  </si>
  <si>
    <t>D</t>
  </si>
  <si>
    <t>FUEL-ACPM</t>
  </si>
  <si>
    <t>MITO</t>
  </si>
  <si>
    <t>UPN801</t>
  </si>
  <si>
    <t>SWP371</t>
  </si>
  <si>
    <t>OTI</t>
  </si>
  <si>
    <t>SRP414</t>
  </si>
  <si>
    <t>SRR880</t>
  </si>
  <si>
    <t>HIDROM</t>
  </si>
  <si>
    <t>MUESTREO</t>
  </si>
  <si>
    <t>MAXIMO</t>
  </si>
  <si>
    <t>TDS383</t>
  </si>
  <si>
    <t>SSQ154</t>
  </si>
  <si>
    <t>TTR228</t>
  </si>
  <si>
    <t>SST906</t>
  </si>
  <si>
    <t>SXR941</t>
  </si>
  <si>
    <t>UPN496</t>
  </si>
  <si>
    <t>TUL679</t>
  </si>
  <si>
    <t>SXU729</t>
  </si>
  <si>
    <t>TABLA</t>
  </si>
  <si>
    <t>SXD847</t>
  </si>
  <si>
    <t>SZT113</t>
  </si>
  <si>
    <t>SMK726</t>
  </si>
  <si>
    <t xml:space="preserve">TK 700 </t>
  </si>
  <si>
    <t>UPN605</t>
  </si>
  <si>
    <t>SXK506</t>
  </si>
  <si>
    <t>5A</t>
  </si>
  <si>
    <t>5B</t>
  </si>
  <si>
    <t>TTR907</t>
  </si>
  <si>
    <t>SZV878</t>
  </si>
  <si>
    <t>TDL470</t>
  </si>
  <si>
    <t>UPN459</t>
  </si>
  <si>
    <t>SXS565</t>
  </si>
  <si>
    <t>THO921</t>
  </si>
  <si>
    <t>TAL214</t>
  </si>
  <si>
    <t>TLM971</t>
  </si>
  <si>
    <t>TTR229</t>
  </si>
  <si>
    <t>TDX544</t>
  </si>
  <si>
    <t>USA774</t>
  </si>
  <si>
    <t>UPN439</t>
  </si>
  <si>
    <t>UPN580</t>
  </si>
  <si>
    <t>SXV740</t>
  </si>
  <si>
    <t>SON514</t>
  </si>
  <si>
    <t>TTR906</t>
  </si>
  <si>
    <t>TFV034</t>
  </si>
  <si>
    <t>UPN599</t>
  </si>
  <si>
    <t>SSZ267</t>
  </si>
  <si>
    <t>TLO940</t>
  </si>
  <si>
    <t>TRJ307</t>
  </si>
  <si>
    <t>TEO134</t>
  </si>
  <si>
    <t>VDZ148</t>
  </si>
  <si>
    <t>TEK280</t>
  </si>
  <si>
    <t>TTR238</t>
  </si>
  <si>
    <t>UPN680</t>
  </si>
  <si>
    <t>TFU077</t>
  </si>
  <si>
    <t>SOQ756</t>
  </si>
  <si>
    <t>UVL390</t>
  </si>
  <si>
    <t>TTS129</t>
  </si>
  <si>
    <t>SXS902</t>
  </si>
  <si>
    <t>TK 690 RECIBE</t>
  </si>
  <si>
    <t>TK 650 RECIBE</t>
  </si>
  <si>
    <t>TK 700 RECIBE</t>
  </si>
  <si>
    <t>0K</t>
  </si>
  <si>
    <t>TK 700 DRENA</t>
  </si>
  <si>
    <t>TK 690 DRENA</t>
  </si>
  <si>
    <t>TK 650 DRENA</t>
  </si>
  <si>
    <t>SYS630</t>
  </si>
  <si>
    <t>TAL070</t>
  </si>
  <si>
    <t>TDS376</t>
  </si>
  <si>
    <t>BSW REALIZADO POR METODO CENTRIFUGA (ASTM D-4007)</t>
  </si>
  <si>
    <t>UPN582</t>
  </si>
  <si>
    <t>UPN766</t>
  </si>
  <si>
    <t>SSR880</t>
  </si>
  <si>
    <t>SSZ382</t>
  </si>
  <si>
    <t>SPM368</t>
  </si>
  <si>
    <t>SSZ490</t>
  </si>
  <si>
    <t>SZZ492</t>
  </si>
  <si>
    <t>STA359</t>
  </si>
  <si>
    <t>SXV126</t>
  </si>
  <si>
    <t>UPN478</t>
  </si>
  <si>
    <t>SVC335</t>
  </si>
  <si>
    <t>SXV531</t>
  </si>
  <si>
    <t>TLM014</t>
  </si>
  <si>
    <t>WHM830</t>
  </si>
  <si>
    <t>SZP822</t>
  </si>
  <si>
    <t>WHM353</t>
  </si>
  <si>
    <t>SSY526</t>
  </si>
  <si>
    <t>SXT320</t>
  </si>
  <si>
    <t>SOD611</t>
  </si>
  <si>
    <t>WHM330</t>
  </si>
  <si>
    <t>BSW REALIZADO POR  METODO DE CENTRIFUGA (ASTM D-4007)</t>
  </si>
  <si>
    <t>UDZ148</t>
  </si>
  <si>
    <t>TMP157</t>
  </si>
  <si>
    <t>UPN683</t>
  </si>
  <si>
    <t>TMP145</t>
  </si>
  <si>
    <t>TMI546</t>
  </si>
  <si>
    <t>TMP158</t>
  </si>
  <si>
    <t>TTS185</t>
  </si>
  <si>
    <t>TDS400</t>
  </si>
  <si>
    <t>SSY133</t>
  </si>
  <si>
    <t>TTX863</t>
  </si>
  <si>
    <t>UPN606</t>
  </si>
  <si>
    <t>SZX957</t>
  </si>
  <si>
    <t>WXK084</t>
  </si>
  <si>
    <t>UPN643</t>
  </si>
  <si>
    <t>XVW439</t>
  </si>
  <si>
    <t>SAV382</t>
  </si>
  <si>
    <t>TTG444</t>
  </si>
  <si>
    <t>SSZ195</t>
  </si>
  <si>
    <t>XVB131</t>
  </si>
  <si>
    <t>TTS765</t>
  </si>
  <si>
    <t>UPN749</t>
  </si>
  <si>
    <t>SQW462</t>
  </si>
  <si>
    <t>TAU893</t>
  </si>
  <si>
    <t>THY478</t>
  </si>
  <si>
    <t>SZZ367</t>
  </si>
  <si>
    <t>UPN863</t>
  </si>
  <si>
    <t>UPN600</t>
  </si>
  <si>
    <t>THV027</t>
  </si>
  <si>
    <t>TFU252</t>
  </si>
  <si>
    <t>Analisis realizado por ASTM D-4007</t>
  </si>
  <si>
    <t/>
  </si>
  <si>
    <t>UPN860</t>
  </si>
  <si>
    <t>realizado por 4007</t>
  </si>
  <si>
    <t>SKV587</t>
  </si>
  <si>
    <t>Analisis Realizado por ASTM D-4007</t>
  </si>
  <si>
    <t>TVA251</t>
  </si>
  <si>
    <t>UPN751</t>
  </si>
  <si>
    <t>SWP337</t>
  </si>
  <si>
    <t>SWN450</t>
  </si>
  <si>
    <t>TFU259</t>
  </si>
  <si>
    <t>Analisis realizados por ASTM D-4007</t>
  </si>
  <si>
    <t>UPN666</t>
  </si>
  <si>
    <t>XMB420</t>
  </si>
  <si>
    <t>SSY268</t>
  </si>
  <si>
    <t>Se realiza analisis de BSW por ASTM D-4007</t>
  </si>
  <si>
    <t>SND918</t>
  </si>
  <si>
    <t>SWN845</t>
  </si>
  <si>
    <t>SRP615</t>
  </si>
  <si>
    <t>FZZ986</t>
  </si>
  <si>
    <t>TSZ765</t>
  </si>
  <si>
    <t>SYT368</t>
  </si>
  <si>
    <t>TTR679</t>
  </si>
  <si>
    <t>TGK266</t>
  </si>
  <si>
    <t>TTR788</t>
  </si>
  <si>
    <t>UPN882</t>
  </si>
  <si>
    <t>SMK777</t>
  </si>
  <si>
    <t>SXV191</t>
  </si>
  <si>
    <t>TK 520</t>
  </si>
  <si>
    <t>VPN583</t>
  </si>
  <si>
    <t>TTR955</t>
  </si>
  <si>
    <t>Se raliza analisis de BSW por ASTM D-4007</t>
  </si>
  <si>
    <t>TK 501</t>
  </si>
  <si>
    <t>TK 502</t>
  </si>
  <si>
    <t>UPN913</t>
  </si>
  <si>
    <t>TUL364</t>
  </si>
  <si>
    <t>SZY150</t>
  </si>
  <si>
    <t>XIE462</t>
  </si>
  <si>
    <t>SXS539</t>
  </si>
  <si>
    <t>SYS665</t>
  </si>
  <si>
    <t>SRP368</t>
  </si>
  <si>
    <t>Analisis de BSW realizado por ASTM D-4007</t>
  </si>
  <si>
    <t>TLP404</t>
  </si>
  <si>
    <t>THV021</t>
  </si>
  <si>
    <t>SSY469</t>
  </si>
  <si>
    <t>SVD167</t>
  </si>
  <si>
    <t>SWM457</t>
  </si>
  <si>
    <t>SJB082</t>
  </si>
  <si>
    <t>SOQ351</t>
  </si>
  <si>
    <t>WCO526</t>
  </si>
  <si>
    <t>TSY200</t>
  </si>
  <si>
    <t>TZR271</t>
  </si>
  <si>
    <t>UPN670</t>
  </si>
  <si>
    <t>SOQ263</t>
  </si>
  <si>
    <t>TLM469</t>
  </si>
  <si>
    <t>SOZ212</t>
  </si>
  <si>
    <t>TLM142</t>
  </si>
  <si>
    <t>TFO349</t>
  </si>
  <si>
    <t>XGD992</t>
  </si>
  <si>
    <t>XIE257</t>
  </si>
  <si>
    <t>SRP894</t>
  </si>
  <si>
    <t>WCR738</t>
  </si>
  <si>
    <t>SVD213</t>
  </si>
  <si>
    <t>SXK523</t>
  </si>
  <si>
    <t>SOQ537</t>
  </si>
  <si>
    <t>SOZ580</t>
  </si>
  <si>
    <t>UPN714</t>
  </si>
  <si>
    <t>SSW449</t>
  </si>
  <si>
    <t>UPN399</t>
  </si>
  <si>
    <t>TUL452</t>
  </si>
  <si>
    <t>SYS939</t>
  </si>
  <si>
    <t>SYS577</t>
  </si>
  <si>
    <t>TEK434</t>
  </si>
  <si>
    <t>XFA738</t>
  </si>
  <si>
    <t>SXU411</t>
  </si>
  <si>
    <t>ZDA207</t>
  </si>
  <si>
    <t>TTX862</t>
  </si>
  <si>
    <t>UFG668</t>
  </si>
  <si>
    <t>ZNK 682</t>
  </si>
  <si>
    <t>SXK 506</t>
  </si>
  <si>
    <t>XFA 738</t>
  </si>
  <si>
    <t>TEK 434</t>
  </si>
  <si>
    <t>SZP 818</t>
  </si>
  <si>
    <t>SZX 957</t>
  </si>
  <si>
    <t>TAW 830</t>
  </si>
  <si>
    <t>UPN 509</t>
  </si>
  <si>
    <t>UPN 576</t>
  </si>
  <si>
    <t>XJB 093</t>
  </si>
  <si>
    <t>YHK 398</t>
  </si>
  <si>
    <t>ZDA 207</t>
  </si>
  <si>
    <t>UFG 668</t>
  </si>
  <si>
    <t>STA 124</t>
  </si>
  <si>
    <t>SYS 577</t>
  </si>
  <si>
    <t>TK501</t>
  </si>
  <si>
    <t>ANALISIS DE BSW HECHO SEGÚN ASTM 4007</t>
  </si>
  <si>
    <t>SSW 888</t>
  </si>
  <si>
    <t>USC 726</t>
  </si>
  <si>
    <t>SXR  415</t>
  </si>
  <si>
    <t>SPU 727</t>
  </si>
  <si>
    <t>ZDA 727</t>
  </si>
  <si>
    <t>TLO 936</t>
  </si>
  <si>
    <t>SVD 440</t>
  </si>
  <si>
    <t>SMK 046</t>
  </si>
  <si>
    <t>SRM 921</t>
  </si>
  <si>
    <t>SZP 158</t>
  </si>
  <si>
    <t>XJB 082</t>
  </si>
  <si>
    <t>SSQ 367</t>
  </si>
  <si>
    <t>SXU 411</t>
  </si>
  <si>
    <t>SWK 094</t>
  </si>
  <si>
    <t>SZN 235</t>
  </si>
  <si>
    <t>TTG 444</t>
  </si>
  <si>
    <t>UPN 407</t>
  </si>
  <si>
    <t>SWP 330</t>
  </si>
  <si>
    <t>UPN 666</t>
  </si>
  <si>
    <t>USA 738</t>
  </si>
  <si>
    <t>UPN 893</t>
  </si>
  <si>
    <t>SXS 697</t>
  </si>
  <si>
    <t>SSZ152</t>
  </si>
  <si>
    <t>ASTM-D-4294</t>
  </si>
  <si>
    <t>THD478</t>
  </si>
  <si>
    <t>SZZ748</t>
  </si>
  <si>
    <t>WZH397</t>
  </si>
  <si>
    <t>XJA249</t>
  </si>
  <si>
    <t>UPN354</t>
  </si>
  <si>
    <t>SPU725</t>
  </si>
  <si>
    <t>SZZ101</t>
  </si>
  <si>
    <t>TAW060</t>
  </si>
  <si>
    <t>ANALISISDE BSW REALIZADO POR ASTM D-4007</t>
  </si>
  <si>
    <t>SZN250</t>
  </si>
  <si>
    <t>SJK500</t>
  </si>
  <si>
    <t>SVM198</t>
  </si>
  <si>
    <t>SXU762</t>
  </si>
  <si>
    <t>SSY306</t>
  </si>
  <si>
    <t>SZO925</t>
  </si>
  <si>
    <t>SXT324</t>
  </si>
  <si>
    <t>ANALISIS DE BSW REALIZADO POR ASTM D-4007</t>
  </si>
  <si>
    <t>SZZ382</t>
  </si>
  <si>
    <t>SPU430</t>
  </si>
  <si>
    <t>SPU423</t>
  </si>
  <si>
    <t>SVF418</t>
  </si>
  <si>
    <t>SYU174</t>
  </si>
  <si>
    <t>SXV156</t>
  </si>
  <si>
    <t>SSY697</t>
  </si>
  <si>
    <t>bsw realizado por ASTM 4007</t>
  </si>
  <si>
    <t>ANALISIS DE BSW REALIZADO POR CENTRIFUGA ASTM D-4007</t>
  </si>
  <si>
    <t>SXR415</t>
  </si>
  <si>
    <t>UPN895</t>
  </si>
  <si>
    <t>UPN896</t>
  </si>
  <si>
    <t>UPN646</t>
  </si>
  <si>
    <t>SVM374</t>
  </si>
  <si>
    <t>THX887</t>
  </si>
  <si>
    <t>SVM201</t>
  </si>
  <si>
    <t>UPN451</t>
  </si>
  <si>
    <t>TLO936</t>
  </si>
  <si>
    <t>UPN905</t>
  </si>
  <si>
    <t>SRM721</t>
  </si>
  <si>
    <t>TDX778</t>
  </si>
  <si>
    <t>SNT862</t>
  </si>
  <si>
    <t>SXS794</t>
  </si>
  <si>
    <t>VDZ577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</si>
  <si>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B  </t>
  </si>
  <si>
    <t>WFU877</t>
  </si>
  <si>
    <t>SPU419</t>
  </si>
  <si>
    <t>UPN388</t>
  </si>
  <si>
    <t>SWP330</t>
  </si>
  <si>
    <t>SPU731</t>
  </si>
  <si>
    <t>Analisis de BSW realizados por ASTM D-4007</t>
  </si>
  <si>
    <t>SZP158</t>
  </si>
  <si>
    <t>SOT106</t>
  </si>
  <si>
    <t>USC810</t>
  </si>
  <si>
    <t>UPN658</t>
  </si>
  <si>
    <t>SXS167</t>
  </si>
  <si>
    <t>KOK</t>
  </si>
  <si>
    <t>BSW POR METODO DE CENTRIFUGA (ASTM D 4007)</t>
  </si>
  <si>
    <t>SPU727</t>
  </si>
  <si>
    <t>TEW146</t>
  </si>
  <si>
    <t>WCO075</t>
  </si>
  <si>
    <t>SVF592</t>
  </si>
  <si>
    <t>SPU737</t>
  </si>
  <si>
    <t>SXS969</t>
  </si>
  <si>
    <t>TTR967</t>
  </si>
  <si>
    <t>UPP121</t>
  </si>
  <si>
    <t>TDX588</t>
  </si>
  <si>
    <t>TTS147</t>
  </si>
  <si>
    <t>TGK558</t>
  </si>
  <si>
    <t>SSZ532</t>
  </si>
  <si>
    <t>SPV839</t>
  </si>
  <si>
    <t>BSW REALIZADO POR METODO DE CENTRIFUGA (ASTM D 4007)</t>
  </si>
  <si>
    <t>XVW518</t>
  </si>
  <si>
    <t>TGK355</t>
  </si>
  <si>
    <t>BSW POR METODO DE CENTRIFUGA (ASTM D-4007)</t>
  </si>
  <si>
    <t>SON794</t>
  </si>
  <si>
    <t>XGO992</t>
  </si>
  <si>
    <t>TTR033</t>
  </si>
  <si>
    <t>BSW REALIZADO POR METODO DE CENTRIFUGA (ASTM D-4007)</t>
  </si>
  <si>
    <t>SRN137</t>
  </si>
  <si>
    <t>UDZ577</t>
  </si>
  <si>
    <t>SWP365</t>
  </si>
  <si>
    <t>WZH716</t>
  </si>
  <si>
    <t>SPV526</t>
  </si>
  <si>
    <t>SPV420</t>
  </si>
  <si>
    <t>SSZ630</t>
  </si>
  <si>
    <t>SUE691</t>
  </si>
  <si>
    <t>SPU515</t>
  </si>
  <si>
    <t>Diego Herrera</t>
  </si>
  <si>
    <t>UPN576</t>
  </si>
  <si>
    <t>TTG644</t>
  </si>
  <si>
    <t>SWN932</t>
  </si>
  <si>
    <t>71.5</t>
  </si>
  <si>
    <t>UPN804</t>
  </si>
  <si>
    <t xml:space="preserve">OK </t>
  </si>
  <si>
    <t>SOT107</t>
  </si>
  <si>
    <t>XGD662</t>
  </si>
  <si>
    <t>TTS226</t>
  </si>
  <si>
    <t>SXR563</t>
  </si>
  <si>
    <t>SSY524</t>
  </si>
  <si>
    <t>SST850</t>
  </si>
  <si>
    <t>SSY695</t>
  </si>
  <si>
    <t>SSO184</t>
  </si>
  <si>
    <t>TTR908</t>
  </si>
  <si>
    <t>SXV008</t>
  </si>
  <si>
    <t>SXZ260</t>
  </si>
  <si>
    <t>TDL491</t>
  </si>
  <si>
    <t>UPN642</t>
  </si>
  <si>
    <t>UPN543</t>
  </si>
  <si>
    <t>TFT762</t>
  </si>
  <si>
    <t>TAV985</t>
  </si>
  <si>
    <t>UPN450</t>
  </si>
  <si>
    <t>UPN519</t>
  </si>
  <si>
    <t>TDY063</t>
  </si>
  <si>
    <t>SXU656</t>
  </si>
  <si>
    <t>STA208</t>
  </si>
  <si>
    <t>TTS529</t>
  </si>
  <si>
    <t>SXW125</t>
  </si>
  <si>
    <t>SST042</t>
  </si>
  <si>
    <t>TSW043</t>
  </si>
  <si>
    <t>UPN933</t>
  </si>
  <si>
    <t>TTQ645</t>
  </si>
  <si>
    <t>SMR046</t>
  </si>
  <si>
    <t>SPV513</t>
  </si>
  <si>
    <t>SYF212</t>
  </si>
  <si>
    <t>SLH954</t>
  </si>
  <si>
    <t>SWQ383</t>
  </si>
  <si>
    <t>SSY117</t>
  </si>
  <si>
    <t>TTR831</t>
  </si>
  <si>
    <t>TFV236</t>
  </si>
  <si>
    <t>SXV745</t>
  </si>
  <si>
    <t>SZX802</t>
  </si>
  <si>
    <t>SNQ901</t>
  </si>
  <si>
    <t>SPO420</t>
  </si>
  <si>
    <t>TEK922</t>
  </si>
  <si>
    <t>TTS512</t>
  </si>
  <si>
    <t>SSZ829</t>
  </si>
  <si>
    <t>SVD142</t>
  </si>
  <si>
    <t>TOS396</t>
  </si>
  <si>
    <t>Se realizó el análisis por centrifuga (ASTM 4007)</t>
  </si>
  <si>
    <t>SVP181</t>
  </si>
  <si>
    <t>SXS795</t>
  </si>
  <si>
    <t>SVC343</t>
  </si>
  <si>
    <t>SXV799</t>
  </si>
  <si>
    <t>SXR933</t>
  </si>
  <si>
    <t>TDL489</t>
  </si>
  <si>
    <t>Se realiza el análisis por centrifuga</t>
  </si>
  <si>
    <t>SSZ513</t>
  </si>
  <si>
    <t>SZX845</t>
  </si>
  <si>
    <t>SRP675</t>
  </si>
  <si>
    <t>SSY659</t>
  </si>
  <si>
    <t>SVL582</t>
  </si>
  <si>
    <t>SWK498</t>
  </si>
  <si>
    <t>SZW662</t>
  </si>
  <si>
    <t>SOI871</t>
  </si>
  <si>
    <t>XDZ577</t>
  </si>
  <si>
    <t>WNL872</t>
  </si>
  <si>
    <t>SXV379</t>
  </si>
  <si>
    <t>SVC894</t>
  </si>
  <si>
    <t>UPN571</t>
  </si>
  <si>
    <t>SPV685</t>
  </si>
  <si>
    <t>SYV260</t>
  </si>
  <si>
    <t>SVC488</t>
  </si>
  <si>
    <t>SZP846</t>
  </si>
  <si>
    <t>SXV007</t>
  </si>
  <si>
    <t>ASTM 4007- ANALSIS REALIZADO POR CENTRIFUGA</t>
  </si>
  <si>
    <t>THO925</t>
  </si>
  <si>
    <t>SWP321</t>
  </si>
  <si>
    <t>TEO303</t>
  </si>
  <si>
    <t>TFT763</t>
  </si>
  <si>
    <t>SSZ424</t>
  </si>
  <si>
    <t>SOZ017</t>
  </si>
  <si>
    <t xml:space="preserve">ASTM 4007; SE REALIZA ANALISIS POR CENTRIFUGA </t>
  </si>
  <si>
    <t>TGK356</t>
  </si>
  <si>
    <t>bsw</t>
  </si>
  <si>
    <t>vol</t>
  </si>
  <si>
    <t>SVD408</t>
  </si>
  <si>
    <t>SVS939</t>
  </si>
  <si>
    <t>Bsw realizado según ASTM-4007</t>
  </si>
  <si>
    <t>XMB098</t>
  </si>
  <si>
    <t>SXU862</t>
  </si>
  <si>
    <t>TDS382</t>
  </si>
  <si>
    <t xml:space="preserve">Observacion </t>
  </si>
  <si>
    <t>BSW por ASTM 4007</t>
  </si>
  <si>
    <t>TTR864</t>
  </si>
  <si>
    <t>SVC584</t>
  </si>
  <si>
    <t>TAV010</t>
  </si>
  <si>
    <t>BSW POR ASTM 4007</t>
  </si>
  <si>
    <t>SXR773</t>
  </si>
  <si>
    <t>SXV530</t>
  </si>
  <si>
    <t>SSZ370</t>
  </si>
  <si>
    <t>SSZ194</t>
  </si>
  <si>
    <t>XFA739</t>
  </si>
  <si>
    <t>SPU420</t>
  </si>
  <si>
    <t>SZO477</t>
  </si>
  <si>
    <t>SZQ475</t>
  </si>
  <si>
    <t>SXV248</t>
  </si>
  <si>
    <t>SSY618</t>
  </si>
  <si>
    <t>TFU237</t>
  </si>
  <si>
    <t>TTS066</t>
  </si>
  <si>
    <t>SVC397</t>
  </si>
  <si>
    <t>SRP842</t>
  </si>
  <si>
    <t>STA417</t>
  </si>
  <si>
    <t>UVM633</t>
  </si>
  <si>
    <t>UPN920</t>
  </si>
  <si>
    <t>SSZ074</t>
  </si>
  <si>
    <t>TTR640</t>
  </si>
  <si>
    <t>SPU304</t>
  </si>
  <si>
    <t>TEK245</t>
  </si>
  <si>
    <t>BSW POR CENTRIFUGA SATM D-4007</t>
  </si>
  <si>
    <t>SXR359</t>
  </si>
  <si>
    <t>TZY200</t>
  </si>
  <si>
    <t>TTS411</t>
  </si>
  <si>
    <t>TZS765</t>
  </si>
  <si>
    <t>TGK270</t>
  </si>
  <si>
    <t>XVX743</t>
  </si>
  <si>
    <t>TFU254</t>
  </si>
  <si>
    <t>SPU730</t>
  </si>
  <si>
    <t>TAV009</t>
  </si>
  <si>
    <t>SSW477</t>
  </si>
  <si>
    <t>UPN603</t>
  </si>
  <si>
    <t>SVD461</t>
  </si>
  <si>
    <t>SSZ081</t>
  </si>
  <si>
    <t>Se realiza BSW por centrifuga ASTM 4007</t>
  </si>
  <si>
    <t>UFZ799</t>
  </si>
  <si>
    <t>BSW REALIZADO POR LE METODO DE LA CENTRIFUGA ASTM 4007</t>
  </si>
  <si>
    <t>SSZ371</t>
  </si>
  <si>
    <t>SSZ367</t>
  </si>
  <si>
    <t>SZX027</t>
  </si>
  <si>
    <t>STA323</t>
  </si>
  <si>
    <t>TTS114</t>
  </si>
  <si>
    <t>UPN476</t>
  </si>
  <si>
    <t>WSP371</t>
  </si>
  <si>
    <t>XMC518</t>
  </si>
  <si>
    <t>SVD165</t>
  </si>
  <si>
    <t>Se realiza BSW por centrifuga ASTM4007</t>
  </si>
  <si>
    <t>SMH857</t>
  </si>
  <si>
    <t>SXK511</t>
  </si>
  <si>
    <t>SXD501</t>
  </si>
  <si>
    <t>Se realiza análisis BSW por centrifuga ASTM 4007</t>
  </si>
  <si>
    <t>TLN040</t>
  </si>
  <si>
    <t>UPN583</t>
  </si>
  <si>
    <t>TBZ179</t>
  </si>
  <si>
    <t>SXR734</t>
  </si>
  <si>
    <t>UPN575</t>
  </si>
  <si>
    <t>TAL052</t>
  </si>
  <si>
    <t>SSY132</t>
  </si>
  <si>
    <t>SXV383</t>
  </si>
  <si>
    <t>WFT584</t>
  </si>
  <si>
    <t>TDL477</t>
  </si>
  <si>
    <t>SXV223</t>
  </si>
  <si>
    <t>UPN577</t>
  </si>
  <si>
    <t>STA389</t>
  </si>
  <si>
    <t xml:space="preserve">            </t>
  </si>
  <si>
    <t>TDS380</t>
  </si>
  <si>
    <t>SZY081</t>
  </si>
  <si>
    <t>SVC494</t>
  </si>
  <si>
    <t>SXV085</t>
  </si>
  <si>
    <t>XJA996</t>
  </si>
  <si>
    <t>SWP395</t>
  </si>
  <si>
    <t>UPN355</t>
  </si>
  <si>
    <t>SXZ017</t>
  </si>
  <si>
    <t>SXT130</t>
  </si>
  <si>
    <t>XSX715</t>
  </si>
  <si>
    <t>SXV486</t>
  </si>
  <si>
    <t>UPN587</t>
  </si>
  <si>
    <t>XVH545</t>
  </si>
  <si>
    <t>XJB068</t>
  </si>
  <si>
    <t>TTS809</t>
  </si>
  <si>
    <t>TFR750</t>
  </si>
  <si>
    <t>UVL361</t>
  </si>
  <si>
    <t>VOZ185</t>
  </si>
  <si>
    <t>SXZ695</t>
  </si>
  <si>
    <t>SXV375</t>
  </si>
  <si>
    <t>SUC494</t>
  </si>
  <si>
    <t>STA124</t>
  </si>
  <si>
    <t>TDZ883</t>
  </si>
  <si>
    <t>TTS189</t>
  </si>
  <si>
    <t>SJQ210</t>
  </si>
  <si>
    <t>TAV008</t>
  </si>
  <si>
    <t>SZX078</t>
  </si>
  <si>
    <t>ZDA365</t>
  </si>
  <si>
    <t>SXU940</t>
  </si>
  <si>
    <t>TAV893</t>
  </si>
  <si>
    <t>XGD991</t>
  </si>
  <si>
    <t>UPZ148</t>
  </si>
  <si>
    <t>SVM202</t>
  </si>
  <si>
    <t>SYU688</t>
  </si>
  <si>
    <t>UPO255</t>
  </si>
  <si>
    <t>SSX968</t>
  </si>
  <si>
    <t>TGK347</t>
  </si>
  <si>
    <t>SVD803</t>
  </si>
  <si>
    <t>SZQ477</t>
  </si>
  <si>
    <t>TEK618</t>
  </si>
  <si>
    <t>SPU728</t>
  </si>
  <si>
    <t>UPN596</t>
  </si>
  <si>
    <t>SVF213</t>
  </si>
  <si>
    <t>SOQ725</t>
  </si>
  <si>
    <t>SSZ113</t>
  </si>
  <si>
    <t>SRP088</t>
  </si>
  <si>
    <t>UPN509</t>
  </si>
  <si>
    <t>SVF694</t>
  </si>
  <si>
    <t>YHK134</t>
  </si>
  <si>
    <t>SVC337</t>
  </si>
  <si>
    <t>SXS002</t>
  </si>
  <si>
    <t>SXV487</t>
  </si>
  <si>
    <t>SZN180</t>
  </si>
  <si>
    <t>TVC486</t>
  </si>
  <si>
    <t>SVW176</t>
  </si>
  <si>
    <t>STA125</t>
  </si>
  <si>
    <t>SZZ548</t>
  </si>
  <si>
    <t>TDS343</t>
  </si>
  <si>
    <t>TLM022</t>
  </si>
  <si>
    <t>TDZ885</t>
  </si>
  <si>
    <t>TTR931</t>
  </si>
  <si>
    <t>SXV466</t>
  </si>
  <si>
    <t>TFQ271</t>
  </si>
  <si>
    <t>SVD172</t>
  </si>
  <si>
    <t>SPP232</t>
  </si>
  <si>
    <t>TAW392</t>
  </si>
  <si>
    <t>SXV202</t>
  </si>
  <si>
    <t>SZX700</t>
  </si>
  <si>
    <t>UPN647</t>
  </si>
  <si>
    <t>STO438</t>
  </si>
  <si>
    <t>SUD862</t>
  </si>
  <si>
    <t>SPU426</t>
  </si>
  <si>
    <t>SZQ371</t>
  </si>
  <si>
    <t>SUD408</t>
  </si>
  <si>
    <t>TK502</t>
  </si>
  <si>
    <t>UPN854</t>
  </si>
  <si>
    <t>UPN903</t>
  </si>
  <si>
    <t>TTS187</t>
  </si>
  <si>
    <t>TDS390</t>
  </si>
  <si>
    <t>TSX553</t>
  </si>
  <si>
    <t>TTS298</t>
  </si>
  <si>
    <t>SWW176</t>
  </si>
  <si>
    <t>SSW319</t>
  </si>
  <si>
    <t>SVC333</t>
  </si>
  <si>
    <t>SSY267</t>
  </si>
  <si>
    <t>SVC006</t>
  </si>
  <si>
    <t>SVD210</t>
  </si>
  <si>
    <t>SON520</t>
  </si>
  <si>
    <t>UPN446</t>
  </si>
  <si>
    <t>SSZ324</t>
  </si>
  <si>
    <t>THQ810</t>
  </si>
  <si>
    <t>SSY619</t>
  </si>
  <si>
    <t>UPN570</t>
  </si>
  <si>
    <t>Campo</t>
  </si>
  <si>
    <t>SUC007</t>
  </si>
  <si>
    <t>UPN523</t>
  </si>
  <si>
    <t>TAW047</t>
  </si>
  <si>
    <t>SZZ163</t>
  </si>
  <si>
    <t>SXV467</t>
  </si>
  <si>
    <t>SVC007</t>
  </si>
  <si>
    <t>SWK988</t>
  </si>
  <si>
    <t>SSZ748</t>
  </si>
  <si>
    <t>SSZ546</t>
  </si>
  <si>
    <t>SVD185</t>
  </si>
  <si>
    <t>TGY942</t>
  </si>
  <si>
    <t>SZY738</t>
  </si>
  <si>
    <t>TDL253</t>
  </si>
  <si>
    <t>SZZ899</t>
  </si>
  <si>
    <t>TFR753</t>
  </si>
  <si>
    <t>SOQ716</t>
  </si>
  <si>
    <t>SSO534</t>
  </si>
  <si>
    <t>SQW463</t>
  </si>
  <si>
    <t>UPN638</t>
  </si>
  <si>
    <t>SYN266</t>
  </si>
  <si>
    <t>SRO442</t>
  </si>
  <si>
    <t>TK 680 RECIBE</t>
  </si>
  <si>
    <t>SND789</t>
  </si>
  <si>
    <t>SVM283</t>
  </si>
  <si>
    <t>TK 680 DRENA</t>
  </si>
  <si>
    <t>TK 680</t>
  </si>
  <si>
    <t>UPN406</t>
  </si>
  <si>
    <t>TTX604</t>
  </si>
  <si>
    <t>STA148</t>
  </si>
  <si>
    <t>SVD012</t>
  </si>
  <si>
    <t>SXT108</t>
  </si>
  <si>
    <t xml:space="preserve">Emisión 2017 - 09 - 19 </t>
  </si>
  <si>
    <t>Rev. 00</t>
  </si>
  <si>
    <t>FLOTI - 150CO</t>
  </si>
  <si>
    <t>TFV968</t>
  </si>
  <si>
    <t>UPN447</t>
  </si>
  <si>
    <t>SUL347</t>
  </si>
  <si>
    <t>SSQ479</t>
  </si>
  <si>
    <t>SRP358</t>
  </si>
  <si>
    <t>TFS290</t>
  </si>
  <si>
    <t>SXS893</t>
  </si>
  <si>
    <t>SSZ193</t>
  </si>
  <si>
    <t>TTQ605</t>
  </si>
  <si>
    <t>USQ056</t>
  </si>
  <si>
    <t>SUBPRODUCTOS</t>
  </si>
  <si>
    <t>TBO604</t>
  </si>
  <si>
    <t>VERSIÓN 0,71</t>
  </si>
  <si>
    <t>UFT777</t>
  </si>
  <si>
    <t>WILLY CORZO</t>
  </si>
  <si>
    <t>UPN508</t>
  </si>
  <si>
    <t>UPN593</t>
  </si>
  <si>
    <t>Edwin Jimeno</t>
  </si>
  <si>
    <t>SPN734</t>
  </si>
  <si>
    <t>WFL231</t>
  </si>
  <si>
    <t>SWN250</t>
  </si>
  <si>
    <t xml:space="preserve">DATO POR </t>
  </si>
  <si>
    <t>CENTRIFUGA</t>
  </si>
  <si>
    <t>VDZ677</t>
  </si>
  <si>
    <t>XMB128</t>
  </si>
  <si>
    <t>TFV797</t>
  </si>
  <si>
    <t>SST185</t>
  </si>
  <si>
    <t>UPN818</t>
  </si>
  <si>
    <t>SWK034</t>
  </si>
  <si>
    <t>SWL706</t>
  </si>
  <si>
    <t>UZQ054</t>
  </si>
  <si>
    <t>UPN394</t>
  </si>
  <si>
    <t>UPN886</t>
  </si>
  <si>
    <t>SWW307</t>
  </si>
  <si>
    <t>TTS755</t>
  </si>
  <si>
    <t>TSZ164</t>
  </si>
  <si>
    <t>STA476</t>
  </si>
  <si>
    <t>XJB001</t>
  </si>
  <si>
    <t>THX530</t>
  </si>
  <si>
    <t>SWP369</t>
  </si>
  <si>
    <t>WEQ340</t>
  </si>
  <si>
    <t>ZII501</t>
  </si>
  <si>
    <t>WCV699</t>
  </si>
  <si>
    <t>THY480</t>
  </si>
  <si>
    <t>UYW919</t>
  </si>
  <si>
    <t>TAU996</t>
  </si>
  <si>
    <t>SWQ269</t>
  </si>
  <si>
    <t>THU619</t>
  </si>
  <si>
    <t>SYT915</t>
  </si>
  <si>
    <t>XGD380</t>
  </si>
  <si>
    <t>UPN892</t>
  </si>
  <si>
    <t>USA357</t>
  </si>
  <si>
    <t>XGD104</t>
  </si>
  <si>
    <t>SVD097</t>
  </si>
  <si>
    <t>SZX958</t>
  </si>
  <si>
    <t>UPN572</t>
  </si>
  <si>
    <t>SPU724</t>
  </si>
  <si>
    <t>SZT557</t>
  </si>
  <si>
    <t>TTS077</t>
  </si>
  <si>
    <t>XXB403</t>
  </si>
  <si>
    <t>SSZ106</t>
  </si>
  <si>
    <t>SUF485</t>
  </si>
  <si>
    <t>UPN405</t>
  </si>
  <si>
    <t>SZQ166</t>
  </si>
  <si>
    <t>SZN226</t>
  </si>
  <si>
    <t>XCV191</t>
  </si>
  <si>
    <t>SSW888</t>
  </si>
  <si>
    <t>TEW162</t>
  </si>
  <si>
    <t>TAL974</t>
  </si>
  <si>
    <t>UPN651</t>
  </si>
  <si>
    <t>SPU233</t>
  </si>
  <si>
    <t>SZQ476</t>
  </si>
  <si>
    <t>TBZ244</t>
  </si>
  <si>
    <t>TFR758</t>
  </si>
  <si>
    <t>TLP236</t>
  </si>
  <si>
    <t>SQP351</t>
  </si>
  <si>
    <t>STA006</t>
  </si>
  <si>
    <t>VFD512</t>
  </si>
  <si>
    <t>SWKO34</t>
  </si>
  <si>
    <t>SXV206</t>
  </si>
  <si>
    <t>SPV679</t>
  </si>
  <si>
    <t>SSO133</t>
  </si>
  <si>
    <t>SRN128</t>
  </si>
  <si>
    <t>Yilmar Espeleta Morales</t>
  </si>
  <si>
    <t>SPU421</t>
  </si>
  <si>
    <t>SSW508</t>
  </si>
  <si>
    <t>SWQ277</t>
  </si>
  <si>
    <t>Carmelo Bejarano</t>
  </si>
  <si>
    <t>TFU938</t>
  </si>
  <si>
    <t>SXS876</t>
  </si>
  <si>
    <t>TTS399</t>
  </si>
  <si>
    <t>THR678</t>
  </si>
  <si>
    <t>STA021</t>
  </si>
  <si>
    <t>TAL048</t>
  </si>
  <si>
    <t>TZB271</t>
  </si>
  <si>
    <t>Yilmar Espeleta</t>
  </si>
  <si>
    <t>TGL153</t>
  </si>
  <si>
    <t>SSZ596</t>
  </si>
  <si>
    <t>UPN855</t>
  </si>
  <si>
    <t>UPN885</t>
  </si>
  <si>
    <t>SUK321</t>
  </si>
  <si>
    <t>TQS385</t>
  </si>
  <si>
    <t>TDS402</t>
  </si>
  <si>
    <t>UPN649</t>
  </si>
  <si>
    <t>STA460</t>
  </si>
  <si>
    <t>TFU241</t>
  </si>
  <si>
    <t>TEK439</t>
  </si>
  <si>
    <t>TDS385</t>
  </si>
  <si>
    <t>SSZ607</t>
  </si>
  <si>
    <t>SXR973</t>
  </si>
  <si>
    <t>SZT552</t>
  </si>
  <si>
    <t>SXY219</t>
  </si>
  <si>
    <t>SSZ196</t>
  </si>
  <si>
    <t>SVF485</t>
  </si>
  <si>
    <t>TFT764</t>
  </si>
  <si>
    <t>TDL492</t>
  </si>
  <si>
    <t>SOO494</t>
  </si>
  <si>
    <t>SON516</t>
  </si>
  <si>
    <t>SND922</t>
  </si>
  <si>
    <t>SPU424</t>
  </si>
  <si>
    <t>TFV241</t>
  </si>
  <si>
    <t>TFT264</t>
  </si>
  <si>
    <t>SQQ494</t>
  </si>
  <si>
    <t>SMK725</t>
  </si>
  <si>
    <t>WSI870</t>
  </si>
  <si>
    <t>SVT880</t>
  </si>
  <si>
    <t>TDZ962</t>
  </si>
  <si>
    <t>WSJ870</t>
  </si>
  <si>
    <t>TFQ032</t>
  </si>
  <si>
    <t>TFT914</t>
  </si>
  <si>
    <t>UPN452</t>
  </si>
  <si>
    <t>SPV693</t>
  </si>
  <si>
    <t>UPN522</t>
  </si>
  <si>
    <t>SPU232</t>
  </si>
  <si>
    <t>SSZ922</t>
  </si>
  <si>
    <t>WLP812</t>
  </si>
  <si>
    <t>SZS930</t>
  </si>
  <si>
    <t>XVV785</t>
  </si>
  <si>
    <t>TEK264</t>
  </si>
  <si>
    <t>SXS222</t>
  </si>
  <si>
    <t>TGK167</t>
  </si>
  <si>
    <t>SZN369</t>
  </si>
  <si>
    <t>TTS318</t>
  </si>
  <si>
    <t>SPV727</t>
  </si>
  <si>
    <t>UPN426</t>
  </si>
  <si>
    <t>SZQ168</t>
  </si>
  <si>
    <t>TTS398</t>
  </si>
  <si>
    <t>XJA356</t>
  </si>
  <si>
    <t>SXV821</t>
  </si>
  <si>
    <t>UPN568</t>
  </si>
  <si>
    <t>SSZ236</t>
  </si>
  <si>
    <t>TEK891</t>
  </si>
  <si>
    <t>TLO136</t>
  </si>
  <si>
    <t>TDS391</t>
  </si>
  <si>
    <t>SYU145</t>
  </si>
  <si>
    <t>SZY175</t>
  </si>
  <si>
    <t>TAL060</t>
  </si>
  <si>
    <t>STA351</t>
  </si>
  <si>
    <t>UPN538</t>
  </si>
  <si>
    <t>SSW735</t>
  </si>
  <si>
    <t>TTS094</t>
  </si>
  <si>
    <t>SLN214</t>
  </si>
  <si>
    <t>SYO145</t>
  </si>
  <si>
    <t>UPN679</t>
  </si>
  <si>
    <t>SYS578</t>
  </si>
  <si>
    <t>TEK960</t>
  </si>
  <si>
    <t>SSY480</t>
  </si>
  <si>
    <t>SZY593</t>
  </si>
  <si>
    <t>TDI298</t>
  </si>
  <si>
    <t xml:space="preserve">  </t>
  </si>
  <si>
    <t>TKK617</t>
  </si>
  <si>
    <t>SVC703</t>
  </si>
  <si>
    <t>SVC768</t>
  </si>
  <si>
    <t>TAW214</t>
  </si>
  <si>
    <t>THQ882</t>
  </si>
  <si>
    <t>THZ244</t>
  </si>
  <si>
    <t>UPN665</t>
  </si>
  <si>
    <t>TTR729</t>
  </si>
  <si>
    <t>TTR889</t>
  </si>
  <si>
    <t>SXS762</t>
  </si>
  <si>
    <t>TDS370</t>
  </si>
  <si>
    <t>TZB277</t>
  </si>
  <si>
    <t>TAW312</t>
  </si>
  <si>
    <t>SOO374</t>
  </si>
  <si>
    <t>SZO173</t>
  </si>
  <si>
    <t>TGN235</t>
  </si>
  <si>
    <t>SVD460</t>
  </si>
  <si>
    <t>SSZ070</t>
  </si>
  <si>
    <t>TTV289</t>
  </si>
  <si>
    <t>TZS064</t>
  </si>
  <si>
    <t>SXS101</t>
  </si>
  <si>
    <t>SOO495</t>
  </si>
  <si>
    <t>TLX977</t>
  </si>
  <si>
    <t>SXU842</t>
  </si>
  <si>
    <t>XMB462</t>
  </si>
  <si>
    <t>TEK900</t>
  </si>
  <si>
    <t>WHO666</t>
  </si>
  <si>
    <t>Ok</t>
  </si>
  <si>
    <t>UPN468</t>
  </si>
  <si>
    <t>TDI484</t>
  </si>
  <si>
    <t>SVF275</t>
  </si>
  <si>
    <t>SXR629</t>
  </si>
  <si>
    <t>TDZ887</t>
  </si>
  <si>
    <t>SVF493</t>
  </si>
  <si>
    <t>SXT380</t>
  </si>
  <si>
    <t>STA199</t>
  </si>
  <si>
    <t>SSZ881</t>
  </si>
  <si>
    <t>XIA738</t>
  </si>
  <si>
    <t>THR628</t>
  </si>
  <si>
    <t>WCR248</t>
  </si>
  <si>
    <t>SSQ182</t>
  </si>
  <si>
    <t>SSQ157</t>
  </si>
  <si>
    <t>SNV237</t>
  </si>
  <si>
    <t>UPN569</t>
  </si>
  <si>
    <t>SXV445</t>
  </si>
  <si>
    <t>TGK268</t>
  </si>
  <si>
    <t>TTV607</t>
  </si>
  <si>
    <t>WLQ525</t>
  </si>
  <si>
    <t>WLQ526</t>
  </si>
  <si>
    <t>WHP353</t>
  </si>
  <si>
    <t>SQF403</t>
  </si>
  <si>
    <t>XUF396</t>
  </si>
  <si>
    <t>TTS067</t>
  </si>
  <si>
    <t>WCR748</t>
  </si>
  <si>
    <t>SXI821</t>
  </si>
  <si>
    <t>SXS697</t>
  </si>
  <si>
    <t>SXV243</t>
  </si>
  <si>
    <t>SXH554</t>
  </si>
  <si>
    <t>TJK558</t>
  </si>
  <si>
    <t>SXV363</t>
  </si>
  <si>
    <t>SPN763</t>
  </si>
  <si>
    <t>TFK438</t>
  </si>
  <si>
    <t>SXS965</t>
  </si>
  <si>
    <t>TFW130</t>
  </si>
  <si>
    <t>SXZ845</t>
  </si>
  <si>
    <t>SZK958</t>
  </si>
  <si>
    <t>SPU271</t>
  </si>
  <si>
    <t>TLM768</t>
  </si>
  <si>
    <t>TTT275</t>
  </si>
  <si>
    <t>WCV191</t>
  </si>
  <si>
    <t>WFT367</t>
  </si>
  <si>
    <t>TTT265</t>
  </si>
  <si>
    <t>VKJ861</t>
  </si>
  <si>
    <t>SKG114</t>
  </si>
  <si>
    <t>SKV490</t>
  </si>
  <si>
    <t>SVC560</t>
  </si>
  <si>
    <t>SZW613</t>
  </si>
  <si>
    <t>SSO182</t>
  </si>
  <si>
    <t>SXV826</t>
  </si>
  <si>
    <t>SSZ077</t>
  </si>
  <si>
    <t>THQ909</t>
  </si>
  <si>
    <t>SYK498</t>
  </si>
  <si>
    <t>SVO185</t>
  </si>
  <si>
    <t>SXT260</t>
  </si>
  <si>
    <t>SYT880</t>
  </si>
  <si>
    <t>SXB554</t>
  </si>
  <si>
    <t>SSW882</t>
  </si>
  <si>
    <t>TZO696</t>
  </si>
  <si>
    <t>SZT609</t>
  </si>
  <si>
    <t>SSW339</t>
  </si>
  <si>
    <t>UPN884</t>
  </si>
  <si>
    <t>SSZ104</t>
  </si>
  <si>
    <t>SXB215</t>
  </si>
  <si>
    <t>TTR804</t>
  </si>
  <si>
    <t>XVU318</t>
  </si>
  <si>
    <t>TTR654</t>
  </si>
  <si>
    <t>TDS450</t>
  </si>
  <si>
    <t>SUC483</t>
  </si>
  <si>
    <t>TSX765</t>
  </si>
  <si>
    <t>THQ924</t>
  </si>
  <si>
    <t>SXN640</t>
  </si>
  <si>
    <t>SZW948</t>
  </si>
  <si>
    <t>UPN824</t>
  </si>
  <si>
    <t>SYN236</t>
  </si>
  <si>
    <t>SSQ335</t>
  </si>
  <si>
    <t>SPW388</t>
  </si>
  <si>
    <t>SXB359</t>
  </si>
  <si>
    <t>SSZ083</t>
  </si>
  <si>
    <t>SUS939</t>
  </si>
  <si>
    <t>SXV411</t>
  </si>
  <si>
    <t>SQZ580</t>
  </si>
  <si>
    <t>SXV244</t>
  </si>
  <si>
    <t>TRK618</t>
  </si>
  <si>
    <t>SPM514</t>
  </si>
  <si>
    <t>SPV514</t>
  </si>
  <si>
    <t>SVC491</t>
  </si>
  <si>
    <t>TDS684</t>
  </si>
  <si>
    <t>SPO215</t>
  </si>
  <si>
    <t>TGK346</t>
  </si>
  <si>
    <t>SKU862</t>
  </si>
  <si>
    <t>WCW917</t>
  </si>
  <si>
    <t>SXR215</t>
  </si>
  <si>
    <t>SND842</t>
  </si>
  <si>
    <t>XIC844</t>
  </si>
  <si>
    <t>SKP333</t>
  </si>
  <si>
    <t>SPV529</t>
  </si>
  <si>
    <t>TEK617</t>
  </si>
  <si>
    <t>UQX700</t>
  </si>
  <si>
    <t>TEW176</t>
  </si>
  <si>
    <t>TLM029</t>
  </si>
  <si>
    <t>SZW614</t>
  </si>
  <si>
    <t>TLM059</t>
  </si>
  <si>
    <t>SSQ535</t>
  </si>
  <si>
    <t>SVC700</t>
  </si>
  <si>
    <t>STA198</t>
  </si>
  <si>
    <t>ZOD599</t>
  </si>
  <si>
    <t>SWQ463</t>
  </si>
  <si>
    <t>SXV377</t>
  </si>
  <si>
    <t>SSZ844</t>
  </si>
  <si>
    <t>SOD820</t>
  </si>
  <si>
    <t>SSY120</t>
  </si>
  <si>
    <t>SZY699</t>
  </si>
  <si>
    <t>TAU892</t>
  </si>
  <si>
    <t>SYL863</t>
  </si>
  <si>
    <t>SXB773</t>
  </si>
  <si>
    <t>UPN589</t>
  </si>
  <si>
    <t>TGY837</t>
  </si>
  <si>
    <t>WFC869</t>
  </si>
  <si>
    <t>TGL151</t>
  </si>
  <si>
    <t>SWQ168</t>
  </si>
  <si>
    <t>TEO136</t>
  </si>
  <si>
    <t>SPC121</t>
  </si>
  <si>
    <t>UPN894</t>
  </si>
  <si>
    <t>ZNK256</t>
  </si>
  <si>
    <t>SXS711</t>
  </si>
  <si>
    <t>UPN396</t>
  </si>
  <si>
    <t>STO100</t>
  </si>
  <si>
    <t>TTS265</t>
  </si>
  <si>
    <t>XJA374</t>
  </si>
  <si>
    <t>SNV643</t>
  </si>
  <si>
    <t>UQX701</t>
  </si>
  <si>
    <t>TGZ286</t>
  </si>
  <si>
    <t>CPN359</t>
  </si>
  <si>
    <t>UPN398</t>
  </si>
  <si>
    <t>SWO 189</t>
  </si>
  <si>
    <t>TEK 891</t>
  </si>
  <si>
    <t>SPV525</t>
  </si>
  <si>
    <t>STA194</t>
  </si>
  <si>
    <t>XGD415</t>
  </si>
  <si>
    <t>SRR907</t>
  </si>
  <si>
    <t>SSQ221</t>
  </si>
  <si>
    <t>SSZ239</t>
  </si>
  <si>
    <t>SWM656</t>
  </si>
  <si>
    <t>SWM175</t>
  </si>
  <si>
    <t>TAU826</t>
  </si>
  <si>
    <t>SWQ288</t>
  </si>
  <si>
    <t>XJA537</t>
  </si>
  <si>
    <t>UPN465</t>
  </si>
  <si>
    <t>XID573</t>
  </si>
  <si>
    <t>XVI000</t>
  </si>
  <si>
    <t>UPN951</t>
  </si>
  <si>
    <t>XJB536</t>
  </si>
  <si>
    <t>UPN507</t>
  </si>
  <si>
    <t>SKV401</t>
  </si>
  <si>
    <t>SXS269</t>
  </si>
  <si>
    <t>XVV197</t>
  </si>
  <si>
    <t>SVC575</t>
  </si>
  <si>
    <t>TUL447</t>
  </si>
  <si>
    <t>SND686</t>
  </si>
  <si>
    <t>SS0533</t>
  </si>
  <si>
    <t>TEO147</t>
  </si>
  <si>
    <t>SXV401</t>
  </si>
  <si>
    <t>WDB042</t>
  </si>
  <si>
    <t>SSZ100</t>
  </si>
  <si>
    <t>TUL336</t>
  </si>
  <si>
    <t>TUL331</t>
  </si>
  <si>
    <t>UPN929</t>
  </si>
  <si>
    <t>SUC761</t>
  </si>
  <si>
    <t>SYZ863</t>
  </si>
  <si>
    <t>TGL152</t>
  </si>
  <si>
    <t>TTH724</t>
  </si>
  <si>
    <t>STA429</t>
  </si>
  <si>
    <t>TFU678</t>
  </si>
  <si>
    <t>TEK438</t>
  </si>
  <si>
    <t>SVD011</t>
  </si>
  <si>
    <t>SXI200</t>
  </si>
  <si>
    <t>SPU951</t>
  </si>
  <si>
    <t>TZQ696</t>
  </si>
  <si>
    <t>THO926</t>
  </si>
  <si>
    <t>PROGRAMA ANALITO TANQUES</t>
  </si>
  <si>
    <t>SKV506</t>
  </si>
  <si>
    <t>XIP573</t>
  </si>
  <si>
    <t>SSY557</t>
  </si>
  <si>
    <t>TGX558</t>
  </si>
  <si>
    <t>SXV571</t>
  </si>
  <si>
    <t>SEK444</t>
  </si>
  <si>
    <t>TTU834</t>
  </si>
  <si>
    <t>SKY885</t>
  </si>
  <si>
    <t>TEK886</t>
  </si>
  <si>
    <t>SUC893</t>
  </si>
  <si>
    <t>WCN657</t>
  </si>
  <si>
    <t>SSY642</t>
  </si>
  <si>
    <t>SXB618</t>
  </si>
  <si>
    <t>TAL411</t>
  </si>
  <si>
    <t>SZX701</t>
  </si>
  <si>
    <t>VZH767</t>
  </si>
  <si>
    <t>TTS354</t>
  </si>
  <si>
    <t>Temp</t>
  </si>
  <si>
    <t>SYS880</t>
  </si>
  <si>
    <t>SXS880</t>
  </si>
  <si>
    <t>XVP682</t>
  </si>
  <si>
    <t>TLM740</t>
  </si>
  <si>
    <t>WNZ872</t>
  </si>
  <si>
    <t>TTG455</t>
  </si>
  <si>
    <t>XVO974</t>
  </si>
  <si>
    <t>UVM021</t>
  </si>
  <si>
    <t>SXV583</t>
  </si>
  <si>
    <t>TFU937</t>
  </si>
  <si>
    <t>SVD376</t>
  </si>
  <si>
    <t>THR654</t>
  </si>
  <si>
    <t>SSZ477</t>
  </si>
  <si>
    <t>SXV436</t>
  </si>
  <si>
    <t>SPU309</t>
  </si>
  <si>
    <t>XIE532</t>
  </si>
  <si>
    <t>SOZ265</t>
  </si>
  <si>
    <t>SVD003</t>
  </si>
  <si>
    <t>STO504</t>
  </si>
  <si>
    <t>SSW724</t>
  </si>
  <si>
    <t>SSZ197</t>
  </si>
  <si>
    <t>SWN506</t>
  </si>
  <si>
    <t>SUP232</t>
  </si>
  <si>
    <t>ZKI016</t>
  </si>
  <si>
    <t>UPN592</t>
  </si>
  <si>
    <t>JGO</t>
  </si>
  <si>
    <t>TAM197</t>
  </si>
  <si>
    <t>SUC366</t>
  </si>
  <si>
    <t>SXS985</t>
  </si>
  <si>
    <t>SXS076</t>
  </si>
  <si>
    <t>SSW389</t>
  </si>
  <si>
    <t>SUD954</t>
  </si>
  <si>
    <t>T67,6</t>
  </si>
  <si>
    <t>SXS006</t>
  </si>
  <si>
    <t>TFU236</t>
  </si>
  <si>
    <t>SPM375</t>
  </si>
  <si>
    <t>SSZ501</t>
  </si>
  <si>
    <t>TJQ205</t>
  </si>
  <si>
    <t>TDL484</t>
  </si>
  <si>
    <t>SXR601</t>
  </si>
  <si>
    <t>XVO715</t>
  </si>
  <si>
    <t>SSZ417</t>
  </si>
  <si>
    <t>SSW194</t>
  </si>
  <si>
    <t>SPU273</t>
  </si>
  <si>
    <t>SPW401</t>
  </si>
  <si>
    <t>SXR208</t>
  </si>
  <si>
    <t>STO187</t>
  </si>
  <si>
    <t>SZZ086</t>
  </si>
  <si>
    <t>TGN212</t>
  </si>
  <si>
    <t>TSW316</t>
  </si>
  <si>
    <t>SWL234</t>
  </si>
  <si>
    <t>SNR128</t>
  </si>
  <si>
    <t>WFI578</t>
  </si>
  <si>
    <t>SNT888</t>
  </si>
  <si>
    <t>DAH</t>
  </si>
  <si>
    <t>XVK139</t>
  </si>
  <si>
    <t>SPD646</t>
  </si>
  <si>
    <t>SWL115</t>
  </si>
  <si>
    <t>UVL630</t>
  </si>
  <si>
    <t>WLN318</t>
  </si>
  <si>
    <t>TGY909</t>
  </si>
  <si>
    <t>WNM942</t>
  </si>
  <si>
    <t>UFP088</t>
  </si>
  <si>
    <t>TAM892</t>
  </si>
  <si>
    <t>TRH700</t>
  </si>
  <si>
    <t>SJQ668</t>
  </si>
  <si>
    <t>SRN173</t>
  </si>
  <si>
    <t>TDL532</t>
  </si>
  <si>
    <t>SSZ362</t>
  </si>
  <si>
    <t>UPN574</t>
  </si>
  <si>
    <t>XGB380</t>
  </si>
  <si>
    <t>SSZ190</t>
  </si>
  <si>
    <t>SWQ272</t>
  </si>
  <si>
    <t>UFD088</t>
  </si>
  <si>
    <t>SPU694</t>
  </si>
  <si>
    <t>SQW226</t>
  </si>
  <si>
    <t>XGD213</t>
  </si>
  <si>
    <t>TAN465</t>
  </si>
  <si>
    <t>TFR881</t>
  </si>
  <si>
    <t>UVL418</t>
  </si>
  <si>
    <t>TAV892</t>
  </si>
  <si>
    <t>SID561</t>
  </si>
  <si>
    <t>TSE334</t>
  </si>
  <si>
    <t>SKY753</t>
  </si>
  <si>
    <t>SNK634</t>
  </si>
  <si>
    <t>TGM583</t>
  </si>
  <si>
    <t>HR</t>
  </si>
  <si>
    <t>SVM280</t>
  </si>
  <si>
    <t>Carlos Monroy</t>
  </si>
  <si>
    <t>TEO148</t>
  </si>
  <si>
    <t>UPQ082</t>
  </si>
  <si>
    <t>Felix Serrano</t>
  </si>
  <si>
    <t>STA441</t>
  </si>
  <si>
    <t>SZV238</t>
  </si>
  <si>
    <t>SXT300</t>
  </si>
  <si>
    <t>SZW618</t>
  </si>
  <si>
    <t>SOO492</t>
  </si>
  <si>
    <t>TGK353</t>
  </si>
  <si>
    <t>SRO342</t>
  </si>
  <si>
    <t>TTZ128</t>
  </si>
  <si>
    <t>TTS225</t>
  </si>
  <si>
    <t>TAM565</t>
  </si>
  <si>
    <t>TLO976</t>
  </si>
  <si>
    <t>XGO662</t>
  </si>
  <si>
    <t>TSR530</t>
  </si>
  <si>
    <t>TSN085</t>
  </si>
  <si>
    <t>SHO342</t>
  </si>
  <si>
    <t>TEK620</t>
  </si>
  <si>
    <t>SWN471</t>
  </si>
  <si>
    <t>SDV167</t>
  </si>
  <si>
    <t>THQ499</t>
  </si>
  <si>
    <t>SZT608</t>
  </si>
  <si>
    <t>SSZ069</t>
  </si>
  <si>
    <t>SSZ868</t>
  </si>
  <si>
    <t>TTS222</t>
  </si>
  <si>
    <t>SSY369</t>
  </si>
  <si>
    <t>SVD022</t>
  </si>
  <si>
    <t>SOR089</t>
  </si>
  <si>
    <t>SHP675</t>
  </si>
  <si>
    <t>TLP346</t>
  </si>
  <si>
    <t>TLU421</t>
  </si>
  <si>
    <t>XJA020</t>
  </si>
  <si>
    <t>TEQ303</t>
  </si>
  <si>
    <t>SVC504</t>
  </si>
  <si>
    <t>TTS390</t>
  </si>
  <si>
    <t>THQ923</t>
  </si>
  <si>
    <t>UVL501</t>
  </si>
  <si>
    <t>XIK334</t>
  </si>
  <si>
    <t>TZQ692</t>
  </si>
  <si>
    <t>TLM035</t>
  </si>
  <si>
    <t>WZH691</t>
  </si>
  <si>
    <t>TMA892</t>
  </si>
  <si>
    <t>YHK179</t>
  </si>
  <si>
    <t>STO204</t>
  </si>
  <si>
    <t>TUL140</t>
  </si>
  <si>
    <t>TSR462</t>
  </si>
  <si>
    <t>SXU735</t>
  </si>
  <si>
    <t>TSX763</t>
  </si>
  <si>
    <t>TEK442</t>
  </si>
  <si>
    <t>SPO951</t>
  </si>
  <si>
    <t>TBZ458</t>
  </si>
  <si>
    <t>SVD178</t>
  </si>
  <si>
    <t>STU174</t>
  </si>
  <si>
    <t>SXV594</t>
  </si>
  <si>
    <t>SRT605</t>
  </si>
  <si>
    <t>TAW088</t>
  </si>
  <si>
    <t>TFU250</t>
  </si>
  <si>
    <t>SOD822</t>
  </si>
  <si>
    <t>TZQ595</t>
  </si>
  <si>
    <t>SWN525</t>
  </si>
  <si>
    <t>SZW668</t>
  </si>
  <si>
    <t>TAV854</t>
  </si>
  <si>
    <t>SXV219</t>
  </si>
  <si>
    <t>SSY939</t>
  </si>
  <si>
    <t>TDZ458</t>
  </si>
  <si>
    <t>SSZ571</t>
  </si>
  <si>
    <t>UPR972</t>
  </si>
  <si>
    <t>SRS183</t>
  </si>
  <si>
    <t>SUD822</t>
  </si>
  <si>
    <t>TTS268</t>
  </si>
  <si>
    <t>SXR554</t>
  </si>
  <si>
    <t>SSY810</t>
  </si>
  <si>
    <t>SOD878</t>
  </si>
  <si>
    <t>TEW130</t>
  </si>
  <si>
    <t>SKZ834</t>
  </si>
  <si>
    <t>TFQ131</t>
  </si>
  <si>
    <t>UZU049</t>
  </si>
  <si>
    <t>SSY468</t>
  </si>
  <si>
    <t>SXU424</t>
  </si>
  <si>
    <t>SXT265</t>
  </si>
  <si>
    <t>SSZ076</t>
  </si>
  <si>
    <t>SSZ860</t>
  </si>
  <si>
    <t>TFQ660</t>
  </si>
  <si>
    <t>TGK358</t>
  </si>
  <si>
    <t>SXV572</t>
  </si>
  <si>
    <t>TTR198</t>
  </si>
  <si>
    <t>SXO424</t>
  </si>
  <si>
    <t>SVC495</t>
  </si>
  <si>
    <t>SVC899</t>
  </si>
  <si>
    <t>SSY656</t>
  </si>
  <si>
    <t>STA357</t>
  </si>
  <si>
    <t>XIA239</t>
  </si>
  <si>
    <t>SZW669</t>
  </si>
  <si>
    <t>SXS534</t>
  </si>
  <si>
    <t>SYT248</t>
  </si>
  <si>
    <t>SST148</t>
  </si>
  <si>
    <t>SVC478</t>
  </si>
  <si>
    <t>SOO878</t>
  </si>
  <si>
    <t>SSZ786</t>
  </si>
  <si>
    <t>TSK553</t>
  </si>
  <si>
    <t>SXV372</t>
  </si>
  <si>
    <t>SST257</t>
  </si>
  <si>
    <t>SSY835</t>
  </si>
  <si>
    <t>SXV850</t>
  </si>
  <si>
    <t>SXV795</t>
  </si>
  <si>
    <t>WDQ345</t>
  </si>
  <si>
    <t>SSO533</t>
  </si>
  <si>
    <t>SVO012</t>
  </si>
  <si>
    <t>SWN523</t>
  </si>
  <si>
    <t>CMT</t>
  </si>
  <si>
    <t>FSS</t>
  </si>
  <si>
    <t>JUNIO</t>
  </si>
  <si>
    <t>SVC761</t>
  </si>
  <si>
    <t>TAV742</t>
  </si>
  <si>
    <t>SKO437</t>
  </si>
  <si>
    <t>SSZ353</t>
  </si>
  <si>
    <t>SXV582</t>
  </si>
  <si>
    <t>TTS168</t>
  </si>
  <si>
    <t>TTS175</t>
  </si>
  <si>
    <t>SON089</t>
  </si>
  <si>
    <t>SSZ089</t>
  </si>
  <si>
    <t>SKT300</t>
  </si>
  <si>
    <t>SXU437</t>
  </si>
  <si>
    <t>WZH338</t>
  </si>
  <si>
    <t>TEO171</t>
  </si>
  <si>
    <t>XJA489</t>
  </si>
  <si>
    <t>TFQ551</t>
  </si>
  <si>
    <t>TAV551</t>
  </si>
  <si>
    <t>SXV875</t>
  </si>
  <si>
    <t>SQR089</t>
  </si>
  <si>
    <t>TLM459</t>
  </si>
  <si>
    <t>SXU584</t>
  </si>
  <si>
    <t>4J0643</t>
  </si>
  <si>
    <t>WCN318</t>
  </si>
  <si>
    <t>SXV940</t>
  </si>
  <si>
    <t>SVM565</t>
  </si>
  <si>
    <t>SSZ151</t>
  </si>
  <si>
    <t>SSP232</t>
  </si>
  <si>
    <t>SZN238</t>
  </si>
  <si>
    <t>SXY300</t>
  </si>
  <si>
    <t>SUC491</t>
  </si>
  <si>
    <t>TGR043</t>
  </si>
  <si>
    <t>SZA009</t>
  </si>
  <si>
    <t>XVP523</t>
  </si>
  <si>
    <t>SVF341</t>
  </si>
  <si>
    <t>SSO157</t>
  </si>
  <si>
    <t>TSU416</t>
  </si>
  <si>
    <t>SOZ436</t>
  </si>
  <si>
    <t>TLM468</t>
  </si>
  <si>
    <t>TK 650 AUDITORIA</t>
  </si>
  <si>
    <t>TTR638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</si>
</sst>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\C\P\F\2\ \-\ #"/>
    <numFmt numFmtId="165" formatCode="0.000"/>
    <numFmt numFmtId="166" formatCode="0.0"/>
    <numFmt numFmtId="167" formatCode="0.0000"/>
    <numFmt numFmtId="168" formatCode="\C\P\F\1\ \-\ #"/>
    <numFmt numFmtId="169" formatCode="0.000%"/>
    <numFmt numFmtId="170" formatCode="0.000000"/>
    <numFmt numFmtId="171" formatCode="0.00000000"/>
    <numFmt numFmtId="172" formatCode="0.0000000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"/>
      <name val="Arial"/>
      <family val="2"/>
    </font>
    <font>
      <b/>
      <i/>
      <sz val="10"/>
      <color indexed="8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8"/>
      <color rgb="FF000000"/>
      <name val="Segoe UI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11"/>
      <color indexed="8"/>
      <name val="Arial"/>
      <family val="2"/>
    </font>
    <font>
      <b/>
      <sz val="8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indexed="64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indexed="64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5" fillId="0" borderId="0"/>
  </cellStyleXfs>
  <cellXfs count="401">
    <xf numFmtId="0" fontId="0" fillId="0" borderId="0" xfId="0"/>
    <xf numFmtId="0" fontId="1" fillId="0" borderId="0" xfId="0" applyFont="1" applyBorder="1" applyAlignment="1">
      <alignment vertical="center"/>
    </xf>
    <xf numFmtId="14" fontId="0" fillId="0" borderId="8" xfId="0" applyNumberFormat="1" applyBorder="1" applyAlignment="1">
      <alignment horizontal="center"/>
    </xf>
    <xf numFmtId="0" fontId="2" fillId="0" borderId="4" xfId="0" applyFont="1" applyBorder="1" applyAlignment="1">
      <alignment vertical="center"/>
    </xf>
    <xf numFmtId="14" fontId="2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horizontal="center"/>
    </xf>
    <xf numFmtId="0" fontId="0" fillId="0" borderId="5" xfId="0" applyBorder="1"/>
    <xf numFmtId="0" fontId="2" fillId="0" borderId="6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13" xfId="0" applyBorder="1" applyAlignment="1"/>
    <xf numFmtId="0" fontId="0" fillId="0" borderId="15" xfId="0" applyBorder="1" applyAlignment="1"/>
    <xf numFmtId="0" fontId="0" fillId="0" borderId="0" xfId="0" applyBorder="1" applyAlignment="1"/>
    <xf numFmtId="0" fontId="0" fillId="0" borderId="16" xfId="0" applyBorder="1" applyAlignment="1"/>
    <xf numFmtId="0" fontId="0" fillId="0" borderId="17" xfId="0" applyBorder="1" applyAlignment="1"/>
    <xf numFmtId="165" fontId="0" fillId="0" borderId="5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0" fillId="0" borderId="15" xfId="0" applyBorder="1"/>
    <xf numFmtId="0" fontId="3" fillId="0" borderId="17" xfId="0" applyFont="1" applyBorder="1"/>
    <xf numFmtId="0" fontId="2" fillId="0" borderId="0" xfId="0" applyFont="1" applyBorder="1" applyAlignment="1">
      <alignment vertical="center"/>
    </xf>
    <xf numFmtId="0" fontId="2" fillId="0" borderId="0" xfId="0" applyFont="1" applyBorder="1" applyAlignment="1"/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3" fillId="0" borderId="0" xfId="0" applyFont="1" applyBorder="1"/>
    <xf numFmtId="0" fontId="0" fillId="0" borderId="0" xfId="0" quotePrefix="1" applyBorder="1" applyAlignment="1">
      <alignment horizontal="center"/>
    </xf>
    <xf numFmtId="14" fontId="0" fillId="0" borderId="0" xfId="0" applyNumberFormat="1"/>
    <xf numFmtId="0" fontId="5" fillId="3" borderId="0" xfId="0" applyFont="1" applyFill="1" applyBorder="1" applyProtection="1"/>
    <xf numFmtId="0" fontId="5" fillId="0" borderId="0" xfId="0" applyFont="1" applyFill="1" applyBorder="1" applyProtection="1"/>
    <xf numFmtId="0" fontId="7" fillId="4" borderId="30" xfId="0" applyFont="1" applyFill="1" applyBorder="1" applyAlignment="1" applyProtection="1">
      <alignment horizontal="center" vertical="center" wrapText="1"/>
      <protection locked="0"/>
    </xf>
    <xf numFmtId="0" fontId="7" fillId="0" borderId="30" xfId="0" applyFont="1" applyFill="1" applyBorder="1" applyAlignment="1" applyProtection="1">
      <alignment horizontal="center" vertical="center" wrapText="1"/>
    </xf>
    <xf numFmtId="0" fontId="7" fillId="0" borderId="31" xfId="0" applyFont="1" applyFill="1" applyBorder="1" applyAlignment="1" applyProtection="1">
      <alignment horizontal="center" vertical="center" wrapText="1"/>
    </xf>
    <xf numFmtId="0" fontId="8" fillId="3" borderId="0" xfId="0" applyFont="1" applyFill="1" applyBorder="1" applyProtection="1"/>
    <xf numFmtId="14" fontId="5" fillId="0" borderId="1" xfId="0" applyNumberFormat="1" applyFont="1" applyFill="1" applyBorder="1" applyAlignment="1" applyProtection="1">
      <alignment horizontal="center"/>
      <protection locked="0"/>
    </xf>
    <xf numFmtId="166" fontId="5" fillId="5" borderId="5" xfId="1" applyNumberFormat="1" applyFont="1" applyFill="1" applyBorder="1" applyAlignment="1" applyProtection="1">
      <alignment horizontal="center" vertical="center"/>
      <protection locked="0"/>
    </xf>
    <xf numFmtId="165" fontId="5" fillId="5" borderId="5" xfId="1" applyNumberFormat="1" applyFont="1" applyFill="1" applyBorder="1" applyAlignment="1" applyProtection="1">
      <alignment horizontal="center" vertical="center"/>
      <protection locked="0"/>
    </xf>
    <xf numFmtId="167" fontId="5" fillId="0" borderId="2" xfId="1" applyNumberFormat="1" applyFont="1" applyFill="1" applyBorder="1" applyAlignment="1" applyProtection="1">
      <alignment horizontal="center" vertical="center"/>
    </xf>
    <xf numFmtId="167" fontId="5" fillId="0" borderId="32" xfId="1" applyNumberFormat="1" applyFont="1" applyFill="1" applyBorder="1" applyAlignment="1" applyProtection="1">
      <alignment horizontal="center" vertical="center"/>
    </xf>
    <xf numFmtId="167" fontId="5" fillId="6" borderId="32" xfId="1" applyNumberFormat="1" applyFont="1" applyFill="1" applyBorder="1" applyAlignment="1" applyProtection="1">
      <alignment horizontal="center" vertical="center"/>
    </xf>
    <xf numFmtId="2" fontId="5" fillId="0" borderId="32" xfId="1" applyNumberFormat="1" applyFont="1" applyFill="1" applyBorder="1" applyAlignment="1" applyProtection="1">
      <alignment horizontal="center" vertical="center"/>
    </xf>
    <xf numFmtId="0" fontId="5" fillId="0" borderId="32" xfId="1" applyFont="1" applyFill="1" applyBorder="1" applyAlignment="1" applyProtection="1">
      <alignment horizontal="center"/>
    </xf>
    <xf numFmtId="166" fontId="5" fillId="5" borderId="33" xfId="1" applyNumberFormat="1" applyFont="1" applyFill="1" applyBorder="1" applyAlignment="1" applyProtection="1">
      <alignment horizontal="center"/>
      <protection locked="0"/>
    </xf>
    <xf numFmtId="1" fontId="5" fillId="5" borderId="15" xfId="1" applyNumberFormat="1" applyFont="1" applyFill="1" applyBorder="1" applyAlignment="1" applyProtection="1">
      <alignment horizontal="center" vertical="center"/>
      <protection locked="0"/>
    </xf>
    <xf numFmtId="166" fontId="5" fillId="0" borderId="34" xfId="1" applyNumberFormat="1" applyFont="1" applyFill="1" applyBorder="1" applyAlignment="1" applyProtection="1">
      <alignment horizontal="center" vertical="center"/>
    </xf>
    <xf numFmtId="0" fontId="9" fillId="0" borderId="35" xfId="0" applyFont="1" applyFill="1" applyBorder="1" applyAlignment="1" applyProtection="1">
      <alignment horizontal="center" vertical="center"/>
      <protection locked="0"/>
    </xf>
    <xf numFmtId="14" fontId="5" fillId="0" borderId="4" xfId="0" applyNumberFormat="1" applyFont="1" applyFill="1" applyBorder="1" applyAlignment="1" applyProtection="1">
      <alignment horizontal="center"/>
      <protection locked="0"/>
    </xf>
    <xf numFmtId="167" fontId="5" fillId="0" borderId="5" xfId="1" applyNumberFormat="1" applyFont="1" applyFill="1" applyBorder="1" applyAlignment="1" applyProtection="1">
      <alignment horizontal="center" vertical="center"/>
    </xf>
    <xf numFmtId="167" fontId="5" fillId="6" borderId="5" xfId="1" applyNumberFormat="1" applyFont="1" applyFill="1" applyBorder="1" applyAlignment="1" applyProtection="1">
      <alignment horizontal="center" vertical="center"/>
    </xf>
    <xf numFmtId="2" fontId="5" fillId="0" borderId="14" xfId="1" applyNumberFormat="1" applyFont="1" applyFill="1" applyBorder="1" applyAlignment="1" applyProtection="1">
      <alignment horizontal="center" vertical="center"/>
    </xf>
    <xf numFmtId="0" fontId="5" fillId="0" borderId="5" xfId="1" applyFont="1" applyFill="1" applyBorder="1" applyAlignment="1" applyProtection="1">
      <alignment horizontal="center"/>
    </xf>
    <xf numFmtId="166" fontId="5" fillId="5" borderId="18" xfId="1" applyNumberFormat="1" applyFont="1" applyFill="1" applyBorder="1" applyAlignment="1" applyProtection="1">
      <alignment horizontal="center"/>
      <protection locked="0"/>
    </xf>
    <xf numFmtId="1" fontId="5" fillId="5" borderId="5" xfId="1" applyNumberFormat="1" applyFont="1" applyFill="1" applyBorder="1" applyAlignment="1" applyProtection="1">
      <alignment horizontal="center" vertical="center"/>
      <protection locked="0"/>
    </xf>
    <xf numFmtId="166" fontId="5" fillId="0" borderId="5" xfId="1" applyNumberFormat="1" applyFont="1" applyFill="1" applyBorder="1" applyAlignment="1" applyProtection="1">
      <alignment horizontal="center" vertical="center"/>
    </xf>
    <xf numFmtId="0" fontId="9" fillId="0" borderId="6" xfId="0" applyFont="1" applyFill="1" applyBorder="1" applyAlignment="1" applyProtection="1">
      <alignment horizontal="center" vertical="center"/>
      <protection locked="0"/>
    </xf>
    <xf numFmtId="2" fontId="5" fillId="3" borderId="14" xfId="1" applyNumberFormat="1" applyFont="1" applyFill="1" applyBorder="1" applyAlignment="1" applyProtection="1">
      <alignment horizontal="center" vertical="center"/>
    </xf>
    <xf numFmtId="166" fontId="9" fillId="5" borderId="15" xfId="0" applyNumberFormat="1" applyFont="1" applyFill="1" applyBorder="1" applyAlignment="1" applyProtection="1">
      <alignment horizontal="center" vertical="center"/>
      <protection locked="0"/>
    </xf>
    <xf numFmtId="165" fontId="9" fillId="5" borderId="15" xfId="0" applyNumberFormat="1" applyFont="1" applyFill="1" applyBorder="1" applyAlignment="1" applyProtection="1">
      <alignment horizontal="center" vertical="center"/>
      <protection locked="0"/>
    </xf>
    <xf numFmtId="166" fontId="5" fillId="0" borderId="15" xfId="1" applyNumberFormat="1" applyFont="1" applyFill="1" applyBorder="1" applyAlignment="1" applyProtection="1">
      <alignment horizontal="center" vertical="center"/>
    </xf>
    <xf numFmtId="166" fontId="5" fillId="5" borderId="8" xfId="1" applyNumberFormat="1" applyFont="1" applyFill="1" applyBorder="1" applyAlignment="1" applyProtection="1">
      <alignment horizontal="center" vertical="center"/>
      <protection locked="0"/>
    </xf>
    <xf numFmtId="165" fontId="5" fillId="5" borderId="8" xfId="1" applyNumberFormat="1" applyFont="1" applyFill="1" applyBorder="1" applyAlignment="1" applyProtection="1">
      <alignment horizontal="center" vertical="center"/>
      <protection locked="0"/>
    </xf>
    <xf numFmtId="167" fontId="5" fillId="0" borderId="8" xfId="1" applyNumberFormat="1" applyFont="1" applyFill="1" applyBorder="1" applyAlignment="1" applyProtection="1">
      <alignment horizontal="center" vertical="center"/>
    </xf>
    <xf numFmtId="166" fontId="9" fillId="5" borderId="8" xfId="0" applyNumberFormat="1" applyFont="1" applyFill="1" applyBorder="1" applyAlignment="1" applyProtection="1">
      <alignment horizontal="center" vertical="center"/>
      <protection locked="0"/>
    </xf>
    <xf numFmtId="165" fontId="9" fillId="5" borderId="8" xfId="0" applyNumberFormat="1" applyFont="1" applyFill="1" applyBorder="1" applyAlignment="1" applyProtection="1">
      <alignment horizontal="center" vertical="center"/>
      <protection locked="0"/>
    </xf>
    <xf numFmtId="167" fontId="5" fillId="6" borderId="8" xfId="1" applyNumberFormat="1" applyFont="1" applyFill="1" applyBorder="1" applyAlignment="1" applyProtection="1">
      <alignment horizontal="center" vertical="center"/>
    </xf>
    <xf numFmtId="2" fontId="5" fillId="0" borderId="36" xfId="1" applyNumberFormat="1" applyFont="1" applyFill="1" applyBorder="1" applyAlignment="1" applyProtection="1">
      <alignment horizontal="center" vertical="center"/>
    </xf>
    <xf numFmtId="0" fontId="5" fillId="0" borderId="8" xfId="1" applyFont="1" applyFill="1" applyBorder="1" applyAlignment="1" applyProtection="1">
      <alignment horizontal="center"/>
    </xf>
    <xf numFmtId="166" fontId="5" fillId="5" borderId="8" xfId="1" applyNumberFormat="1" applyFont="1" applyFill="1" applyBorder="1" applyAlignment="1" applyProtection="1">
      <alignment horizontal="center"/>
      <protection locked="0"/>
    </xf>
    <xf numFmtId="1" fontId="5" fillId="5" borderId="8" xfId="1" applyNumberFormat="1" applyFont="1" applyFill="1" applyBorder="1" applyAlignment="1" applyProtection="1">
      <alignment horizontal="center" vertical="center"/>
      <protection locked="0"/>
    </xf>
    <xf numFmtId="166" fontId="5" fillId="0" borderId="8" xfId="1" applyNumberFormat="1" applyFont="1" applyFill="1" applyBorder="1" applyAlignment="1" applyProtection="1">
      <alignment horizontal="center" vertical="center"/>
    </xf>
    <xf numFmtId="0" fontId="9" fillId="0" borderId="37" xfId="0" applyFont="1" applyFill="1" applyBorder="1" applyAlignment="1" applyProtection="1">
      <alignment horizontal="center" vertical="center"/>
      <protection locked="0"/>
    </xf>
    <xf numFmtId="166" fontId="5" fillId="3" borderId="0" xfId="0" applyNumberFormat="1" applyFont="1" applyFill="1" applyBorder="1" applyProtection="1"/>
    <xf numFmtId="2" fontId="5" fillId="3" borderId="0" xfId="0" applyNumberFormat="1" applyFont="1" applyFill="1" applyBorder="1" applyProtection="1"/>
    <xf numFmtId="0" fontId="9" fillId="3" borderId="0" xfId="0" applyFont="1" applyFill="1" applyBorder="1" applyAlignment="1" applyProtection="1">
      <alignment horizontal="right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7" fontId="0" fillId="0" borderId="14" xfId="0" applyNumberForma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14" fontId="2" fillId="0" borderId="0" xfId="0" applyNumberFormat="1" applyFont="1" applyBorder="1" applyAlignment="1">
      <alignment horizontal="center" vertical="center"/>
    </xf>
    <xf numFmtId="164" fontId="2" fillId="7" borderId="5" xfId="0" applyNumberFormat="1" applyFont="1" applyFill="1" applyBorder="1" applyAlignment="1">
      <alignment horizontal="center" vertical="center"/>
    </xf>
    <xf numFmtId="166" fontId="0" fillId="0" borderId="0" xfId="0" applyNumberFormat="1"/>
    <xf numFmtId="165" fontId="0" fillId="0" borderId="0" xfId="0" applyNumberFormat="1"/>
    <xf numFmtId="0" fontId="0" fillId="0" borderId="22" xfId="0" applyBorder="1"/>
    <xf numFmtId="0" fontId="0" fillId="0" borderId="24" xfId="0" applyBorder="1"/>
    <xf numFmtId="0" fontId="0" fillId="0" borderId="23" xfId="0" applyBorder="1"/>
    <xf numFmtId="0" fontId="0" fillId="0" borderId="40" xfId="0" applyBorder="1"/>
    <xf numFmtId="0" fontId="0" fillId="0" borderId="25" xfId="0" applyBorder="1"/>
    <xf numFmtId="0" fontId="0" fillId="0" borderId="26" xfId="0" applyBorder="1"/>
    <xf numFmtId="0" fontId="12" fillId="0" borderId="0" xfId="0" applyFont="1" applyBorder="1"/>
    <xf numFmtId="0" fontId="13" fillId="0" borderId="22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/>
    </xf>
    <xf numFmtId="0" fontId="13" fillId="0" borderId="29" xfId="0" applyFont="1" applyBorder="1" applyAlignment="1">
      <alignment horizontal="center"/>
    </xf>
    <xf numFmtId="0" fontId="12" fillId="0" borderId="29" xfId="0" applyFont="1" applyBorder="1" applyAlignment="1">
      <alignment horizontal="center"/>
    </xf>
    <xf numFmtId="0" fontId="12" fillId="0" borderId="29" xfId="0" applyFont="1" applyBorder="1"/>
    <xf numFmtId="0" fontId="12" fillId="0" borderId="28" xfId="0" applyFont="1" applyBorder="1"/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4" fillId="0" borderId="0" xfId="0" applyFont="1" applyBorder="1" applyAlignment="1" applyProtection="1">
      <alignment vertical="center" wrapText="1"/>
    </xf>
    <xf numFmtId="0" fontId="14" fillId="0" borderId="0" xfId="0" applyFont="1" applyBorder="1" applyAlignment="1" applyProtection="1">
      <alignment vertical="center"/>
    </xf>
    <xf numFmtId="0" fontId="14" fillId="0" borderId="25" xfId="0" applyFont="1" applyBorder="1" applyAlignment="1" applyProtection="1">
      <alignment vertical="center"/>
    </xf>
    <xf numFmtId="0" fontId="16" fillId="9" borderId="31" xfId="0" applyFont="1" applyFill="1" applyBorder="1" applyAlignment="1" applyProtection="1">
      <alignment horizontal="center" vertical="center" wrapText="1" readingOrder="1"/>
      <protection hidden="1"/>
    </xf>
    <xf numFmtId="0" fontId="16" fillId="0" borderId="31" xfId="0" applyFont="1" applyBorder="1" applyAlignment="1" applyProtection="1">
      <alignment horizontal="center" vertical="center" wrapText="1" readingOrder="1"/>
      <protection hidden="1"/>
    </xf>
    <xf numFmtId="0" fontId="16" fillId="10" borderId="31" xfId="0" applyFont="1" applyFill="1" applyBorder="1" applyAlignment="1" applyProtection="1">
      <alignment horizontal="center" vertical="center" wrapText="1" readingOrder="1"/>
      <protection hidden="1"/>
    </xf>
    <xf numFmtId="0" fontId="17" fillId="0" borderId="45" xfId="0" applyFont="1" applyBorder="1" applyAlignment="1" applyProtection="1">
      <alignment horizontal="center" vertical="center" wrapText="1" readingOrder="1"/>
      <protection hidden="1"/>
    </xf>
    <xf numFmtId="0" fontId="15" fillId="9" borderId="48" xfId="0" applyFont="1" applyFill="1" applyBorder="1" applyAlignment="1" applyProtection="1">
      <alignment horizontal="center" vertical="center" wrapText="1"/>
      <protection locked="0"/>
    </xf>
    <xf numFmtId="0" fontId="15" fillId="0" borderId="48" xfId="0" applyFont="1" applyBorder="1" applyAlignment="1" applyProtection="1">
      <alignment horizontal="center" vertical="center"/>
      <protection locked="0"/>
    </xf>
    <xf numFmtId="0" fontId="15" fillId="9" borderId="48" xfId="0" applyFont="1" applyFill="1" applyBorder="1" applyAlignment="1" applyProtection="1">
      <alignment horizontal="center"/>
      <protection locked="0"/>
    </xf>
    <xf numFmtId="0" fontId="16" fillId="0" borderId="52" xfId="0" applyFont="1" applyFill="1" applyBorder="1" applyAlignment="1" applyProtection="1">
      <alignment horizontal="center" vertical="center" wrapText="1" readingOrder="1"/>
      <protection locked="0"/>
    </xf>
    <xf numFmtId="0" fontId="15" fillId="0" borderId="25" xfId="0" applyFont="1" applyFill="1" applyBorder="1" applyAlignment="1" applyProtection="1">
      <alignment horizontal="center" vertical="center" wrapText="1"/>
    </xf>
    <xf numFmtId="0" fontId="15" fillId="9" borderId="46" xfId="0" applyFont="1" applyFill="1" applyBorder="1" applyAlignment="1" applyProtection="1">
      <alignment horizontal="center" vertical="center" wrapText="1"/>
      <protection locked="0"/>
    </xf>
    <xf numFmtId="0" fontId="15" fillId="0" borderId="46" xfId="0" applyFont="1" applyBorder="1" applyAlignment="1" applyProtection="1">
      <alignment horizontal="center" vertical="center"/>
      <protection locked="0"/>
    </xf>
    <xf numFmtId="0" fontId="16" fillId="9" borderId="46" xfId="0" applyFont="1" applyFill="1" applyBorder="1" applyAlignment="1" applyProtection="1">
      <alignment horizontal="center" vertical="center" readingOrder="1"/>
      <protection locked="0"/>
    </xf>
    <xf numFmtId="165" fontId="15" fillId="0" borderId="46" xfId="0" applyNumberFormat="1" applyFont="1" applyBorder="1" applyAlignment="1" applyProtection="1">
      <alignment horizontal="center" vertical="center"/>
      <protection locked="0"/>
    </xf>
    <xf numFmtId="0" fontId="16" fillId="0" borderId="49" xfId="0" applyFont="1" applyFill="1" applyBorder="1" applyAlignment="1" applyProtection="1">
      <alignment horizontal="center" vertical="center" wrapText="1" readingOrder="1"/>
      <protection locked="0"/>
    </xf>
    <xf numFmtId="1" fontId="15" fillId="0" borderId="48" xfId="0" applyNumberFormat="1" applyFont="1" applyBorder="1" applyAlignment="1" applyProtection="1">
      <alignment horizontal="center" vertical="center"/>
      <protection locked="0"/>
    </xf>
    <xf numFmtId="165" fontId="15" fillId="0" borderId="48" xfId="0" applyNumberFormat="1" applyFont="1" applyBorder="1" applyAlignment="1" applyProtection="1">
      <alignment horizontal="center" vertical="center"/>
      <protection locked="0"/>
    </xf>
    <xf numFmtId="0" fontId="18" fillId="0" borderId="0" xfId="0" applyFont="1" applyBorder="1" applyAlignment="1" applyProtection="1">
      <alignment vertical="center" readingOrder="1"/>
    </xf>
    <xf numFmtId="0" fontId="18" fillId="0" borderId="0" xfId="0" applyFont="1" applyBorder="1" applyAlignment="1" applyProtection="1">
      <alignment horizontal="left" vertical="center" wrapText="1" readingOrder="1"/>
    </xf>
    <xf numFmtId="49" fontId="15" fillId="0" borderId="46" xfId="0" applyNumberFormat="1" applyFont="1" applyBorder="1" applyAlignment="1" applyProtection="1">
      <alignment horizontal="center" vertical="center"/>
      <protection locked="0"/>
    </xf>
    <xf numFmtId="0" fontId="15" fillId="9" borderId="46" xfId="0" applyFont="1" applyFill="1" applyBorder="1" applyAlignment="1" applyProtection="1">
      <alignment horizontal="center"/>
      <protection locked="0"/>
    </xf>
    <xf numFmtId="0" fontId="16" fillId="9" borderId="46" xfId="0" applyFont="1" applyFill="1" applyBorder="1" applyAlignment="1" applyProtection="1">
      <alignment horizontal="center" vertical="center" wrapText="1" readingOrder="1"/>
      <protection locked="0"/>
    </xf>
    <xf numFmtId="0" fontId="15" fillId="10" borderId="27" xfId="0" applyFont="1" applyFill="1" applyBorder="1" applyAlignment="1" applyProtection="1">
      <alignment horizontal="left" vertical="center" wrapText="1"/>
      <protection locked="0"/>
    </xf>
    <xf numFmtId="0" fontId="15" fillId="10" borderId="29" xfId="0" applyFont="1" applyFill="1" applyBorder="1" applyAlignment="1" applyProtection="1">
      <alignment horizontal="left" vertical="center" wrapText="1"/>
      <protection locked="0"/>
    </xf>
    <xf numFmtId="0" fontId="15" fillId="9" borderId="29" xfId="0" applyFont="1" applyFill="1" applyBorder="1" applyAlignment="1" applyProtection="1">
      <alignment horizontal="center" vertical="center" wrapText="1"/>
      <protection locked="0"/>
    </xf>
    <xf numFmtId="49" fontId="15" fillId="0" borderId="29" xfId="0" applyNumberFormat="1" applyFont="1" applyBorder="1" applyAlignment="1" applyProtection="1">
      <alignment horizontal="center" vertical="center"/>
      <protection locked="0"/>
    </xf>
    <xf numFmtId="0" fontId="15" fillId="9" borderId="29" xfId="0" applyFont="1" applyFill="1" applyBorder="1" applyAlignment="1" applyProtection="1">
      <alignment horizontal="center"/>
      <protection locked="0"/>
    </xf>
    <xf numFmtId="0" fontId="15" fillId="0" borderId="29" xfId="0" applyFont="1" applyBorder="1" applyAlignment="1" applyProtection="1">
      <alignment horizontal="center" vertical="center"/>
      <protection locked="0"/>
    </xf>
    <xf numFmtId="0" fontId="16" fillId="9" borderId="29" xfId="0" applyFont="1" applyFill="1" applyBorder="1" applyAlignment="1" applyProtection="1">
      <alignment horizontal="center" vertical="center" wrapText="1" readingOrder="1"/>
      <protection locked="0"/>
    </xf>
    <xf numFmtId="0" fontId="15" fillId="9" borderId="43" xfId="0" applyFont="1" applyFill="1" applyBorder="1" applyAlignment="1">
      <alignment horizontal="center" vertical="center" wrapText="1"/>
    </xf>
    <xf numFmtId="0" fontId="14" fillId="0" borderId="5" xfId="0" applyFont="1" applyBorder="1" applyAlignment="1" applyProtection="1">
      <alignment vertical="center"/>
    </xf>
    <xf numFmtId="0" fontId="0" fillId="0" borderId="27" xfId="0" applyBorder="1"/>
    <xf numFmtId="0" fontId="0" fillId="0" borderId="28" xfId="0" applyBorder="1"/>
    <xf numFmtId="0" fontId="18" fillId="0" borderId="5" xfId="0" applyFont="1" applyBorder="1" applyAlignment="1" applyProtection="1">
      <alignment vertical="center" readingOrder="1"/>
    </xf>
    <xf numFmtId="0" fontId="18" fillId="0" borderId="5" xfId="0" applyFont="1" applyBorder="1" applyAlignment="1" applyProtection="1">
      <alignment horizontal="left" vertical="center" wrapText="1" readingOrder="1"/>
    </xf>
    <xf numFmtId="0" fontId="14" fillId="0" borderId="20" xfId="0" applyFont="1" applyFill="1" applyBorder="1" applyAlignment="1" applyProtection="1">
      <alignment vertical="center"/>
    </xf>
    <xf numFmtId="167" fontId="0" fillId="0" borderId="0" xfId="0" applyNumberFormat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6" fillId="0" borderId="31" xfId="0" applyFont="1" applyBorder="1" applyAlignment="1" applyProtection="1">
      <alignment horizontal="center" vertical="center" wrapText="1" readingOrder="1"/>
      <protection hidden="1"/>
    </xf>
    <xf numFmtId="0" fontId="16" fillId="9" borderId="31" xfId="0" applyFont="1" applyFill="1" applyBorder="1" applyAlignment="1" applyProtection="1">
      <alignment horizontal="center" vertical="center" wrapText="1" readingOrder="1"/>
      <protection hidden="1"/>
    </xf>
    <xf numFmtId="0" fontId="15" fillId="9" borderId="48" xfId="0" applyFont="1" applyFill="1" applyBorder="1" applyAlignment="1" applyProtection="1">
      <alignment horizontal="center"/>
      <protection locked="0"/>
    </xf>
    <xf numFmtId="0" fontId="0" fillId="0" borderId="0" xfId="0" applyNumberFormat="1"/>
    <xf numFmtId="168" fontId="0" fillId="0" borderId="0" xfId="0" applyNumberFormat="1"/>
    <xf numFmtId="0" fontId="3" fillId="0" borderId="0" xfId="0" applyFont="1"/>
    <xf numFmtId="0" fontId="0" fillId="11" borderId="0" xfId="0" applyFill="1"/>
    <xf numFmtId="165" fontId="0" fillId="11" borderId="0" xfId="0" applyNumberFormat="1" applyFill="1"/>
    <xf numFmtId="14" fontId="0" fillId="0" borderId="0" xfId="0" applyNumberFormat="1" applyFill="1"/>
    <xf numFmtId="0" fontId="0" fillId="0" borderId="0" xfId="0" applyFill="1"/>
    <xf numFmtId="168" fontId="0" fillId="0" borderId="0" xfId="0" applyNumberFormat="1" applyFill="1"/>
    <xf numFmtId="168" fontId="0" fillId="0" borderId="0" xfId="0" applyNumberFormat="1" applyAlignment="1">
      <alignment horizontal="right"/>
    </xf>
    <xf numFmtId="10" fontId="0" fillId="0" borderId="0" xfId="0" applyNumberFormat="1"/>
    <xf numFmtId="169" fontId="15" fillId="0" borderId="0" xfId="0" applyNumberFormat="1" applyFont="1" applyAlignment="1">
      <alignment horizontal="center"/>
    </xf>
    <xf numFmtId="0" fontId="2" fillId="0" borderId="4" xfId="0" applyFont="1" applyBorder="1" applyAlignment="1" applyProtection="1">
      <alignment vertical="center"/>
    </xf>
    <xf numFmtId="0" fontId="2" fillId="0" borderId="5" xfId="0" applyFont="1" applyBorder="1" applyAlignment="1" applyProtection="1">
      <alignment vertical="center"/>
    </xf>
    <xf numFmtId="0" fontId="2" fillId="0" borderId="5" xfId="0" applyFont="1" applyBorder="1" applyAlignment="1" applyProtection="1">
      <alignment horizontal="center" vertical="center"/>
    </xf>
    <xf numFmtId="0" fontId="0" fillId="0" borderId="5" xfId="0" applyBorder="1" applyProtection="1"/>
    <xf numFmtId="0" fontId="0" fillId="0" borderId="13" xfId="0" applyBorder="1" applyAlignment="1" applyProtection="1"/>
    <xf numFmtId="0" fontId="0" fillId="0" borderId="16" xfId="0" applyBorder="1" applyAlignment="1" applyProtection="1"/>
    <xf numFmtId="0" fontId="0" fillId="0" borderId="15" xfId="0" applyBorder="1" applyAlignment="1" applyProtection="1"/>
    <xf numFmtId="0" fontId="0" fillId="0" borderId="17" xfId="0" applyBorder="1" applyAlignment="1" applyProtection="1"/>
    <xf numFmtId="0" fontId="0" fillId="0" borderId="5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1" fillId="0" borderId="0" xfId="0" applyFont="1" applyBorder="1" applyAlignment="1" applyProtection="1">
      <alignment vertical="center"/>
    </xf>
    <xf numFmtId="0" fontId="0" fillId="0" borderId="0" xfId="0" applyProtection="1"/>
    <xf numFmtId="14" fontId="2" fillId="0" borderId="5" xfId="0" applyNumberFormat="1" applyFont="1" applyBorder="1" applyAlignment="1" applyProtection="1">
      <alignment horizontal="center" vertical="center"/>
    </xf>
    <xf numFmtId="165" fontId="0" fillId="0" borderId="0" xfId="0" applyNumberFormat="1" applyProtection="1"/>
    <xf numFmtId="166" fontId="0" fillId="0" borderId="0" xfId="0" applyNumberFormat="1" applyProtection="1"/>
    <xf numFmtId="167" fontId="0" fillId="0" borderId="0" xfId="0" applyNumberFormat="1" applyProtection="1"/>
    <xf numFmtId="0" fontId="0" fillId="0" borderId="8" xfId="0" applyBorder="1" applyAlignment="1" applyProtection="1">
      <alignment horizontal="center"/>
    </xf>
    <xf numFmtId="14" fontId="0" fillId="0" borderId="8" xfId="0" applyNumberFormat="1" applyBorder="1" applyAlignment="1" applyProtection="1">
      <alignment horizontal="center"/>
    </xf>
    <xf numFmtId="0" fontId="22" fillId="0" borderId="0" xfId="0" applyFont="1" applyProtection="1"/>
    <xf numFmtId="0" fontId="2" fillId="0" borderId="0" xfId="0" applyFont="1" applyFill="1" applyBorder="1" applyAlignment="1" applyProtection="1">
      <alignment horizontal="center"/>
    </xf>
    <xf numFmtId="0" fontId="2" fillId="0" borderId="6" xfId="0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166" fontId="0" fillId="0" borderId="14" xfId="0" applyNumberFormat="1" applyBorder="1" applyAlignment="1" applyProtection="1">
      <alignment horizontal="center" vertical="center"/>
    </xf>
    <xf numFmtId="0" fontId="0" fillId="0" borderId="0" xfId="0" applyBorder="1" applyAlignment="1" applyProtection="1"/>
    <xf numFmtId="165" fontId="0" fillId="0" borderId="5" xfId="0" applyNumberFormat="1" applyBorder="1" applyAlignment="1" applyProtection="1">
      <alignment horizontal="center" vertical="center"/>
    </xf>
    <xf numFmtId="167" fontId="0" fillId="0" borderId="14" xfId="0" applyNumberFormat="1" applyBorder="1" applyAlignment="1" applyProtection="1">
      <alignment horizontal="center" vertical="center"/>
    </xf>
    <xf numFmtId="165" fontId="0" fillId="0" borderId="14" xfId="0" applyNumberForma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0" fontId="2" fillId="0" borderId="0" xfId="0" applyFont="1" applyBorder="1" applyAlignment="1" applyProtection="1"/>
    <xf numFmtId="0" fontId="2" fillId="0" borderId="0" xfId="0" applyFont="1" applyBorder="1" applyAlignment="1" applyProtection="1">
      <alignment horizontal="center" vertical="center"/>
    </xf>
    <xf numFmtId="0" fontId="0" fillId="0" borderId="0" xfId="0" applyBorder="1" applyProtection="1"/>
    <xf numFmtId="0" fontId="0" fillId="0" borderId="0" xfId="0" applyBorder="1" applyAlignment="1" applyProtection="1">
      <alignment horizontal="center"/>
    </xf>
    <xf numFmtId="0" fontId="3" fillId="0" borderId="0" xfId="0" applyFont="1" applyBorder="1" applyProtection="1"/>
    <xf numFmtId="0" fontId="0" fillId="0" borderId="0" xfId="0" quotePrefix="1" applyBorder="1" applyAlignment="1" applyProtection="1">
      <alignment horizontal="center"/>
    </xf>
    <xf numFmtId="165" fontId="23" fillId="10" borderId="5" xfId="0" applyNumberFormat="1" applyFont="1" applyFill="1" applyBorder="1" applyAlignment="1" applyProtection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0" fontId="0" fillId="11" borderId="0" xfId="0" applyNumberFormat="1" applyFill="1"/>
    <xf numFmtId="14" fontId="0" fillId="11" borderId="0" xfId="0" applyNumberFormat="1" applyFill="1"/>
    <xf numFmtId="0" fontId="0" fillId="12" borderId="0" xfId="0" applyNumberFormat="1" applyFill="1"/>
    <xf numFmtId="14" fontId="0" fillId="12" borderId="0" xfId="0" applyNumberFormat="1" applyFill="1"/>
    <xf numFmtId="0" fontId="0" fillId="12" borderId="0" xfId="0" applyFill="1"/>
    <xf numFmtId="0" fontId="0" fillId="10" borderId="0" xfId="0" applyNumberFormat="1" applyFill="1"/>
    <xf numFmtId="14" fontId="0" fillId="10" borderId="0" xfId="0" applyNumberFormat="1" applyFill="1"/>
    <xf numFmtId="0" fontId="0" fillId="10" borderId="0" xfId="0" applyFill="1"/>
    <xf numFmtId="0" fontId="2" fillId="13" borderId="5" xfId="0" applyFont="1" applyFill="1" applyBorder="1" applyAlignment="1">
      <alignment horizontal="center" vertical="center"/>
    </xf>
    <xf numFmtId="166" fontId="0" fillId="13" borderId="14" xfId="0" applyNumberFormat="1" applyFill="1" applyBorder="1" applyAlignment="1">
      <alignment horizontal="center" vertical="center"/>
    </xf>
    <xf numFmtId="167" fontId="0" fillId="13" borderId="14" xfId="0" applyNumberFormat="1" applyFill="1" applyBorder="1" applyAlignment="1">
      <alignment horizontal="center" vertical="center"/>
    </xf>
    <xf numFmtId="165" fontId="0" fillId="13" borderId="14" xfId="0" applyNumberFormat="1" applyFill="1" applyBorder="1" applyAlignment="1">
      <alignment horizontal="center" vertical="center"/>
    </xf>
    <xf numFmtId="0" fontId="2" fillId="13" borderId="5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ill="1" applyBorder="1" applyProtection="1"/>
    <xf numFmtId="0" fontId="0" fillId="11" borderId="0" xfId="0" applyNumberFormat="1" applyFill="1" applyAlignment="1">
      <alignment vertical="center" wrapText="1"/>
    </xf>
    <xf numFmtId="14" fontId="0" fillId="11" borderId="0" xfId="0" applyNumberFormat="1" applyFill="1" applyAlignment="1">
      <alignment vertical="center" wrapText="1"/>
    </xf>
    <xf numFmtId="0" fontId="0" fillId="11" borderId="0" xfId="0" applyFill="1" applyAlignment="1">
      <alignment vertical="center" wrapText="1"/>
    </xf>
    <xf numFmtId="0" fontId="0" fillId="10" borderId="0" xfId="0" applyNumberFormat="1" applyFill="1" applyAlignment="1">
      <alignment vertical="center" wrapText="1"/>
    </xf>
    <xf numFmtId="14" fontId="0" fillId="10" borderId="0" xfId="0" applyNumberFormat="1" applyFill="1" applyAlignment="1">
      <alignment vertical="center" wrapText="1"/>
    </xf>
    <xf numFmtId="0" fontId="0" fillId="10" borderId="0" xfId="0" applyFill="1" applyAlignment="1">
      <alignment vertical="center" wrapText="1"/>
    </xf>
    <xf numFmtId="167" fontId="0" fillId="0" borderId="0" xfId="0" applyNumberFormat="1" applyAlignment="1">
      <alignment vertical="center" wrapText="1"/>
    </xf>
    <xf numFmtId="168" fontId="2" fillId="0" borderId="5" xfId="0" quotePrefix="1" applyNumberFormat="1" applyFont="1" applyBorder="1" applyAlignment="1" applyProtection="1">
      <alignment horizontal="center" vertical="center"/>
    </xf>
    <xf numFmtId="165" fontId="2" fillId="0" borderId="0" xfId="0" applyNumberFormat="1" applyFont="1" applyBorder="1" applyAlignment="1" applyProtection="1">
      <alignment horizontal="center" vertical="center"/>
    </xf>
    <xf numFmtId="166" fontId="0" fillId="13" borderId="14" xfId="0" applyNumberFormat="1" applyFill="1" applyBorder="1" applyAlignment="1">
      <alignment horizontal="center" vertical="center"/>
    </xf>
    <xf numFmtId="167" fontId="5" fillId="0" borderId="5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/>
    <xf numFmtId="170" fontId="5" fillId="3" borderId="0" xfId="0" applyNumberFormat="1" applyFont="1" applyFill="1" applyBorder="1" applyProtection="1"/>
    <xf numFmtId="171" fontId="5" fillId="3" borderId="0" xfId="0" applyNumberFormat="1" applyFont="1" applyFill="1" applyBorder="1" applyProtection="1"/>
    <xf numFmtId="166" fontId="0" fillId="0" borderId="14" xfId="0" applyNumberFormat="1" applyBorder="1" applyAlignment="1" applyProtection="1">
      <alignment horizontal="center" vertical="center"/>
    </xf>
    <xf numFmtId="172" fontId="5" fillId="3" borderId="0" xfId="0" applyNumberFormat="1" applyFont="1" applyFill="1" applyBorder="1" applyProtection="1"/>
    <xf numFmtId="165" fontId="0" fillId="13" borderId="14" xfId="0" quotePrefix="1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5" fillId="0" borderId="22" xfId="0" applyFont="1" applyFill="1" applyBorder="1" applyAlignment="1" applyProtection="1">
      <alignment horizontal="center"/>
    </xf>
    <xf numFmtId="0" fontId="5" fillId="0" borderId="23" xfId="0" applyFont="1" applyFill="1" applyBorder="1" applyAlignment="1" applyProtection="1">
      <alignment horizontal="center"/>
    </xf>
    <xf numFmtId="0" fontId="5" fillId="0" borderId="25" xfId="0" applyFont="1" applyFill="1" applyBorder="1" applyAlignment="1" applyProtection="1">
      <alignment horizontal="center"/>
    </xf>
    <xf numFmtId="0" fontId="5" fillId="0" borderId="26" xfId="0" applyFont="1" applyFill="1" applyBorder="1" applyAlignment="1" applyProtection="1">
      <alignment horizontal="center"/>
    </xf>
    <xf numFmtId="0" fontId="5" fillId="0" borderId="27" xfId="0" applyFont="1" applyFill="1" applyBorder="1" applyAlignment="1" applyProtection="1">
      <alignment horizontal="center"/>
    </xf>
    <xf numFmtId="0" fontId="5" fillId="0" borderId="28" xfId="0" applyFont="1" applyFill="1" applyBorder="1" applyAlignment="1" applyProtection="1">
      <alignment horizontal="center"/>
    </xf>
    <xf numFmtId="0" fontId="6" fillId="2" borderId="22" xfId="0" applyFont="1" applyFill="1" applyBorder="1" applyAlignment="1" applyProtection="1">
      <alignment horizontal="center" vertical="center" wrapText="1"/>
    </xf>
    <xf numFmtId="0" fontId="6" fillId="2" borderId="24" xfId="0" applyFont="1" applyFill="1" applyBorder="1" applyAlignment="1" applyProtection="1">
      <alignment horizontal="center" vertical="center" wrapText="1"/>
    </xf>
    <xf numFmtId="0" fontId="6" fillId="2" borderId="23" xfId="0" applyFont="1" applyFill="1" applyBorder="1" applyAlignment="1" applyProtection="1">
      <alignment horizontal="center" vertical="center" wrapText="1"/>
    </xf>
    <xf numFmtId="0" fontId="6" fillId="2" borderId="25" xfId="0" applyFont="1" applyFill="1" applyBorder="1" applyAlignment="1" applyProtection="1">
      <alignment horizontal="center" vertical="center" wrapText="1"/>
    </xf>
    <xf numFmtId="0" fontId="6" fillId="2" borderId="0" xfId="0" applyFont="1" applyFill="1" applyBorder="1" applyAlignment="1" applyProtection="1">
      <alignment horizontal="center" vertical="center" wrapText="1"/>
    </xf>
    <xf numFmtId="0" fontId="6" fillId="2" borderId="26" xfId="0" applyFont="1" applyFill="1" applyBorder="1" applyAlignment="1" applyProtection="1">
      <alignment horizontal="center" vertical="center" wrapText="1"/>
    </xf>
    <xf numFmtId="0" fontId="6" fillId="2" borderId="27" xfId="0" applyFont="1" applyFill="1" applyBorder="1" applyAlignment="1" applyProtection="1">
      <alignment horizontal="center" vertical="center" wrapText="1"/>
    </xf>
    <xf numFmtId="0" fontId="6" fillId="2" borderId="29" xfId="0" applyFont="1" applyFill="1" applyBorder="1" applyAlignment="1" applyProtection="1">
      <alignment horizontal="center" vertical="center" wrapText="1"/>
    </xf>
    <xf numFmtId="0" fontId="6" fillId="2" borderId="28" xfId="0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23" fillId="0" borderId="4" xfId="0" applyFont="1" applyBorder="1" applyAlignment="1" applyProtection="1">
      <alignment horizontal="center"/>
    </xf>
    <xf numFmtId="0" fontId="23" fillId="0" borderId="5" xfId="0" applyFont="1" applyBorder="1" applyAlignment="1" applyProtection="1">
      <alignment horizontal="center"/>
    </xf>
    <xf numFmtId="0" fontId="0" fillId="0" borderId="19" xfId="0" quotePrefix="1" applyBorder="1" applyAlignment="1" applyProtection="1">
      <alignment horizontal="center"/>
    </xf>
    <xf numFmtId="0" fontId="0" fillId="0" borderId="20" xfId="0" applyBorder="1" applyAlignment="1" applyProtection="1">
      <alignment horizontal="center"/>
    </xf>
    <xf numFmtId="0" fontId="0" fillId="0" borderId="21" xfId="0" applyBorder="1" applyAlignment="1" applyProtection="1">
      <alignment horizontal="center"/>
    </xf>
    <xf numFmtId="0" fontId="0" fillId="0" borderId="38" xfId="0" applyBorder="1" applyAlignment="1" applyProtection="1">
      <alignment horizontal="center"/>
    </xf>
    <xf numFmtId="0" fontId="0" fillId="0" borderId="39" xfId="0" applyBorder="1" applyAlignment="1" applyProtection="1">
      <alignment horizontal="center"/>
    </xf>
    <xf numFmtId="0" fontId="0" fillId="0" borderId="18" xfId="0" applyBorder="1" applyAlignment="1" applyProtection="1">
      <alignment horizontal="center"/>
    </xf>
    <xf numFmtId="167" fontId="0" fillId="0" borderId="14" xfId="0" applyNumberFormat="1" applyBorder="1" applyAlignment="1" applyProtection="1">
      <alignment horizontal="center" vertical="center"/>
    </xf>
    <xf numFmtId="167" fontId="0" fillId="0" borderId="5" xfId="0" applyNumberFormat="1" applyBorder="1" applyAlignment="1" applyProtection="1">
      <alignment horizontal="center" vertical="center"/>
    </xf>
    <xf numFmtId="165" fontId="0" fillId="0" borderId="6" xfId="0" applyNumberFormat="1" applyBorder="1" applyAlignment="1" applyProtection="1">
      <alignment horizontal="center" vertical="center"/>
    </xf>
    <xf numFmtId="0" fontId="0" fillId="0" borderId="10" xfId="0" quotePrefix="1" applyBorder="1" applyAlignment="1" applyProtection="1">
      <alignment horizontal="center"/>
    </xf>
    <xf numFmtId="0" fontId="0" fillId="0" borderId="11" xfId="0" quotePrefix="1" applyBorder="1" applyAlignment="1" applyProtection="1">
      <alignment horizontal="center"/>
    </xf>
    <xf numFmtId="0" fontId="0" fillId="0" borderId="12" xfId="0" quotePrefix="1" applyBorder="1" applyAlignment="1" applyProtection="1">
      <alignment horizontal="center"/>
    </xf>
    <xf numFmtId="0" fontId="2" fillId="0" borderId="5" xfId="0" applyFont="1" applyBorder="1" applyAlignment="1" applyProtection="1">
      <alignment horizontal="center"/>
    </xf>
    <xf numFmtId="0" fontId="2" fillId="0" borderId="5" xfId="0" applyFont="1" applyBorder="1" applyAlignment="1" applyProtection="1">
      <alignment horizontal="center" vertical="center"/>
    </xf>
    <xf numFmtId="0" fontId="2" fillId="0" borderId="6" xfId="0" applyFont="1" applyBorder="1" applyAlignment="1" applyProtection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10" borderId="5" xfId="0" applyNumberFormat="1" applyFont="1" applyFill="1" applyBorder="1" applyAlignment="1" applyProtection="1">
      <alignment horizontal="center" vertical="center"/>
    </xf>
    <xf numFmtId="165" fontId="2" fillId="10" borderId="6" xfId="0" applyNumberFormat="1" applyFont="1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14" fontId="0" fillId="0" borderId="5" xfId="0" applyNumberFormat="1" applyBorder="1" applyAlignment="1" applyProtection="1">
      <alignment horizontal="center" vertical="center"/>
    </xf>
    <xf numFmtId="0" fontId="1" fillId="0" borderId="6" xfId="0" applyFont="1" applyBorder="1" applyAlignment="1" applyProtection="1">
      <alignment horizontal="center" vertical="center"/>
    </xf>
    <xf numFmtId="0" fontId="1" fillId="0" borderId="8" xfId="0" applyFont="1" applyBorder="1" applyAlignment="1" applyProtection="1">
      <alignment horizontal="center" vertical="center"/>
    </xf>
    <xf numFmtId="0" fontId="1" fillId="0" borderId="9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>
      <alignment horizontal="center"/>
    </xf>
    <xf numFmtId="166" fontId="0" fillId="0" borderId="14" xfId="0" applyNumberFormat="1" applyBorder="1" applyAlignment="1" applyProtection="1">
      <alignment horizontal="center" vertical="center"/>
    </xf>
    <xf numFmtId="167" fontId="0" fillId="0" borderId="6" xfId="0" applyNumberFormat="1" applyBorder="1" applyAlignment="1" applyProtection="1">
      <alignment horizontal="center" vertical="center"/>
    </xf>
    <xf numFmtId="0" fontId="14" fillId="0" borderId="15" xfId="0" applyFont="1" applyBorder="1" applyAlignment="1" applyProtection="1">
      <alignment horizontal="center" vertical="center" wrapText="1"/>
    </xf>
    <xf numFmtId="0" fontId="14" fillId="0" borderId="20" xfId="0" applyFont="1" applyBorder="1" applyAlignment="1" applyProtection="1">
      <alignment horizontal="center" vertical="center" wrapText="1"/>
    </xf>
    <xf numFmtId="0" fontId="14" fillId="0" borderId="17" xfId="0" applyFont="1" applyBorder="1" applyAlignment="1" applyProtection="1">
      <alignment horizontal="center" vertical="center" wrapText="1"/>
    </xf>
    <xf numFmtId="0" fontId="14" fillId="0" borderId="5" xfId="0" applyFont="1" applyBorder="1" applyAlignment="1" applyProtection="1">
      <alignment horizontal="center" vertical="center" wrapText="1"/>
    </xf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29" xfId="0" applyFont="1" applyBorder="1" applyAlignment="1">
      <alignment horizontal="center" vertical="center" wrapText="1"/>
    </xf>
    <xf numFmtId="0" fontId="12" fillId="0" borderId="56" xfId="0" applyFont="1" applyBorder="1" applyAlignment="1">
      <alignment horizontal="center"/>
    </xf>
    <xf numFmtId="0" fontId="15" fillId="10" borderId="53" xfId="0" applyFont="1" applyFill="1" applyBorder="1" applyAlignment="1" applyProtection="1">
      <alignment horizontal="center" vertical="center" wrapText="1"/>
      <protection locked="0"/>
    </xf>
    <xf numFmtId="0" fontId="15" fillId="10" borderId="48" xfId="0" applyFont="1" applyFill="1" applyBorder="1" applyAlignment="1" applyProtection="1">
      <alignment horizontal="center" vertical="center" wrapText="1"/>
      <protection locked="0"/>
    </xf>
    <xf numFmtId="0" fontId="16" fillId="9" borderId="48" xfId="0" applyFont="1" applyFill="1" applyBorder="1" applyAlignment="1" applyProtection="1">
      <alignment horizontal="center" vertical="center" wrapText="1" readingOrder="1"/>
      <protection locked="0"/>
    </xf>
    <xf numFmtId="0" fontId="19" fillId="0" borderId="22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15" fillId="10" borderId="34" xfId="0" applyFont="1" applyFill="1" applyBorder="1" applyAlignment="1">
      <alignment horizontal="center" vertical="center" wrapText="1"/>
    </xf>
    <xf numFmtId="0" fontId="15" fillId="10" borderId="24" xfId="0" applyFont="1" applyFill="1" applyBorder="1" applyAlignment="1">
      <alignment horizontal="center" vertical="center" wrapText="1"/>
    </xf>
    <xf numFmtId="0" fontId="15" fillId="10" borderId="23" xfId="0" applyFont="1" applyFill="1" applyBorder="1" applyAlignment="1">
      <alignment horizontal="center" vertical="center" wrapText="1"/>
    </xf>
    <xf numFmtId="0" fontId="15" fillId="10" borderId="54" xfId="0" applyFont="1" applyFill="1" applyBorder="1" applyAlignment="1">
      <alignment horizontal="center" vertical="center" wrapText="1"/>
    </xf>
    <xf numFmtId="0" fontId="15" fillId="10" borderId="0" xfId="0" applyFont="1" applyFill="1" applyBorder="1" applyAlignment="1">
      <alignment horizontal="center" vertical="center" wrapText="1"/>
    </xf>
    <xf numFmtId="0" fontId="15" fillId="10" borderId="26" xfId="0" applyFont="1" applyFill="1" applyBorder="1" applyAlignment="1">
      <alignment horizontal="center" vertical="center" wrapText="1"/>
    </xf>
    <xf numFmtId="0" fontId="15" fillId="10" borderId="55" xfId="0" applyFont="1" applyFill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wrapText="1"/>
    </xf>
    <xf numFmtId="0" fontId="15" fillId="10" borderId="28" xfId="0" applyFont="1" applyFill="1" applyBorder="1" applyAlignment="1">
      <alignment horizontal="center" vertical="center" wrapText="1"/>
    </xf>
    <xf numFmtId="0" fontId="19" fillId="0" borderId="41" xfId="0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0" fontId="15" fillId="9" borderId="42" xfId="0" applyFont="1" applyFill="1" applyBorder="1" applyAlignment="1">
      <alignment horizontal="center" vertical="center" wrapText="1"/>
    </xf>
    <xf numFmtId="0" fontId="19" fillId="0" borderId="42" xfId="0" applyFont="1" applyBorder="1" applyAlignment="1">
      <alignment horizontal="center" vertical="center" wrapText="1"/>
    </xf>
    <xf numFmtId="0" fontId="0" fillId="9" borderId="42" xfId="0" applyFill="1" applyBorder="1" applyAlignment="1">
      <alignment horizontal="center" vertical="center" wrapText="1"/>
    </xf>
    <xf numFmtId="0" fontId="0" fillId="9" borderId="43" xfId="0" applyFill="1" applyBorder="1" applyAlignment="1">
      <alignment horizontal="center" vertical="center" wrapText="1"/>
    </xf>
    <xf numFmtId="0" fontId="16" fillId="9" borderId="48" xfId="0" applyFont="1" applyFill="1" applyBorder="1" applyAlignment="1" applyProtection="1">
      <alignment horizontal="center" vertical="center" readingOrder="1"/>
      <protection locked="0"/>
    </xf>
    <xf numFmtId="0" fontId="0" fillId="0" borderId="48" xfId="0" applyBorder="1" applyAlignment="1">
      <alignment horizontal="center" vertical="center" readingOrder="1"/>
    </xf>
    <xf numFmtId="165" fontId="16" fillId="9" borderId="48" xfId="0" applyNumberFormat="1" applyFont="1" applyFill="1" applyBorder="1" applyAlignment="1" applyProtection="1">
      <alignment horizontal="center" vertical="center" readingOrder="1"/>
      <protection locked="0"/>
    </xf>
    <xf numFmtId="165" fontId="0" fillId="0" borderId="48" xfId="0" applyNumberFormat="1" applyBorder="1" applyAlignment="1">
      <alignment horizontal="center" vertical="center" readingOrder="1"/>
    </xf>
    <xf numFmtId="166" fontId="16" fillId="9" borderId="48" xfId="0" applyNumberFormat="1" applyFont="1" applyFill="1" applyBorder="1" applyAlignment="1" applyProtection="1">
      <alignment horizontal="center" vertical="center" readingOrder="1"/>
      <protection locked="0"/>
    </xf>
    <xf numFmtId="0" fontId="13" fillId="0" borderId="25" xfId="0" applyFont="1" applyBorder="1" applyAlignment="1">
      <alignment horizontal="center"/>
    </xf>
    <xf numFmtId="0" fontId="15" fillId="9" borderId="48" xfId="0" applyFont="1" applyFill="1" applyBorder="1" applyAlignment="1">
      <alignment horizontal="center"/>
    </xf>
    <xf numFmtId="14" fontId="12" fillId="9" borderId="48" xfId="0" applyNumberFormat="1" applyFont="1" applyFill="1" applyBorder="1" applyAlignment="1">
      <alignment horizontal="center"/>
    </xf>
    <xf numFmtId="0" fontId="12" fillId="9" borderId="48" xfId="0" applyFont="1" applyFill="1" applyBorder="1" applyAlignment="1">
      <alignment horizontal="center"/>
    </xf>
    <xf numFmtId="0" fontId="12" fillId="9" borderId="49" xfId="0" applyFont="1" applyFill="1" applyBorder="1" applyAlignment="1">
      <alignment horizontal="center"/>
    </xf>
    <xf numFmtId="0" fontId="13" fillId="8" borderId="44" xfId="0" applyFont="1" applyFill="1" applyBorder="1" applyAlignment="1">
      <alignment horizontal="center"/>
    </xf>
    <xf numFmtId="0" fontId="13" fillId="8" borderId="31" xfId="0" applyFont="1" applyFill="1" applyBorder="1" applyAlignment="1">
      <alignment horizontal="center"/>
    </xf>
    <xf numFmtId="0" fontId="13" fillId="8" borderId="45" xfId="0" applyFont="1" applyFill="1" applyBorder="1" applyAlignment="1">
      <alignment horizontal="center"/>
    </xf>
    <xf numFmtId="0" fontId="16" fillId="0" borderId="44" xfId="0" applyFont="1" applyBorder="1" applyAlignment="1" applyProtection="1">
      <alignment horizontal="center" vertical="center" wrapText="1" readingOrder="1"/>
      <protection hidden="1"/>
    </xf>
    <xf numFmtId="0" fontId="16" fillId="0" borderId="31" xfId="0" applyFont="1" applyBorder="1" applyAlignment="1" applyProtection="1">
      <alignment horizontal="center" vertical="center" wrapText="1" readingOrder="1"/>
      <protection hidden="1"/>
    </xf>
    <xf numFmtId="0" fontId="16" fillId="9" borderId="31" xfId="0" applyFont="1" applyFill="1" applyBorder="1" applyAlignment="1" applyProtection="1">
      <alignment horizontal="center" vertical="center" wrapText="1" readingOrder="1"/>
      <protection hidden="1"/>
    </xf>
    <xf numFmtId="0" fontId="15" fillId="10" borderId="50" xfId="0" applyFont="1" applyFill="1" applyBorder="1" applyAlignment="1" applyProtection="1">
      <alignment horizontal="left" vertical="center" wrapText="1"/>
      <protection locked="0"/>
    </xf>
    <xf numFmtId="0" fontId="15" fillId="10" borderId="51" xfId="0" applyFont="1" applyFill="1" applyBorder="1" applyAlignment="1" applyProtection="1">
      <alignment horizontal="left" vertical="center" wrapText="1"/>
      <protection locked="0"/>
    </xf>
    <xf numFmtId="0" fontId="16" fillId="9" borderId="51" xfId="0" applyFont="1" applyFill="1" applyBorder="1" applyAlignment="1" applyProtection="1">
      <alignment horizontal="center" vertical="center" wrapText="1" readingOrder="1"/>
      <protection locked="0"/>
    </xf>
    <xf numFmtId="0" fontId="13" fillId="8" borderId="44" xfId="0" applyFont="1" applyFill="1" applyBorder="1" applyAlignment="1">
      <alignment horizontal="center" vertical="center"/>
    </xf>
    <xf numFmtId="0" fontId="12" fillId="8" borderId="31" xfId="0" applyFont="1" applyFill="1" applyBorder="1" applyAlignment="1">
      <alignment horizontal="center" vertical="center"/>
    </xf>
    <xf numFmtId="0" fontId="12" fillId="8" borderId="45" xfId="0" applyFont="1" applyFill="1" applyBorder="1" applyAlignment="1">
      <alignment horizontal="center" vertical="center"/>
    </xf>
    <xf numFmtId="0" fontId="12" fillId="9" borderId="48" xfId="0" applyFont="1" applyFill="1" applyBorder="1" applyAlignment="1" applyProtection="1">
      <alignment horizontal="center"/>
      <protection locked="0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168" fontId="12" fillId="9" borderId="46" xfId="0" applyNumberFormat="1" applyFont="1" applyFill="1" applyBorder="1" applyAlignment="1">
      <alignment horizontal="center"/>
    </xf>
    <xf numFmtId="0" fontId="12" fillId="9" borderId="46" xfId="0" applyFont="1" applyFill="1" applyBorder="1" applyAlignment="1">
      <alignment horizontal="center"/>
    </xf>
    <xf numFmtId="0" fontId="12" fillId="9" borderId="47" xfId="0" applyFont="1" applyFill="1" applyBorder="1" applyAlignment="1">
      <alignment horizontal="center"/>
    </xf>
    <xf numFmtId="0" fontId="11" fillId="0" borderId="22" xfId="0" applyFont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 wrapText="1"/>
    </xf>
    <xf numFmtId="0" fontId="11" fillId="0" borderId="29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167" fontId="0" fillId="0" borderId="14" xfId="0" applyNumberFormat="1" applyBorder="1" applyAlignment="1">
      <alignment horizontal="center" vertical="center"/>
    </xf>
    <xf numFmtId="167" fontId="0" fillId="0" borderId="5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166" fontId="0" fillId="13" borderId="14" xfId="0" applyNumberFormat="1" applyFill="1" applyBorder="1" applyAlignment="1">
      <alignment horizontal="center" vertical="center"/>
    </xf>
    <xf numFmtId="0" fontId="0" fillId="0" borderId="0" xfId="0" applyAlignment="1"/>
    <xf numFmtId="0" fontId="2" fillId="13" borderId="5" xfId="0" applyFont="1" applyFill="1" applyBorder="1" applyAlignment="1">
      <alignment horizontal="center" vertical="center"/>
    </xf>
    <xf numFmtId="0" fontId="2" fillId="13" borderId="6" xfId="0" applyFont="1" applyFill="1" applyBorder="1" applyAlignment="1">
      <alignment horizontal="center" vertical="center"/>
    </xf>
    <xf numFmtId="165" fontId="2" fillId="13" borderId="5" xfId="0" applyNumberFormat="1" applyFont="1" applyFill="1" applyBorder="1" applyAlignment="1">
      <alignment horizontal="center" vertical="center"/>
    </xf>
    <xf numFmtId="165" fontId="2" fillId="13" borderId="6" xfId="0" applyNumberFormat="1" applyFont="1" applyFill="1" applyBorder="1" applyAlignment="1">
      <alignment horizontal="center" vertical="center"/>
    </xf>
    <xf numFmtId="0" fontId="12" fillId="9" borderId="46" xfId="0" applyNumberFormat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6"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hartsheet" Target="chartsheets/sheet21.xml"/><Relationship Id="rId21" Type="http://schemas.openxmlformats.org/officeDocument/2006/relationships/chartsheet" Target="chartsheets/sheet16.xml"/><Relationship Id="rId42" Type="http://schemas.openxmlformats.org/officeDocument/2006/relationships/chartsheet" Target="chartsheets/sheet37.xml"/><Relationship Id="rId47" Type="http://schemas.openxmlformats.org/officeDocument/2006/relationships/chartsheet" Target="chartsheets/sheet42.xml"/><Relationship Id="rId63" Type="http://schemas.openxmlformats.org/officeDocument/2006/relationships/worksheet" Target="worksheets/sheet6.xml"/><Relationship Id="rId68" Type="http://schemas.openxmlformats.org/officeDocument/2006/relationships/sharedStrings" Target="sharedStrings.xml"/><Relationship Id="rId7" Type="http://schemas.openxmlformats.org/officeDocument/2006/relationships/chartsheet" Target="chartsheets/sheet2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1.xml"/><Relationship Id="rId29" Type="http://schemas.openxmlformats.org/officeDocument/2006/relationships/chartsheet" Target="chartsheets/sheet24.xml"/><Relationship Id="rId11" Type="http://schemas.openxmlformats.org/officeDocument/2006/relationships/chartsheet" Target="chartsheets/sheet6.xml"/><Relationship Id="rId24" Type="http://schemas.openxmlformats.org/officeDocument/2006/relationships/chartsheet" Target="chartsheets/sheet19.xml"/><Relationship Id="rId32" Type="http://schemas.openxmlformats.org/officeDocument/2006/relationships/chartsheet" Target="chartsheets/sheet27.xml"/><Relationship Id="rId37" Type="http://schemas.openxmlformats.org/officeDocument/2006/relationships/chartsheet" Target="chartsheets/sheet32.xml"/><Relationship Id="rId40" Type="http://schemas.openxmlformats.org/officeDocument/2006/relationships/chartsheet" Target="chartsheets/sheet35.xml"/><Relationship Id="rId45" Type="http://schemas.openxmlformats.org/officeDocument/2006/relationships/chartsheet" Target="chartsheets/sheet40.xml"/><Relationship Id="rId53" Type="http://schemas.openxmlformats.org/officeDocument/2006/relationships/chartsheet" Target="chartsheets/sheet48.xml"/><Relationship Id="rId58" Type="http://schemas.openxmlformats.org/officeDocument/2006/relationships/chartsheet" Target="chartsheets/sheet53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hartsheet" Target="chartsheets/sheet56.xml"/><Relationship Id="rId19" Type="http://schemas.openxmlformats.org/officeDocument/2006/relationships/chartsheet" Target="chartsheets/sheet14.xml"/><Relationship Id="rId14" Type="http://schemas.openxmlformats.org/officeDocument/2006/relationships/chartsheet" Target="chartsheets/sheet9.xml"/><Relationship Id="rId22" Type="http://schemas.openxmlformats.org/officeDocument/2006/relationships/chartsheet" Target="chartsheets/sheet17.xml"/><Relationship Id="rId27" Type="http://schemas.openxmlformats.org/officeDocument/2006/relationships/chartsheet" Target="chartsheets/sheet22.xml"/><Relationship Id="rId30" Type="http://schemas.openxmlformats.org/officeDocument/2006/relationships/chartsheet" Target="chartsheets/sheet25.xml"/><Relationship Id="rId35" Type="http://schemas.openxmlformats.org/officeDocument/2006/relationships/chartsheet" Target="chartsheets/sheet30.xml"/><Relationship Id="rId43" Type="http://schemas.openxmlformats.org/officeDocument/2006/relationships/chartsheet" Target="chartsheets/sheet38.xml"/><Relationship Id="rId48" Type="http://schemas.openxmlformats.org/officeDocument/2006/relationships/chartsheet" Target="chartsheets/sheet43.xml"/><Relationship Id="rId56" Type="http://schemas.openxmlformats.org/officeDocument/2006/relationships/chartsheet" Target="chartsheets/sheet51.xml"/><Relationship Id="rId64" Type="http://schemas.openxmlformats.org/officeDocument/2006/relationships/worksheet" Target="worksheets/sheet7.xml"/><Relationship Id="rId69" Type="http://schemas.openxmlformats.org/officeDocument/2006/relationships/calcChain" Target="calcChain.xml"/><Relationship Id="rId8" Type="http://schemas.openxmlformats.org/officeDocument/2006/relationships/chartsheet" Target="chartsheets/sheet3.xml"/><Relationship Id="rId51" Type="http://schemas.openxmlformats.org/officeDocument/2006/relationships/chartsheet" Target="chartsheets/sheet46.xml"/><Relationship Id="rId3" Type="http://schemas.openxmlformats.org/officeDocument/2006/relationships/worksheet" Target="worksheets/sheet3.xml"/><Relationship Id="rId12" Type="http://schemas.openxmlformats.org/officeDocument/2006/relationships/chartsheet" Target="chartsheets/sheet7.xml"/><Relationship Id="rId17" Type="http://schemas.openxmlformats.org/officeDocument/2006/relationships/chartsheet" Target="chartsheets/sheet12.xml"/><Relationship Id="rId25" Type="http://schemas.openxmlformats.org/officeDocument/2006/relationships/chartsheet" Target="chartsheets/sheet20.xml"/><Relationship Id="rId33" Type="http://schemas.openxmlformats.org/officeDocument/2006/relationships/chartsheet" Target="chartsheets/sheet28.xml"/><Relationship Id="rId38" Type="http://schemas.openxmlformats.org/officeDocument/2006/relationships/chartsheet" Target="chartsheets/sheet33.xml"/><Relationship Id="rId46" Type="http://schemas.openxmlformats.org/officeDocument/2006/relationships/chartsheet" Target="chartsheets/sheet41.xml"/><Relationship Id="rId59" Type="http://schemas.openxmlformats.org/officeDocument/2006/relationships/chartsheet" Target="chartsheets/sheet54.xml"/><Relationship Id="rId67" Type="http://schemas.openxmlformats.org/officeDocument/2006/relationships/styles" Target="styles.xml"/><Relationship Id="rId20" Type="http://schemas.openxmlformats.org/officeDocument/2006/relationships/chartsheet" Target="chartsheets/sheet15.xml"/><Relationship Id="rId41" Type="http://schemas.openxmlformats.org/officeDocument/2006/relationships/chartsheet" Target="chartsheets/sheet36.xml"/><Relationship Id="rId54" Type="http://schemas.openxmlformats.org/officeDocument/2006/relationships/chartsheet" Target="chartsheets/sheet49.xml"/><Relationship Id="rId62" Type="http://schemas.openxmlformats.org/officeDocument/2006/relationships/chartsheet" Target="chartsheets/sheet57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5" Type="http://schemas.openxmlformats.org/officeDocument/2006/relationships/chartsheet" Target="chartsheets/sheet10.xml"/><Relationship Id="rId23" Type="http://schemas.openxmlformats.org/officeDocument/2006/relationships/chartsheet" Target="chartsheets/sheet18.xml"/><Relationship Id="rId28" Type="http://schemas.openxmlformats.org/officeDocument/2006/relationships/chartsheet" Target="chartsheets/sheet23.xml"/><Relationship Id="rId36" Type="http://schemas.openxmlformats.org/officeDocument/2006/relationships/chartsheet" Target="chartsheets/sheet31.xml"/><Relationship Id="rId49" Type="http://schemas.openxmlformats.org/officeDocument/2006/relationships/chartsheet" Target="chartsheets/sheet44.xml"/><Relationship Id="rId57" Type="http://schemas.openxmlformats.org/officeDocument/2006/relationships/chartsheet" Target="chartsheets/sheet52.xml"/><Relationship Id="rId10" Type="http://schemas.openxmlformats.org/officeDocument/2006/relationships/chartsheet" Target="chartsheets/sheet5.xml"/><Relationship Id="rId31" Type="http://schemas.openxmlformats.org/officeDocument/2006/relationships/chartsheet" Target="chartsheets/sheet26.xml"/><Relationship Id="rId44" Type="http://schemas.openxmlformats.org/officeDocument/2006/relationships/chartsheet" Target="chartsheets/sheet39.xml"/><Relationship Id="rId52" Type="http://schemas.openxmlformats.org/officeDocument/2006/relationships/chartsheet" Target="chartsheets/sheet47.xml"/><Relationship Id="rId60" Type="http://schemas.openxmlformats.org/officeDocument/2006/relationships/chartsheet" Target="chartsheets/sheet55.xml"/><Relationship Id="rId65" Type="http://schemas.openxmlformats.org/officeDocument/2006/relationships/worksheet" Target="worksheets/sheet8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4.xml"/><Relationship Id="rId13" Type="http://schemas.openxmlformats.org/officeDocument/2006/relationships/chartsheet" Target="chartsheets/sheet8.xml"/><Relationship Id="rId18" Type="http://schemas.openxmlformats.org/officeDocument/2006/relationships/chartsheet" Target="chartsheets/sheet13.xml"/><Relationship Id="rId39" Type="http://schemas.openxmlformats.org/officeDocument/2006/relationships/chartsheet" Target="chartsheets/sheet34.xml"/><Relationship Id="rId34" Type="http://schemas.openxmlformats.org/officeDocument/2006/relationships/chartsheet" Target="chartsheets/sheet29.xml"/><Relationship Id="rId50" Type="http://schemas.openxmlformats.org/officeDocument/2006/relationships/chartsheet" Target="chartsheets/sheet45.xml"/><Relationship Id="rId55" Type="http://schemas.openxmlformats.org/officeDocument/2006/relationships/chartsheet" Target="chartsheets/sheet50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GRAFICO DE CONTROL</a:t>
            </a:r>
          </a:p>
        </c:rich>
      </c:tx>
      <c:layout>
        <c:manualLayout>
          <c:xMode val="edge"/>
          <c:yMode val="edge"/>
          <c:x val="0.37519024502762721"/>
          <c:y val="1.278832792959703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847580119478909E-2"/>
          <c:y val="0.10742026699586103"/>
          <c:w val="0.91443726178874607"/>
          <c:h val="0.70334698628242343"/>
        </c:manualLayout>
      </c:layout>
      <c:lineChart>
        <c:grouping val="standard"/>
        <c:varyColors val="0"/>
        <c:ser>
          <c:idx val="0"/>
          <c:order val="0"/>
          <c:tx>
            <c:v>TITULO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Titulo!$H$6:$H$38</c:f>
              <c:numCache>
                <c:formatCode>0.0000</c:formatCode>
                <c:ptCount val="33"/>
                <c:pt idx="0">
                  <c:v>5.1779000000000002</c:v>
                </c:pt>
                <c:pt idx="1">
                  <c:v>5.4063999999999997</c:v>
                </c:pt>
                <c:pt idx="2">
                  <c:v>4.9783999999999997</c:v>
                </c:pt>
                <c:pt idx="3">
                  <c:v>5.0166000000000004</c:v>
                </c:pt>
                <c:pt idx="4">
                  <c:v>5.0072999999999999</c:v>
                </c:pt>
                <c:pt idx="5">
                  <c:v>5.0026999999999999</c:v>
                </c:pt>
                <c:pt idx="6">
                  <c:v>4.9743000000000004</c:v>
                </c:pt>
                <c:pt idx="7">
                  <c:v>5.2824999999999998</c:v>
                </c:pt>
                <c:pt idx="8">
                  <c:v>5.1841999999999997</c:v>
                </c:pt>
                <c:pt idx="9">
                  <c:v>5.1546000000000003</c:v>
                </c:pt>
                <c:pt idx="10">
                  <c:v>5.1138000000000003</c:v>
                </c:pt>
                <c:pt idx="11">
                  <c:v>5.0433000000000003</c:v>
                </c:pt>
                <c:pt idx="12">
                  <c:v>5.1022999999999996</c:v>
                </c:pt>
                <c:pt idx="13">
                  <c:v>4.9058000000000002</c:v>
                </c:pt>
                <c:pt idx="14">
                  <c:v>4.992</c:v>
                </c:pt>
                <c:pt idx="15">
                  <c:v>5.0964999999999998</c:v>
                </c:pt>
                <c:pt idx="16">
                  <c:v>5.1482999999999999</c:v>
                </c:pt>
                <c:pt idx="17">
                  <c:v>5.0507</c:v>
                </c:pt>
                <c:pt idx="18">
                  <c:v>5.0777000000000001</c:v>
                </c:pt>
                <c:pt idx="19">
                  <c:v>5.2488000000000001</c:v>
                </c:pt>
                <c:pt idx="20">
                  <c:v>5.1430999999999996</c:v>
                </c:pt>
                <c:pt idx="21">
                  <c:v>5.0378999999999996</c:v>
                </c:pt>
                <c:pt idx="22">
                  <c:v>5.1508000000000003</c:v>
                </c:pt>
                <c:pt idx="23">
                  <c:v>4.7849000000000004</c:v>
                </c:pt>
                <c:pt idx="24">
                  <c:v>4.9637000000000002</c:v>
                </c:pt>
                <c:pt idx="25">
                  <c:v>5.0532000000000004</c:v>
                </c:pt>
                <c:pt idx="26">
                  <c:v>5.1741000000000001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B3-4F2E-9E7D-657331E2023E}"/>
            </c:ext>
          </c:extLst>
        </c:ser>
        <c:ser>
          <c:idx val="1"/>
          <c:order val="1"/>
          <c:tx>
            <c:strRef>
              <c:f>Titulo!$P$5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Titulo!$P$6:$P$38</c:f>
              <c:numCache>
                <c:formatCode>General</c:formatCode>
                <c:ptCount val="33"/>
                <c:pt idx="0">
                  <c:v>5.5</c:v>
                </c:pt>
                <c:pt idx="1">
                  <c:v>5.5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  <c:pt idx="30">
                  <c:v>5.5</c:v>
                </c:pt>
                <c:pt idx="32">
                  <c:v>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B3-4F2E-9E7D-657331E2023E}"/>
            </c:ext>
          </c:extLst>
        </c:ser>
        <c:ser>
          <c:idx val="2"/>
          <c:order val="2"/>
          <c:tx>
            <c:strRef>
              <c:f>Titulo!$Q$5</c:f>
              <c:strCache>
                <c:ptCount val="1"/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Titulo!$Q$6:$Q$38</c:f>
              <c:numCache>
                <c:formatCode>General</c:formatCode>
                <c:ptCount val="33"/>
                <c:pt idx="0">
                  <c:v>4.5</c:v>
                </c:pt>
                <c:pt idx="1">
                  <c:v>4.5</c:v>
                </c:pt>
                <c:pt idx="2">
                  <c:v>4.5</c:v>
                </c:pt>
                <c:pt idx="3">
                  <c:v>4.5</c:v>
                </c:pt>
                <c:pt idx="4">
                  <c:v>4.5</c:v>
                </c:pt>
                <c:pt idx="5">
                  <c:v>4.5</c:v>
                </c:pt>
                <c:pt idx="6">
                  <c:v>4.5</c:v>
                </c:pt>
                <c:pt idx="7">
                  <c:v>4.5</c:v>
                </c:pt>
                <c:pt idx="8">
                  <c:v>4.5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4.5</c:v>
                </c:pt>
                <c:pt idx="13">
                  <c:v>4.5</c:v>
                </c:pt>
                <c:pt idx="14">
                  <c:v>4.5</c:v>
                </c:pt>
                <c:pt idx="15">
                  <c:v>4.5</c:v>
                </c:pt>
                <c:pt idx="16">
                  <c:v>4.5</c:v>
                </c:pt>
                <c:pt idx="17">
                  <c:v>4.5</c:v>
                </c:pt>
                <c:pt idx="18">
                  <c:v>4.5</c:v>
                </c:pt>
                <c:pt idx="19">
                  <c:v>4.5</c:v>
                </c:pt>
                <c:pt idx="20">
                  <c:v>4.5</c:v>
                </c:pt>
                <c:pt idx="21">
                  <c:v>4.5</c:v>
                </c:pt>
                <c:pt idx="22">
                  <c:v>4.5</c:v>
                </c:pt>
                <c:pt idx="23">
                  <c:v>4.5</c:v>
                </c:pt>
                <c:pt idx="24">
                  <c:v>4.5</c:v>
                </c:pt>
                <c:pt idx="25">
                  <c:v>4.5</c:v>
                </c:pt>
                <c:pt idx="26">
                  <c:v>4.5</c:v>
                </c:pt>
                <c:pt idx="27">
                  <c:v>4.5</c:v>
                </c:pt>
                <c:pt idx="28">
                  <c:v>4.5</c:v>
                </c:pt>
                <c:pt idx="29">
                  <c:v>4.5</c:v>
                </c:pt>
                <c:pt idx="30">
                  <c:v>4.5</c:v>
                </c:pt>
                <c:pt idx="32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B3-4F2E-9E7D-657331E20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535016"/>
        <c:axId val="797526784"/>
      </c:lineChart>
      <c:catAx>
        <c:axId val="797535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Día</a:t>
                </a:r>
              </a:p>
            </c:rich>
          </c:tx>
          <c:layout>
            <c:manualLayout>
              <c:xMode val="edge"/>
              <c:yMode val="edge"/>
              <c:x val="0.51212556486364635"/>
              <c:y val="0.864451134784622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97526784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797526784"/>
        <c:scaling>
          <c:orientation val="minMax"/>
          <c:max val="6"/>
          <c:min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97535016"/>
        <c:crosses val="autoZero"/>
        <c:crossBetween val="between"/>
        <c:majorUnit val="1"/>
        <c:minorUnit val="0.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30107188665331"/>
          <c:y val="0.94676136071226391"/>
          <c:w val="0.44740374164281393"/>
          <c:h val="4.62963820698882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99CC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F-43E2-9C69-12D7949049ED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F-43E2-9C69-12D7949049ED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F-43E2-9C69-12D7949049ED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F-43E2-9C69-12D7949049ED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AF-43E2-9C69-12D7949049ED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AF-43E2-9C69-12D7949049ED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AF-43E2-9C69-12D794904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3228176"/>
        <c:axId val="389122032"/>
      </c:barChart>
      <c:catAx>
        <c:axId val="26322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89122032"/>
        <c:crosses val="autoZero"/>
        <c:auto val="1"/>
        <c:lblAlgn val="ctr"/>
        <c:lblOffset val="100"/>
        <c:noMultiLvlLbl val="0"/>
      </c:catAx>
      <c:valAx>
        <c:axId val="38912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322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3E-432C-B115-677D78BF74EF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3E-432C-B115-677D78BF74EF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3E-432C-B115-677D78BF74EF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3E-432C-B115-677D78BF74EF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3E-432C-B115-677D78BF74EF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3E-432C-B115-677D78BF74EF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3E-432C-B115-677D78BF7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94080"/>
        <c:axId val="389119536"/>
      </c:barChart>
      <c:catAx>
        <c:axId val="22089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89119536"/>
        <c:crosses val="autoZero"/>
        <c:auto val="1"/>
        <c:lblAlgn val="ctr"/>
        <c:lblOffset val="100"/>
        <c:noMultiLvlLbl val="0"/>
      </c:catAx>
      <c:valAx>
        <c:axId val="38911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089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1F-49F2-A004-C329821606C7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1F-49F2-A004-C329821606C7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1F-49F2-A004-C329821606C7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1F-49F2-A004-C329821606C7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1F-49F2-A004-C329821606C7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1F-49F2-A004-C329821606C7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1F-49F2-A004-C32982160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9492048"/>
        <c:axId val="389020016"/>
      </c:barChart>
      <c:catAx>
        <c:axId val="2594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89020016"/>
        <c:crosses val="autoZero"/>
        <c:auto val="1"/>
        <c:lblAlgn val="ctr"/>
        <c:lblOffset val="100"/>
        <c:noMultiLvlLbl val="0"/>
      </c:catAx>
      <c:valAx>
        <c:axId val="38902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5949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7D-40C1-88CD-261E9F703CA7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7D-40C1-88CD-261E9F703CA7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7D-40C1-88CD-261E9F703CA7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7D-40C1-88CD-261E9F703CA7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7D-40C1-88CD-261E9F703CA7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7D-40C1-88CD-261E9F703CA7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7D-40C1-88CD-261E9F703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5618992"/>
        <c:axId val="265619408"/>
      </c:barChart>
      <c:catAx>
        <c:axId val="26561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5619408"/>
        <c:crosses val="autoZero"/>
        <c:auto val="1"/>
        <c:lblAlgn val="ctr"/>
        <c:lblOffset val="100"/>
        <c:noMultiLvlLbl val="0"/>
      </c:catAx>
      <c:valAx>
        <c:axId val="26561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561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7-4F35-8E89-CEA31CD50E24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7-4F35-8E89-CEA31CD50E24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67-4F35-8E89-CEA31CD50E24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67-4F35-8E89-CEA31CD50E24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67-4F35-8E89-CEA31CD50E24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67-4F35-8E89-CEA31CD50E24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67-4F35-8E89-CEA31CD50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9340928"/>
        <c:axId val="269340512"/>
      </c:barChart>
      <c:catAx>
        <c:axId val="26934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9340512"/>
        <c:crosses val="autoZero"/>
        <c:auto val="1"/>
        <c:lblAlgn val="ctr"/>
        <c:lblOffset val="100"/>
        <c:noMultiLvlLbl val="0"/>
      </c:catAx>
      <c:valAx>
        <c:axId val="2693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93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84-497C-9438-FAFA6E2ECCB5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84-497C-9438-FAFA6E2ECCB5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84-497C-9438-FAFA6E2ECCB5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84-497C-9438-FAFA6E2ECCB5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84-497C-9438-FAFA6E2ECCB5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84-497C-9438-FAFA6E2ECCB5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84-497C-9438-FAFA6E2EC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4449872"/>
        <c:axId val="263225680"/>
      </c:barChart>
      <c:catAx>
        <c:axId val="26444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3225680"/>
        <c:crosses val="autoZero"/>
        <c:auto val="1"/>
        <c:lblAlgn val="ctr"/>
        <c:lblOffset val="100"/>
        <c:noMultiLvlLbl val="0"/>
      </c:catAx>
      <c:valAx>
        <c:axId val="26322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444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36-422C-B63D-8E9AE7680C99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36-422C-B63D-8E9AE7680C99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36-422C-B63D-8E9AE7680C99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36-422C-B63D-8E9AE7680C99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36-422C-B63D-8E9AE7680C99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36-422C-B63D-8E9AE7680C99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36-422C-B63D-8E9AE7680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4450288"/>
        <c:axId val="264450704"/>
      </c:barChart>
      <c:catAx>
        <c:axId val="26445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4450704"/>
        <c:crosses val="autoZero"/>
        <c:auto val="1"/>
        <c:lblAlgn val="ctr"/>
        <c:lblOffset val="100"/>
        <c:noMultiLvlLbl val="0"/>
      </c:catAx>
      <c:valAx>
        <c:axId val="26445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445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2-4A75-BF95-0F127A4CF595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62-4A75-BF95-0F127A4CF595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62-4A75-BF95-0F127A4CF595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62-4A75-BF95-0F127A4CF595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62-4A75-BF95-0F127A4CF595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062-4A75-BF95-0F127A4CF595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62-4A75-BF95-0F127A4CF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9494544"/>
        <c:axId val="259491216"/>
      </c:barChart>
      <c:catAx>
        <c:axId val="25949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59491216"/>
        <c:crosses val="autoZero"/>
        <c:auto val="1"/>
        <c:lblAlgn val="ctr"/>
        <c:lblOffset val="100"/>
        <c:noMultiLvlLbl val="0"/>
      </c:catAx>
      <c:valAx>
        <c:axId val="25949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5949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67-457B-9F3B-749567799300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67-457B-9F3B-749567799300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67-457B-9F3B-749567799300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67-457B-9F3B-749567799300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67-457B-9F3B-749567799300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67-457B-9F3B-749567799300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67-457B-9F3B-7495677993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4447376"/>
        <c:axId val="264447792"/>
      </c:barChart>
      <c:catAx>
        <c:axId val="26444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4447792"/>
        <c:crosses val="autoZero"/>
        <c:auto val="1"/>
        <c:lblAlgn val="ctr"/>
        <c:lblOffset val="100"/>
        <c:noMultiLvlLbl val="0"/>
      </c:catAx>
      <c:valAx>
        <c:axId val="26444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444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2A-460E-8920-B38B44057549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2A-460E-8920-B38B44057549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2A-460E-8920-B38B44057549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2A-460E-8920-B38B44057549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2A-460E-8920-B38B44057549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2A-460E-8920-B38B44057549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2A-460E-8920-B38B44057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5875248"/>
        <c:axId val="259492880"/>
      </c:barChart>
      <c:catAx>
        <c:axId val="25587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59492880"/>
        <c:crosses val="autoZero"/>
        <c:auto val="1"/>
        <c:lblAlgn val="ctr"/>
        <c:lblOffset val="100"/>
        <c:noMultiLvlLbl val="0"/>
      </c:catAx>
      <c:valAx>
        <c:axId val="25949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5587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B8-42BF-9FD2-9172DE63A7EF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B8-42BF-9FD2-9172DE63A7EF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B8-42BF-9FD2-9172DE63A7EF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B8-42BF-9FD2-9172DE63A7EF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B8-42BF-9FD2-9172DE63A7EF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B8-42BF-9FD2-9172DE63A7EF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3B8-42BF-9FD2-9172DE63A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918480"/>
        <c:axId val="480347872"/>
      </c:barChart>
      <c:catAx>
        <c:axId val="36891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80347872"/>
        <c:crosses val="autoZero"/>
        <c:auto val="1"/>
        <c:lblAlgn val="ctr"/>
        <c:lblOffset val="100"/>
        <c:noMultiLvlLbl val="0"/>
      </c:catAx>
      <c:valAx>
        <c:axId val="48034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891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9D-46A3-9CC3-97C45BE73CBD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9D-46A3-9CC3-97C45BE73CBD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9D-46A3-9CC3-97C45BE73CBD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9D-46A3-9CC3-97C45BE73CBD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9D-46A3-9CC3-97C45BE73CBD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9D-46A3-9CC3-97C45BE73CBD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9D-46A3-9CC3-97C45BE73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0875680"/>
        <c:axId val="480347040"/>
      </c:barChart>
      <c:catAx>
        <c:axId val="37087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80347040"/>
        <c:crosses val="autoZero"/>
        <c:auto val="1"/>
        <c:lblAlgn val="ctr"/>
        <c:lblOffset val="100"/>
        <c:noMultiLvlLbl val="0"/>
      </c:catAx>
      <c:valAx>
        <c:axId val="48034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087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F-453B-87EF-DA893D770511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4F-453B-87EF-DA893D770511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4F-453B-87EF-DA893D770511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4F-453B-87EF-DA893D770511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4F-453B-87EF-DA893D770511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4F-453B-87EF-DA893D770511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4F-453B-87EF-DA893D770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0874432"/>
        <c:axId val="370874848"/>
      </c:barChart>
      <c:catAx>
        <c:axId val="37087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0874848"/>
        <c:crosses val="autoZero"/>
        <c:auto val="1"/>
        <c:lblAlgn val="ctr"/>
        <c:lblOffset val="100"/>
        <c:noMultiLvlLbl val="0"/>
      </c:catAx>
      <c:valAx>
        <c:axId val="37087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087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0-497F-A403-E672D6858B2C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40-497F-A403-E672D6858B2C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40-497F-A403-E672D6858B2C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40-497F-A403-E672D6858B2C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40-497F-A403-E672D6858B2C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40-497F-A403-E672D6858B2C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940-497F-A403-E672D6858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004992"/>
        <c:axId val="370873184"/>
      </c:barChart>
      <c:catAx>
        <c:axId val="33400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0873184"/>
        <c:crosses val="autoZero"/>
        <c:auto val="1"/>
        <c:lblAlgn val="ctr"/>
        <c:lblOffset val="100"/>
        <c:noMultiLvlLbl val="0"/>
      </c:catAx>
      <c:valAx>
        <c:axId val="37087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4004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15-44E2-99C5-A615D959D334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15-44E2-99C5-A615D959D334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15-44E2-99C5-A615D959D334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15-44E2-99C5-A615D959D334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15-44E2-99C5-A615D959D334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15-44E2-99C5-A615D959D334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915-44E2-99C5-A615D959D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6411456"/>
        <c:axId val="370872352"/>
      </c:barChart>
      <c:catAx>
        <c:axId val="36641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0872352"/>
        <c:crosses val="autoZero"/>
        <c:auto val="1"/>
        <c:lblAlgn val="ctr"/>
        <c:lblOffset val="100"/>
        <c:noMultiLvlLbl val="0"/>
      </c:catAx>
      <c:valAx>
        <c:axId val="37087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641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E9-48F7-B689-F9ACE320586F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E9-48F7-B689-F9ACE320586F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E9-48F7-B689-F9ACE320586F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E9-48F7-B689-F9ACE320586F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E9-48F7-B689-F9ACE320586F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E9-48F7-B689-F9ACE320586F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E9-48F7-B689-F9ACE3205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6410208"/>
        <c:axId val="366410624"/>
      </c:barChart>
      <c:catAx>
        <c:axId val="36641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6410624"/>
        <c:crosses val="autoZero"/>
        <c:auto val="1"/>
        <c:lblAlgn val="ctr"/>
        <c:lblOffset val="100"/>
        <c:noMultiLvlLbl val="0"/>
      </c:catAx>
      <c:valAx>
        <c:axId val="36641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6410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AE-4940-A0C0-2CFD2176B8C0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AE-4940-A0C0-2CFD2176B8C0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AE-4940-A0C0-2CFD2176B8C0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AE-4940-A0C0-2CFD2176B8C0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AE-4940-A0C0-2CFD2176B8C0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AE-4940-A0C0-2CFD2176B8C0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AE-4940-A0C0-2CFD2176B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918896"/>
        <c:axId val="368919312"/>
      </c:barChart>
      <c:catAx>
        <c:axId val="36891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8919312"/>
        <c:crosses val="autoZero"/>
        <c:auto val="1"/>
        <c:lblAlgn val="ctr"/>
        <c:lblOffset val="100"/>
        <c:noMultiLvlLbl val="0"/>
      </c:catAx>
      <c:valAx>
        <c:axId val="36891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891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8D-4929-9B46-61BA5119FE37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8D-4929-9B46-61BA5119FE37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8D-4929-9B46-61BA5119FE37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8D-4929-9B46-61BA5119FE37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8D-4929-9B46-61BA5119FE37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8D-4929-9B46-61BA5119FE37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8D-4929-9B46-61BA5119F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6327888"/>
        <c:axId val="368917648"/>
      </c:barChart>
      <c:catAx>
        <c:axId val="33632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8917648"/>
        <c:crosses val="autoZero"/>
        <c:auto val="1"/>
        <c:lblAlgn val="ctr"/>
        <c:lblOffset val="100"/>
        <c:noMultiLvlLbl val="0"/>
      </c:catAx>
      <c:valAx>
        <c:axId val="36891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632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65-4B79-9F1C-CA17D35FFC60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65-4B79-9F1C-CA17D35FFC60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65-4B79-9F1C-CA17D35FFC60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65-4B79-9F1C-CA17D35FFC60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65-4B79-9F1C-CA17D35FFC60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65-4B79-9F1C-CA17D35FFC60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65-4B79-9F1C-CA17D35FF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916400"/>
        <c:axId val="368916816"/>
      </c:barChart>
      <c:catAx>
        <c:axId val="36891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8916816"/>
        <c:crosses val="autoZero"/>
        <c:auto val="1"/>
        <c:lblAlgn val="ctr"/>
        <c:lblOffset val="100"/>
        <c:noMultiLvlLbl val="0"/>
      </c:catAx>
      <c:valAx>
        <c:axId val="36891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891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A5-43B5-AE15-BDAE3EEB1ACB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A5-43B5-AE15-BDAE3EEB1ACB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A5-43B5-AE15-BDAE3EEB1ACB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A5-43B5-AE15-BDAE3EEB1ACB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A5-43B5-AE15-BDAE3EEB1ACB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A5-43B5-AE15-BDAE3EEB1ACB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A5-43B5-AE15-BDAE3EEB1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8809696"/>
        <c:axId val="328810112"/>
      </c:barChart>
      <c:catAx>
        <c:axId val="32880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8810112"/>
        <c:crosses val="autoZero"/>
        <c:auto val="1"/>
        <c:lblAlgn val="ctr"/>
        <c:lblOffset val="100"/>
        <c:noMultiLvlLbl val="0"/>
      </c:catAx>
      <c:valAx>
        <c:axId val="32881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880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31-4675-9A99-8D342A62CEF0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31-4675-9A99-8D342A62CEF0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31-4675-9A99-8D342A62CEF0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31-4675-9A99-8D342A62CEF0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31-4675-9A99-8D342A62CEF0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831-4675-9A99-8D342A62CEF0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831-4675-9A99-8D342A62C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646464"/>
        <c:axId val="434364544"/>
      </c:barChart>
      <c:catAx>
        <c:axId val="36864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4364544"/>
        <c:crosses val="autoZero"/>
        <c:auto val="1"/>
        <c:lblAlgn val="ctr"/>
        <c:lblOffset val="100"/>
        <c:noMultiLvlLbl val="0"/>
      </c:catAx>
      <c:valAx>
        <c:axId val="43436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864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1-44B3-B2F1-C7B8FC468FF6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71-44B3-B2F1-C7B8FC468FF6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71-44B3-B2F1-C7B8FC468FF6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71-44B3-B2F1-C7B8FC468FF6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71-44B3-B2F1-C7B8FC468FF6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71-44B3-B2F1-C7B8FC468FF6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71-44B3-B2F1-C7B8FC468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4363296"/>
        <c:axId val="434363712"/>
      </c:barChart>
      <c:catAx>
        <c:axId val="43436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4363712"/>
        <c:crosses val="autoZero"/>
        <c:auto val="1"/>
        <c:lblAlgn val="ctr"/>
        <c:lblOffset val="100"/>
        <c:noMultiLvlLbl val="0"/>
      </c:catAx>
      <c:valAx>
        <c:axId val="43436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436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04-4504-9405-381DE414DDBA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4-4504-9405-381DE414DDBA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04-4504-9405-381DE414DDBA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04-4504-9405-381DE414DDBA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04-4504-9405-381DE414DDBA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04-4504-9405-381DE414DDBA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04-4504-9405-381DE414D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4362048"/>
        <c:axId val="434362464"/>
      </c:barChart>
      <c:catAx>
        <c:axId val="43436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4362464"/>
        <c:crosses val="autoZero"/>
        <c:auto val="1"/>
        <c:lblAlgn val="ctr"/>
        <c:lblOffset val="100"/>
        <c:noMultiLvlLbl val="0"/>
      </c:catAx>
      <c:valAx>
        <c:axId val="43436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436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F5-42E2-B435-DC8BC0D7A097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F5-42E2-B435-DC8BC0D7A097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F5-42E2-B435-DC8BC0D7A097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F5-42E2-B435-DC8BC0D7A097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F5-42E2-B435-DC8BC0D7A097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F5-42E2-B435-DC8BC0D7A097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9F5-42E2-B435-DC8BC0D7A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605328"/>
        <c:axId val="364474368"/>
      </c:barChart>
      <c:catAx>
        <c:axId val="32760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4474368"/>
        <c:crosses val="autoZero"/>
        <c:auto val="1"/>
        <c:lblAlgn val="ctr"/>
        <c:lblOffset val="100"/>
        <c:noMultiLvlLbl val="0"/>
      </c:catAx>
      <c:valAx>
        <c:axId val="36447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7605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9-4C5E-B7F4-E187C3163BB2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79-4C5E-B7F4-E187C3163BB2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79-4C5E-B7F4-E187C3163BB2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79-4C5E-B7F4-E187C3163BB2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79-4C5E-B7F4-E187C3163BB2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79-4C5E-B7F4-E187C3163BB2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79-4C5E-B7F4-E187C3163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1315360"/>
        <c:axId val="364473536"/>
      </c:barChart>
      <c:catAx>
        <c:axId val="32131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4473536"/>
        <c:crosses val="autoZero"/>
        <c:auto val="1"/>
        <c:lblAlgn val="ctr"/>
        <c:lblOffset val="100"/>
        <c:noMultiLvlLbl val="0"/>
      </c:catAx>
      <c:valAx>
        <c:axId val="36447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131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DD-4636-9550-72386A5A4E23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DD-4636-9550-72386A5A4E23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DD-4636-9550-72386A5A4E23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DD-4636-9550-72386A5A4E23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DD-4636-9550-72386A5A4E23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DD-4636-9550-72386A5A4E23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DD-4636-9550-72386A5A4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1314112"/>
        <c:axId val="321314528"/>
      </c:barChart>
      <c:catAx>
        <c:axId val="32131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1314528"/>
        <c:crosses val="autoZero"/>
        <c:auto val="1"/>
        <c:lblAlgn val="ctr"/>
        <c:lblOffset val="100"/>
        <c:noMultiLvlLbl val="0"/>
      </c:catAx>
      <c:valAx>
        <c:axId val="3213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131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F3-4F73-94AD-BD14103786D1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F3-4F73-94AD-BD14103786D1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F3-4F73-94AD-BD14103786D1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F3-4F73-94AD-BD14103786D1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F3-4F73-94AD-BD14103786D1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F3-4F73-94AD-BD14103786D1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F3-4F73-94AD-BD1410378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646880"/>
        <c:axId val="368647296"/>
      </c:barChart>
      <c:catAx>
        <c:axId val="368646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8647296"/>
        <c:crosses val="autoZero"/>
        <c:auto val="1"/>
        <c:lblAlgn val="ctr"/>
        <c:lblOffset val="100"/>
        <c:noMultiLvlLbl val="0"/>
      </c:catAx>
      <c:valAx>
        <c:axId val="36864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8646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41-4786-AA61-4C57C218431D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41-4786-AA61-4C57C218431D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41-4786-AA61-4C57C218431D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41-4786-AA61-4C57C218431D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41-4786-AA61-4C57C218431D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41-4786-AA61-4C57C218431D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41-4786-AA61-4C57C2184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1275472"/>
        <c:axId val="231237568"/>
      </c:barChart>
      <c:catAx>
        <c:axId val="33127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1237568"/>
        <c:crosses val="autoZero"/>
        <c:auto val="1"/>
        <c:lblAlgn val="ctr"/>
        <c:lblOffset val="100"/>
        <c:noMultiLvlLbl val="0"/>
      </c:catAx>
      <c:valAx>
        <c:axId val="23123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127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DE-42B8-A9B8-DBB7558ADC5A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DE-42B8-A9B8-DBB7558ADC5A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DE-42B8-A9B8-DBB7558ADC5A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DE-42B8-A9B8-DBB7558ADC5A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DE-42B8-A9B8-DBB7558ADC5A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DE-42B8-A9B8-DBB7558ADC5A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DE-42B8-A9B8-DBB7558AD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605744"/>
        <c:axId val="327606160"/>
      </c:barChart>
      <c:catAx>
        <c:axId val="32760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7606160"/>
        <c:crosses val="autoZero"/>
        <c:auto val="1"/>
        <c:lblAlgn val="ctr"/>
        <c:lblOffset val="100"/>
        <c:noMultiLvlLbl val="0"/>
      </c:catAx>
      <c:valAx>
        <c:axId val="32760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760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16-484F-A529-DDDFB353B61D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16-484F-A529-DDDFB353B61D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16-484F-A529-DDDFB353B61D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16-484F-A529-DDDFB353B61D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16-484F-A529-DDDFB353B61D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16-484F-A529-DDDFB353B61D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16-484F-A529-DDDFB353B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677616"/>
        <c:axId val="334678032"/>
      </c:barChart>
      <c:catAx>
        <c:axId val="33467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4678032"/>
        <c:crosses val="autoZero"/>
        <c:auto val="1"/>
        <c:lblAlgn val="ctr"/>
        <c:lblOffset val="100"/>
        <c:noMultiLvlLbl val="0"/>
      </c:catAx>
      <c:valAx>
        <c:axId val="33467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4677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C4-41F8-992E-3D1DDEE7F252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C4-41F8-992E-3D1DDEE7F252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C4-41F8-992E-3D1DDEE7F252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C4-41F8-992E-3D1DDEE7F252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C4-41F8-992E-3D1DDEE7F252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0C4-41F8-992E-3D1DDEE7F252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C4-41F8-992E-3D1DDEE7F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004576"/>
        <c:axId val="327367904"/>
      </c:barChart>
      <c:catAx>
        <c:axId val="33400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7367904"/>
        <c:crosses val="autoZero"/>
        <c:auto val="1"/>
        <c:lblAlgn val="ctr"/>
        <c:lblOffset val="100"/>
        <c:noMultiLvlLbl val="0"/>
      </c:catAx>
      <c:valAx>
        <c:axId val="32736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400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F7-44DA-AECE-388DA5867090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F7-44DA-AECE-388DA5867090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F7-44DA-AECE-388DA5867090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F7-44DA-AECE-388DA5867090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F7-44DA-AECE-388DA5867090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F7-44DA-AECE-388DA5867090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F7-44DA-AECE-388DA5867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366656"/>
        <c:axId val="327367072"/>
      </c:barChart>
      <c:catAx>
        <c:axId val="32736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7367072"/>
        <c:crosses val="autoZero"/>
        <c:auto val="1"/>
        <c:lblAlgn val="ctr"/>
        <c:lblOffset val="100"/>
        <c:noMultiLvlLbl val="0"/>
      </c:catAx>
      <c:valAx>
        <c:axId val="3273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736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CC-4C1B-BC3B-701D2CF6AB88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CC-4C1B-BC3B-701D2CF6AB88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CC-4C1B-BC3B-701D2CF6AB88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CC-4C1B-BC3B-701D2CF6AB88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4CC-4C1B-BC3B-701D2CF6AB88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4CC-4C1B-BC3B-701D2CF6AB88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CC-4C1B-BC3B-701D2CF6A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1275888"/>
        <c:axId val="331276304"/>
      </c:barChart>
      <c:catAx>
        <c:axId val="33127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1276304"/>
        <c:crosses val="autoZero"/>
        <c:auto val="1"/>
        <c:lblAlgn val="ctr"/>
        <c:lblOffset val="100"/>
        <c:noMultiLvlLbl val="0"/>
      </c:catAx>
      <c:valAx>
        <c:axId val="33127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127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F2-48B7-BF26-683142BBC4F4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F2-48B7-BF26-683142BBC4F4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F2-48B7-BF26-683142BBC4F4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F2-48B7-BF26-683142BBC4F4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F2-48B7-BF26-683142BBC4F4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F2-48B7-BF26-683142BBC4F4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F2-48B7-BF26-683142BBC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545408"/>
        <c:axId val="334311296"/>
      </c:barChart>
      <c:catAx>
        <c:axId val="36554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4311296"/>
        <c:crosses val="autoZero"/>
        <c:auto val="1"/>
        <c:lblAlgn val="ctr"/>
        <c:lblOffset val="100"/>
        <c:noMultiLvlLbl val="0"/>
      </c:catAx>
      <c:valAx>
        <c:axId val="33431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554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79-413C-BBE6-882698F418AA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79-413C-BBE6-882698F418AA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79-413C-BBE6-882698F418AA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79-413C-BBE6-882698F418AA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79-413C-BBE6-882698F418AA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79-413C-BBE6-882698F418AA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79-413C-BBE6-882698F4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545824"/>
        <c:axId val="334310464"/>
      </c:barChart>
      <c:catAx>
        <c:axId val="36554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4310464"/>
        <c:crosses val="autoZero"/>
        <c:auto val="1"/>
        <c:lblAlgn val="ctr"/>
        <c:lblOffset val="100"/>
        <c:noMultiLvlLbl val="0"/>
      </c:catAx>
      <c:valAx>
        <c:axId val="33431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554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B9-4486-AB07-F3441A93BA0A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B9-4486-AB07-F3441A93BA0A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B9-4486-AB07-F3441A93BA0A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B9-4486-AB07-F3441A93BA0A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B9-4486-AB07-F3441A93BA0A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B9-4486-AB07-F3441A93BA0A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B9-4486-AB07-F3441A93B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6797120"/>
        <c:axId val="365544576"/>
      </c:barChart>
      <c:catAx>
        <c:axId val="36679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5544576"/>
        <c:crosses val="autoZero"/>
        <c:auto val="1"/>
        <c:lblAlgn val="ctr"/>
        <c:lblOffset val="100"/>
        <c:noMultiLvlLbl val="0"/>
      </c:catAx>
      <c:valAx>
        <c:axId val="36554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679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EF-43E1-8205-FBC92AD6F819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EF-43E1-8205-FBC92AD6F819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EF-43E1-8205-FBC92AD6F819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EF-43E1-8205-FBC92AD6F819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EF-43E1-8205-FBC92AD6F819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EF-43E1-8205-FBC92AD6F819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EF-43E1-8205-FBC92AD6F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3643616"/>
        <c:axId val="366795872"/>
      </c:barChart>
      <c:catAx>
        <c:axId val="33364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6795872"/>
        <c:crosses val="autoZero"/>
        <c:auto val="1"/>
        <c:lblAlgn val="ctr"/>
        <c:lblOffset val="100"/>
        <c:noMultiLvlLbl val="0"/>
      </c:catAx>
      <c:valAx>
        <c:axId val="36679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364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63-41A0-9AD9-F1C12EF93DC6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63-41A0-9AD9-F1C12EF93DC6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63-41A0-9AD9-F1C12EF93DC6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63-41A0-9AD9-F1C12EF93DC6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63-41A0-9AD9-F1C12EF93DC6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63-41A0-9AD9-F1C12EF93DC6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063-41A0-9AD9-F1C12EF93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3644032"/>
        <c:axId val="333644448"/>
      </c:barChart>
      <c:catAx>
        <c:axId val="33364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3644448"/>
        <c:crosses val="autoZero"/>
        <c:auto val="1"/>
        <c:lblAlgn val="ctr"/>
        <c:lblOffset val="100"/>
        <c:noMultiLvlLbl val="0"/>
      </c:catAx>
      <c:valAx>
        <c:axId val="33364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364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4-454A-8C60-DABA568656D6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34-454A-8C60-DABA568656D6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34-454A-8C60-DABA568656D6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34-454A-8C60-DABA568656D6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34-454A-8C60-DABA568656D6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34-454A-8C60-DABA568656D6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34-454A-8C60-DABA56865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6328304"/>
        <c:axId val="336328720"/>
      </c:barChart>
      <c:catAx>
        <c:axId val="33632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6328720"/>
        <c:crosses val="autoZero"/>
        <c:auto val="1"/>
        <c:lblAlgn val="ctr"/>
        <c:lblOffset val="100"/>
        <c:noMultiLvlLbl val="0"/>
      </c:catAx>
      <c:valAx>
        <c:axId val="33632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632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6D-4778-9C3F-F5D6698EAE94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6D-4778-9C3F-F5D6698EAE94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6D-4778-9C3F-F5D6698EAE94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6D-4778-9C3F-F5D6698EAE94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6D-4778-9C3F-F5D6698EAE94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6D-4778-9C3F-F5D6698EAE94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6D-4778-9C3F-F5D6698EA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739552"/>
        <c:axId val="326739968"/>
      </c:barChart>
      <c:catAx>
        <c:axId val="32673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6739968"/>
        <c:crosses val="autoZero"/>
        <c:auto val="1"/>
        <c:lblAlgn val="ctr"/>
        <c:lblOffset val="100"/>
        <c:noMultiLvlLbl val="0"/>
      </c:catAx>
      <c:valAx>
        <c:axId val="32673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6739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64-4D91-96CA-2363A4FD6295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64-4D91-96CA-2363A4FD6295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64-4D91-96CA-2363A4FD6295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64-4D91-96CA-2363A4FD6295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64-4D91-96CA-2363A4FD6295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64-4D91-96CA-2363A4FD6295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64-4D91-96CA-2363A4FD6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316144"/>
        <c:axId val="324316560"/>
      </c:barChart>
      <c:catAx>
        <c:axId val="32431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4316560"/>
        <c:crosses val="autoZero"/>
        <c:auto val="1"/>
        <c:lblAlgn val="ctr"/>
        <c:lblOffset val="100"/>
        <c:noMultiLvlLbl val="0"/>
      </c:catAx>
      <c:valAx>
        <c:axId val="32431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431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C-40DE-BD5A-6DAFB0708FCD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CC-40DE-BD5A-6DAFB0708FCD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CC-40DE-BD5A-6DAFB0708FCD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CC-40DE-BD5A-6DAFB0708FCD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CC-40DE-BD5A-6DAFB0708FCD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CC-40DE-BD5A-6DAFB0708FCD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CC-40DE-BD5A-6DAFB0708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0135344"/>
        <c:axId val="226386032"/>
      </c:barChart>
      <c:catAx>
        <c:axId val="26013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6386032"/>
        <c:crosses val="autoZero"/>
        <c:auto val="1"/>
        <c:lblAlgn val="ctr"/>
        <c:lblOffset val="100"/>
        <c:noMultiLvlLbl val="0"/>
      </c:catAx>
      <c:valAx>
        <c:axId val="22638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013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BB-43E0-B122-BD9D98C57EF0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BB-43E0-B122-BD9D98C57EF0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BB-43E0-B122-BD9D98C57EF0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BB-43E0-B122-BD9D98C57EF0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BB-43E0-B122-BD9D98C57EF0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DBB-43E0-B122-BD9D98C57EF0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DBB-43E0-B122-BD9D98C57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318608"/>
        <c:axId val="324319024"/>
      </c:barChart>
      <c:catAx>
        <c:axId val="32431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4319024"/>
        <c:crosses val="autoZero"/>
        <c:auto val="1"/>
        <c:lblAlgn val="ctr"/>
        <c:lblOffset val="100"/>
        <c:noMultiLvlLbl val="0"/>
      </c:catAx>
      <c:valAx>
        <c:axId val="32431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431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33-4378-BF39-7D9C8EB4227E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33-4378-BF39-7D9C8EB4227E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33-4378-BF39-7D9C8EB4227E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33-4378-BF39-7D9C8EB4227E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33-4378-BF39-7D9C8EB4227E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33-4378-BF39-7D9C8EB4227E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33-4378-BF39-7D9C8EB42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361472"/>
        <c:axId val="324317776"/>
      </c:barChart>
      <c:catAx>
        <c:axId val="36536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4317776"/>
        <c:crosses val="autoZero"/>
        <c:auto val="1"/>
        <c:lblAlgn val="ctr"/>
        <c:lblOffset val="100"/>
        <c:noMultiLvlLbl val="0"/>
      </c:catAx>
      <c:valAx>
        <c:axId val="32431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536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F-4BA9-9ADE-5D7D205B397A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BF-4BA9-9ADE-5D7D205B397A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BF-4BA9-9ADE-5D7D205B397A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BF-4BA9-9ADE-5D7D205B397A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BF-4BA9-9ADE-5D7D205B397A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BF-4BA9-9ADE-5D7D205B397A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BF-4BA9-9ADE-5D7D205B3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360224"/>
        <c:axId val="365360640"/>
      </c:barChart>
      <c:catAx>
        <c:axId val="36536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5360640"/>
        <c:crosses val="autoZero"/>
        <c:auto val="1"/>
        <c:lblAlgn val="ctr"/>
        <c:lblOffset val="100"/>
        <c:noMultiLvlLbl val="0"/>
      </c:catAx>
      <c:valAx>
        <c:axId val="36536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536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BE-49F0-BA84-CD63333A3CE7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BE-49F0-BA84-CD63333A3CE7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BE-49F0-BA84-CD63333A3CE7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BE-49F0-BA84-CD63333A3CE7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BE-49F0-BA84-CD63333A3CE7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BE-49F0-BA84-CD63333A3CE7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BE-49F0-BA84-CD63333A3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3807872"/>
        <c:axId val="333808288"/>
      </c:barChart>
      <c:catAx>
        <c:axId val="33380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3808288"/>
        <c:crosses val="autoZero"/>
        <c:auto val="1"/>
        <c:lblAlgn val="ctr"/>
        <c:lblOffset val="100"/>
        <c:noMultiLvlLbl val="0"/>
      </c:catAx>
      <c:valAx>
        <c:axId val="33380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380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0-489B-B2AB-D9E2FF533179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60-489B-B2AB-D9E2FF533179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60-489B-B2AB-D9E2FF533179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60-489B-B2AB-D9E2FF533179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60-489B-B2AB-D9E2FF533179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60-489B-B2AB-D9E2FF533179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60-489B-B2AB-D9E2FF533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49440"/>
        <c:axId val="326649856"/>
      </c:barChart>
      <c:catAx>
        <c:axId val="3266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6649856"/>
        <c:crosses val="autoZero"/>
        <c:auto val="1"/>
        <c:lblAlgn val="ctr"/>
        <c:lblOffset val="100"/>
        <c:noMultiLvlLbl val="0"/>
      </c:catAx>
      <c:valAx>
        <c:axId val="32664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66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D1-4DFA-9A7C-3B812E8C8520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D1-4DFA-9A7C-3B812E8C8520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D1-4DFA-9A7C-3B812E8C8520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D1-4DFA-9A7C-3B812E8C8520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D1-4DFA-9A7C-3B812E8C8520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BD1-4DFA-9A7C-3B812E8C8520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D1-4DFA-9A7C-3B812E8C8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8624160"/>
        <c:axId val="328624576"/>
      </c:barChart>
      <c:catAx>
        <c:axId val="32862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8624576"/>
        <c:crosses val="autoZero"/>
        <c:auto val="1"/>
        <c:lblAlgn val="ctr"/>
        <c:lblOffset val="100"/>
        <c:noMultiLvlLbl val="0"/>
      </c:catAx>
      <c:valAx>
        <c:axId val="32862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8624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6D-42D6-9E32-054D0CA987B2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6D-42D6-9E32-054D0CA987B2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6D-42D6-9E32-054D0CA987B2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6D-42D6-9E32-054D0CA987B2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6D-42D6-9E32-054D0CA987B2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6D-42D6-9E32-054D0CA987B2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6D-42D6-9E32-054D0CA98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3644864"/>
        <c:axId val="328623328"/>
      </c:barChart>
      <c:catAx>
        <c:axId val="33364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8623328"/>
        <c:crosses val="autoZero"/>
        <c:auto val="1"/>
        <c:lblAlgn val="ctr"/>
        <c:lblOffset val="100"/>
        <c:noMultiLvlLbl val="0"/>
      </c:catAx>
      <c:valAx>
        <c:axId val="32862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3644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BD-4057-BDBF-D853EF9C1172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BD-4057-BDBF-D853EF9C1172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BD-4057-BDBF-D853EF9C1172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BD-4057-BDBF-D853EF9C1172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BD-4057-BDBF-D853EF9C1172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BD-4057-BDBF-D853EF9C1172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BD-4057-BDBF-D853EF9C1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6386448"/>
        <c:axId val="226386864"/>
      </c:barChart>
      <c:catAx>
        <c:axId val="226386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6386864"/>
        <c:crosses val="autoZero"/>
        <c:auto val="1"/>
        <c:lblAlgn val="ctr"/>
        <c:lblOffset val="100"/>
        <c:noMultiLvlLbl val="0"/>
      </c:catAx>
      <c:valAx>
        <c:axId val="22638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6386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37-42D7-ABD1-C1A408511D38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37-42D7-ABD1-C1A408511D38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37-42D7-ABD1-C1A408511D38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37-42D7-ABD1-C1A408511D38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37-42D7-ABD1-C1A408511D38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37-42D7-ABD1-C1A408511D38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37-42D7-ABD1-C1A408511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4572432"/>
        <c:axId val="264572848"/>
      </c:barChart>
      <c:catAx>
        <c:axId val="26457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4572848"/>
        <c:crosses val="autoZero"/>
        <c:auto val="1"/>
        <c:lblAlgn val="ctr"/>
        <c:lblOffset val="100"/>
        <c:noMultiLvlLbl val="0"/>
      </c:catAx>
      <c:valAx>
        <c:axId val="26457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457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5B-4661-9B78-F0328822A782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5B-4661-9B78-F0328822A782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5B-4661-9B78-F0328822A782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5B-4661-9B78-F0328822A782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5B-4661-9B78-F0328822A782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5B-4661-9B78-F0328822A782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5B-4661-9B78-F0328822A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0115856"/>
        <c:axId val="260943968"/>
      </c:barChart>
      <c:catAx>
        <c:axId val="26011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0943968"/>
        <c:crosses val="autoZero"/>
        <c:auto val="1"/>
        <c:lblAlgn val="ctr"/>
        <c:lblOffset val="100"/>
        <c:noMultiLvlLbl val="0"/>
      </c:catAx>
      <c:valAx>
        <c:axId val="26094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011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A7-4B4F-837C-9819AE852342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A7-4B4F-837C-9819AE852342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A7-4B4F-837C-9819AE852342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A7-4B4F-837C-9819AE852342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A7-4B4F-837C-9819AE852342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A7-4B4F-837C-9819AE852342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A7-4B4F-837C-9819AE852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98624"/>
        <c:axId val="326699040"/>
      </c:barChart>
      <c:catAx>
        <c:axId val="32669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6699040"/>
        <c:crosses val="autoZero"/>
        <c:auto val="1"/>
        <c:lblAlgn val="ctr"/>
        <c:lblOffset val="100"/>
        <c:noMultiLvlLbl val="0"/>
      </c:catAx>
      <c:valAx>
        <c:axId val="32669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669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6B-4D22-97AD-4E9D88095D10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6B-4D22-97AD-4E9D88095D10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6B-4D22-97AD-4E9D88095D10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6B-4D22-97AD-4E9D88095D10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6B-4D22-97AD-4E9D88095D10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36B-4D22-97AD-4E9D88095D10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36B-4D22-97AD-4E9D88095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2640800"/>
        <c:axId val="326696128"/>
      </c:barChart>
      <c:catAx>
        <c:axId val="26264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6696128"/>
        <c:crosses val="autoZero"/>
        <c:auto val="1"/>
        <c:lblAlgn val="ctr"/>
        <c:lblOffset val="100"/>
        <c:noMultiLvlLbl val="0"/>
      </c:catAx>
      <c:valAx>
        <c:axId val="32669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264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14-4526-AFA9-A4A8783C391C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14-4526-AFA9-A4A8783C391C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14-4526-AFA9-A4A8783C391C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14-4526-AFA9-A4A8783C391C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14-4526-AFA9-A4A8783C391C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514-4526-AFA9-A4A8783C391C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514-4526-AFA9-A4A8783C3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8316640"/>
        <c:axId val="228316224"/>
      </c:barChart>
      <c:catAx>
        <c:axId val="228316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8316224"/>
        <c:crosses val="autoZero"/>
        <c:auto val="1"/>
        <c:lblAlgn val="ctr"/>
        <c:lblOffset val="100"/>
        <c:noMultiLvlLbl val="0"/>
      </c:catAx>
      <c:valAx>
        <c:axId val="22831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8316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36-4154-8303-F81678EFB57F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36-4154-8303-F81678EFB57F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36-4154-8303-F81678EFB57F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36-4154-8303-F81678EFB57F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36-4154-8303-F81678EFB57F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36-4154-8303-F81678EFB57F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36-4154-8303-F81678EFB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0117936"/>
        <c:axId val="260117520"/>
      </c:barChart>
      <c:catAx>
        <c:axId val="26011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0117520"/>
        <c:crosses val="autoZero"/>
        <c:auto val="1"/>
        <c:lblAlgn val="ctr"/>
        <c:lblOffset val="100"/>
        <c:noMultiLvlLbl val="0"/>
      </c:catAx>
      <c:valAx>
        <c:axId val="26011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011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7-48D7-98F6-B44F0F8AEF7D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A7-48D7-98F6-B44F0F8AEF7D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A7-48D7-98F6-B44F0F8AEF7D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5.1741000000000001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A7-48D7-98F6-B44F0F8AEF7D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A7-48D7-98F6-B44F0F8AEF7D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A7-48D7-98F6-B44F0F8AEF7D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27/06/2018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A7-48D7-98F6-B44F0F8AE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0943552"/>
        <c:axId val="260941888"/>
      </c:barChart>
      <c:catAx>
        <c:axId val="26094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0941888"/>
        <c:crosses val="autoZero"/>
        <c:auto val="1"/>
        <c:lblAlgn val="ctr"/>
        <c:lblOffset val="100"/>
        <c:noMultiLvlLbl val="0"/>
      </c:catAx>
      <c:valAx>
        <c:axId val="26094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094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chart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chart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chart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chart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chart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chart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chart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chart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chart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chart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chart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chart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chart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chart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chart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chart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chart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chart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chart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chart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chart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chart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chart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7.xml"/></Relationships>
</file>

<file path=xl/chart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8.xml"/></Relationships>
</file>

<file path=xl/chart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9.xml"/></Relationships>
</file>

<file path=xl/chart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chart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1"/>
  <sheetViews>
    <sheetView zoomScale="7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ico2"/>
  <sheetViews>
    <sheetView zoomScale="7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ico3"/>
  <sheetViews>
    <sheetView zoomScale="7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ico4"/>
  <sheetViews>
    <sheetView zoomScale="7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Gráfico5"/>
  <sheetViews>
    <sheetView zoomScale="7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Gráfico6"/>
  <sheetViews>
    <sheetView zoomScale="7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Gráfico7"/>
  <sheetViews>
    <sheetView zoomScale="7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Gráfico8"/>
  <sheetViews>
    <sheetView zoomScale="7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Gráfico9"/>
  <sheetViews>
    <sheetView zoomScale="7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Gráfico10"/>
  <sheetViews>
    <sheetView zoomScale="7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Gráfico11"/>
  <sheetViews>
    <sheetView zoomScale="7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Gráfico12"/>
  <sheetViews>
    <sheetView zoomScale="7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Gráfico13"/>
  <sheetViews>
    <sheetView zoomScale="7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 codeName="Gráfico14"/>
  <sheetViews>
    <sheetView zoomScale="7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 codeName="Gráfico15"/>
  <sheetViews>
    <sheetView zoomScale="7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>
  <sheetPr codeName="Gráfico16"/>
  <sheetViews>
    <sheetView zoomScale="72" workbookViewId="0" zoomToFit="1"/>
  </sheetViews>
  <pageMargins left="0.7" right="0.7" top="0.75" bottom="0.75" header="0.3" footer="0.3"/>
  <drawing r:id="rId1"/>
</chartsheet>
</file>

<file path=xl/chartsheets/sheet17.xml><?xml version="1.0" encoding="utf-8"?>
<chartsheet xmlns="http://schemas.openxmlformats.org/spreadsheetml/2006/main" xmlns:r="http://schemas.openxmlformats.org/officeDocument/2006/relationships">
  <sheetPr codeName="Gráfico17"/>
  <sheetViews>
    <sheetView zoomScale="72" workbookViewId="0" zoomToFit="1"/>
  </sheetViews>
  <pageMargins left="0.7" right="0.7" top="0.75" bottom="0.75" header="0.3" footer="0.3"/>
  <drawing r:id="rId1"/>
</chartsheet>
</file>

<file path=xl/chartsheets/sheet18.xml><?xml version="1.0" encoding="utf-8"?>
<chartsheet xmlns="http://schemas.openxmlformats.org/spreadsheetml/2006/main" xmlns:r="http://schemas.openxmlformats.org/officeDocument/2006/relationships">
  <sheetPr codeName="Gráfico18"/>
  <sheetViews>
    <sheetView zoomScale="72" workbookViewId="0" zoomToFit="1"/>
  </sheetViews>
  <pageMargins left="0.7" right="0.7" top="0.75" bottom="0.75" header="0.3" footer="0.3"/>
  <drawing r:id="rId1"/>
</chartsheet>
</file>

<file path=xl/chartsheets/sheet19.xml><?xml version="1.0" encoding="utf-8"?>
<chartsheet xmlns="http://schemas.openxmlformats.org/spreadsheetml/2006/main" xmlns:r="http://schemas.openxmlformats.org/officeDocument/2006/relationships">
  <sheetPr codeName="Gráfico19"/>
  <sheetViews>
    <sheetView zoomScale="72" workbookViewId="0" zoomToFit="1"/>
  </sheetViews>
  <pageMargins left="0.7" right="0.7" top="0.75" bottom="0.75" header="0.3" footer="0.3"/>
  <drawing r:id="rId1"/>
</chartsheet>
</file>

<file path=xl/chartsheets/sheet20.xml><?xml version="1.0" encoding="utf-8"?>
<chartsheet xmlns="http://schemas.openxmlformats.org/spreadsheetml/2006/main" xmlns:r="http://schemas.openxmlformats.org/officeDocument/2006/relationships">
  <sheetPr codeName="Gráfico20"/>
  <sheetViews>
    <sheetView zoomScale="72" workbookViewId="0" zoomToFit="1"/>
  </sheetViews>
  <pageMargins left="0.7" right="0.7" top="0.75" bottom="0.75" header="0.3" footer="0.3"/>
  <drawing r:id="rId1"/>
</chartsheet>
</file>

<file path=xl/chartsheets/sheet21.xml><?xml version="1.0" encoding="utf-8"?>
<chartsheet xmlns="http://schemas.openxmlformats.org/spreadsheetml/2006/main" xmlns:r="http://schemas.openxmlformats.org/officeDocument/2006/relationships">
  <sheetPr codeName="Gráfico21"/>
  <sheetViews>
    <sheetView zoomScale="72" workbookViewId="0" zoomToFit="1"/>
  </sheetViews>
  <pageMargins left="0.7" right="0.7" top="0.75" bottom="0.75" header="0.3" footer="0.3"/>
  <drawing r:id="rId1"/>
</chartsheet>
</file>

<file path=xl/chartsheets/sheet22.xml><?xml version="1.0" encoding="utf-8"?>
<chartsheet xmlns="http://schemas.openxmlformats.org/spreadsheetml/2006/main" xmlns:r="http://schemas.openxmlformats.org/officeDocument/2006/relationships">
  <sheetPr codeName="Gráfico22"/>
  <sheetViews>
    <sheetView zoomScale="72" workbookViewId="0" zoomToFit="1"/>
  </sheetViews>
  <pageMargins left="0.7" right="0.7" top="0.75" bottom="0.75" header="0.3" footer="0.3"/>
  <drawing r:id="rId1"/>
</chartsheet>
</file>

<file path=xl/chartsheets/sheet23.xml><?xml version="1.0" encoding="utf-8"?>
<chartsheet xmlns="http://schemas.openxmlformats.org/spreadsheetml/2006/main" xmlns:r="http://schemas.openxmlformats.org/officeDocument/2006/relationships">
  <sheetPr codeName="Gráfico23"/>
  <sheetViews>
    <sheetView zoomScale="72" workbookViewId="0" zoomToFit="1"/>
  </sheetViews>
  <pageMargins left="0.7" right="0.7" top="0.75" bottom="0.75" header="0.3" footer="0.3"/>
  <drawing r:id="rId1"/>
</chartsheet>
</file>

<file path=xl/chartsheets/sheet24.xml><?xml version="1.0" encoding="utf-8"?>
<chartsheet xmlns="http://schemas.openxmlformats.org/spreadsheetml/2006/main" xmlns:r="http://schemas.openxmlformats.org/officeDocument/2006/relationships">
  <sheetPr codeName="Gráfico24"/>
  <sheetViews>
    <sheetView zoomScale="72" workbookViewId="0" zoomToFit="1"/>
  </sheetViews>
  <pageMargins left="0.7" right="0.7" top="0.75" bottom="0.75" header="0.3" footer="0.3"/>
  <drawing r:id="rId1"/>
</chartsheet>
</file>

<file path=xl/chartsheets/sheet25.xml><?xml version="1.0" encoding="utf-8"?>
<chartsheet xmlns="http://schemas.openxmlformats.org/spreadsheetml/2006/main" xmlns:r="http://schemas.openxmlformats.org/officeDocument/2006/relationships">
  <sheetPr codeName="Gráfico25"/>
  <sheetViews>
    <sheetView zoomScale="72" workbookViewId="0" zoomToFit="1"/>
  </sheetViews>
  <pageMargins left="0.7" right="0.7" top="0.75" bottom="0.75" header="0.3" footer="0.3"/>
  <drawing r:id="rId1"/>
</chartsheet>
</file>

<file path=xl/chartsheets/sheet26.xml><?xml version="1.0" encoding="utf-8"?>
<chartsheet xmlns="http://schemas.openxmlformats.org/spreadsheetml/2006/main" xmlns:r="http://schemas.openxmlformats.org/officeDocument/2006/relationships">
  <sheetPr codeName="Gráfico26"/>
  <sheetViews>
    <sheetView zoomScale="72" workbookViewId="0" zoomToFit="1"/>
  </sheetViews>
  <pageMargins left="0.7" right="0.7" top="0.75" bottom="0.75" header="0.3" footer="0.3"/>
  <drawing r:id="rId1"/>
</chartsheet>
</file>

<file path=xl/chartsheets/sheet27.xml><?xml version="1.0" encoding="utf-8"?>
<chartsheet xmlns="http://schemas.openxmlformats.org/spreadsheetml/2006/main" xmlns:r="http://schemas.openxmlformats.org/officeDocument/2006/relationships">
  <sheetPr codeName="Gráfico27"/>
  <sheetViews>
    <sheetView zoomScale="72" workbookViewId="0" zoomToFit="1"/>
  </sheetViews>
  <pageMargins left="0.7" right="0.7" top="0.75" bottom="0.75" header="0.3" footer="0.3"/>
  <drawing r:id="rId1"/>
</chartsheet>
</file>

<file path=xl/chartsheets/sheet28.xml><?xml version="1.0" encoding="utf-8"?>
<chartsheet xmlns="http://schemas.openxmlformats.org/spreadsheetml/2006/main" xmlns:r="http://schemas.openxmlformats.org/officeDocument/2006/relationships">
  <sheetPr codeName="Gráfico28"/>
  <sheetViews>
    <sheetView zoomScale="72" workbookViewId="0" zoomToFit="1"/>
  </sheetViews>
  <pageMargins left="0.7" right="0.7" top="0.75" bottom="0.75" header="0.3" footer="0.3"/>
  <drawing r:id="rId1"/>
</chartsheet>
</file>

<file path=xl/chartsheets/sheet29.xml><?xml version="1.0" encoding="utf-8"?>
<chartsheet xmlns="http://schemas.openxmlformats.org/spreadsheetml/2006/main" xmlns:r="http://schemas.openxmlformats.org/officeDocument/2006/relationships">
  <sheetPr codeName="Gráfico29"/>
  <sheetViews>
    <sheetView zoomScale="72" workbookViewId="0" zoomToFit="1"/>
  </sheetViews>
  <pageMargins left="0.7" right="0.7" top="0.75" bottom="0.75" header="0.3" footer="0.3"/>
  <drawing r:id="rId1"/>
</chartsheet>
</file>

<file path=xl/chartsheets/sheet30.xml><?xml version="1.0" encoding="utf-8"?>
<chartsheet xmlns="http://schemas.openxmlformats.org/spreadsheetml/2006/main" xmlns:r="http://schemas.openxmlformats.org/officeDocument/2006/relationships">
  <sheetPr codeName="Gráfico30"/>
  <sheetViews>
    <sheetView zoomScale="72" workbookViewId="0" zoomToFit="1"/>
  </sheetViews>
  <pageMargins left="0.7" right="0.7" top="0.75" bottom="0.75" header="0.3" footer="0.3"/>
  <drawing r:id="rId1"/>
</chartsheet>
</file>

<file path=xl/chartsheets/sheet31.xml><?xml version="1.0" encoding="utf-8"?>
<chartsheet xmlns="http://schemas.openxmlformats.org/spreadsheetml/2006/main" xmlns:r="http://schemas.openxmlformats.org/officeDocument/2006/relationships">
  <sheetPr codeName="Gráfico31"/>
  <sheetViews>
    <sheetView zoomScale="72" workbookViewId="0" zoomToFit="1"/>
  </sheetViews>
  <pageMargins left="0.7" right="0.7" top="0.75" bottom="0.75" header="0.3" footer="0.3"/>
  <drawing r:id="rId1"/>
</chartsheet>
</file>

<file path=xl/chartsheets/sheet32.xml><?xml version="1.0" encoding="utf-8"?>
<chartsheet xmlns="http://schemas.openxmlformats.org/spreadsheetml/2006/main" xmlns:r="http://schemas.openxmlformats.org/officeDocument/2006/relationships">
  <sheetPr codeName="Gráfico32"/>
  <sheetViews>
    <sheetView zoomScale="72" workbookViewId="0" zoomToFit="1"/>
  </sheetViews>
  <pageMargins left="0.7" right="0.7" top="0.75" bottom="0.75" header="0.3" footer="0.3"/>
  <drawing r:id="rId1"/>
</chartsheet>
</file>

<file path=xl/chartsheets/sheet33.xml><?xml version="1.0" encoding="utf-8"?>
<chartsheet xmlns="http://schemas.openxmlformats.org/spreadsheetml/2006/main" xmlns:r="http://schemas.openxmlformats.org/officeDocument/2006/relationships">
  <sheetPr codeName="Gráfico33"/>
  <sheetViews>
    <sheetView zoomScale="72" workbookViewId="0" zoomToFit="1"/>
  </sheetViews>
  <pageMargins left="0.7" right="0.7" top="0.75" bottom="0.75" header="0.3" footer="0.3"/>
  <drawing r:id="rId1"/>
</chartsheet>
</file>

<file path=xl/chartsheets/sheet34.xml><?xml version="1.0" encoding="utf-8"?>
<chartsheet xmlns="http://schemas.openxmlformats.org/spreadsheetml/2006/main" xmlns:r="http://schemas.openxmlformats.org/officeDocument/2006/relationships">
  <sheetPr codeName="Gráfico34"/>
  <sheetViews>
    <sheetView zoomScale="72" workbookViewId="0" zoomToFit="1"/>
  </sheetViews>
  <pageMargins left="0.7" right="0.7" top="0.75" bottom="0.75" header="0.3" footer="0.3"/>
  <drawing r:id="rId1"/>
</chartsheet>
</file>

<file path=xl/chartsheets/sheet35.xml><?xml version="1.0" encoding="utf-8"?>
<chartsheet xmlns="http://schemas.openxmlformats.org/spreadsheetml/2006/main" xmlns:r="http://schemas.openxmlformats.org/officeDocument/2006/relationships">
  <sheetPr codeName="Gráfico35"/>
  <sheetViews>
    <sheetView zoomScale="72" workbookViewId="0" zoomToFit="1"/>
  </sheetViews>
  <pageMargins left="0.7" right="0.7" top="0.75" bottom="0.75" header="0.3" footer="0.3"/>
  <drawing r:id="rId1"/>
</chartsheet>
</file>

<file path=xl/chartsheets/sheet36.xml><?xml version="1.0" encoding="utf-8"?>
<chartsheet xmlns="http://schemas.openxmlformats.org/spreadsheetml/2006/main" xmlns:r="http://schemas.openxmlformats.org/officeDocument/2006/relationships">
  <sheetPr codeName="Gráfico36"/>
  <sheetViews>
    <sheetView zoomScale="72" workbookViewId="0" zoomToFit="1"/>
  </sheetViews>
  <pageMargins left="0.7" right="0.7" top="0.75" bottom="0.75" header="0.3" footer="0.3"/>
  <drawing r:id="rId1"/>
</chartsheet>
</file>

<file path=xl/chartsheets/sheet37.xml><?xml version="1.0" encoding="utf-8"?>
<chartsheet xmlns="http://schemas.openxmlformats.org/spreadsheetml/2006/main" xmlns:r="http://schemas.openxmlformats.org/officeDocument/2006/relationships">
  <sheetPr codeName="Gráfico37"/>
  <sheetViews>
    <sheetView zoomScale="72" workbookViewId="0" zoomToFit="1"/>
  </sheetViews>
  <pageMargins left="0.7" right="0.7" top="0.75" bottom="0.75" header="0.3" footer="0.3"/>
  <drawing r:id="rId1"/>
</chartsheet>
</file>

<file path=xl/chartsheets/sheet38.xml><?xml version="1.0" encoding="utf-8"?>
<chartsheet xmlns="http://schemas.openxmlformats.org/spreadsheetml/2006/main" xmlns:r="http://schemas.openxmlformats.org/officeDocument/2006/relationships">
  <sheetPr codeName="Gráfico38"/>
  <sheetViews>
    <sheetView zoomScale="72" workbookViewId="0" zoomToFit="1"/>
  </sheetViews>
  <pageMargins left="0.7" right="0.7" top="0.75" bottom="0.75" header="0.3" footer="0.3"/>
  <drawing r:id="rId1"/>
</chartsheet>
</file>

<file path=xl/chartsheets/sheet39.xml><?xml version="1.0" encoding="utf-8"?>
<chartsheet xmlns="http://schemas.openxmlformats.org/spreadsheetml/2006/main" xmlns:r="http://schemas.openxmlformats.org/officeDocument/2006/relationships">
  <sheetPr codeName="Gráfico39"/>
  <sheetViews>
    <sheetView zoomScale="72" workbookViewId="0" zoomToFit="1"/>
  </sheetViews>
  <pageMargins left="0.7" right="0.7" top="0.75" bottom="0.75" header="0.3" footer="0.3"/>
  <drawing r:id="rId1"/>
</chartsheet>
</file>

<file path=xl/chartsheets/sheet40.xml><?xml version="1.0" encoding="utf-8"?>
<chartsheet xmlns="http://schemas.openxmlformats.org/spreadsheetml/2006/main" xmlns:r="http://schemas.openxmlformats.org/officeDocument/2006/relationships">
  <sheetPr codeName="Gráfico40"/>
  <sheetViews>
    <sheetView zoomScale="72" workbookViewId="0" zoomToFit="1"/>
  </sheetViews>
  <pageMargins left="0.7" right="0.7" top="0.75" bottom="0.75" header="0.3" footer="0.3"/>
  <drawing r:id="rId1"/>
</chartsheet>
</file>

<file path=xl/chartsheets/sheet41.xml><?xml version="1.0" encoding="utf-8"?>
<chartsheet xmlns="http://schemas.openxmlformats.org/spreadsheetml/2006/main" xmlns:r="http://schemas.openxmlformats.org/officeDocument/2006/relationships">
  <sheetPr codeName="Gráfico41"/>
  <sheetViews>
    <sheetView zoomScale="72" workbookViewId="0" zoomToFit="1"/>
  </sheetViews>
  <pageMargins left="0.7" right="0.7" top="0.75" bottom="0.75" header="0.3" footer="0.3"/>
  <drawing r:id="rId1"/>
</chartsheet>
</file>

<file path=xl/chartsheets/sheet42.xml><?xml version="1.0" encoding="utf-8"?>
<chartsheet xmlns="http://schemas.openxmlformats.org/spreadsheetml/2006/main" xmlns:r="http://schemas.openxmlformats.org/officeDocument/2006/relationships">
  <sheetPr codeName="Gráfico42"/>
  <sheetViews>
    <sheetView zoomScale="72" workbookViewId="0" zoomToFit="1"/>
  </sheetViews>
  <pageMargins left="0.7" right="0.7" top="0.75" bottom="0.75" header="0.3" footer="0.3"/>
  <drawing r:id="rId1"/>
</chartsheet>
</file>

<file path=xl/chartsheets/sheet43.xml><?xml version="1.0" encoding="utf-8"?>
<chartsheet xmlns="http://schemas.openxmlformats.org/spreadsheetml/2006/main" xmlns:r="http://schemas.openxmlformats.org/officeDocument/2006/relationships">
  <sheetPr codeName="Gráfico43"/>
  <sheetViews>
    <sheetView zoomScale="72" workbookViewId="0" zoomToFit="1"/>
  </sheetViews>
  <pageMargins left="0.7" right="0.7" top="0.75" bottom="0.75" header="0.3" footer="0.3"/>
  <drawing r:id="rId1"/>
</chartsheet>
</file>

<file path=xl/chartsheets/sheet44.xml><?xml version="1.0" encoding="utf-8"?>
<chartsheet xmlns="http://schemas.openxmlformats.org/spreadsheetml/2006/main" xmlns:r="http://schemas.openxmlformats.org/officeDocument/2006/relationships">
  <sheetPr codeName="Gráfico44"/>
  <sheetViews>
    <sheetView zoomScale="72" workbookViewId="0" zoomToFit="1"/>
  </sheetViews>
  <pageMargins left="0.7" right="0.7" top="0.75" bottom="0.75" header="0.3" footer="0.3"/>
  <drawing r:id="rId1"/>
</chartsheet>
</file>

<file path=xl/chartsheets/sheet45.xml><?xml version="1.0" encoding="utf-8"?>
<chartsheet xmlns="http://schemas.openxmlformats.org/spreadsheetml/2006/main" xmlns:r="http://schemas.openxmlformats.org/officeDocument/2006/relationships">
  <sheetPr codeName="Gráfico45"/>
  <sheetViews>
    <sheetView zoomScale="72" workbookViewId="0" zoomToFit="1"/>
  </sheetViews>
  <pageMargins left="0.7" right="0.7" top="0.75" bottom="0.75" header="0.3" footer="0.3"/>
  <drawing r:id="rId1"/>
</chartsheet>
</file>

<file path=xl/chartsheets/sheet46.xml><?xml version="1.0" encoding="utf-8"?>
<chartsheet xmlns="http://schemas.openxmlformats.org/spreadsheetml/2006/main" xmlns:r="http://schemas.openxmlformats.org/officeDocument/2006/relationships">
  <sheetPr codeName="Gráfico46"/>
  <sheetViews>
    <sheetView zoomScale="72" workbookViewId="0" zoomToFit="1"/>
  </sheetViews>
  <pageMargins left="0.7" right="0.7" top="0.75" bottom="0.75" header="0.3" footer="0.3"/>
  <drawing r:id="rId1"/>
</chartsheet>
</file>

<file path=xl/chartsheets/sheet47.xml><?xml version="1.0" encoding="utf-8"?>
<chartsheet xmlns="http://schemas.openxmlformats.org/spreadsheetml/2006/main" xmlns:r="http://schemas.openxmlformats.org/officeDocument/2006/relationships">
  <sheetPr codeName="Gráfico47"/>
  <sheetViews>
    <sheetView zoomScale="72" workbookViewId="0" zoomToFit="1"/>
  </sheetViews>
  <pageMargins left="0.7" right="0.7" top="0.75" bottom="0.75" header="0.3" footer="0.3"/>
  <drawing r:id="rId1"/>
</chartsheet>
</file>

<file path=xl/chartsheets/sheet48.xml><?xml version="1.0" encoding="utf-8"?>
<chartsheet xmlns="http://schemas.openxmlformats.org/spreadsheetml/2006/main" xmlns:r="http://schemas.openxmlformats.org/officeDocument/2006/relationships">
  <sheetPr codeName="Gráfico48"/>
  <sheetViews>
    <sheetView zoomScale="72" workbookViewId="0" zoomToFit="1"/>
  </sheetViews>
  <pageMargins left="0.7" right="0.7" top="0.75" bottom="0.75" header="0.3" footer="0.3"/>
  <drawing r:id="rId1"/>
</chartsheet>
</file>

<file path=xl/chartsheets/sheet49.xml><?xml version="1.0" encoding="utf-8"?>
<chartsheet xmlns="http://schemas.openxmlformats.org/spreadsheetml/2006/main" xmlns:r="http://schemas.openxmlformats.org/officeDocument/2006/relationships">
  <sheetPr codeName="Gráfico49"/>
  <sheetViews>
    <sheetView zoomScale="72" workbookViewId="0" zoomToFit="1"/>
  </sheetViews>
  <pageMargins left="0.7" right="0.7" top="0.75" bottom="0.75" header="0.3" footer="0.3"/>
  <drawing r:id="rId1"/>
</chartsheet>
</file>

<file path=xl/chartsheets/sheet50.xml><?xml version="1.0" encoding="utf-8"?>
<chartsheet xmlns="http://schemas.openxmlformats.org/spreadsheetml/2006/main" xmlns:r="http://schemas.openxmlformats.org/officeDocument/2006/relationships">
  <sheetPr codeName="Gráfico50"/>
  <sheetViews>
    <sheetView zoomScale="72" workbookViewId="0" zoomToFit="1"/>
  </sheetViews>
  <pageMargins left="0.7" right="0.7" top="0.75" bottom="0.75" header="0.3" footer="0.3"/>
  <drawing r:id="rId1"/>
</chartsheet>
</file>

<file path=xl/chartsheets/sheet51.xml><?xml version="1.0" encoding="utf-8"?>
<chartsheet xmlns="http://schemas.openxmlformats.org/spreadsheetml/2006/main" xmlns:r="http://schemas.openxmlformats.org/officeDocument/2006/relationships">
  <sheetPr codeName="Gráfico51"/>
  <sheetViews>
    <sheetView zoomScale="72" workbookViewId="0" zoomToFit="1"/>
  </sheetViews>
  <pageMargins left="0.7" right="0.7" top="0.75" bottom="0.75" header="0.3" footer="0.3"/>
  <drawing r:id="rId1"/>
</chartsheet>
</file>

<file path=xl/chartsheets/sheet52.xml><?xml version="1.0" encoding="utf-8"?>
<chartsheet xmlns="http://schemas.openxmlformats.org/spreadsheetml/2006/main" xmlns:r="http://schemas.openxmlformats.org/officeDocument/2006/relationships">
  <sheetPr codeName="Gráfico52"/>
  <sheetViews>
    <sheetView zoomScale="72" workbookViewId="0" zoomToFit="1"/>
  </sheetViews>
  <pageMargins left="0.7" right="0.7" top="0.75" bottom="0.75" header="0.3" footer="0.3"/>
  <drawing r:id="rId1"/>
</chartsheet>
</file>

<file path=xl/chartsheets/sheet53.xml><?xml version="1.0" encoding="utf-8"?>
<chartsheet xmlns="http://schemas.openxmlformats.org/spreadsheetml/2006/main" xmlns:r="http://schemas.openxmlformats.org/officeDocument/2006/relationships">
  <sheetPr codeName="Gráfico53"/>
  <sheetViews>
    <sheetView zoomScale="72" workbookViewId="0" zoomToFit="1"/>
  </sheetViews>
  <pageMargins left="0.7" right="0.7" top="0.75" bottom="0.75" header="0.3" footer="0.3"/>
  <drawing r:id="rId1"/>
</chartsheet>
</file>

<file path=xl/chartsheets/sheet54.xml><?xml version="1.0" encoding="utf-8"?>
<chartsheet xmlns="http://schemas.openxmlformats.org/spreadsheetml/2006/main" xmlns:r="http://schemas.openxmlformats.org/officeDocument/2006/relationships">
  <sheetPr codeName="Gráfico54"/>
  <sheetViews>
    <sheetView zoomScale="72" workbookViewId="0" zoomToFit="1"/>
  </sheetViews>
  <pageMargins left="0.7" right="0.7" top="0.75" bottom="0.75" header="0.3" footer="0.3"/>
  <drawing r:id="rId1"/>
</chartsheet>
</file>

<file path=xl/chartsheets/sheet55.xml><?xml version="1.0" encoding="utf-8"?>
<chartsheet xmlns="http://schemas.openxmlformats.org/spreadsheetml/2006/main" xmlns:r="http://schemas.openxmlformats.org/officeDocument/2006/relationships">
  <sheetPr codeName="Gráfico55"/>
  <sheetViews>
    <sheetView zoomScale="72" workbookViewId="0" zoomToFit="1"/>
  </sheetViews>
  <pageMargins left="0.7" right="0.7" top="0.75" bottom="0.75" header="0.3" footer="0.3"/>
  <drawing r:id="rId1"/>
</chartsheet>
</file>

<file path=xl/chartsheets/sheet56.xml><?xml version="1.0" encoding="utf-8"?>
<chartsheet xmlns="http://schemas.openxmlformats.org/spreadsheetml/2006/main" xmlns:r="http://schemas.openxmlformats.org/officeDocument/2006/relationships">
  <sheetPr codeName="Gráfico56"/>
  <sheetViews>
    <sheetView zoomScale="72" workbookViewId="0" zoomToFit="1"/>
  </sheetViews>
  <pageMargins left="0.7" right="0.7" top="0.75" bottom="0.75" header="0.3" footer="0.3"/>
  <drawing r:id="rId1"/>
</chartsheet>
</file>

<file path=xl/chartsheets/sheet57.xml><?xml version="1.0" encoding="utf-8"?>
<chartsheet xmlns="http://schemas.openxmlformats.org/spreadsheetml/2006/main" xmlns:r="http://schemas.openxmlformats.org/officeDocument/2006/relationships">
  <sheetPr codeName="Gráfico57"/>
  <sheetViews>
    <sheetView zoomScale="7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$Q$6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fmlaLink="$P$10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checked="Checked" firstButton="1" fmlaLink="$Q$6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checked="Checked" firstButton="1" fmlaLink="$P$10" lockText="1" noThreeD="1"/>
</file>

<file path=xl/ctrlProps/ctrlProp1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5</xdr:row>
      <xdr:rowOff>38100</xdr:rowOff>
    </xdr:from>
    <xdr:to>
      <xdr:col>25</xdr:col>
      <xdr:colOff>409575</xdr:colOff>
      <xdr:row>29</xdr:row>
      <xdr:rowOff>38100</xdr:rowOff>
    </xdr:to>
    <xdr:graphicFrame macro="">
      <xdr:nvGraphicFramePr>
        <xdr:cNvPr id="2" name="Gráfico 6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66675</xdr:colOff>
      <xdr:row>0</xdr:row>
      <xdr:rowOff>152400</xdr:rowOff>
    </xdr:from>
    <xdr:to>
      <xdr:col>1</xdr:col>
      <xdr:colOff>714375</xdr:colOff>
      <xdr:row>2</xdr:row>
      <xdr:rowOff>114300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52400"/>
          <a:ext cx="14097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0</xdr:row>
      <xdr:rowOff>76201</xdr:rowOff>
    </xdr:from>
    <xdr:to>
      <xdr:col>1</xdr:col>
      <xdr:colOff>971550</xdr:colOff>
      <xdr:row>4</xdr:row>
      <xdr:rowOff>110767</xdr:rowOff>
    </xdr:to>
    <xdr:pic>
      <xdr:nvPicPr>
        <xdr:cNvPr id="2" name="Imagen 1" descr="cid:image001.png@01D27F3C.F3FC4FD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6" y="76201"/>
          <a:ext cx="1343024" cy="615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5</xdr:row>
          <xdr:rowOff>180975</xdr:rowOff>
        </xdr:from>
        <xdr:to>
          <xdr:col>11</xdr:col>
          <xdr:colOff>171450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7</xdr:row>
          <xdr:rowOff>228600</xdr:rowOff>
        </xdr:from>
        <xdr:to>
          <xdr:col>11</xdr:col>
          <xdr:colOff>381000</xdr:colOff>
          <xdr:row>9</xdr:row>
          <xdr:rowOff>19050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Tabla 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9</xdr:row>
          <xdr:rowOff>219075</xdr:rowOff>
        </xdr:from>
        <xdr:to>
          <xdr:col>11</xdr:col>
          <xdr:colOff>409575</xdr:colOff>
          <xdr:row>11</xdr:row>
          <xdr:rowOff>28575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Tabla 5B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66675</xdr:rowOff>
        </xdr:from>
        <xdr:to>
          <xdr:col>11</xdr:col>
          <xdr:colOff>95250</xdr:colOff>
          <xdr:row>5</xdr:row>
          <xdr:rowOff>85725</xdr:rowOff>
        </xdr:to>
        <xdr:grpSp>
          <xdr:nvGrpSpPr>
            <xdr:cNvPr id="3" name="Grupo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7001996" y="66675"/>
              <a:ext cx="847725" cy="825874"/>
              <a:chOff x="7000875" y="66675"/>
              <a:chExt cx="847725" cy="809625"/>
            </a:xfrm>
          </xdr:grpSpPr>
          <xdr:sp macro="" textlink="">
            <xdr:nvSpPr>
              <xdr:cNvPr id="1038" name="Group Box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7000875" y="66675"/>
                <a:ext cx="847725" cy="8096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s-CO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ESTACIÓN</a:t>
                </a:r>
              </a:p>
            </xdr:txBody>
          </xdr:sp>
          <xdr:sp macro="" textlink="">
            <xdr:nvSpPr>
              <xdr:cNvPr id="1039" name="Option Button 15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7058025" y="219075"/>
                <a:ext cx="73342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s-CO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CPF1</a:t>
                </a:r>
              </a:p>
            </xdr:txBody>
          </xdr:sp>
          <xdr:sp macro="" textlink="">
            <xdr:nvSpPr>
              <xdr:cNvPr id="1042" name="Option Button 18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000-000012040000}"/>
                  </a:ext>
                </a:extLst>
              </xdr:cNvPr>
              <xdr:cNvSpPr/>
            </xdr:nvSpPr>
            <xdr:spPr bwMode="auto">
              <a:xfrm>
                <a:off x="7067550" y="542925"/>
                <a:ext cx="52387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s-CO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CPF2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161926</xdr:colOff>
      <xdr:row>1</xdr:row>
      <xdr:rowOff>76200</xdr:rowOff>
    </xdr:from>
    <xdr:to>
      <xdr:col>3</xdr:col>
      <xdr:colOff>600076</xdr:colOff>
      <xdr:row>4</xdr:row>
      <xdr:rowOff>104775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1" y="219075"/>
          <a:ext cx="1962150" cy="771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0</xdr:row>
      <xdr:rowOff>76201</xdr:rowOff>
    </xdr:from>
    <xdr:to>
      <xdr:col>1</xdr:col>
      <xdr:colOff>971550</xdr:colOff>
      <xdr:row>4</xdr:row>
      <xdr:rowOff>110767</xdr:rowOff>
    </xdr:to>
    <xdr:pic>
      <xdr:nvPicPr>
        <xdr:cNvPr id="2" name="Imagen 1" descr="cid:image001.png@01D27F3C.F3FC4FD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6" y="76201"/>
          <a:ext cx="1343024" cy="615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6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7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8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9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0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1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2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3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4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5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6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7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8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9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0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1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2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3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4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5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6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7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8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9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0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1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66676</xdr:rowOff>
    </xdr:from>
    <xdr:to>
      <xdr:col>1</xdr:col>
      <xdr:colOff>762000</xdr:colOff>
      <xdr:row>4</xdr:row>
      <xdr:rowOff>101242</xdr:rowOff>
    </xdr:to>
    <xdr:pic>
      <xdr:nvPicPr>
        <xdr:cNvPr id="2" name="Imagen 1" descr="cid:image001.png@01D27F3C.F3FC4FD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1" y="66676"/>
          <a:ext cx="1428749" cy="615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5</xdr:row>
          <xdr:rowOff>171450</xdr:rowOff>
        </xdr:from>
        <xdr:to>
          <xdr:col>13</xdr:col>
          <xdr:colOff>76200</xdr:colOff>
          <xdr:row>7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7</xdr:row>
          <xdr:rowOff>228600</xdr:rowOff>
        </xdr:from>
        <xdr:to>
          <xdr:col>13</xdr:col>
          <xdr:colOff>381000</xdr:colOff>
          <xdr:row>9</xdr:row>
          <xdr:rowOff>19050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Tabla 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9</xdr:row>
          <xdr:rowOff>219075</xdr:rowOff>
        </xdr:from>
        <xdr:to>
          <xdr:col>13</xdr:col>
          <xdr:colOff>409575</xdr:colOff>
          <xdr:row>11</xdr:row>
          <xdr:rowOff>28575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Tabla 5B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66675</xdr:rowOff>
        </xdr:from>
        <xdr:to>
          <xdr:col>11</xdr:col>
          <xdr:colOff>95250</xdr:colOff>
          <xdr:row>5</xdr:row>
          <xdr:rowOff>85725</xdr:rowOff>
        </xdr:to>
        <xdr:grpSp>
          <xdr:nvGrpSpPr>
            <xdr:cNvPr id="6" name="Grupo 5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6665819" y="66675"/>
              <a:ext cx="752475" cy="825874"/>
              <a:chOff x="7000633" y="66675"/>
              <a:chExt cx="847725" cy="809623"/>
            </a:xfrm>
          </xdr:grpSpPr>
          <xdr:sp macro="" textlink="">
            <xdr:nvSpPr>
              <xdr:cNvPr id="5124" name="Group Box 4" hidden="1">
                <a:extLst>
                  <a:ext uri="{63B3BB69-23CF-44E3-9099-C40C66FF867C}">
                    <a14:compatExt spid="_x0000_s5124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7000633" y="66675"/>
                <a:ext cx="847725" cy="80962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s-CO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ESTACIÓN</a:t>
                </a:r>
              </a:p>
            </xdr:txBody>
          </xdr:sp>
          <xdr:sp macro="" textlink="">
            <xdr:nvSpPr>
              <xdr:cNvPr id="5125" name="Option Button 5" hidden="1">
                <a:extLst>
                  <a:ext uri="{63B3BB69-23CF-44E3-9099-C40C66FF867C}">
                    <a14:compatExt spid="_x0000_s5125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7058027" y="219075"/>
                <a:ext cx="73342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s-CO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CPF1</a:t>
                </a:r>
              </a:p>
            </xdr:txBody>
          </xdr:sp>
          <xdr:sp macro="" textlink="">
            <xdr:nvSpPr>
              <xdr:cNvPr id="5126" name="Option Button 6" hidden="1">
                <a:extLst>
                  <a:ext uri="{63B3BB69-23CF-44E3-9099-C40C66FF867C}">
                    <a14:compatExt spid="_x0000_s5126"/>
                  </a:ext>
                  <a:ext uri="{FF2B5EF4-FFF2-40B4-BE49-F238E27FC236}">
                    <a16:creationId xmlns:a16="http://schemas.microsoft.com/office/drawing/2014/main" id="{00000000-0008-0000-0000-000012040000}"/>
                  </a:ext>
                </a:extLst>
              </xdr:cNvPr>
              <xdr:cNvSpPr/>
            </xdr:nvSpPr>
            <xdr:spPr bwMode="auto">
              <a:xfrm>
                <a:off x="7067550" y="542925"/>
                <a:ext cx="52387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s-CO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CPF2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161926</xdr:colOff>
      <xdr:row>1</xdr:row>
      <xdr:rowOff>76200</xdr:rowOff>
    </xdr:from>
    <xdr:to>
      <xdr:col>3</xdr:col>
      <xdr:colOff>600076</xdr:colOff>
      <xdr:row>4</xdr:row>
      <xdr:rowOff>104775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1" y="219075"/>
          <a:ext cx="1962150" cy="7715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Y500"/>
  <sheetViews>
    <sheetView topLeftCell="A10" workbookViewId="0">
      <selection activeCell="H32" sqref="H32"/>
    </sheetView>
  </sheetViews>
  <sheetFormatPr baseColWidth="10" defaultRowHeight="12.75" x14ac:dyDescent="0.2"/>
  <cols>
    <col min="1" max="1" width="11.85546875" style="27" customWidth="1"/>
    <col min="2" max="13" width="11.5703125" style="27" customWidth="1"/>
    <col min="14" max="14" width="12.42578125" style="27" customWidth="1"/>
    <col min="15" max="15" width="11.85546875" style="26" hidden="1" customWidth="1"/>
    <col min="16" max="16" width="1" style="26" customWidth="1"/>
    <col min="17" max="17" width="0.85546875" style="26" customWidth="1"/>
    <col min="18" max="77" width="11.42578125" style="26"/>
    <col min="78" max="256" width="11.42578125" style="27"/>
    <col min="257" max="257" width="11.85546875" style="27" customWidth="1"/>
    <col min="258" max="269" width="11.5703125" style="27" customWidth="1"/>
    <col min="270" max="270" width="12.42578125" style="27" customWidth="1"/>
    <col min="271" max="271" width="11.85546875" style="27" customWidth="1"/>
    <col min="272" max="272" width="1" style="27" customWidth="1"/>
    <col min="273" max="273" width="0.85546875" style="27" customWidth="1"/>
    <col min="274" max="512" width="11.42578125" style="27"/>
    <col min="513" max="513" width="11.85546875" style="27" customWidth="1"/>
    <col min="514" max="525" width="11.5703125" style="27" customWidth="1"/>
    <col min="526" max="526" width="12.42578125" style="27" customWidth="1"/>
    <col min="527" max="527" width="11.85546875" style="27" customWidth="1"/>
    <col min="528" max="528" width="1" style="27" customWidth="1"/>
    <col min="529" max="529" width="0.85546875" style="27" customWidth="1"/>
    <col min="530" max="768" width="11.42578125" style="27"/>
    <col min="769" max="769" width="11.85546875" style="27" customWidth="1"/>
    <col min="770" max="781" width="11.5703125" style="27" customWidth="1"/>
    <col min="782" max="782" width="12.42578125" style="27" customWidth="1"/>
    <col min="783" max="783" width="11.85546875" style="27" customWidth="1"/>
    <col min="784" max="784" width="1" style="27" customWidth="1"/>
    <col min="785" max="785" width="0.85546875" style="27" customWidth="1"/>
    <col min="786" max="1024" width="11.42578125" style="27"/>
    <col min="1025" max="1025" width="11.85546875" style="27" customWidth="1"/>
    <col min="1026" max="1037" width="11.5703125" style="27" customWidth="1"/>
    <col min="1038" max="1038" width="12.42578125" style="27" customWidth="1"/>
    <col min="1039" max="1039" width="11.85546875" style="27" customWidth="1"/>
    <col min="1040" max="1040" width="1" style="27" customWidth="1"/>
    <col min="1041" max="1041" width="0.85546875" style="27" customWidth="1"/>
    <col min="1042" max="1280" width="11.42578125" style="27"/>
    <col min="1281" max="1281" width="11.85546875" style="27" customWidth="1"/>
    <col min="1282" max="1293" width="11.5703125" style="27" customWidth="1"/>
    <col min="1294" max="1294" width="12.42578125" style="27" customWidth="1"/>
    <col min="1295" max="1295" width="11.85546875" style="27" customWidth="1"/>
    <col min="1296" max="1296" width="1" style="27" customWidth="1"/>
    <col min="1297" max="1297" width="0.85546875" style="27" customWidth="1"/>
    <col min="1298" max="1536" width="11.42578125" style="27"/>
    <col min="1537" max="1537" width="11.85546875" style="27" customWidth="1"/>
    <col min="1538" max="1549" width="11.5703125" style="27" customWidth="1"/>
    <col min="1550" max="1550" width="12.42578125" style="27" customWidth="1"/>
    <col min="1551" max="1551" width="11.85546875" style="27" customWidth="1"/>
    <col min="1552" max="1552" width="1" style="27" customWidth="1"/>
    <col min="1553" max="1553" width="0.85546875" style="27" customWidth="1"/>
    <col min="1554" max="1792" width="11.42578125" style="27"/>
    <col min="1793" max="1793" width="11.85546875" style="27" customWidth="1"/>
    <col min="1794" max="1805" width="11.5703125" style="27" customWidth="1"/>
    <col min="1806" max="1806" width="12.42578125" style="27" customWidth="1"/>
    <col min="1807" max="1807" width="11.85546875" style="27" customWidth="1"/>
    <col min="1808" max="1808" width="1" style="27" customWidth="1"/>
    <col min="1809" max="1809" width="0.85546875" style="27" customWidth="1"/>
    <col min="1810" max="2048" width="11.42578125" style="27"/>
    <col min="2049" max="2049" width="11.85546875" style="27" customWidth="1"/>
    <col min="2050" max="2061" width="11.5703125" style="27" customWidth="1"/>
    <col min="2062" max="2062" width="12.42578125" style="27" customWidth="1"/>
    <col min="2063" max="2063" width="11.85546875" style="27" customWidth="1"/>
    <col min="2064" max="2064" width="1" style="27" customWidth="1"/>
    <col min="2065" max="2065" width="0.85546875" style="27" customWidth="1"/>
    <col min="2066" max="2304" width="11.42578125" style="27"/>
    <col min="2305" max="2305" width="11.85546875" style="27" customWidth="1"/>
    <col min="2306" max="2317" width="11.5703125" style="27" customWidth="1"/>
    <col min="2318" max="2318" width="12.42578125" style="27" customWidth="1"/>
    <col min="2319" max="2319" width="11.85546875" style="27" customWidth="1"/>
    <col min="2320" max="2320" width="1" style="27" customWidth="1"/>
    <col min="2321" max="2321" width="0.85546875" style="27" customWidth="1"/>
    <col min="2322" max="2560" width="11.42578125" style="27"/>
    <col min="2561" max="2561" width="11.85546875" style="27" customWidth="1"/>
    <col min="2562" max="2573" width="11.5703125" style="27" customWidth="1"/>
    <col min="2574" max="2574" width="12.42578125" style="27" customWidth="1"/>
    <col min="2575" max="2575" width="11.85546875" style="27" customWidth="1"/>
    <col min="2576" max="2576" width="1" style="27" customWidth="1"/>
    <col min="2577" max="2577" width="0.85546875" style="27" customWidth="1"/>
    <col min="2578" max="2816" width="11.42578125" style="27"/>
    <col min="2817" max="2817" width="11.85546875" style="27" customWidth="1"/>
    <col min="2818" max="2829" width="11.5703125" style="27" customWidth="1"/>
    <col min="2830" max="2830" width="12.42578125" style="27" customWidth="1"/>
    <col min="2831" max="2831" width="11.85546875" style="27" customWidth="1"/>
    <col min="2832" max="2832" width="1" style="27" customWidth="1"/>
    <col min="2833" max="2833" width="0.85546875" style="27" customWidth="1"/>
    <col min="2834" max="3072" width="11.42578125" style="27"/>
    <col min="3073" max="3073" width="11.85546875" style="27" customWidth="1"/>
    <col min="3074" max="3085" width="11.5703125" style="27" customWidth="1"/>
    <col min="3086" max="3086" width="12.42578125" style="27" customWidth="1"/>
    <col min="3087" max="3087" width="11.85546875" style="27" customWidth="1"/>
    <col min="3088" max="3088" width="1" style="27" customWidth="1"/>
    <col min="3089" max="3089" width="0.85546875" style="27" customWidth="1"/>
    <col min="3090" max="3328" width="11.42578125" style="27"/>
    <col min="3329" max="3329" width="11.85546875" style="27" customWidth="1"/>
    <col min="3330" max="3341" width="11.5703125" style="27" customWidth="1"/>
    <col min="3342" max="3342" width="12.42578125" style="27" customWidth="1"/>
    <col min="3343" max="3343" width="11.85546875" style="27" customWidth="1"/>
    <col min="3344" max="3344" width="1" style="27" customWidth="1"/>
    <col min="3345" max="3345" width="0.85546875" style="27" customWidth="1"/>
    <col min="3346" max="3584" width="11.42578125" style="27"/>
    <col min="3585" max="3585" width="11.85546875" style="27" customWidth="1"/>
    <col min="3586" max="3597" width="11.5703125" style="27" customWidth="1"/>
    <col min="3598" max="3598" width="12.42578125" style="27" customWidth="1"/>
    <col min="3599" max="3599" width="11.85546875" style="27" customWidth="1"/>
    <col min="3600" max="3600" width="1" style="27" customWidth="1"/>
    <col min="3601" max="3601" width="0.85546875" style="27" customWidth="1"/>
    <col min="3602" max="3840" width="11.42578125" style="27"/>
    <col min="3841" max="3841" width="11.85546875" style="27" customWidth="1"/>
    <col min="3842" max="3853" width="11.5703125" style="27" customWidth="1"/>
    <col min="3854" max="3854" width="12.42578125" style="27" customWidth="1"/>
    <col min="3855" max="3855" width="11.85546875" style="27" customWidth="1"/>
    <col min="3856" max="3856" width="1" style="27" customWidth="1"/>
    <col min="3857" max="3857" width="0.85546875" style="27" customWidth="1"/>
    <col min="3858" max="4096" width="11.42578125" style="27"/>
    <col min="4097" max="4097" width="11.85546875" style="27" customWidth="1"/>
    <col min="4098" max="4109" width="11.5703125" style="27" customWidth="1"/>
    <col min="4110" max="4110" width="12.42578125" style="27" customWidth="1"/>
    <col min="4111" max="4111" width="11.85546875" style="27" customWidth="1"/>
    <col min="4112" max="4112" width="1" style="27" customWidth="1"/>
    <col min="4113" max="4113" width="0.85546875" style="27" customWidth="1"/>
    <col min="4114" max="4352" width="11.42578125" style="27"/>
    <col min="4353" max="4353" width="11.85546875" style="27" customWidth="1"/>
    <col min="4354" max="4365" width="11.5703125" style="27" customWidth="1"/>
    <col min="4366" max="4366" width="12.42578125" style="27" customWidth="1"/>
    <col min="4367" max="4367" width="11.85546875" style="27" customWidth="1"/>
    <col min="4368" max="4368" width="1" style="27" customWidth="1"/>
    <col min="4369" max="4369" width="0.85546875" style="27" customWidth="1"/>
    <col min="4370" max="4608" width="11.42578125" style="27"/>
    <col min="4609" max="4609" width="11.85546875" style="27" customWidth="1"/>
    <col min="4610" max="4621" width="11.5703125" style="27" customWidth="1"/>
    <col min="4622" max="4622" width="12.42578125" style="27" customWidth="1"/>
    <col min="4623" max="4623" width="11.85546875" style="27" customWidth="1"/>
    <col min="4624" max="4624" width="1" style="27" customWidth="1"/>
    <col min="4625" max="4625" width="0.85546875" style="27" customWidth="1"/>
    <col min="4626" max="4864" width="11.42578125" style="27"/>
    <col min="4865" max="4865" width="11.85546875" style="27" customWidth="1"/>
    <col min="4866" max="4877" width="11.5703125" style="27" customWidth="1"/>
    <col min="4878" max="4878" width="12.42578125" style="27" customWidth="1"/>
    <col min="4879" max="4879" width="11.85546875" style="27" customWidth="1"/>
    <col min="4880" max="4880" width="1" style="27" customWidth="1"/>
    <col min="4881" max="4881" width="0.85546875" style="27" customWidth="1"/>
    <col min="4882" max="5120" width="11.42578125" style="27"/>
    <col min="5121" max="5121" width="11.85546875" style="27" customWidth="1"/>
    <col min="5122" max="5133" width="11.5703125" style="27" customWidth="1"/>
    <col min="5134" max="5134" width="12.42578125" style="27" customWidth="1"/>
    <col min="5135" max="5135" width="11.85546875" style="27" customWidth="1"/>
    <col min="5136" max="5136" width="1" style="27" customWidth="1"/>
    <col min="5137" max="5137" width="0.85546875" style="27" customWidth="1"/>
    <col min="5138" max="5376" width="11.42578125" style="27"/>
    <col min="5377" max="5377" width="11.85546875" style="27" customWidth="1"/>
    <col min="5378" max="5389" width="11.5703125" style="27" customWidth="1"/>
    <col min="5390" max="5390" width="12.42578125" style="27" customWidth="1"/>
    <col min="5391" max="5391" width="11.85546875" style="27" customWidth="1"/>
    <col min="5392" max="5392" width="1" style="27" customWidth="1"/>
    <col min="5393" max="5393" width="0.85546875" style="27" customWidth="1"/>
    <col min="5394" max="5632" width="11.42578125" style="27"/>
    <col min="5633" max="5633" width="11.85546875" style="27" customWidth="1"/>
    <col min="5634" max="5645" width="11.5703125" style="27" customWidth="1"/>
    <col min="5646" max="5646" width="12.42578125" style="27" customWidth="1"/>
    <col min="5647" max="5647" width="11.85546875" style="27" customWidth="1"/>
    <col min="5648" max="5648" width="1" style="27" customWidth="1"/>
    <col min="5649" max="5649" width="0.85546875" style="27" customWidth="1"/>
    <col min="5650" max="5888" width="11.42578125" style="27"/>
    <col min="5889" max="5889" width="11.85546875" style="27" customWidth="1"/>
    <col min="5890" max="5901" width="11.5703125" style="27" customWidth="1"/>
    <col min="5902" max="5902" width="12.42578125" style="27" customWidth="1"/>
    <col min="5903" max="5903" width="11.85546875" style="27" customWidth="1"/>
    <col min="5904" max="5904" width="1" style="27" customWidth="1"/>
    <col min="5905" max="5905" width="0.85546875" style="27" customWidth="1"/>
    <col min="5906" max="6144" width="11.42578125" style="27"/>
    <col min="6145" max="6145" width="11.85546875" style="27" customWidth="1"/>
    <col min="6146" max="6157" width="11.5703125" style="27" customWidth="1"/>
    <col min="6158" max="6158" width="12.42578125" style="27" customWidth="1"/>
    <col min="6159" max="6159" width="11.85546875" style="27" customWidth="1"/>
    <col min="6160" max="6160" width="1" style="27" customWidth="1"/>
    <col min="6161" max="6161" width="0.85546875" style="27" customWidth="1"/>
    <col min="6162" max="6400" width="11.42578125" style="27"/>
    <col min="6401" max="6401" width="11.85546875" style="27" customWidth="1"/>
    <col min="6402" max="6413" width="11.5703125" style="27" customWidth="1"/>
    <col min="6414" max="6414" width="12.42578125" style="27" customWidth="1"/>
    <col min="6415" max="6415" width="11.85546875" style="27" customWidth="1"/>
    <col min="6416" max="6416" width="1" style="27" customWidth="1"/>
    <col min="6417" max="6417" width="0.85546875" style="27" customWidth="1"/>
    <col min="6418" max="6656" width="11.42578125" style="27"/>
    <col min="6657" max="6657" width="11.85546875" style="27" customWidth="1"/>
    <col min="6658" max="6669" width="11.5703125" style="27" customWidth="1"/>
    <col min="6670" max="6670" width="12.42578125" style="27" customWidth="1"/>
    <col min="6671" max="6671" width="11.85546875" style="27" customWidth="1"/>
    <col min="6672" max="6672" width="1" style="27" customWidth="1"/>
    <col min="6673" max="6673" width="0.85546875" style="27" customWidth="1"/>
    <col min="6674" max="6912" width="11.42578125" style="27"/>
    <col min="6913" max="6913" width="11.85546875" style="27" customWidth="1"/>
    <col min="6914" max="6925" width="11.5703125" style="27" customWidth="1"/>
    <col min="6926" max="6926" width="12.42578125" style="27" customWidth="1"/>
    <col min="6927" max="6927" width="11.85546875" style="27" customWidth="1"/>
    <col min="6928" max="6928" width="1" style="27" customWidth="1"/>
    <col min="6929" max="6929" width="0.85546875" style="27" customWidth="1"/>
    <col min="6930" max="7168" width="11.42578125" style="27"/>
    <col min="7169" max="7169" width="11.85546875" style="27" customWidth="1"/>
    <col min="7170" max="7181" width="11.5703125" style="27" customWidth="1"/>
    <col min="7182" max="7182" width="12.42578125" style="27" customWidth="1"/>
    <col min="7183" max="7183" width="11.85546875" style="27" customWidth="1"/>
    <col min="7184" max="7184" width="1" style="27" customWidth="1"/>
    <col min="7185" max="7185" width="0.85546875" style="27" customWidth="1"/>
    <col min="7186" max="7424" width="11.42578125" style="27"/>
    <col min="7425" max="7425" width="11.85546875" style="27" customWidth="1"/>
    <col min="7426" max="7437" width="11.5703125" style="27" customWidth="1"/>
    <col min="7438" max="7438" width="12.42578125" style="27" customWidth="1"/>
    <col min="7439" max="7439" width="11.85546875" style="27" customWidth="1"/>
    <col min="7440" max="7440" width="1" style="27" customWidth="1"/>
    <col min="7441" max="7441" width="0.85546875" style="27" customWidth="1"/>
    <col min="7442" max="7680" width="11.42578125" style="27"/>
    <col min="7681" max="7681" width="11.85546875" style="27" customWidth="1"/>
    <col min="7682" max="7693" width="11.5703125" style="27" customWidth="1"/>
    <col min="7694" max="7694" width="12.42578125" style="27" customWidth="1"/>
    <col min="7695" max="7695" width="11.85546875" style="27" customWidth="1"/>
    <col min="7696" max="7696" width="1" style="27" customWidth="1"/>
    <col min="7697" max="7697" width="0.85546875" style="27" customWidth="1"/>
    <col min="7698" max="7936" width="11.42578125" style="27"/>
    <col min="7937" max="7937" width="11.85546875" style="27" customWidth="1"/>
    <col min="7938" max="7949" width="11.5703125" style="27" customWidth="1"/>
    <col min="7950" max="7950" width="12.42578125" style="27" customWidth="1"/>
    <col min="7951" max="7951" width="11.85546875" style="27" customWidth="1"/>
    <col min="7952" max="7952" width="1" style="27" customWidth="1"/>
    <col min="7953" max="7953" width="0.85546875" style="27" customWidth="1"/>
    <col min="7954" max="8192" width="11.42578125" style="27"/>
    <col min="8193" max="8193" width="11.85546875" style="27" customWidth="1"/>
    <col min="8194" max="8205" width="11.5703125" style="27" customWidth="1"/>
    <col min="8206" max="8206" width="12.42578125" style="27" customWidth="1"/>
    <col min="8207" max="8207" width="11.85546875" style="27" customWidth="1"/>
    <col min="8208" max="8208" width="1" style="27" customWidth="1"/>
    <col min="8209" max="8209" width="0.85546875" style="27" customWidth="1"/>
    <col min="8210" max="8448" width="11.42578125" style="27"/>
    <col min="8449" max="8449" width="11.85546875" style="27" customWidth="1"/>
    <col min="8450" max="8461" width="11.5703125" style="27" customWidth="1"/>
    <col min="8462" max="8462" width="12.42578125" style="27" customWidth="1"/>
    <col min="8463" max="8463" width="11.85546875" style="27" customWidth="1"/>
    <col min="8464" max="8464" width="1" style="27" customWidth="1"/>
    <col min="8465" max="8465" width="0.85546875" style="27" customWidth="1"/>
    <col min="8466" max="8704" width="11.42578125" style="27"/>
    <col min="8705" max="8705" width="11.85546875" style="27" customWidth="1"/>
    <col min="8706" max="8717" width="11.5703125" style="27" customWidth="1"/>
    <col min="8718" max="8718" width="12.42578125" style="27" customWidth="1"/>
    <col min="8719" max="8719" width="11.85546875" style="27" customWidth="1"/>
    <col min="8720" max="8720" width="1" style="27" customWidth="1"/>
    <col min="8721" max="8721" width="0.85546875" style="27" customWidth="1"/>
    <col min="8722" max="8960" width="11.42578125" style="27"/>
    <col min="8961" max="8961" width="11.85546875" style="27" customWidth="1"/>
    <col min="8962" max="8973" width="11.5703125" style="27" customWidth="1"/>
    <col min="8974" max="8974" width="12.42578125" style="27" customWidth="1"/>
    <col min="8975" max="8975" width="11.85546875" style="27" customWidth="1"/>
    <col min="8976" max="8976" width="1" style="27" customWidth="1"/>
    <col min="8977" max="8977" width="0.85546875" style="27" customWidth="1"/>
    <col min="8978" max="9216" width="11.42578125" style="27"/>
    <col min="9217" max="9217" width="11.85546875" style="27" customWidth="1"/>
    <col min="9218" max="9229" width="11.5703125" style="27" customWidth="1"/>
    <col min="9230" max="9230" width="12.42578125" style="27" customWidth="1"/>
    <col min="9231" max="9231" width="11.85546875" style="27" customWidth="1"/>
    <col min="9232" max="9232" width="1" style="27" customWidth="1"/>
    <col min="9233" max="9233" width="0.85546875" style="27" customWidth="1"/>
    <col min="9234" max="9472" width="11.42578125" style="27"/>
    <col min="9473" max="9473" width="11.85546875" style="27" customWidth="1"/>
    <col min="9474" max="9485" width="11.5703125" style="27" customWidth="1"/>
    <col min="9486" max="9486" width="12.42578125" style="27" customWidth="1"/>
    <col min="9487" max="9487" width="11.85546875" style="27" customWidth="1"/>
    <col min="9488" max="9488" width="1" style="27" customWidth="1"/>
    <col min="9489" max="9489" width="0.85546875" style="27" customWidth="1"/>
    <col min="9490" max="9728" width="11.42578125" style="27"/>
    <col min="9729" max="9729" width="11.85546875" style="27" customWidth="1"/>
    <col min="9730" max="9741" width="11.5703125" style="27" customWidth="1"/>
    <col min="9742" max="9742" width="12.42578125" style="27" customWidth="1"/>
    <col min="9743" max="9743" width="11.85546875" style="27" customWidth="1"/>
    <col min="9744" max="9744" width="1" style="27" customWidth="1"/>
    <col min="9745" max="9745" width="0.85546875" style="27" customWidth="1"/>
    <col min="9746" max="9984" width="11.42578125" style="27"/>
    <col min="9985" max="9985" width="11.85546875" style="27" customWidth="1"/>
    <col min="9986" max="9997" width="11.5703125" style="27" customWidth="1"/>
    <col min="9998" max="9998" width="12.42578125" style="27" customWidth="1"/>
    <col min="9999" max="9999" width="11.85546875" style="27" customWidth="1"/>
    <col min="10000" max="10000" width="1" style="27" customWidth="1"/>
    <col min="10001" max="10001" width="0.85546875" style="27" customWidth="1"/>
    <col min="10002" max="10240" width="11.42578125" style="27"/>
    <col min="10241" max="10241" width="11.85546875" style="27" customWidth="1"/>
    <col min="10242" max="10253" width="11.5703125" style="27" customWidth="1"/>
    <col min="10254" max="10254" width="12.42578125" style="27" customWidth="1"/>
    <col min="10255" max="10255" width="11.85546875" style="27" customWidth="1"/>
    <col min="10256" max="10256" width="1" style="27" customWidth="1"/>
    <col min="10257" max="10257" width="0.85546875" style="27" customWidth="1"/>
    <col min="10258" max="10496" width="11.42578125" style="27"/>
    <col min="10497" max="10497" width="11.85546875" style="27" customWidth="1"/>
    <col min="10498" max="10509" width="11.5703125" style="27" customWidth="1"/>
    <col min="10510" max="10510" width="12.42578125" style="27" customWidth="1"/>
    <col min="10511" max="10511" width="11.85546875" style="27" customWidth="1"/>
    <col min="10512" max="10512" width="1" style="27" customWidth="1"/>
    <col min="10513" max="10513" width="0.85546875" style="27" customWidth="1"/>
    <col min="10514" max="10752" width="11.42578125" style="27"/>
    <col min="10753" max="10753" width="11.85546875" style="27" customWidth="1"/>
    <col min="10754" max="10765" width="11.5703125" style="27" customWidth="1"/>
    <col min="10766" max="10766" width="12.42578125" style="27" customWidth="1"/>
    <col min="10767" max="10767" width="11.85546875" style="27" customWidth="1"/>
    <col min="10768" max="10768" width="1" style="27" customWidth="1"/>
    <col min="10769" max="10769" width="0.85546875" style="27" customWidth="1"/>
    <col min="10770" max="11008" width="11.42578125" style="27"/>
    <col min="11009" max="11009" width="11.85546875" style="27" customWidth="1"/>
    <col min="11010" max="11021" width="11.5703125" style="27" customWidth="1"/>
    <col min="11022" max="11022" width="12.42578125" style="27" customWidth="1"/>
    <col min="11023" max="11023" width="11.85546875" style="27" customWidth="1"/>
    <col min="11024" max="11024" width="1" style="27" customWidth="1"/>
    <col min="11025" max="11025" width="0.85546875" style="27" customWidth="1"/>
    <col min="11026" max="11264" width="11.42578125" style="27"/>
    <col min="11265" max="11265" width="11.85546875" style="27" customWidth="1"/>
    <col min="11266" max="11277" width="11.5703125" style="27" customWidth="1"/>
    <col min="11278" max="11278" width="12.42578125" style="27" customWidth="1"/>
    <col min="11279" max="11279" width="11.85546875" style="27" customWidth="1"/>
    <col min="11280" max="11280" width="1" style="27" customWidth="1"/>
    <col min="11281" max="11281" width="0.85546875" style="27" customWidth="1"/>
    <col min="11282" max="11520" width="11.42578125" style="27"/>
    <col min="11521" max="11521" width="11.85546875" style="27" customWidth="1"/>
    <col min="11522" max="11533" width="11.5703125" style="27" customWidth="1"/>
    <col min="11534" max="11534" width="12.42578125" style="27" customWidth="1"/>
    <col min="11535" max="11535" width="11.85546875" style="27" customWidth="1"/>
    <col min="11536" max="11536" width="1" style="27" customWidth="1"/>
    <col min="11537" max="11537" width="0.85546875" style="27" customWidth="1"/>
    <col min="11538" max="11776" width="11.42578125" style="27"/>
    <col min="11777" max="11777" width="11.85546875" style="27" customWidth="1"/>
    <col min="11778" max="11789" width="11.5703125" style="27" customWidth="1"/>
    <col min="11790" max="11790" width="12.42578125" style="27" customWidth="1"/>
    <col min="11791" max="11791" width="11.85546875" style="27" customWidth="1"/>
    <col min="11792" max="11792" width="1" style="27" customWidth="1"/>
    <col min="11793" max="11793" width="0.85546875" style="27" customWidth="1"/>
    <col min="11794" max="12032" width="11.42578125" style="27"/>
    <col min="12033" max="12033" width="11.85546875" style="27" customWidth="1"/>
    <col min="12034" max="12045" width="11.5703125" style="27" customWidth="1"/>
    <col min="12046" max="12046" width="12.42578125" style="27" customWidth="1"/>
    <col min="12047" max="12047" width="11.85546875" style="27" customWidth="1"/>
    <col min="12048" max="12048" width="1" style="27" customWidth="1"/>
    <col min="12049" max="12049" width="0.85546875" style="27" customWidth="1"/>
    <col min="12050" max="12288" width="11.42578125" style="27"/>
    <col min="12289" max="12289" width="11.85546875" style="27" customWidth="1"/>
    <col min="12290" max="12301" width="11.5703125" style="27" customWidth="1"/>
    <col min="12302" max="12302" width="12.42578125" style="27" customWidth="1"/>
    <col min="12303" max="12303" width="11.85546875" style="27" customWidth="1"/>
    <col min="12304" max="12304" width="1" style="27" customWidth="1"/>
    <col min="12305" max="12305" width="0.85546875" style="27" customWidth="1"/>
    <col min="12306" max="12544" width="11.42578125" style="27"/>
    <col min="12545" max="12545" width="11.85546875" style="27" customWidth="1"/>
    <col min="12546" max="12557" width="11.5703125" style="27" customWidth="1"/>
    <col min="12558" max="12558" width="12.42578125" style="27" customWidth="1"/>
    <col min="12559" max="12559" width="11.85546875" style="27" customWidth="1"/>
    <col min="12560" max="12560" width="1" style="27" customWidth="1"/>
    <col min="12561" max="12561" width="0.85546875" style="27" customWidth="1"/>
    <col min="12562" max="12800" width="11.42578125" style="27"/>
    <col min="12801" max="12801" width="11.85546875" style="27" customWidth="1"/>
    <col min="12802" max="12813" width="11.5703125" style="27" customWidth="1"/>
    <col min="12814" max="12814" width="12.42578125" style="27" customWidth="1"/>
    <col min="12815" max="12815" width="11.85546875" style="27" customWidth="1"/>
    <col min="12816" max="12816" width="1" style="27" customWidth="1"/>
    <col min="12817" max="12817" width="0.85546875" style="27" customWidth="1"/>
    <col min="12818" max="13056" width="11.42578125" style="27"/>
    <col min="13057" max="13057" width="11.85546875" style="27" customWidth="1"/>
    <col min="13058" max="13069" width="11.5703125" style="27" customWidth="1"/>
    <col min="13070" max="13070" width="12.42578125" style="27" customWidth="1"/>
    <col min="13071" max="13071" width="11.85546875" style="27" customWidth="1"/>
    <col min="13072" max="13072" width="1" style="27" customWidth="1"/>
    <col min="13073" max="13073" width="0.85546875" style="27" customWidth="1"/>
    <col min="13074" max="13312" width="11.42578125" style="27"/>
    <col min="13313" max="13313" width="11.85546875" style="27" customWidth="1"/>
    <col min="13314" max="13325" width="11.5703125" style="27" customWidth="1"/>
    <col min="13326" max="13326" width="12.42578125" style="27" customWidth="1"/>
    <col min="13327" max="13327" width="11.85546875" style="27" customWidth="1"/>
    <col min="13328" max="13328" width="1" style="27" customWidth="1"/>
    <col min="13329" max="13329" width="0.85546875" style="27" customWidth="1"/>
    <col min="13330" max="13568" width="11.42578125" style="27"/>
    <col min="13569" max="13569" width="11.85546875" style="27" customWidth="1"/>
    <col min="13570" max="13581" width="11.5703125" style="27" customWidth="1"/>
    <col min="13582" max="13582" width="12.42578125" style="27" customWidth="1"/>
    <col min="13583" max="13583" width="11.85546875" style="27" customWidth="1"/>
    <col min="13584" max="13584" width="1" style="27" customWidth="1"/>
    <col min="13585" max="13585" width="0.85546875" style="27" customWidth="1"/>
    <col min="13586" max="13824" width="11.42578125" style="27"/>
    <col min="13825" max="13825" width="11.85546875" style="27" customWidth="1"/>
    <col min="13826" max="13837" width="11.5703125" style="27" customWidth="1"/>
    <col min="13838" max="13838" width="12.42578125" style="27" customWidth="1"/>
    <col min="13839" max="13839" width="11.85546875" style="27" customWidth="1"/>
    <col min="13840" max="13840" width="1" style="27" customWidth="1"/>
    <col min="13841" max="13841" width="0.85546875" style="27" customWidth="1"/>
    <col min="13842" max="14080" width="11.42578125" style="27"/>
    <col min="14081" max="14081" width="11.85546875" style="27" customWidth="1"/>
    <col min="14082" max="14093" width="11.5703125" style="27" customWidth="1"/>
    <col min="14094" max="14094" width="12.42578125" style="27" customWidth="1"/>
    <col min="14095" max="14095" width="11.85546875" style="27" customWidth="1"/>
    <col min="14096" max="14096" width="1" style="27" customWidth="1"/>
    <col min="14097" max="14097" width="0.85546875" style="27" customWidth="1"/>
    <col min="14098" max="14336" width="11.42578125" style="27"/>
    <col min="14337" max="14337" width="11.85546875" style="27" customWidth="1"/>
    <col min="14338" max="14349" width="11.5703125" style="27" customWidth="1"/>
    <col min="14350" max="14350" width="12.42578125" style="27" customWidth="1"/>
    <col min="14351" max="14351" width="11.85546875" style="27" customWidth="1"/>
    <col min="14352" max="14352" width="1" style="27" customWidth="1"/>
    <col min="14353" max="14353" width="0.85546875" style="27" customWidth="1"/>
    <col min="14354" max="14592" width="11.42578125" style="27"/>
    <col min="14593" max="14593" width="11.85546875" style="27" customWidth="1"/>
    <col min="14594" max="14605" width="11.5703125" style="27" customWidth="1"/>
    <col min="14606" max="14606" width="12.42578125" style="27" customWidth="1"/>
    <col min="14607" max="14607" width="11.85546875" style="27" customWidth="1"/>
    <col min="14608" max="14608" width="1" style="27" customWidth="1"/>
    <col min="14609" max="14609" width="0.85546875" style="27" customWidth="1"/>
    <col min="14610" max="14848" width="11.42578125" style="27"/>
    <col min="14849" max="14849" width="11.85546875" style="27" customWidth="1"/>
    <col min="14850" max="14861" width="11.5703125" style="27" customWidth="1"/>
    <col min="14862" max="14862" width="12.42578125" style="27" customWidth="1"/>
    <col min="14863" max="14863" width="11.85546875" style="27" customWidth="1"/>
    <col min="14864" max="14864" width="1" style="27" customWidth="1"/>
    <col min="14865" max="14865" width="0.85546875" style="27" customWidth="1"/>
    <col min="14866" max="15104" width="11.42578125" style="27"/>
    <col min="15105" max="15105" width="11.85546875" style="27" customWidth="1"/>
    <col min="15106" max="15117" width="11.5703125" style="27" customWidth="1"/>
    <col min="15118" max="15118" width="12.42578125" style="27" customWidth="1"/>
    <col min="15119" max="15119" width="11.85546875" style="27" customWidth="1"/>
    <col min="15120" max="15120" width="1" style="27" customWidth="1"/>
    <col min="15121" max="15121" width="0.85546875" style="27" customWidth="1"/>
    <col min="15122" max="15360" width="11.42578125" style="27"/>
    <col min="15361" max="15361" width="11.85546875" style="27" customWidth="1"/>
    <col min="15362" max="15373" width="11.5703125" style="27" customWidth="1"/>
    <col min="15374" max="15374" width="12.42578125" style="27" customWidth="1"/>
    <col min="15375" max="15375" width="11.85546875" style="27" customWidth="1"/>
    <col min="15376" max="15376" width="1" style="27" customWidth="1"/>
    <col min="15377" max="15377" width="0.85546875" style="27" customWidth="1"/>
    <col min="15378" max="15616" width="11.42578125" style="27"/>
    <col min="15617" max="15617" width="11.85546875" style="27" customWidth="1"/>
    <col min="15618" max="15629" width="11.5703125" style="27" customWidth="1"/>
    <col min="15630" max="15630" width="12.42578125" style="27" customWidth="1"/>
    <col min="15631" max="15631" width="11.85546875" style="27" customWidth="1"/>
    <col min="15632" max="15632" width="1" style="27" customWidth="1"/>
    <col min="15633" max="15633" width="0.85546875" style="27" customWidth="1"/>
    <col min="15634" max="15872" width="11.42578125" style="27"/>
    <col min="15873" max="15873" width="11.85546875" style="27" customWidth="1"/>
    <col min="15874" max="15885" width="11.5703125" style="27" customWidth="1"/>
    <col min="15886" max="15886" width="12.42578125" style="27" customWidth="1"/>
    <col min="15887" max="15887" width="11.85546875" style="27" customWidth="1"/>
    <col min="15888" max="15888" width="1" style="27" customWidth="1"/>
    <col min="15889" max="15889" width="0.85546875" style="27" customWidth="1"/>
    <col min="15890" max="16128" width="11.42578125" style="27"/>
    <col min="16129" max="16129" width="11.85546875" style="27" customWidth="1"/>
    <col min="16130" max="16141" width="11.5703125" style="27" customWidth="1"/>
    <col min="16142" max="16142" width="12.42578125" style="27" customWidth="1"/>
    <col min="16143" max="16143" width="11.85546875" style="27" customWidth="1"/>
    <col min="16144" max="16144" width="1" style="27" customWidth="1"/>
    <col min="16145" max="16145" width="0.85546875" style="27" customWidth="1"/>
    <col min="16146" max="16384" width="11.42578125" style="27"/>
  </cols>
  <sheetData>
    <row r="1" spans="1:18" ht="12.75" customHeight="1" x14ac:dyDescent="0.2">
      <c r="A1" s="229"/>
      <c r="B1" s="230"/>
      <c r="C1" s="235" t="s">
        <v>76</v>
      </c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7"/>
    </row>
    <row r="2" spans="1:18" ht="12.75" customHeight="1" x14ac:dyDescent="0.2">
      <c r="A2" s="231"/>
      <c r="B2" s="232"/>
      <c r="C2" s="238"/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40"/>
    </row>
    <row r="3" spans="1:18" ht="12.75" customHeight="1" x14ac:dyDescent="0.2">
      <c r="A3" s="231"/>
      <c r="B3" s="232"/>
      <c r="C3" s="238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40"/>
      <c r="R3" s="224">
        <f>C20</f>
        <v>1.9956860926885318</v>
      </c>
    </row>
    <row r="4" spans="1:18" ht="16.5" customHeight="1" thickBot="1" x14ac:dyDescent="0.25">
      <c r="A4" s="233"/>
      <c r="B4" s="234"/>
      <c r="C4" s="241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3"/>
      <c r="R4" s="223"/>
    </row>
    <row r="5" spans="1:18" ht="26.25" thickBot="1" x14ac:dyDescent="0.25">
      <c r="A5" s="28" t="s">
        <v>1564</v>
      </c>
      <c r="B5" s="29" t="s">
        <v>61</v>
      </c>
      <c r="C5" s="29" t="s">
        <v>62</v>
      </c>
      <c r="D5" s="29" t="s">
        <v>63</v>
      </c>
      <c r="E5" s="29" t="s">
        <v>64</v>
      </c>
      <c r="F5" s="29" t="s">
        <v>65</v>
      </c>
      <c r="G5" s="29" t="s">
        <v>66</v>
      </c>
      <c r="H5" s="29" t="s">
        <v>67</v>
      </c>
      <c r="I5" s="30" t="s">
        <v>68</v>
      </c>
      <c r="J5" s="29" t="s">
        <v>69</v>
      </c>
      <c r="K5" s="29" t="s">
        <v>70</v>
      </c>
      <c r="L5" s="29" t="s">
        <v>71</v>
      </c>
      <c r="M5" s="30" t="s">
        <v>72</v>
      </c>
      <c r="N5" s="29" t="s">
        <v>73</v>
      </c>
      <c r="Q5" s="31"/>
      <c r="R5" s="31"/>
    </row>
    <row r="6" spans="1:18" ht="13.5" thickBot="1" x14ac:dyDescent="0.25">
      <c r="A6" s="32">
        <v>43252</v>
      </c>
      <c r="B6" s="54">
        <v>9.6999999999999993</v>
      </c>
      <c r="C6" s="55">
        <v>1.8576999999999999</v>
      </c>
      <c r="D6" s="35">
        <f t="shared" ref="D6:D28" si="0">ROUND(B6/C6,4)</f>
        <v>5.2214999999999998</v>
      </c>
      <c r="E6" s="54">
        <v>8.2967999999999993</v>
      </c>
      <c r="F6" s="55">
        <v>1.6160000000000001</v>
      </c>
      <c r="G6" s="36">
        <f t="shared" ref="G6:G28" si="1">ROUND(E6/F6,4)</f>
        <v>5.1341999999999999</v>
      </c>
      <c r="H6" s="37">
        <f>ROUND(AVERAGE(D6,G6),4)</f>
        <v>5.1779000000000002</v>
      </c>
      <c r="I6" s="38">
        <f>ABS((G6-H6)/H6*100)</f>
        <v>0.8439714942351203</v>
      </c>
      <c r="J6" s="39" t="str">
        <f>(IF((ABS(I6))&lt;(ABS(2)),"O.K.","NO CUMPLE"))</f>
        <v>O.K.</v>
      </c>
      <c r="K6" s="40">
        <v>76.2</v>
      </c>
      <c r="L6" s="41">
        <v>54</v>
      </c>
      <c r="M6" s="42">
        <f>K6-((9*(100-L6))/25)</f>
        <v>59.64</v>
      </c>
      <c r="N6" s="43" t="s">
        <v>1562</v>
      </c>
      <c r="P6" s="26">
        <v>5.5</v>
      </c>
      <c r="Q6" s="26">
        <v>4.5</v>
      </c>
    </row>
    <row r="7" spans="1:18" ht="13.5" thickBot="1" x14ac:dyDescent="0.25">
      <c r="A7" s="32">
        <f>A6+1</f>
        <v>43253</v>
      </c>
      <c r="B7" s="33">
        <v>9.6</v>
      </c>
      <c r="C7" s="34">
        <v>1.8009999999999999</v>
      </c>
      <c r="D7" s="45">
        <f t="shared" si="0"/>
        <v>5.3304</v>
      </c>
      <c r="E7" s="33">
        <v>9.9</v>
      </c>
      <c r="F7" s="34">
        <v>1.8058235294117648</v>
      </c>
      <c r="G7" s="45">
        <f t="shared" si="1"/>
        <v>5.4823000000000004</v>
      </c>
      <c r="H7" s="46">
        <f t="shared" ref="H7:H28" si="2">ROUND(AVERAGE(D7,G7),4)</f>
        <v>5.4063999999999997</v>
      </c>
      <c r="I7" s="47">
        <f t="shared" ref="I7:I28" si="3">ABS((G7-H7)/H7*100)</f>
        <v>1.4038916839301707</v>
      </c>
      <c r="J7" s="48" t="str">
        <f t="shared" ref="J7:J28" si="4">(IF((ABS(I7))&lt;(ABS(2)),"O.K.","NO CUMPLE"))</f>
        <v>O.K.</v>
      </c>
      <c r="K7" s="49">
        <v>65.400000000000006</v>
      </c>
      <c r="L7" s="50">
        <v>56</v>
      </c>
      <c r="M7" s="51">
        <f t="shared" ref="M7:M28" si="5">K7-((9*(100-L7))/25)</f>
        <v>49.56</v>
      </c>
      <c r="N7" s="43" t="s">
        <v>1562</v>
      </c>
      <c r="P7" s="26">
        <v>5.5</v>
      </c>
      <c r="Q7" s="26">
        <v>4.5</v>
      </c>
    </row>
    <row r="8" spans="1:18" ht="13.5" thickBot="1" x14ac:dyDescent="0.25">
      <c r="A8" s="32">
        <f t="shared" ref="A8:A28" si="6">A7+1</f>
        <v>43254</v>
      </c>
      <c r="B8" s="33">
        <v>9.9</v>
      </c>
      <c r="C8" s="34">
        <v>2.0125139637826961</v>
      </c>
      <c r="D8" s="45">
        <f t="shared" si="0"/>
        <v>4.9192</v>
      </c>
      <c r="E8" s="33">
        <v>8.6999999999999993</v>
      </c>
      <c r="F8" s="34">
        <v>1.7270466493121694</v>
      </c>
      <c r="G8" s="45">
        <f t="shared" si="1"/>
        <v>5.0374999999999996</v>
      </c>
      <c r="H8" s="46">
        <f t="shared" si="2"/>
        <v>4.9783999999999997</v>
      </c>
      <c r="I8" s="47">
        <f t="shared" si="3"/>
        <v>1.1871283946649511</v>
      </c>
      <c r="J8" s="48" t="str">
        <f t="shared" si="4"/>
        <v>O.K.</v>
      </c>
      <c r="K8" s="49">
        <v>62.2</v>
      </c>
      <c r="L8" s="50">
        <v>54</v>
      </c>
      <c r="M8" s="51">
        <f t="shared" si="5"/>
        <v>45.64</v>
      </c>
      <c r="N8" s="52" t="s">
        <v>1562</v>
      </c>
      <c r="P8" s="26">
        <v>5.5</v>
      </c>
      <c r="Q8" s="26">
        <v>4.5</v>
      </c>
    </row>
    <row r="9" spans="1:18" ht="13.5" thickBot="1" x14ac:dyDescent="0.25">
      <c r="A9" s="32">
        <f t="shared" si="6"/>
        <v>43255</v>
      </c>
      <c r="B9" s="33">
        <v>9.1999999999999993</v>
      </c>
      <c r="C9" s="34">
        <v>1.8408705879101375</v>
      </c>
      <c r="D9" s="45">
        <f>ROUND(B9/C9,4)</f>
        <v>4.9976000000000003</v>
      </c>
      <c r="E9" s="33">
        <v>9.5</v>
      </c>
      <c r="F9" s="34">
        <v>1.8865733840209242</v>
      </c>
      <c r="G9" s="45">
        <f t="shared" si="1"/>
        <v>5.0355999999999996</v>
      </c>
      <c r="H9" s="46">
        <f t="shared" si="2"/>
        <v>5.0166000000000004</v>
      </c>
      <c r="I9" s="47">
        <f t="shared" si="3"/>
        <v>0.37874257465213962</v>
      </c>
      <c r="J9" s="48" t="str">
        <f t="shared" si="4"/>
        <v>O.K.</v>
      </c>
      <c r="K9" s="49">
        <v>71.400000000000006</v>
      </c>
      <c r="L9" s="50">
        <v>87</v>
      </c>
      <c r="M9" s="51">
        <f t="shared" si="5"/>
        <v>66.72</v>
      </c>
      <c r="N9" s="52" t="s">
        <v>1562</v>
      </c>
      <c r="P9" s="26">
        <v>5.5</v>
      </c>
      <c r="Q9" s="26">
        <v>4.5</v>
      </c>
    </row>
    <row r="10" spans="1:18" ht="13.5" thickBot="1" x14ac:dyDescent="0.25">
      <c r="A10" s="32">
        <f t="shared" si="6"/>
        <v>43256</v>
      </c>
      <c r="B10" s="33">
        <v>9.3000000000000007</v>
      </c>
      <c r="C10" s="34">
        <v>1.8852830753723553</v>
      </c>
      <c r="D10" s="45">
        <f>ROUND(B10/C10,4)</f>
        <v>4.9329000000000001</v>
      </c>
      <c r="E10" s="33">
        <v>9.1</v>
      </c>
      <c r="F10" s="34">
        <v>1.7907301519909131</v>
      </c>
      <c r="G10" s="45">
        <f>ROUND(E10/F10,4)</f>
        <v>5.0816999999999997</v>
      </c>
      <c r="H10" s="46">
        <f t="shared" si="2"/>
        <v>5.0072999999999999</v>
      </c>
      <c r="I10" s="47">
        <f t="shared" si="3"/>
        <v>1.4858306871966889</v>
      </c>
      <c r="J10" s="48" t="str">
        <f t="shared" si="4"/>
        <v>O.K.</v>
      </c>
      <c r="K10" s="49">
        <v>65.8</v>
      </c>
      <c r="L10" s="50">
        <v>66</v>
      </c>
      <c r="M10" s="51">
        <f t="shared" si="5"/>
        <v>53.559999999999995</v>
      </c>
      <c r="N10" s="52" t="s">
        <v>1562</v>
      </c>
      <c r="P10" s="26">
        <v>5.5</v>
      </c>
      <c r="Q10" s="26">
        <v>4.5</v>
      </c>
    </row>
    <row r="11" spans="1:18" ht="13.5" thickBot="1" x14ac:dyDescent="0.25">
      <c r="A11" s="32">
        <f t="shared" si="6"/>
        <v>43257</v>
      </c>
      <c r="B11" s="33">
        <v>11.5</v>
      </c>
      <c r="C11" s="34">
        <v>2.281119367514099</v>
      </c>
      <c r="D11" s="45">
        <f t="shared" si="0"/>
        <v>5.0414000000000003</v>
      </c>
      <c r="E11" s="33">
        <v>10.199999999999999</v>
      </c>
      <c r="F11" s="34">
        <v>2.0548137885235254</v>
      </c>
      <c r="G11" s="45">
        <f t="shared" si="1"/>
        <v>4.9640000000000004</v>
      </c>
      <c r="H11" s="46">
        <f t="shared" si="2"/>
        <v>5.0026999999999999</v>
      </c>
      <c r="I11" s="47">
        <f t="shared" si="3"/>
        <v>0.77358226557657883</v>
      </c>
      <c r="J11" s="48" t="str">
        <f t="shared" si="4"/>
        <v>O.K.</v>
      </c>
      <c r="K11" s="49">
        <v>64.8</v>
      </c>
      <c r="L11" s="50">
        <v>59</v>
      </c>
      <c r="M11" s="51">
        <f>K11-((9*(100-L11))/25)</f>
        <v>50.04</v>
      </c>
      <c r="N11" s="52" t="s">
        <v>1562</v>
      </c>
      <c r="P11" s="26">
        <v>5.5</v>
      </c>
      <c r="Q11" s="26">
        <v>4.5</v>
      </c>
    </row>
    <row r="12" spans="1:18" ht="13.5" thickBot="1" x14ac:dyDescent="0.25">
      <c r="A12" s="32">
        <f t="shared" si="6"/>
        <v>43258</v>
      </c>
      <c r="B12" s="33">
        <v>9.5</v>
      </c>
      <c r="C12" s="34">
        <v>1.9335577396886414</v>
      </c>
      <c r="D12" s="45">
        <f t="shared" si="0"/>
        <v>4.9131999999999998</v>
      </c>
      <c r="E12" s="33">
        <v>9</v>
      </c>
      <c r="F12" s="34">
        <v>1.7873731840129847</v>
      </c>
      <c r="G12" s="45">
        <f>ROUND(E12/F12,4)</f>
        <v>5.0353000000000003</v>
      </c>
      <c r="H12" s="46">
        <f t="shared" si="2"/>
        <v>4.9743000000000004</v>
      </c>
      <c r="I12" s="47">
        <f t="shared" si="3"/>
        <v>1.2263031984399801</v>
      </c>
      <c r="J12" s="48" t="str">
        <f>(IF((ABS(I12))&lt;(ABS(2)),"O.K.","NO CUMPLE"))</f>
        <v>O.K.</v>
      </c>
      <c r="K12" s="49">
        <v>68</v>
      </c>
      <c r="L12" s="50">
        <v>72</v>
      </c>
      <c r="M12" s="51">
        <f t="shared" si="5"/>
        <v>57.92</v>
      </c>
      <c r="N12" s="52" t="s">
        <v>1562</v>
      </c>
      <c r="P12" s="26">
        <v>5.5</v>
      </c>
      <c r="Q12" s="26">
        <v>4.5</v>
      </c>
    </row>
    <row r="13" spans="1:18" ht="13.5" thickBot="1" x14ac:dyDescent="0.25">
      <c r="A13" s="32">
        <f t="shared" si="6"/>
        <v>43259</v>
      </c>
      <c r="B13" s="33">
        <v>7.8</v>
      </c>
      <c r="C13" s="34">
        <v>1.4822979418863191</v>
      </c>
      <c r="D13" s="45">
        <f t="shared" si="0"/>
        <v>5.2621000000000002</v>
      </c>
      <c r="E13" s="33">
        <v>5.8</v>
      </c>
      <c r="F13" s="34">
        <v>1.0937411604970864</v>
      </c>
      <c r="G13" s="45">
        <f t="shared" si="1"/>
        <v>5.3029000000000002</v>
      </c>
      <c r="H13" s="46">
        <f t="shared" si="2"/>
        <v>5.2824999999999998</v>
      </c>
      <c r="I13" s="47">
        <f t="shared" si="3"/>
        <v>0.38618078561288066</v>
      </c>
      <c r="J13" s="48" t="str">
        <f t="shared" si="4"/>
        <v>O.K.</v>
      </c>
      <c r="K13" s="49">
        <v>67.099999999999994</v>
      </c>
      <c r="L13" s="50">
        <v>65</v>
      </c>
      <c r="M13" s="51">
        <f t="shared" si="5"/>
        <v>54.499999999999993</v>
      </c>
      <c r="N13" s="52" t="s">
        <v>1388</v>
      </c>
      <c r="P13" s="26">
        <v>5.5</v>
      </c>
      <c r="Q13" s="26">
        <v>4.5</v>
      </c>
    </row>
    <row r="14" spans="1:18" ht="13.5" thickBot="1" x14ac:dyDescent="0.25">
      <c r="A14" s="32">
        <f t="shared" si="6"/>
        <v>43260</v>
      </c>
      <c r="B14" s="33">
        <v>9.6</v>
      </c>
      <c r="C14" s="34">
        <v>1.8660342883800491</v>
      </c>
      <c r="D14" s="45">
        <f t="shared" si="0"/>
        <v>5.1445999999999996</v>
      </c>
      <c r="E14" s="33">
        <v>17.100000000000001</v>
      </c>
      <c r="F14" s="34">
        <v>3.2735417424430961</v>
      </c>
      <c r="G14" s="45">
        <f t="shared" si="1"/>
        <v>5.2237</v>
      </c>
      <c r="H14" s="46">
        <f t="shared" si="2"/>
        <v>5.1841999999999997</v>
      </c>
      <c r="I14" s="47">
        <f t="shared" si="3"/>
        <v>0.76193048107712502</v>
      </c>
      <c r="J14" s="48" t="str">
        <f t="shared" si="4"/>
        <v>O.K.</v>
      </c>
      <c r="K14" s="49">
        <v>68</v>
      </c>
      <c r="L14" s="50">
        <v>70</v>
      </c>
      <c r="M14" s="51">
        <f>K14-((9*(100-L14))/25)</f>
        <v>57.2</v>
      </c>
      <c r="N14" s="52" t="s">
        <v>1388</v>
      </c>
      <c r="P14" s="26">
        <v>5.5</v>
      </c>
      <c r="Q14" s="26">
        <v>4.5</v>
      </c>
    </row>
    <row r="15" spans="1:18" ht="13.5" thickBot="1" x14ac:dyDescent="0.25">
      <c r="A15" s="32">
        <f t="shared" si="6"/>
        <v>43261</v>
      </c>
      <c r="B15" s="33">
        <v>8.6999999999999993</v>
      </c>
      <c r="C15" s="34">
        <v>1.6847405112316034</v>
      </c>
      <c r="D15" s="45">
        <f>ROUND(B15/C15,4)</f>
        <v>5.1639999999999997</v>
      </c>
      <c r="E15" s="33">
        <v>10.8</v>
      </c>
      <c r="F15" s="34">
        <v>2.0990437689497008</v>
      </c>
      <c r="G15" s="45">
        <f>ROUND(E15/F15,4)</f>
        <v>5.1452</v>
      </c>
      <c r="H15" s="46">
        <f t="shared" si="2"/>
        <v>5.1546000000000003</v>
      </c>
      <c r="I15" s="53">
        <f>ABS((G15-H15)/H15*100)</f>
        <v>0.18236138594653895</v>
      </c>
      <c r="J15" s="48" t="str">
        <f t="shared" si="4"/>
        <v>O.K.</v>
      </c>
      <c r="K15" s="49">
        <v>65.2</v>
      </c>
      <c r="L15" s="50">
        <v>72</v>
      </c>
      <c r="M15" s="51">
        <f>K15-((9*(100-L15))/25)</f>
        <v>55.120000000000005</v>
      </c>
      <c r="N15" s="52" t="s">
        <v>1388</v>
      </c>
      <c r="P15" s="26">
        <v>5.5</v>
      </c>
      <c r="Q15" s="26">
        <v>4.5</v>
      </c>
    </row>
    <row r="16" spans="1:18" ht="13.5" thickBot="1" x14ac:dyDescent="0.25">
      <c r="A16" s="32">
        <f t="shared" si="6"/>
        <v>43262</v>
      </c>
      <c r="B16" s="33">
        <v>9.4</v>
      </c>
      <c r="C16" s="34">
        <v>1.8441135503109491</v>
      </c>
      <c r="D16" s="45">
        <f t="shared" si="0"/>
        <v>5.0972999999999997</v>
      </c>
      <c r="E16" s="33">
        <v>8.4</v>
      </c>
      <c r="F16" s="34">
        <v>1.6373630657674165</v>
      </c>
      <c r="G16" s="45">
        <f t="shared" si="1"/>
        <v>5.1302000000000003</v>
      </c>
      <c r="H16" s="46">
        <f t="shared" si="2"/>
        <v>5.1138000000000003</v>
      </c>
      <c r="I16" s="47">
        <f>ABS((G16-H16)/H16*100)</f>
        <v>0.3207008486839526</v>
      </c>
      <c r="J16" s="48" t="str">
        <f t="shared" si="4"/>
        <v>O.K.</v>
      </c>
      <c r="K16" s="49">
        <v>64.2</v>
      </c>
      <c r="L16" s="50">
        <v>60</v>
      </c>
      <c r="M16" s="51">
        <f>K16-((9*(100-L16))/25)</f>
        <v>49.800000000000004</v>
      </c>
      <c r="N16" s="52" t="s">
        <v>1388</v>
      </c>
      <c r="P16" s="26">
        <v>5.5</v>
      </c>
      <c r="Q16" s="26">
        <v>4.5</v>
      </c>
    </row>
    <row r="17" spans="1:17" ht="13.5" thickBot="1" x14ac:dyDescent="0.25">
      <c r="A17" s="32">
        <f t="shared" si="6"/>
        <v>43263</v>
      </c>
      <c r="B17" s="33">
        <v>12.5</v>
      </c>
      <c r="C17" s="34">
        <v>2.4568575808797517</v>
      </c>
      <c r="D17" s="45">
        <f>ROUND(B17/C17,4)</f>
        <v>5.0877999999999997</v>
      </c>
      <c r="E17" s="33">
        <v>9.4</v>
      </c>
      <c r="F17" s="34">
        <v>1.8804889271210514</v>
      </c>
      <c r="G17" s="45">
        <f t="shared" si="1"/>
        <v>4.9987000000000004</v>
      </c>
      <c r="H17" s="46">
        <f t="shared" si="2"/>
        <v>5.0433000000000003</v>
      </c>
      <c r="I17" s="47">
        <f>ABS((G17-H17)/H17*100)</f>
        <v>0.88434160172902609</v>
      </c>
      <c r="J17" s="48" t="str">
        <f t="shared" si="4"/>
        <v>O.K.</v>
      </c>
      <c r="K17" s="49">
        <v>65.400000000000006</v>
      </c>
      <c r="L17" s="50">
        <v>63</v>
      </c>
      <c r="M17" s="51">
        <f>K17-((9*(100-L17))/25)</f>
        <v>52.080000000000005</v>
      </c>
      <c r="N17" s="52" t="s">
        <v>1388</v>
      </c>
      <c r="P17" s="26">
        <v>5.5</v>
      </c>
      <c r="Q17" s="26">
        <v>4.5</v>
      </c>
    </row>
    <row r="18" spans="1:17" ht="13.5" thickBot="1" x14ac:dyDescent="0.25">
      <c r="A18" s="32">
        <f t="shared" si="6"/>
        <v>43264</v>
      </c>
      <c r="B18" s="33">
        <v>8.9</v>
      </c>
      <c r="C18" s="34">
        <v>1.7479770602561082</v>
      </c>
      <c r="D18" s="45">
        <f>ROUND(B18/C18,4)</f>
        <v>5.0915999999999997</v>
      </c>
      <c r="E18" s="33">
        <v>15.1</v>
      </c>
      <c r="F18" s="34">
        <v>2.9532564052415409</v>
      </c>
      <c r="G18" s="45">
        <f t="shared" si="1"/>
        <v>5.1130000000000004</v>
      </c>
      <c r="H18" s="46">
        <f t="shared" si="2"/>
        <v>5.1022999999999996</v>
      </c>
      <c r="I18" s="47">
        <f>ABS((G18-H18)/H18*100)</f>
        <v>0.20970934676520042</v>
      </c>
      <c r="J18" s="48" t="str">
        <f t="shared" si="4"/>
        <v>O.K.</v>
      </c>
      <c r="K18" s="49">
        <v>64.400000000000006</v>
      </c>
      <c r="L18" s="50">
        <v>48</v>
      </c>
      <c r="M18" s="51">
        <f t="shared" si="5"/>
        <v>45.680000000000007</v>
      </c>
      <c r="N18" s="52" t="s">
        <v>1388</v>
      </c>
      <c r="P18" s="26">
        <v>5.5</v>
      </c>
      <c r="Q18" s="26">
        <v>4.5</v>
      </c>
    </row>
    <row r="19" spans="1:17" ht="13.5" thickBot="1" x14ac:dyDescent="0.25">
      <c r="A19" s="32">
        <f t="shared" si="6"/>
        <v>43265</v>
      </c>
      <c r="B19" s="33">
        <v>8.5</v>
      </c>
      <c r="C19" s="34">
        <v>1.7467428383543626</v>
      </c>
      <c r="D19" s="45">
        <f t="shared" si="0"/>
        <v>4.8662000000000001</v>
      </c>
      <c r="E19" s="33">
        <v>11.3</v>
      </c>
      <c r="F19" s="34">
        <v>2.2849516722610912</v>
      </c>
      <c r="G19" s="45">
        <f t="shared" si="1"/>
        <v>4.9454000000000002</v>
      </c>
      <c r="H19" s="46">
        <f t="shared" si="2"/>
        <v>4.9058000000000002</v>
      </c>
      <c r="I19" s="47">
        <f>ABS((G19-H19)/H19*100)</f>
        <v>0.8072077948550711</v>
      </c>
      <c r="J19" s="48" t="str">
        <f t="shared" si="4"/>
        <v>O.K.</v>
      </c>
      <c r="K19" s="49">
        <v>64</v>
      </c>
      <c r="L19" s="50">
        <v>51</v>
      </c>
      <c r="M19" s="51">
        <f t="shared" si="5"/>
        <v>46.36</v>
      </c>
      <c r="N19" s="52" t="s">
        <v>1388</v>
      </c>
      <c r="P19" s="26">
        <v>5.5</v>
      </c>
      <c r="Q19" s="26">
        <v>4.5</v>
      </c>
    </row>
    <row r="20" spans="1:17" ht="13.5" thickBot="1" x14ac:dyDescent="0.25">
      <c r="A20" s="32">
        <f t="shared" si="6"/>
        <v>43266</v>
      </c>
      <c r="B20" s="33">
        <v>9.9</v>
      </c>
      <c r="C20" s="34">
        <v>1.9956860926885318</v>
      </c>
      <c r="D20" s="45">
        <f t="shared" si="0"/>
        <v>4.9607000000000001</v>
      </c>
      <c r="E20" s="33">
        <v>9.6999999999999993</v>
      </c>
      <c r="F20" s="34">
        <v>1.9310015328568868</v>
      </c>
      <c r="G20" s="45">
        <f t="shared" si="1"/>
        <v>5.0232999999999999</v>
      </c>
      <c r="H20" s="46">
        <f t="shared" si="2"/>
        <v>4.992</v>
      </c>
      <c r="I20" s="47">
        <f t="shared" si="3"/>
        <v>0.62700320512820285</v>
      </c>
      <c r="J20" s="48" t="str">
        <f t="shared" si="4"/>
        <v>O.K.</v>
      </c>
      <c r="K20" s="49">
        <v>64</v>
      </c>
      <c r="L20" s="50">
        <v>55</v>
      </c>
      <c r="M20" s="51">
        <f>K20-((9*(100-L20))/25)</f>
        <v>47.8</v>
      </c>
      <c r="N20" s="52" t="s">
        <v>1417</v>
      </c>
      <c r="P20" s="26">
        <v>5.5</v>
      </c>
      <c r="Q20" s="26">
        <v>4.5</v>
      </c>
    </row>
    <row r="21" spans="1:17" ht="13.5" thickBot="1" x14ac:dyDescent="0.25">
      <c r="A21" s="32">
        <f t="shared" si="6"/>
        <v>43267</v>
      </c>
      <c r="B21" s="33">
        <v>7.1</v>
      </c>
      <c r="C21" s="34">
        <v>1.3956322607276943</v>
      </c>
      <c r="D21" s="45">
        <f t="shared" si="0"/>
        <v>5.0872999999999999</v>
      </c>
      <c r="E21" s="33">
        <v>7</v>
      </c>
      <c r="F21" s="34">
        <v>1.3710167068178702</v>
      </c>
      <c r="G21" s="45">
        <f t="shared" si="1"/>
        <v>5.1056999999999997</v>
      </c>
      <c r="H21" s="46">
        <f t="shared" si="2"/>
        <v>5.0964999999999998</v>
      </c>
      <c r="I21" s="47">
        <f t="shared" si="3"/>
        <v>0.18051604041989358</v>
      </c>
      <c r="J21" s="48" t="str">
        <f t="shared" si="4"/>
        <v>O.K.</v>
      </c>
      <c r="K21" s="49">
        <v>65.3</v>
      </c>
      <c r="L21" s="50">
        <v>68</v>
      </c>
      <c r="M21" s="51">
        <f t="shared" si="5"/>
        <v>53.78</v>
      </c>
      <c r="N21" s="52" t="s">
        <v>1417</v>
      </c>
      <c r="P21" s="26">
        <v>5.5</v>
      </c>
      <c r="Q21" s="26">
        <v>4.5</v>
      </c>
    </row>
    <row r="22" spans="1:17" ht="13.5" thickBot="1" x14ac:dyDescent="0.25">
      <c r="A22" s="32">
        <f t="shared" si="6"/>
        <v>43268</v>
      </c>
      <c r="B22" s="33">
        <v>9.4</v>
      </c>
      <c r="C22" s="34">
        <v>1.7995596822054181</v>
      </c>
      <c r="D22" s="45">
        <f t="shared" si="0"/>
        <v>5.2234999999999996</v>
      </c>
      <c r="E22" s="33">
        <v>9.9</v>
      </c>
      <c r="F22" s="34">
        <v>1.9515079834417504</v>
      </c>
      <c r="G22" s="45">
        <f t="shared" si="1"/>
        <v>5.0730000000000004</v>
      </c>
      <c r="H22" s="46">
        <f t="shared" si="2"/>
        <v>5.1482999999999999</v>
      </c>
      <c r="I22" s="47">
        <f t="shared" si="3"/>
        <v>1.4626187285123144</v>
      </c>
      <c r="J22" s="48" t="str">
        <f t="shared" si="4"/>
        <v>O.K.</v>
      </c>
      <c r="K22" s="49">
        <v>65.099999999999994</v>
      </c>
      <c r="L22" s="50">
        <v>57</v>
      </c>
      <c r="M22" s="51">
        <f t="shared" si="5"/>
        <v>49.61999999999999</v>
      </c>
      <c r="N22" s="52" t="s">
        <v>1417</v>
      </c>
      <c r="P22" s="26">
        <v>5.5</v>
      </c>
      <c r="Q22" s="26">
        <v>4.5</v>
      </c>
    </row>
    <row r="23" spans="1:17" ht="13.5" thickBot="1" x14ac:dyDescent="0.25">
      <c r="A23" s="32">
        <f t="shared" si="6"/>
        <v>43269</v>
      </c>
      <c r="B23" s="33">
        <v>11.4</v>
      </c>
      <c r="C23" s="34">
        <v>2.2512292896779162</v>
      </c>
      <c r="D23" s="45">
        <f t="shared" si="0"/>
        <v>5.0639000000000003</v>
      </c>
      <c r="E23" s="33">
        <v>9.5</v>
      </c>
      <c r="F23" s="34">
        <v>1.8858560794044665</v>
      </c>
      <c r="G23" s="45">
        <f t="shared" si="1"/>
        <v>5.0374999999999996</v>
      </c>
      <c r="H23" s="46">
        <f t="shared" si="2"/>
        <v>5.0507</v>
      </c>
      <c r="I23" s="47">
        <f t="shared" si="3"/>
        <v>0.26134991189340734</v>
      </c>
      <c r="J23" s="48" t="str">
        <f t="shared" si="4"/>
        <v>O.K.</v>
      </c>
      <c r="K23" s="49">
        <v>65.099999999999994</v>
      </c>
      <c r="L23" s="50">
        <v>68</v>
      </c>
      <c r="M23" s="51">
        <f t="shared" si="5"/>
        <v>53.58</v>
      </c>
      <c r="N23" s="52" t="s">
        <v>1417</v>
      </c>
      <c r="P23" s="26">
        <v>5.5</v>
      </c>
      <c r="Q23" s="26">
        <v>4.5</v>
      </c>
    </row>
    <row r="24" spans="1:17" ht="13.5" thickBot="1" x14ac:dyDescent="0.25">
      <c r="A24" s="32">
        <f t="shared" si="6"/>
        <v>43270</v>
      </c>
      <c r="B24" s="33">
        <v>8.6</v>
      </c>
      <c r="C24" s="34">
        <v>1.6730541019006673</v>
      </c>
      <c r="D24" s="45">
        <f>ROUND(B24/C24,4)</f>
        <v>5.1402999999999999</v>
      </c>
      <c r="E24" s="33">
        <v>7.5</v>
      </c>
      <c r="F24" s="34">
        <v>1.4954836394089848</v>
      </c>
      <c r="G24" s="45">
        <f t="shared" si="1"/>
        <v>5.0151000000000003</v>
      </c>
      <c r="H24" s="46">
        <f t="shared" si="2"/>
        <v>5.0777000000000001</v>
      </c>
      <c r="I24" s="47">
        <f t="shared" si="3"/>
        <v>1.232841640900403</v>
      </c>
      <c r="J24" s="48" t="str">
        <f t="shared" si="4"/>
        <v>O.K.</v>
      </c>
      <c r="K24" s="49">
        <v>64.599999999999994</v>
      </c>
      <c r="L24" s="50">
        <v>65</v>
      </c>
      <c r="M24" s="51">
        <f t="shared" si="5"/>
        <v>51.999999999999993</v>
      </c>
      <c r="N24" s="52" t="s">
        <v>1417</v>
      </c>
      <c r="P24" s="26">
        <v>5.5</v>
      </c>
      <c r="Q24" s="26">
        <v>4.5</v>
      </c>
    </row>
    <row r="25" spans="1:17" ht="13.5" thickBot="1" x14ac:dyDescent="0.25">
      <c r="A25" s="32">
        <f t="shared" si="6"/>
        <v>43271</v>
      </c>
      <c r="B25" s="33">
        <v>9.1</v>
      </c>
      <c r="C25" s="34">
        <v>1.7472782780668574</v>
      </c>
      <c r="D25" s="45">
        <f t="shared" si="0"/>
        <v>5.2081</v>
      </c>
      <c r="E25" s="33">
        <v>6.9</v>
      </c>
      <c r="F25" s="34">
        <v>1.3044957840208722</v>
      </c>
      <c r="G25" s="45">
        <f t="shared" si="1"/>
        <v>5.2893999999999997</v>
      </c>
      <c r="H25" s="46">
        <f t="shared" si="2"/>
        <v>5.2488000000000001</v>
      </c>
      <c r="I25" s="47">
        <f t="shared" si="3"/>
        <v>0.77351013565004434</v>
      </c>
      <c r="J25" s="48" t="str">
        <f t="shared" si="4"/>
        <v>O.K.</v>
      </c>
      <c r="K25" s="49">
        <v>65.5</v>
      </c>
      <c r="L25" s="50">
        <v>64</v>
      </c>
      <c r="M25" s="51">
        <f t="shared" si="5"/>
        <v>52.54</v>
      </c>
      <c r="N25" s="52" t="s">
        <v>1417</v>
      </c>
      <c r="P25" s="26">
        <v>5.5</v>
      </c>
      <c r="Q25" s="26">
        <v>4.5</v>
      </c>
    </row>
    <row r="26" spans="1:17" ht="13.5" thickBot="1" x14ac:dyDescent="0.25">
      <c r="A26" s="32">
        <f t="shared" si="6"/>
        <v>43272</v>
      </c>
      <c r="B26" s="33">
        <v>9.5</v>
      </c>
      <c r="C26" s="34">
        <v>1.8481771137309833</v>
      </c>
      <c r="D26" s="45">
        <f t="shared" si="0"/>
        <v>5.1402000000000001</v>
      </c>
      <c r="E26" s="33">
        <v>10.4</v>
      </c>
      <c r="F26" s="34">
        <v>2.0209871745044694</v>
      </c>
      <c r="G26" s="45">
        <f>ROUND(E26/F26,4)</f>
        <v>5.1459999999999999</v>
      </c>
      <c r="H26" s="46">
        <f t="shared" si="2"/>
        <v>5.1430999999999996</v>
      </c>
      <c r="I26" s="47">
        <f t="shared" si="3"/>
        <v>5.6386226205991458E-2</v>
      </c>
      <c r="J26" s="48" t="str">
        <f t="shared" si="4"/>
        <v>O.K.</v>
      </c>
      <c r="K26" s="49">
        <v>68.5</v>
      </c>
      <c r="L26" s="50">
        <v>72</v>
      </c>
      <c r="M26" s="51">
        <f t="shared" si="5"/>
        <v>58.42</v>
      </c>
      <c r="N26" s="52" t="s">
        <v>1417</v>
      </c>
      <c r="P26" s="26">
        <v>5.5</v>
      </c>
      <c r="Q26" s="26">
        <v>4.5</v>
      </c>
    </row>
    <row r="27" spans="1:17" ht="13.5" thickBot="1" x14ac:dyDescent="0.25">
      <c r="A27" s="32">
        <f t="shared" si="6"/>
        <v>43273</v>
      </c>
      <c r="B27" s="33">
        <v>8.4</v>
      </c>
      <c r="C27" s="34">
        <v>1.6930000000000001</v>
      </c>
      <c r="D27" s="45">
        <f t="shared" si="0"/>
        <v>4.9615999999999998</v>
      </c>
      <c r="E27" s="33">
        <v>9.5</v>
      </c>
      <c r="F27" s="34">
        <v>1.8575999999999999</v>
      </c>
      <c r="G27" s="45">
        <f>ROUND(E27/F27,4)</f>
        <v>5.1140999999999996</v>
      </c>
      <c r="H27" s="46">
        <f t="shared" si="2"/>
        <v>5.0378999999999996</v>
      </c>
      <c r="I27" s="47">
        <f t="shared" si="3"/>
        <v>1.5125349848151024</v>
      </c>
      <c r="J27" s="48" t="str">
        <f t="shared" si="4"/>
        <v>O.K.</v>
      </c>
      <c r="K27" s="49">
        <v>65.7</v>
      </c>
      <c r="L27" s="50">
        <v>69</v>
      </c>
      <c r="M27" s="51">
        <f t="shared" si="5"/>
        <v>54.540000000000006</v>
      </c>
      <c r="N27" s="52" t="s">
        <v>1563</v>
      </c>
      <c r="O27" s="26" t="s">
        <v>627</v>
      </c>
      <c r="P27" s="26">
        <v>5.5</v>
      </c>
      <c r="Q27" s="26">
        <v>4.5</v>
      </c>
    </row>
    <row r="28" spans="1:17" ht="13.5" thickBot="1" x14ac:dyDescent="0.25">
      <c r="A28" s="32">
        <f t="shared" si="6"/>
        <v>43274</v>
      </c>
      <c r="B28" s="33">
        <v>7.8</v>
      </c>
      <c r="C28" s="34">
        <v>1.5310999999999999</v>
      </c>
      <c r="D28" s="45">
        <f t="shared" si="0"/>
        <v>5.0944000000000003</v>
      </c>
      <c r="E28" s="33">
        <v>8.8000000000000007</v>
      </c>
      <c r="F28" s="34">
        <v>1.69</v>
      </c>
      <c r="G28" s="45">
        <f t="shared" si="1"/>
        <v>5.2070999999999996</v>
      </c>
      <c r="H28" s="46">
        <f t="shared" si="2"/>
        <v>5.1508000000000003</v>
      </c>
      <c r="I28" s="47">
        <f t="shared" si="3"/>
        <v>1.0930340917915538</v>
      </c>
      <c r="J28" s="48" t="str">
        <f t="shared" si="4"/>
        <v>O.K.</v>
      </c>
      <c r="K28" s="49">
        <v>64.599999999999994</v>
      </c>
      <c r="L28" s="50">
        <v>62</v>
      </c>
      <c r="M28" s="51">
        <f t="shared" si="5"/>
        <v>50.919999999999995</v>
      </c>
      <c r="N28" s="52" t="s">
        <v>1563</v>
      </c>
      <c r="P28" s="26">
        <v>5.5</v>
      </c>
      <c r="Q28" s="26">
        <v>4.5</v>
      </c>
    </row>
    <row r="29" spans="1:17" ht="13.5" thickBot="1" x14ac:dyDescent="0.25">
      <c r="A29" s="32">
        <f t="shared" ref="A29:A36" si="7">A28+1</f>
        <v>43275</v>
      </c>
      <c r="B29" s="33">
        <v>8.6</v>
      </c>
      <c r="C29" s="34">
        <v>1.7713000000000001</v>
      </c>
      <c r="D29" s="45">
        <f>ROUND(B29/C29,4)</f>
        <v>4.8552</v>
      </c>
      <c r="E29" s="33">
        <v>9</v>
      </c>
      <c r="F29" s="34">
        <v>1.909</v>
      </c>
      <c r="G29" s="45">
        <f t="shared" ref="G29:G38" si="8">ROUND(E29/F29,4)</f>
        <v>4.7145000000000001</v>
      </c>
      <c r="H29" s="46">
        <f t="shared" ref="H29:H38" si="9">ROUND(AVERAGE(D29,G29),4)</f>
        <v>4.7849000000000004</v>
      </c>
      <c r="I29" s="47">
        <f t="shared" ref="I29:I38" si="10">ABS((G29-H29)/H29*100)</f>
        <v>1.4712951158853944</v>
      </c>
      <c r="J29" s="48" t="str">
        <f t="shared" ref="J29:J38" si="11">(IF((ABS(I29))&lt;(ABS(2)),"O.K.","NO CUMPLE"))</f>
        <v>O.K.</v>
      </c>
      <c r="K29" s="49">
        <v>62.4</v>
      </c>
      <c r="L29" s="50">
        <v>57</v>
      </c>
      <c r="M29" s="51">
        <f t="shared" ref="M29:M37" si="12">K29-((9*(100-L29))/25)</f>
        <v>46.92</v>
      </c>
      <c r="N29" s="52" t="s">
        <v>1563</v>
      </c>
      <c r="P29" s="26">
        <v>5.5</v>
      </c>
      <c r="Q29" s="26">
        <v>4.5</v>
      </c>
    </row>
    <row r="30" spans="1:17" ht="13.5" thickBot="1" x14ac:dyDescent="0.25">
      <c r="A30" s="32">
        <f t="shared" si="7"/>
        <v>43276</v>
      </c>
      <c r="B30" s="33">
        <v>10.199999999999999</v>
      </c>
      <c r="C30" s="34">
        <v>2.0402</v>
      </c>
      <c r="D30" s="45">
        <f>ROUND(B30/C30,4)</f>
        <v>4.9995000000000003</v>
      </c>
      <c r="E30" s="33">
        <v>10.3</v>
      </c>
      <c r="F30" s="34">
        <v>2.0901999999999998</v>
      </c>
      <c r="G30" s="45">
        <f t="shared" si="8"/>
        <v>4.9278000000000004</v>
      </c>
      <c r="H30" s="46">
        <f t="shared" si="9"/>
        <v>4.9637000000000002</v>
      </c>
      <c r="I30" s="47">
        <f t="shared" si="10"/>
        <v>0.72325080081390536</v>
      </c>
      <c r="J30" s="48" t="str">
        <f t="shared" si="11"/>
        <v>O.K.</v>
      </c>
      <c r="K30" s="49">
        <v>68.7</v>
      </c>
      <c r="L30" s="50">
        <v>63</v>
      </c>
      <c r="M30" s="51">
        <f t="shared" si="12"/>
        <v>55.38</v>
      </c>
      <c r="N30" s="52" t="s">
        <v>1563</v>
      </c>
      <c r="P30" s="26">
        <v>5.5</v>
      </c>
      <c r="Q30" s="26">
        <v>4.5</v>
      </c>
    </row>
    <row r="31" spans="1:17" ht="13.5" thickBot="1" x14ac:dyDescent="0.25">
      <c r="A31" s="32">
        <f t="shared" si="7"/>
        <v>43277</v>
      </c>
      <c r="B31" s="33">
        <v>9.8000000000000007</v>
      </c>
      <c r="C31" s="34">
        <v>1.9191</v>
      </c>
      <c r="D31" s="45">
        <f t="shared" ref="D31:D38" si="13">ROUND(B31/C31,4)</f>
        <v>5.1066000000000003</v>
      </c>
      <c r="E31" s="33">
        <v>8.5</v>
      </c>
      <c r="F31" s="34">
        <v>1.7000999999999999</v>
      </c>
      <c r="G31" s="45">
        <f t="shared" si="8"/>
        <v>4.9996999999999998</v>
      </c>
      <c r="H31" s="46">
        <f t="shared" si="9"/>
        <v>5.0532000000000004</v>
      </c>
      <c r="I31" s="47">
        <f t="shared" si="10"/>
        <v>1.0587350589725431</v>
      </c>
      <c r="J31" s="48" t="str">
        <f t="shared" si="11"/>
        <v>O.K.</v>
      </c>
      <c r="K31" s="49">
        <v>63.1</v>
      </c>
      <c r="L31" s="50">
        <v>52</v>
      </c>
      <c r="M31" s="51">
        <f t="shared" si="12"/>
        <v>45.82</v>
      </c>
      <c r="N31" s="52" t="s">
        <v>1563</v>
      </c>
      <c r="P31" s="26">
        <v>5.5</v>
      </c>
      <c r="Q31" s="26">
        <v>4.5</v>
      </c>
    </row>
    <row r="32" spans="1:17" ht="13.5" thickBot="1" x14ac:dyDescent="0.25">
      <c r="A32" s="32">
        <f t="shared" si="7"/>
        <v>43278</v>
      </c>
      <c r="B32" s="33">
        <v>8.5</v>
      </c>
      <c r="C32" s="34">
        <v>1.649</v>
      </c>
      <c r="D32" s="221">
        <f>ROUND(B32/C32,4)</f>
        <v>5.1546000000000003</v>
      </c>
      <c r="E32" s="33">
        <v>9.9</v>
      </c>
      <c r="F32" s="34">
        <v>1.9061999999999999</v>
      </c>
      <c r="G32" s="45">
        <f t="shared" si="8"/>
        <v>5.1936</v>
      </c>
      <c r="H32" s="46">
        <f t="shared" si="9"/>
        <v>5.1741000000000001</v>
      </c>
      <c r="I32" s="47">
        <f t="shared" si="10"/>
        <v>0.37687713805299183</v>
      </c>
      <c r="J32" s="48" t="str">
        <f t="shared" si="11"/>
        <v>O.K.</v>
      </c>
      <c r="K32" s="49">
        <v>60.5</v>
      </c>
      <c r="L32" s="50">
        <v>50</v>
      </c>
      <c r="M32" s="51">
        <f t="shared" si="12"/>
        <v>42.5</v>
      </c>
      <c r="N32" s="52" t="s">
        <v>1563</v>
      </c>
      <c r="P32" s="26">
        <v>5.5</v>
      </c>
      <c r="Q32" s="26">
        <v>4.5</v>
      </c>
    </row>
    <row r="33" spans="1:17" ht="13.5" thickBot="1" x14ac:dyDescent="0.25">
      <c r="A33" s="32">
        <f t="shared" si="7"/>
        <v>43279</v>
      </c>
      <c r="B33" s="33"/>
      <c r="C33" s="34"/>
      <c r="D33" s="45" t="e">
        <f t="shared" si="13"/>
        <v>#DIV/0!</v>
      </c>
      <c r="E33" s="33"/>
      <c r="F33" s="34"/>
      <c r="G33" s="45" t="e">
        <f t="shared" si="8"/>
        <v>#DIV/0!</v>
      </c>
      <c r="H33" s="46" t="e">
        <f t="shared" si="9"/>
        <v>#DIV/0!</v>
      </c>
      <c r="I33" s="47" t="e">
        <f t="shared" si="10"/>
        <v>#DIV/0!</v>
      </c>
      <c r="J33" s="48" t="e">
        <f t="shared" si="11"/>
        <v>#DIV/0!</v>
      </c>
      <c r="K33" s="49"/>
      <c r="L33" s="50"/>
      <c r="M33" s="51">
        <f t="shared" si="12"/>
        <v>-36</v>
      </c>
      <c r="N33" s="52"/>
      <c r="P33" s="26">
        <v>5.5</v>
      </c>
      <c r="Q33" s="26">
        <v>4.5</v>
      </c>
    </row>
    <row r="34" spans="1:17" ht="13.5" thickBot="1" x14ac:dyDescent="0.25">
      <c r="A34" s="32">
        <f t="shared" si="7"/>
        <v>43280</v>
      </c>
      <c r="B34" s="33"/>
      <c r="C34" s="34"/>
      <c r="D34" s="45" t="e">
        <f t="shared" si="13"/>
        <v>#DIV/0!</v>
      </c>
      <c r="E34" s="33"/>
      <c r="F34" s="34"/>
      <c r="G34" s="45" t="e">
        <f t="shared" si="8"/>
        <v>#DIV/0!</v>
      </c>
      <c r="H34" s="46" t="e">
        <f t="shared" si="9"/>
        <v>#DIV/0!</v>
      </c>
      <c r="I34" s="47" t="e">
        <f t="shared" si="10"/>
        <v>#DIV/0!</v>
      </c>
      <c r="J34" s="48" t="e">
        <f t="shared" si="11"/>
        <v>#DIV/0!</v>
      </c>
      <c r="K34" s="49"/>
      <c r="L34" s="50"/>
      <c r="M34" s="51">
        <f t="shared" si="12"/>
        <v>-36</v>
      </c>
      <c r="N34" s="52"/>
      <c r="P34" s="26">
        <v>5.5</v>
      </c>
      <c r="Q34" s="26">
        <v>4.5</v>
      </c>
    </row>
    <row r="35" spans="1:17" ht="13.5" thickBot="1" x14ac:dyDescent="0.25">
      <c r="A35" s="32">
        <f t="shared" si="7"/>
        <v>43281</v>
      </c>
      <c r="B35" s="33"/>
      <c r="C35" s="55"/>
      <c r="D35" s="45" t="e">
        <f t="shared" si="13"/>
        <v>#DIV/0!</v>
      </c>
      <c r="E35" s="33"/>
      <c r="F35" s="55"/>
      <c r="G35" s="45" t="e">
        <f t="shared" si="8"/>
        <v>#DIV/0!</v>
      </c>
      <c r="H35" s="46" t="e">
        <f t="shared" si="9"/>
        <v>#DIV/0!</v>
      </c>
      <c r="I35" s="47" t="e">
        <f t="shared" si="10"/>
        <v>#DIV/0!</v>
      </c>
      <c r="J35" s="48" t="e">
        <f t="shared" si="11"/>
        <v>#DIV/0!</v>
      </c>
      <c r="K35" s="49"/>
      <c r="L35" s="50"/>
      <c r="M35" s="51">
        <f t="shared" si="12"/>
        <v>-36</v>
      </c>
      <c r="N35" s="52"/>
      <c r="P35" s="26">
        <v>5.5</v>
      </c>
      <c r="Q35" s="26">
        <v>4.5</v>
      </c>
    </row>
    <row r="36" spans="1:17" x14ac:dyDescent="0.2">
      <c r="A36" s="32">
        <f t="shared" si="7"/>
        <v>43282</v>
      </c>
      <c r="B36" s="54"/>
      <c r="C36" s="55"/>
      <c r="D36" s="45" t="e">
        <f t="shared" si="13"/>
        <v>#DIV/0!</v>
      </c>
      <c r="E36" s="54"/>
      <c r="F36" s="55"/>
      <c r="G36" s="45" t="e">
        <f t="shared" si="8"/>
        <v>#DIV/0!</v>
      </c>
      <c r="H36" s="46" t="e">
        <f t="shared" si="9"/>
        <v>#DIV/0!</v>
      </c>
      <c r="I36" s="47" t="e">
        <f t="shared" si="10"/>
        <v>#DIV/0!</v>
      </c>
      <c r="J36" s="48" t="e">
        <f t="shared" si="11"/>
        <v>#DIV/0!</v>
      </c>
      <c r="K36" s="40"/>
      <c r="L36" s="41"/>
      <c r="M36" s="56">
        <f>K36-((9*(100-L36))/25)</f>
        <v>-36</v>
      </c>
      <c r="N36" s="52"/>
      <c r="P36" s="26">
        <v>5.5</v>
      </c>
      <c r="Q36" s="26">
        <v>4.5</v>
      </c>
    </row>
    <row r="37" spans="1:17" x14ac:dyDescent="0.2">
      <c r="A37" s="44"/>
      <c r="B37" s="54"/>
      <c r="C37" s="55"/>
      <c r="D37" s="45" t="e">
        <f t="shared" si="13"/>
        <v>#DIV/0!</v>
      </c>
      <c r="E37" s="54"/>
      <c r="F37" s="55"/>
      <c r="G37" s="45" t="e">
        <f>ROUND(E37/F37,4)</f>
        <v>#DIV/0!</v>
      </c>
      <c r="H37" s="46" t="e">
        <f>ROUND(AVERAGE(D37,G37),4)</f>
        <v>#DIV/0!</v>
      </c>
      <c r="I37" s="47" t="e">
        <f>ABS((G37-H37)/H37*100)</f>
        <v>#DIV/0!</v>
      </c>
      <c r="J37" s="48" t="e">
        <f>(IF((ABS(I37))&lt;(ABS(2)),"O.K.","NO CUMPLE"))</f>
        <v>#DIV/0!</v>
      </c>
      <c r="K37" s="40"/>
      <c r="L37" s="41"/>
      <c r="M37" s="56">
        <f t="shared" si="12"/>
        <v>-36</v>
      </c>
      <c r="N37" s="52"/>
    </row>
    <row r="38" spans="1:17" ht="13.5" thickBot="1" x14ac:dyDescent="0.25">
      <c r="A38" s="44"/>
      <c r="B38" s="57"/>
      <c r="C38" s="58"/>
      <c r="D38" s="59" t="e">
        <f t="shared" si="13"/>
        <v>#DIV/0!</v>
      </c>
      <c r="E38" s="60"/>
      <c r="F38" s="61"/>
      <c r="G38" s="59" t="e">
        <f t="shared" si="8"/>
        <v>#DIV/0!</v>
      </c>
      <c r="H38" s="62" t="e">
        <f t="shared" si="9"/>
        <v>#DIV/0!</v>
      </c>
      <c r="I38" s="63" t="e">
        <f t="shared" si="10"/>
        <v>#DIV/0!</v>
      </c>
      <c r="J38" s="64" t="e">
        <f t="shared" si="11"/>
        <v>#DIV/0!</v>
      </c>
      <c r="K38" s="65"/>
      <c r="L38" s="66"/>
      <c r="M38" s="67">
        <f>K38-((9*(100-L38))/25)</f>
        <v>-36</v>
      </c>
      <c r="N38" s="68"/>
      <c r="P38" s="26">
        <v>5.5</v>
      </c>
      <c r="Q38" s="26">
        <v>4.5</v>
      </c>
    </row>
    <row r="39" spans="1:17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69"/>
      <c r="M39" s="26"/>
      <c r="N39" s="26"/>
    </row>
    <row r="40" spans="1:17" x14ac:dyDescent="0.2">
      <c r="A40" s="26"/>
      <c r="B40" s="26"/>
      <c r="C40" s="26"/>
      <c r="D40" s="226">
        <f>C31</f>
        <v>1.9191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</row>
    <row r="41" spans="1:17" x14ac:dyDescent="0.2">
      <c r="A41" s="26"/>
      <c r="B41" s="26"/>
      <c r="C41" s="26"/>
      <c r="D41" s="70"/>
      <c r="E41" s="70"/>
      <c r="F41" s="26"/>
      <c r="G41" s="26"/>
      <c r="H41" s="26"/>
      <c r="I41" s="26"/>
      <c r="J41" s="26"/>
      <c r="K41" s="26"/>
      <c r="L41" s="26"/>
      <c r="M41" s="26"/>
      <c r="N41" s="26"/>
    </row>
    <row r="42" spans="1:17" x14ac:dyDescent="0.2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</row>
    <row r="43" spans="1:17" x14ac:dyDescent="0.2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</row>
    <row r="44" spans="1:17" x14ac:dyDescent="0.2">
      <c r="A44" s="26"/>
      <c r="B44" s="26"/>
      <c r="C44" s="26"/>
      <c r="D44" s="26"/>
      <c r="E44" s="71"/>
      <c r="F44" s="26"/>
      <c r="G44" s="26"/>
      <c r="H44" s="26"/>
      <c r="I44" s="26"/>
      <c r="J44" s="26"/>
      <c r="K44" s="26"/>
      <c r="L44" s="26"/>
      <c r="M44" s="26"/>
      <c r="N44" s="26"/>
    </row>
    <row r="45" spans="1:17" x14ac:dyDescent="0.2">
      <c r="A45" s="26"/>
      <c r="B45" s="26"/>
      <c r="C45" s="26"/>
      <c r="D45" s="26"/>
      <c r="E45" s="70"/>
      <c r="F45" s="26"/>
      <c r="G45" s="26"/>
      <c r="H45" s="26"/>
      <c r="I45" s="26"/>
      <c r="J45" s="26"/>
      <c r="K45" s="26"/>
      <c r="L45" s="26"/>
      <c r="M45" s="26"/>
      <c r="N45" s="26"/>
    </row>
    <row r="46" spans="1:17" x14ac:dyDescent="0.2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</row>
    <row r="47" spans="1:17" x14ac:dyDescent="0.2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</row>
    <row r="48" spans="1:17" x14ac:dyDescent="0.2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</row>
    <row r="49" spans="1:14" x14ac:dyDescent="0.2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</row>
    <row r="50" spans="1:14" x14ac:dyDescent="0.2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</row>
    <row r="51" spans="1:14" x14ac:dyDescent="0.2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</row>
    <row r="52" spans="1:14" x14ac:dyDescent="0.2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</row>
    <row r="53" spans="1:14" x14ac:dyDescent="0.2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</row>
    <row r="54" spans="1:14" x14ac:dyDescent="0.2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</row>
    <row r="55" spans="1:14" x14ac:dyDescent="0.2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</row>
    <row r="56" spans="1:14" x14ac:dyDescent="0.2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</row>
    <row r="57" spans="1:14" x14ac:dyDescent="0.2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</row>
    <row r="58" spans="1:14" x14ac:dyDescent="0.2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</row>
    <row r="59" spans="1:14" x14ac:dyDescent="0.2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</row>
    <row r="60" spans="1:14" x14ac:dyDescent="0.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</row>
    <row r="61" spans="1:14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</row>
    <row r="62" spans="1:14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</row>
    <row r="63" spans="1:14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</row>
    <row r="64" spans="1:14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</row>
    <row r="65" spans="1:14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</row>
    <row r="66" spans="1:14" s="26" customFormat="1" x14ac:dyDescent="0.2"/>
    <row r="67" spans="1:14" s="26" customFormat="1" x14ac:dyDescent="0.2"/>
    <row r="68" spans="1:14" s="26" customFormat="1" x14ac:dyDescent="0.2"/>
    <row r="69" spans="1:14" s="26" customFormat="1" x14ac:dyDescent="0.2"/>
    <row r="70" spans="1:14" s="26" customFormat="1" x14ac:dyDescent="0.2"/>
    <row r="71" spans="1:14" s="26" customFormat="1" x14ac:dyDescent="0.2"/>
    <row r="72" spans="1:14" s="26" customFormat="1" x14ac:dyDescent="0.2"/>
    <row r="73" spans="1:14" s="26" customFormat="1" x14ac:dyDescent="0.2"/>
    <row r="74" spans="1:14" s="26" customFormat="1" x14ac:dyDescent="0.2"/>
    <row r="75" spans="1:14" s="26" customFormat="1" x14ac:dyDescent="0.2"/>
    <row r="76" spans="1:14" s="26" customFormat="1" x14ac:dyDescent="0.2"/>
    <row r="77" spans="1:14" s="26" customFormat="1" x14ac:dyDescent="0.2"/>
    <row r="78" spans="1:14" s="26" customFormat="1" x14ac:dyDescent="0.2"/>
    <row r="79" spans="1:14" s="26" customFormat="1" x14ac:dyDescent="0.2"/>
    <row r="80" spans="1:14" s="26" customFormat="1" x14ac:dyDescent="0.2"/>
    <row r="81" s="26" customFormat="1" x14ac:dyDescent="0.2"/>
    <row r="82" s="26" customFormat="1" x14ac:dyDescent="0.2"/>
    <row r="83" s="26" customFormat="1" x14ac:dyDescent="0.2"/>
    <row r="84" s="26" customFormat="1" x14ac:dyDescent="0.2"/>
    <row r="85" s="26" customFormat="1" x14ac:dyDescent="0.2"/>
    <row r="86" s="26" customFormat="1" x14ac:dyDescent="0.2"/>
    <row r="87" s="26" customFormat="1" x14ac:dyDescent="0.2"/>
    <row r="88" s="26" customFormat="1" x14ac:dyDescent="0.2"/>
    <row r="89" s="26" customFormat="1" x14ac:dyDescent="0.2"/>
    <row r="90" s="26" customFormat="1" x14ac:dyDescent="0.2"/>
    <row r="91" s="26" customFormat="1" x14ac:dyDescent="0.2"/>
    <row r="92" s="26" customFormat="1" x14ac:dyDescent="0.2"/>
    <row r="93" s="26" customFormat="1" x14ac:dyDescent="0.2"/>
    <row r="94" s="26" customFormat="1" x14ac:dyDescent="0.2"/>
    <row r="95" s="26" customFormat="1" x14ac:dyDescent="0.2"/>
    <row r="96" s="26" customFormat="1" x14ac:dyDescent="0.2"/>
    <row r="97" s="26" customFormat="1" x14ac:dyDescent="0.2"/>
    <row r="98" s="26" customFormat="1" x14ac:dyDescent="0.2"/>
    <row r="99" s="26" customFormat="1" x14ac:dyDescent="0.2"/>
    <row r="100" s="26" customFormat="1" x14ac:dyDescent="0.2"/>
    <row r="101" s="26" customFormat="1" x14ac:dyDescent="0.2"/>
    <row r="102" s="26" customFormat="1" x14ac:dyDescent="0.2"/>
    <row r="103" s="26" customFormat="1" x14ac:dyDescent="0.2"/>
    <row r="104" s="26" customFormat="1" x14ac:dyDescent="0.2"/>
    <row r="105" s="26" customFormat="1" x14ac:dyDescent="0.2"/>
    <row r="106" s="26" customFormat="1" x14ac:dyDescent="0.2"/>
    <row r="107" s="26" customFormat="1" x14ac:dyDescent="0.2"/>
    <row r="108" s="26" customFormat="1" x14ac:dyDescent="0.2"/>
    <row r="109" s="26" customFormat="1" x14ac:dyDescent="0.2"/>
    <row r="110" s="26" customFormat="1" x14ac:dyDescent="0.2"/>
    <row r="111" s="26" customFormat="1" x14ac:dyDescent="0.2"/>
    <row r="112" s="26" customFormat="1" x14ac:dyDescent="0.2"/>
    <row r="113" s="26" customFormat="1" x14ac:dyDescent="0.2"/>
    <row r="114" s="26" customFormat="1" x14ac:dyDescent="0.2"/>
    <row r="115" s="26" customFormat="1" x14ac:dyDescent="0.2"/>
    <row r="116" s="26" customFormat="1" x14ac:dyDescent="0.2"/>
    <row r="117" s="26" customFormat="1" x14ac:dyDescent="0.2"/>
    <row r="118" s="26" customFormat="1" x14ac:dyDescent="0.2"/>
    <row r="119" s="26" customFormat="1" x14ac:dyDescent="0.2"/>
    <row r="120" s="26" customFormat="1" x14ac:dyDescent="0.2"/>
    <row r="121" s="26" customFormat="1" x14ac:dyDescent="0.2"/>
    <row r="122" s="26" customFormat="1" x14ac:dyDescent="0.2"/>
    <row r="123" s="26" customFormat="1" x14ac:dyDescent="0.2"/>
    <row r="124" s="26" customFormat="1" x14ac:dyDescent="0.2"/>
    <row r="125" s="26" customFormat="1" x14ac:dyDescent="0.2"/>
    <row r="126" s="26" customFormat="1" x14ac:dyDescent="0.2"/>
    <row r="127" s="26" customFormat="1" x14ac:dyDescent="0.2"/>
    <row r="128" s="26" customFormat="1" x14ac:dyDescent="0.2"/>
    <row r="129" s="26" customFormat="1" x14ac:dyDescent="0.2"/>
    <row r="130" s="26" customFormat="1" x14ac:dyDescent="0.2"/>
    <row r="131" s="26" customFormat="1" x14ac:dyDescent="0.2"/>
    <row r="132" s="26" customFormat="1" x14ac:dyDescent="0.2"/>
    <row r="133" s="26" customFormat="1" x14ac:dyDescent="0.2"/>
    <row r="134" s="26" customFormat="1" x14ac:dyDescent="0.2"/>
    <row r="135" s="26" customFormat="1" x14ac:dyDescent="0.2"/>
    <row r="136" s="26" customFormat="1" x14ac:dyDescent="0.2"/>
    <row r="137" s="26" customFormat="1" x14ac:dyDescent="0.2"/>
    <row r="138" s="26" customFormat="1" x14ac:dyDescent="0.2"/>
    <row r="139" s="26" customFormat="1" x14ac:dyDescent="0.2"/>
    <row r="140" s="26" customFormat="1" x14ac:dyDescent="0.2"/>
    <row r="141" s="26" customFormat="1" x14ac:dyDescent="0.2"/>
    <row r="142" s="26" customFormat="1" x14ac:dyDescent="0.2"/>
    <row r="143" s="26" customFormat="1" x14ac:dyDescent="0.2"/>
    <row r="144" s="26" customFormat="1" x14ac:dyDescent="0.2"/>
    <row r="145" s="26" customFormat="1" x14ac:dyDescent="0.2"/>
    <row r="146" s="26" customFormat="1" x14ac:dyDescent="0.2"/>
    <row r="147" s="26" customFormat="1" x14ac:dyDescent="0.2"/>
    <row r="148" s="26" customFormat="1" x14ac:dyDescent="0.2"/>
    <row r="149" s="26" customFormat="1" x14ac:dyDescent="0.2"/>
    <row r="150" s="26" customFormat="1" x14ac:dyDescent="0.2"/>
    <row r="151" s="26" customFormat="1" x14ac:dyDescent="0.2"/>
    <row r="152" s="26" customFormat="1" x14ac:dyDescent="0.2"/>
    <row r="153" s="26" customFormat="1" x14ac:dyDescent="0.2"/>
    <row r="154" s="26" customFormat="1" x14ac:dyDescent="0.2"/>
    <row r="155" s="26" customFormat="1" x14ac:dyDescent="0.2"/>
    <row r="156" s="26" customFormat="1" x14ac:dyDescent="0.2"/>
    <row r="157" s="26" customFormat="1" x14ac:dyDescent="0.2"/>
    <row r="158" s="26" customFormat="1" x14ac:dyDescent="0.2"/>
    <row r="159" s="26" customFormat="1" x14ac:dyDescent="0.2"/>
    <row r="160" s="26" customFormat="1" x14ac:dyDescent="0.2"/>
    <row r="161" s="26" customFormat="1" x14ac:dyDescent="0.2"/>
    <row r="162" s="26" customFormat="1" x14ac:dyDescent="0.2"/>
    <row r="163" s="26" customFormat="1" x14ac:dyDescent="0.2"/>
    <row r="164" s="26" customFormat="1" x14ac:dyDescent="0.2"/>
    <row r="165" s="26" customFormat="1" x14ac:dyDescent="0.2"/>
    <row r="166" s="26" customFormat="1" x14ac:dyDescent="0.2"/>
    <row r="167" s="26" customFormat="1" x14ac:dyDescent="0.2"/>
    <row r="168" s="26" customFormat="1" x14ac:dyDescent="0.2"/>
    <row r="169" s="26" customFormat="1" x14ac:dyDescent="0.2"/>
    <row r="170" s="26" customFormat="1" x14ac:dyDescent="0.2"/>
    <row r="171" s="26" customFormat="1" x14ac:dyDescent="0.2"/>
    <row r="172" s="26" customFormat="1" x14ac:dyDescent="0.2"/>
    <row r="173" s="26" customFormat="1" x14ac:dyDescent="0.2"/>
    <row r="174" s="26" customFormat="1" x14ac:dyDescent="0.2"/>
    <row r="175" s="26" customFormat="1" x14ac:dyDescent="0.2"/>
    <row r="176" s="26" customFormat="1" x14ac:dyDescent="0.2"/>
    <row r="177" s="26" customFormat="1" x14ac:dyDescent="0.2"/>
    <row r="178" s="26" customFormat="1" x14ac:dyDescent="0.2"/>
    <row r="179" s="26" customFormat="1" x14ac:dyDescent="0.2"/>
    <row r="180" s="26" customFormat="1" x14ac:dyDescent="0.2"/>
    <row r="181" s="26" customFormat="1" x14ac:dyDescent="0.2"/>
    <row r="182" s="26" customFormat="1" x14ac:dyDescent="0.2"/>
    <row r="183" s="26" customFormat="1" x14ac:dyDescent="0.2"/>
    <row r="184" s="26" customFormat="1" x14ac:dyDescent="0.2"/>
    <row r="185" s="26" customFormat="1" x14ac:dyDescent="0.2"/>
    <row r="186" s="26" customFormat="1" x14ac:dyDescent="0.2"/>
    <row r="187" s="26" customFormat="1" x14ac:dyDescent="0.2"/>
    <row r="188" s="26" customFormat="1" x14ac:dyDescent="0.2"/>
    <row r="189" s="26" customFormat="1" x14ac:dyDescent="0.2"/>
    <row r="190" s="26" customFormat="1" x14ac:dyDescent="0.2"/>
    <row r="191" s="26" customFormat="1" x14ac:dyDescent="0.2"/>
    <row r="192" s="26" customFormat="1" x14ac:dyDescent="0.2"/>
    <row r="193" s="26" customFormat="1" x14ac:dyDescent="0.2"/>
    <row r="194" s="26" customFormat="1" x14ac:dyDescent="0.2"/>
    <row r="195" s="26" customFormat="1" x14ac:dyDescent="0.2"/>
    <row r="196" s="26" customFormat="1" x14ac:dyDescent="0.2"/>
    <row r="197" s="26" customFormat="1" x14ac:dyDescent="0.2"/>
    <row r="198" s="26" customFormat="1" x14ac:dyDescent="0.2"/>
    <row r="199" s="26" customFormat="1" x14ac:dyDescent="0.2"/>
    <row r="200" s="26" customFormat="1" x14ac:dyDescent="0.2"/>
    <row r="201" s="26" customFormat="1" x14ac:dyDescent="0.2"/>
    <row r="202" s="26" customFormat="1" x14ac:dyDescent="0.2"/>
    <row r="203" s="26" customFormat="1" x14ac:dyDescent="0.2"/>
    <row r="204" s="26" customFormat="1" x14ac:dyDescent="0.2"/>
    <row r="205" s="26" customFormat="1" x14ac:dyDescent="0.2"/>
    <row r="206" s="26" customFormat="1" x14ac:dyDescent="0.2"/>
    <row r="207" s="26" customFormat="1" x14ac:dyDescent="0.2"/>
    <row r="208" s="26" customFormat="1" x14ac:dyDescent="0.2"/>
    <row r="209" s="26" customFormat="1" x14ac:dyDescent="0.2"/>
    <row r="210" s="26" customFormat="1" x14ac:dyDescent="0.2"/>
    <row r="211" s="26" customFormat="1" x14ac:dyDescent="0.2"/>
    <row r="212" s="26" customFormat="1" x14ac:dyDescent="0.2"/>
    <row r="213" s="26" customFormat="1" x14ac:dyDescent="0.2"/>
    <row r="214" s="26" customFormat="1" x14ac:dyDescent="0.2"/>
    <row r="215" s="26" customFormat="1" x14ac:dyDescent="0.2"/>
    <row r="216" s="26" customFormat="1" x14ac:dyDescent="0.2"/>
    <row r="217" s="26" customFormat="1" x14ac:dyDescent="0.2"/>
    <row r="218" s="26" customFormat="1" x14ac:dyDescent="0.2"/>
    <row r="219" s="26" customFormat="1" x14ac:dyDescent="0.2"/>
    <row r="220" s="26" customFormat="1" x14ac:dyDescent="0.2"/>
    <row r="221" s="26" customFormat="1" x14ac:dyDescent="0.2"/>
    <row r="222" s="26" customFormat="1" x14ac:dyDescent="0.2"/>
    <row r="223" s="26" customFormat="1" x14ac:dyDescent="0.2"/>
    <row r="224" s="26" customFormat="1" x14ac:dyDescent="0.2"/>
    <row r="225" s="26" customFormat="1" x14ac:dyDescent="0.2"/>
    <row r="226" s="26" customFormat="1" x14ac:dyDescent="0.2"/>
    <row r="227" s="26" customFormat="1" x14ac:dyDescent="0.2"/>
    <row r="228" s="26" customFormat="1" x14ac:dyDescent="0.2"/>
    <row r="229" s="26" customFormat="1" x14ac:dyDescent="0.2"/>
    <row r="230" s="26" customFormat="1" x14ac:dyDescent="0.2"/>
    <row r="231" s="26" customFormat="1" x14ac:dyDescent="0.2"/>
    <row r="232" s="26" customFormat="1" x14ac:dyDescent="0.2"/>
    <row r="233" s="26" customFormat="1" x14ac:dyDescent="0.2"/>
    <row r="234" s="26" customFormat="1" x14ac:dyDescent="0.2"/>
    <row r="235" s="26" customFormat="1" x14ac:dyDescent="0.2"/>
    <row r="236" s="26" customFormat="1" x14ac:dyDescent="0.2"/>
    <row r="237" s="26" customFormat="1" x14ac:dyDescent="0.2"/>
    <row r="238" s="26" customFormat="1" x14ac:dyDescent="0.2"/>
    <row r="239" s="26" customFormat="1" x14ac:dyDescent="0.2"/>
    <row r="240" s="26" customFormat="1" x14ac:dyDescent="0.2"/>
    <row r="241" s="26" customFormat="1" x14ac:dyDescent="0.2"/>
    <row r="242" s="26" customFormat="1" x14ac:dyDescent="0.2"/>
    <row r="243" s="26" customFormat="1" x14ac:dyDescent="0.2"/>
    <row r="244" s="26" customFormat="1" x14ac:dyDescent="0.2"/>
    <row r="245" s="26" customFormat="1" x14ac:dyDescent="0.2"/>
    <row r="246" s="26" customFormat="1" x14ac:dyDescent="0.2"/>
    <row r="247" s="26" customFormat="1" x14ac:dyDescent="0.2"/>
    <row r="248" s="26" customFormat="1" x14ac:dyDescent="0.2"/>
    <row r="249" s="26" customFormat="1" x14ac:dyDescent="0.2"/>
    <row r="250" s="26" customFormat="1" x14ac:dyDescent="0.2"/>
    <row r="251" s="26" customFormat="1" x14ac:dyDescent="0.2"/>
    <row r="252" s="26" customFormat="1" x14ac:dyDescent="0.2"/>
    <row r="253" s="26" customFormat="1" x14ac:dyDescent="0.2"/>
    <row r="254" s="26" customFormat="1" x14ac:dyDescent="0.2"/>
    <row r="255" s="26" customFormat="1" x14ac:dyDescent="0.2"/>
    <row r="256" s="26" customFormat="1" x14ac:dyDescent="0.2"/>
    <row r="257" s="26" customFormat="1" x14ac:dyDescent="0.2"/>
    <row r="258" s="26" customFormat="1" x14ac:dyDescent="0.2"/>
    <row r="259" s="26" customFormat="1" x14ac:dyDescent="0.2"/>
    <row r="260" s="26" customFormat="1" x14ac:dyDescent="0.2"/>
    <row r="261" s="26" customFormat="1" x14ac:dyDescent="0.2"/>
    <row r="262" s="26" customFormat="1" x14ac:dyDescent="0.2"/>
    <row r="263" s="26" customFormat="1" x14ac:dyDescent="0.2"/>
    <row r="264" s="26" customFormat="1" x14ac:dyDescent="0.2"/>
    <row r="265" s="26" customFormat="1" x14ac:dyDescent="0.2"/>
    <row r="266" s="26" customFormat="1" x14ac:dyDescent="0.2"/>
    <row r="267" s="26" customFormat="1" x14ac:dyDescent="0.2"/>
    <row r="268" s="26" customFormat="1" x14ac:dyDescent="0.2"/>
    <row r="269" s="26" customFormat="1" x14ac:dyDescent="0.2"/>
    <row r="270" s="26" customFormat="1" x14ac:dyDescent="0.2"/>
    <row r="271" s="26" customFormat="1" x14ac:dyDescent="0.2"/>
    <row r="272" s="26" customFormat="1" x14ac:dyDescent="0.2"/>
    <row r="273" s="26" customFormat="1" x14ac:dyDescent="0.2"/>
    <row r="274" s="26" customFormat="1" x14ac:dyDescent="0.2"/>
    <row r="275" s="26" customFormat="1" x14ac:dyDescent="0.2"/>
    <row r="276" s="26" customFormat="1" x14ac:dyDescent="0.2"/>
    <row r="277" s="26" customFormat="1" x14ac:dyDescent="0.2"/>
    <row r="278" s="26" customFormat="1" x14ac:dyDescent="0.2"/>
    <row r="279" s="26" customFormat="1" x14ac:dyDescent="0.2"/>
    <row r="280" s="26" customFormat="1" x14ac:dyDescent="0.2"/>
    <row r="281" s="26" customFormat="1" x14ac:dyDescent="0.2"/>
    <row r="282" s="26" customFormat="1" x14ac:dyDescent="0.2"/>
    <row r="283" s="26" customFormat="1" x14ac:dyDescent="0.2"/>
    <row r="284" s="26" customFormat="1" x14ac:dyDescent="0.2"/>
    <row r="285" s="26" customFormat="1" x14ac:dyDescent="0.2"/>
    <row r="286" s="26" customFormat="1" x14ac:dyDescent="0.2"/>
    <row r="287" s="26" customFormat="1" x14ac:dyDescent="0.2"/>
    <row r="288" s="26" customFormat="1" x14ac:dyDescent="0.2"/>
    <row r="289" s="26" customFormat="1" x14ac:dyDescent="0.2"/>
    <row r="290" s="26" customFormat="1" x14ac:dyDescent="0.2"/>
    <row r="291" s="26" customFormat="1" x14ac:dyDescent="0.2"/>
    <row r="292" s="26" customFormat="1" x14ac:dyDescent="0.2"/>
    <row r="293" s="26" customFormat="1" x14ac:dyDescent="0.2"/>
    <row r="294" s="26" customFormat="1" x14ac:dyDescent="0.2"/>
    <row r="295" s="26" customFormat="1" x14ac:dyDescent="0.2"/>
    <row r="296" s="26" customFormat="1" x14ac:dyDescent="0.2"/>
    <row r="297" s="26" customFormat="1" x14ac:dyDescent="0.2"/>
    <row r="298" s="26" customFormat="1" x14ac:dyDescent="0.2"/>
    <row r="299" s="26" customFormat="1" x14ac:dyDescent="0.2"/>
    <row r="300" s="26" customFormat="1" x14ac:dyDescent="0.2"/>
    <row r="301" s="26" customFormat="1" x14ac:dyDescent="0.2"/>
    <row r="302" s="26" customFormat="1" x14ac:dyDescent="0.2"/>
    <row r="303" s="26" customFormat="1" x14ac:dyDescent="0.2"/>
    <row r="304" s="26" customFormat="1" x14ac:dyDescent="0.2"/>
    <row r="305" s="26" customFormat="1" x14ac:dyDescent="0.2"/>
    <row r="306" s="26" customFormat="1" x14ac:dyDescent="0.2"/>
    <row r="307" s="26" customFormat="1" x14ac:dyDescent="0.2"/>
    <row r="308" s="26" customFormat="1" x14ac:dyDescent="0.2"/>
    <row r="309" s="26" customFormat="1" x14ac:dyDescent="0.2"/>
    <row r="310" s="26" customFormat="1" x14ac:dyDescent="0.2"/>
    <row r="311" s="26" customFormat="1" x14ac:dyDescent="0.2"/>
    <row r="312" s="26" customFormat="1" x14ac:dyDescent="0.2"/>
    <row r="313" s="26" customFormat="1" x14ac:dyDescent="0.2"/>
    <row r="314" s="26" customFormat="1" x14ac:dyDescent="0.2"/>
    <row r="315" s="26" customFormat="1" x14ac:dyDescent="0.2"/>
    <row r="316" s="26" customFormat="1" x14ac:dyDescent="0.2"/>
    <row r="317" s="26" customFormat="1" x14ac:dyDescent="0.2"/>
    <row r="318" s="26" customFormat="1" x14ac:dyDescent="0.2"/>
    <row r="319" s="26" customFormat="1" x14ac:dyDescent="0.2"/>
    <row r="320" s="26" customFormat="1" x14ac:dyDescent="0.2"/>
    <row r="321" s="26" customFormat="1" x14ac:dyDescent="0.2"/>
    <row r="322" s="26" customFormat="1" x14ac:dyDescent="0.2"/>
    <row r="323" s="26" customFormat="1" x14ac:dyDescent="0.2"/>
    <row r="324" s="26" customFormat="1" x14ac:dyDescent="0.2"/>
    <row r="325" s="26" customFormat="1" x14ac:dyDescent="0.2"/>
    <row r="326" s="26" customFormat="1" x14ac:dyDescent="0.2"/>
    <row r="327" s="26" customFormat="1" x14ac:dyDescent="0.2"/>
    <row r="328" s="26" customFormat="1" x14ac:dyDescent="0.2"/>
    <row r="329" s="26" customFormat="1" x14ac:dyDescent="0.2"/>
    <row r="330" s="26" customFormat="1" x14ac:dyDescent="0.2"/>
    <row r="331" s="26" customFormat="1" x14ac:dyDescent="0.2"/>
    <row r="332" s="26" customFormat="1" x14ac:dyDescent="0.2"/>
    <row r="333" s="26" customFormat="1" x14ac:dyDescent="0.2"/>
    <row r="334" s="26" customFormat="1" x14ac:dyDescent="0.2"/>
    <row r="335" s="26" customFormat="1" x14ac:dyDescent="0.2"/>
    <row r="336" s="26" customFormat="1" x14ac:dyDescent="0.2"/>
    <row r="337" s="26" customFormat="1" x14ac:dyDescent="0.2"/>
    <row r="338" s="26" customFormat="1" x14ac:dyDescent="0.2"/>
    <row r="339" s="26" customFormat="1" x14ac:dyDescent="0.2"/>
    <row r="340" s="26" customFormat="1" x14ac:dyDescent="0.2"/>
    <row r="341" s="26" customFormat="1" x14ac:dyDescent="0.2"/>
    <row r="342" s="26" customFormat="1" x14ac:dyDescent="0.2"/>
    <row r="343" s="26" customFormat="1" x14ac:dyDescent="0.2"/>
    <row r="344" s="26" customFormat="1" x14ac:dyDescent="0.2"/>
    <row r="345" s="26" customFormat="1" x14ac:dyDescent="0.2"/>
    <row r="346" s="26" customFormat="1" x14ac:dyDescent="0.2"/>
    <row r="347" s="26" customFormat="1" x14ac:dyDescent="0.2"/>
    <row r="348" s="26" customFormat="1" x14ac:dyDescent="0.2"/>
    <row r="349" s="26" customFormat="1" x14ac:dyDescent="0.2"/>
    <row r="350" s="26" customFormat="1" x14ac:dyDescent="0.2"/>
    <row r="351" s="26" customFormat="1" x14ac:dyDescent="0.2"/>
    <row r="352" s="26" customFormat="1" x14ac:dyDescent="0.2"/>
    <row r="353" s="26" customFormat="1" x14ac:dyDescent="0.2"/>
    <row r="354" s="26" customFormat="1" x14ac:dyDescent="0.2"/>
    <row r="355" s="26" customFormat="1" x14ac:dyDescent="0.2"/>
    <row r="356" s="26" customFormat="1" x14ac:dyDescent="0.2"/>
    <row r="357" s="26" customFormat="1" x14ac:dyDescent="0.2"/>
    <row r="358" s="26" customFormat="1" x14ac:dyDescent="0.2"/>
    <row r="359" s="26" customFormat="1" x14ac:dyDescent="0.2"/>
    <row r="360" s="26" customFormat="1" x14ac:dyDescent="0.2"/>
    <row r="361" s="26" customFormat="1" x14ac:dyDescent="0.2"/>
    <row r="362" s="26" customFormat="1" x14ac:dyDescent="0.2"/>
    <row r="363" s="26" customFormat="1" x14ac:dyDescent="0.2"/>
    <row r="364" s="26" customFormat="1" x14ac:dyDescent="0.2"/>
    <row r="365" s="26" customFormat="1" x14ac:dyDescent="0.2"/>
    <row r="366" s="26" customFormat="1" x14ac:dyDescent="0.2"/>
    <row r="367" s="26" customFormat="1" x14ac:dyDescent="0.2"/>
    <row r="368" s="26" customFormat="1" x14ac:dyDescent="0.2"/>
    <row r="369" s="26" customFormat="1" x14ac:dyDescent="0.2"/>
    <row r="370" s="26" customFormat="1" x14ac:dyDescent="0.2"/>
    <row r="371" s="26" customFormat="1" x14ac:dyDescent="0.2"/>
    <row r="372" s="26" customFormat="1" x14ac:dyDescent="0.2"/>
    <row r="373" s="26" customFormat="1" x14ac:dyDescent="0.2"/>
    <row r="374" s="26" customFormat="1" x14ac:dyDescent="0.2"/>
    <row r="375" s="26" customFormat="1" x14ac:dyDescent="0.2"/>
    <row r="376" s="26" customFormat="1" x14ac:dyDescent="0.2"/>
    <row r="377" s="26" customFormat="1" x14ac:dyDescent="0.2"/>
    <row r="378" s="26" customFormat="1" x14ac:dyDescent="0.2"/>
    <row r="379" s="26" customFormat="1" x14ac:dyDescent="0.2"/>
    <row r="380" s="26" customFormat="1" x14ac:dyDescent="0.2"/>
    <row r="381" s="26" customFormat="1" x14ac:dyDescent="0.2"/>
    <row r="382" s="26" customFormat="1" x14ac:dyDescent="0.2"/>
    <row r="383" s="26" customFormat="1" x14ac:dyDescent="0.2"/>
    <row r="384" s="26" customFormat="1" x14ac:dyDescent="0.2"/>
    <row r="385" s="26" customFormat="1" x14ac:dyDescent="0.2"/>
    <row r="386" s="26" customFormat="1" x14ac:dyDescent="0.2"/>
    <row r="387" s="26" customFormat="1" x14ac:dyDescent="0.2"/>
    <row r="388" s="26" customFormat="1" x14ac:dyDescent="0.2"/>
    <row r="389" s="26" customFormat="1" x14ac:dyDescent="0.2"/>
    <row r="390" s="26" customFormat="1" x14ac:dyDescent="0.2"/>
    <row r="391" s="26" customFormat="1" x14ac:dyDescent="0.2"/>
    <row r="392" s="26" customFormat="1" x14ac:dyDescent="0.2"/>
    <row r="393" s="26" customFormat="1" x14ac:dyDescent="0.2"/>
    <row r="394" s="26" customFormat="1" x14ac:dyDescent="0.2"/>
    <row r="395" s="26" customFormat="1" x14ac:dyDescent="0.2"/>
    <row r="396" s="26" customFormat="1" x14ac:dyDescent="0.2"/>
    <row r="397" s="26" customFormat="1" x14ac:dyDescent="0.2"/>
    <row r="398" s="26" customFormat="1" x14ac:dyDescent="0.2"/>
    <row r="399" s="26" customFormat="1" x14ac:dyDescent="0.2"/>
    <row r="400" s="26" customFormat="1" x14ac:dyDescent="0.2"/>
    <row r="401" s="26" customFormat="1" x14ac:dyDescent="0.2"/>
    <row r="402" s="26" customFormat="1" x14ac:dyDescent="0.2"/>
    <row r="403" s="26" customFormat="1" x14ac:dyDescent="0.2"/>
    <row r="404" s="26" customFormat="1" x14ac:dyDescent="0.2"/>
    <row r="405" s="26" customFormat="1" x14ac:dyDescent="0.2"/>
    <row r="406" s="26" customFormat="1" x14ac:dyDescent="0.2"/>
    <row r="407" s="26" customFormat="1" x14ac:dyDescent="0.2"/>
    <row r="408" s="26" customFormat="1" x14ac:dyDescent="0.2"/>
    <row r="409" s="26" customFormat="1" x14ac:dyDescent="0.2"/>
    <row r="410" s="26" customFormat="1" x14ac:dyDescent="0.2"/>
    <row r="411" s="26" customFormat="1" x14ac:dyDescent="0.2"/>
    <row r="412" s="26" customFormat="1" x14ac:dyDescent="0.2"/>
    <row r="413" s="26" customFormat="1" x14ac:dyDescent="0.2"/>
    <row r="414" s="26" customFormat="1" x14ac:dyDescent="0.2"/>
    <row r="415" s="26" customFormat="1" x14ac:dyDescent="0.2"/>
    <row r="416" s="26" customFormat="1" x14ac:dyDescent="0.2"/>
    <row r="417" s="26" customFormat="1" x14ac:dyDescent="0.2"/>
    <row r="418" s="26" customFormat="1" x14ac:dyDescent="0.2"/>
    <row r="419" s="26" customFormat="1" x14ac:dyDescent="0.2"/>
    <row r="420" s="26" customFormat="1" x14ac:dyDescent="0.2"/>
    <row r="421" s="26" customFormat="1" x14ac:dyDescent="0.2"/>
    <row r="422" s="26" customFormat="1" x14ac:dyDescent="0.2"/>
    <row r="423" s="26" customFormat="1" x14ac:dyDescent="0.2"/>
    <row r="424" s="26" customFormat="1" x14ac:dyDescent="0.2"/>
    <row r="425" s="26" customFormat="1" x14ac:dyDescent="0.2"/>
    <row r="426" s="26" customFormat="1" x14ac:dyDescent="0.2"/>
    <row r="427" s="26" customFormat="1" x14ac:dyDescent="0.2"/>
    <row r="428" s="26" customFormat="1" x14ac:dyDescent="0.2"/>
    <row r="429" s="26" customFormat="1" x14ac:dyDescent="0.2"/>
    <row r="430" s="26" customFormat="1" x14ac:dyDescent="0.2"/>
    <row r="431" s="26" customFormat="1" x14ac:dyDescent="0.2"/>
    <row r="432" s="26" customFormat="1" x14ac:dyDescent="0.2"/>
    <row r="433" s="26" customFormat="1" x14ac:dyDescent="0.2"/>
    <row r="434" s="26" customFormat="1" x14ac:dyDescent="0.2"/>
    <row r="435" s="26" customFormat="1" x14ac:dyDescent="0.2"/>
    <row r="436" s="26" customFormat="1" x14ac:dyDescent="0.2"/>
    <row r="437" s="26" customFormat="1" x14ac:dyDescent="0.2"/>
    <row r="438" s="26" customFormat="1" x14ac:dyDescent="0.2"/>
    <row r="439" s="26" customFormat="1" x14ac:dyDescent="0.2"/>
    <row r="440" s="26" customFormat="1" x14ac:dyDescent="0.2"/>
    <row r="441" s="26" customFormat="1" x14ac:dyDescent="0.2"/>
    <row r="442" s="26" customFormat="1" x14ac:dyDescent="0.2"/>
    <row r="443" s="26" customFormat="1" x14ac:dyDescent="0.2"/>
    <row r="444" s="26" customFormat="1" x14ac:dyDescent="0.2"/>
    <row r="445" s="26" customFormat="1" x14ac:dyDescent="0.2"/>
    <row r="446" s="26" customFormat="1" x14ac:dyDescent="0.2"/>
    <row r="447" s="26" customFormat="1" x14ac:dyDescent="0.2"/>
    <row r="448" s="26" customFormat="1" x14ac:dyDescent="0.2"/>
    <row r="449" s="26" customFormat="1" x14ac:dyDescent="0.2"/>
    <row r="450" s="26" customFormat="1" x14ac:dyDescent="0.2"/>
    <row r="451" s="26" customFormat="1" x14ac:dyDescent="0.2"/>
    <row r="452" s="26" customFormat="1" x14ac:dyDescent="0.2"/>
    <row r="453" s="26" customFormat="1" x14ac:dyDescent="0.2"/>
    <row r="454" s="26" customFormat="1" x14ac:dyDescent="0.2"/>
    <row r="455" s="26" customFormat="1" x14ac:dyDescent="0.2"/>
    <row r="456" s="26" customFormat="1" x14ac:dyDescent="0.2"/>
    <row r="457" s="26" customFormat="1" x14ac:dyDescent="0.2"/>
    <row r="458" s="26" customFormat="1" x14ac:dyDescent="0.2"/>
    <row r="459" s="26" customFormat="1" x14ac:dyDescent="0.2"/>
    <row r="460" s="26" customFormat="1" x14ac:dyDescent="0.2"/>
    <row r="461" s="26" customFormat="1" x14ac:dyDescent="0.2"/>
    <row r="462" s="26" customFormat="1" x14ac:dyDescent="0.2"/>
    <row r="463" s="26" customFormat="1" x14ac:dyDescent="0.2"/>
    <row r="464" s="26" customFormat="1" x14ac:dyDescent="0.2"/>
    <row r="465" s="26" customFormat="1" x14ac:dyDescent="0.2"/>
    <row r="466" s="26" customFormat="1" x14ac:dyDescent="0.2"/>
    <row r="467" s="26" customFormat="1" x14ac:dyDescent="0.2"/>
    <row r="468" s="26" customFormat="1" x14ac:dyDescent="0.2"/>
    <row r="469" s="26" customFormat="1" x14ac:dyDescent="0.2"/>
    <row r="470" s="26" customFormat="1" x14ac:dyDescent="0.2"/>
    <row r="471" s="26" customFormat="1" x14ac:dyDescent="0.2"/>
    <row r="472" s="26" customFormat="1" x14ac:dyDescent="0.2"/>
    <row r="473" s="26" customFormat="1" x14ac:dyDescent="0.2"/>
    <row r="474" s="26" customFormat="1" x14ac:dyDescent="0.2"/>
    <row r="475" s="26" customFormat="1" x14ac:dyDescent="0.2"/>
    <row r="476" s="26" customFormat="1" x14ac:dyDescent="0.2"/>
    <row r="477" s="26" customFormat="1" x14ac:dyDescent="0.2"/>
    <row r="478" s="26" customFormat="1" x14ac:dyDescent="0.2"/>
    <row r="479" s="26" customFormat="1" x14ac:dyDescent="0.2"/>
    <row r="480" s="26" customFormat="1" x14ac:dyDescent="0.2"/>
    <row r="481" s="26" customFormat="1" x14ac:dyDescent="0.2"/>
    <row r="482" s="26" customFormat="1" x14ac:dyDescent="0.2"/>
    <row r="483" s="26" customFormat="1" x14ac:dyDescent="0.2"/>
    <row r="484" s="26" customFormat="1" x14ac:dyDescent="0.2"/>
    <row r="485" s="26" customFormat="1" x14ac:dyDescent="0.2"/>
    <row r="486" s="26" customFormat="1" x14ac:dyDescent="0.2"/>
    <row r="487" s="26" customFormat="1" x14ac:dyDescent="0.2"/>
    <row r="488" s="26" customFormat="1" x14ac:dyDescent="0.2"/>
    <row r="489" s="26" customFormat="1" x14ac:dyDescent="0.2"/>
    <row r="490" s="26" customFormat="1" x14ac:dyDescent="0.2"/>
    <row r="491" s="26" customFormat="1" x14ac:dyDescent="0.2"/>
    <row r="492" s="26" customFormat="1" x14ac:dyDescent="0.2"/>
    <row r="493" s="26" customFormat="1" x14ac:dyDescent="0.2"/>
    <row r="494" s="26" customFormat="1" x14ac:dyDescent="0.2"/>
    <row r="495" s="26" customFormat="1" x14ac:dyDescent="0.2"/>
    <row r="496" s="26" customFormat="1" x14ac:dyDescent="0.2"/>
    <row r="497" s="26" customFormat="1" x14ac:dyDescent="0.2"/>
    <row r="498" s="26" customFormat="1" x14ac:dyDescent="0.2"/>
    <row r="499" s="26" customFormat="1" x14ac:dyDescent="0.2"/>
    <row r="500" s="26" customFormat="1" x14ac:dyDescent="0.2"/>
  </sheetData>
  <protectedRanges>
    <protectedRange sqref="L29:N38" name="Rango4"/>
    <protectedRange sqref="E29:F38" name="Rango3"/>
    <protectedRange sqref="B29:C37" name="Rango2"/>
    <protectedRange sqref="B38:C38" name="Rango2_1"/>
    <protectedRange sqref="L6:N28" name="Rango4_2"/>
    <protectedRange sqref="E6:F18 E26:F28" name="Rango3_2"/>
    <protectedRange sqref="B6:C6 E19:F25 B18:C28" name="Rango2_3"/>
    <protectedRange sqref="B7:C17" name="Rango2_1_2"/>
  </protectedRanges>
  <dataConsolidate/>
  <mergeCells count="2">
    <mergeCell ref="A1:B4"/>
    <mergeCell ref="C1:N4"/>
  </mergeCells>
  <conditionalFormatting sqref="J29:J38">
    <cfRule type="containsText" dxfId="5" priority="2" stopIfTrue="1" operator="containsText" text="NO CUMPLE">
      <formula>NOT(ISERROR(SEARCH("NO CUMPLE",J29)))</formula>
    </cfRule>
  </conditionalFormatting>
  <conditionalFormatting sqref="J6:J28">
    <cfRule type="containsText" dxfId="4" priority="1" stopIfTrue="1" operator="containsText" text="NO CUMPLE">
      <formula>NOT(ISERROR(SEARCH("NO CUMPLE",J6)))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Z1717"/>
  <sheetViews>
    <sheetView workbookViewId="0">
      <selection activeCell="C8" sqref="C8"/>
    </sheetView>
  </sheetViews>
  <sheetFormatPr baseColWidth="10" defaultRowHeight="15" x14ac:dyDescent="0.25"/>
  <cols>
    <col min="1" max="1" width="14.140625" style="148" customWidth="1"/>
    <col min="2" max="2" width="10.7109375" style="25" customWidth="1"/>
    <col min="3" max="3" width="29.140625" customWidth="1"/>
    <col min="4" max="4" width="17.85546875" customWidth="1"/>
    <col min="5" max="5" width="11.140625" customWidth="1"/>
    <col min="7" max="7" width="19.42578125" customWidth="1"/>
    <col min="8" max="8" width="20" customWidth="1"/>
    <col min="9" max="9" width="15.42578125" customWidth="1"/>
    <col min="10" max="10" width="12.7109375" customWidth="1"/>
    <col min="12" max="12" width="6.42578125" customWidth="1"/>
    <col min="13" max="13" width="19.140625" customWidth="1"/>
    <col min="14" max="15" width="15.85546875" customWidth="1"/>
    <col min="16" max="17" width="11.85546875" customWidth="1"/>
    <col min="18" max="18" width="10.5703125" customWidth="1"/>
    <col min="19" max="20" width="9" customWidth="1"/>
    <col min="21" max="21" width="12" customWidth="1"/>
    <col min="22" max="22" width="7.5703125" customWidth="1"/>
    <col min="23" max="23" width="15.85546875" customWidth="1"/>
    <col min="24" max="24" width="9.7109375" customWidth="1"/>
  </cols>
  <sheetData>
    <row r="1" spans="1:26" x14ac:dyDescent="0.25">
      <c r="A1" s="148" t="s">
        <v>1</v>
      </c>
      <c r="B1" s="25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87</v>
      </c>
      <c r="Z1" t="s">
        <v>88</v>
      </c>
    </row>
    <row r="2" spans="1:26" x14ac:dyDescent="0.25">
      <c r="A2" s="148">
        <v>2178</v>
      </c>
      <c r="B2" s="25">
        <v>43278</v>
      </c>
      <c r="C2" t="s">
        <v>500</v>
      </c>
      <c r="D2">
        <v>68</v>
      </c>
      <c r="E2">
        <v>48</v>
      </c>
      <c r="F2">
        <v>1.7000000000000001E-2</v>
      </c>
      <c r="G2">
        <v>521333</v>
      </c>
      <c r="H2" t="s">
        <v>1585</v>
      </c>
      <c r="I2">
        <v>15.6</v>
      </c>
      <c r="J2">
        <v>115</v>
      </c>
      <c r="K2">
        <v>115</v>
      </c>
      <c r="L2">
        <v>12.8</v>
      </c>
      <c r="M2">
        <v>0.98059598059598052</v>
      </c>
      <c r="N2">
        <v>0.99309999999999998</v>
      </c>
      <c r="O2">
        <v>1.0224</v>
      </c>
      <c r="P2">
        <v>2.3639999999999999</v>
      </c>
      <c r="Q2">
        <v>2.4849999999999999</v>
      </c>
      <c r="R2">
        <v>5.1741000000000001</v>
      </c>
      <c r="S2">
        <v>1.232</v>
      </c>
      <c r="T2">
        <v>1.258</v>
      </c>
      <c r="U2">
        <v>1.2210000000000001</v>
      </c>
      <c r="V2">
        <v>1.238</v>
      </c>
      <c r="W2">
        <v>0</v>
      </c>
      <c r="X2" t="s">
        <v>188</v>
      </c>
      <c r="Y2" t="s">
        <v>89</v>
      </c>
      <c r="Z2" t="s">
        <v>198</v>
      </c>
    </row>
    <row r="3" spans="1:26" x14ac:dyDescent="0.25">
      <c r="A3" s="148">
        <v>2177</v>
      </c>
      <c r="B3" s="25">
        <v>43278</v>
      </c>
      <c r="C3" t="s">
        <v>220</v>
      </c>
      <c r="D3">
        <v>68</v>
      </c>
      <c r="E3">
        <v>48</v>
      </c>
      <c r="F3">
        <v>1.7000000000000001E-2</v>
      </c>
      <c r="G3">
        <v>521333</v>
      </c>
      <c r="H3" t="s">
        <v>1585</v>
      </c>
      <c r="I3">
        <v>15.7</v>
      </c>
      <c r="J3">
        <v>116</v>
      </c>
      <c r="K3">
        <v>116</v>
      </c>
      <c r="L3">
        <v>12.9</v>
      </c>
      <c r="M3">
        <v>0.97991689750692512</v>
      </c>
      <c r="N3">
        <v>1.9824999999999999</v>
      </c>
      <c r="O3">
        <v>2.0024999999999999</v>
      </c>
      <c r="P3">
        <v>1.655</v>
      </c>
      <c r="Q3">
        <v>1.698</v>
      </c>
      <c r="R3">
        <v>5.1741000000000001</v>
      </c>
      <c r="S3">
        <v>0.432</v>
      </c>
      <c r="T3">
        <v>0.432</v>
      </c>
      <c r="U3">
        <v>0.42299999999999999</v>
      </c>
      <c r="V3">
        <v>0.44</v>
      </c>
      <c r="W3">
        <v>0</v>
      </c>
      <c r="X3" t="s">
        <v>188</v>
      </c>
      <c r="Y3" t="s">
        <v>89</v>
      </c>
      <c r="Z3" t="s">
        <v>198</v>
      </c>
    </row>
    <row r="4" spans="1:26" x14ac:dyDescent="0.25">
      <c r="A4" s="148">
        <v>2176</v>
      </c>
      <c r="B4" s="25">
        <v>43278</v>
      </c>
      <c r="C4" t="s">
        <v>1602</v>
      </c>
      <c r="D4">
        <v>67.3</v>
      </c>
      <c r="E4">
        <v>47</v>
      </c>
      <c r="F4">
        <v>1.7000000000000001E-2</v>
      </c>
      <c r="G4">
        <v>521333</v>
      </c>
      <c r="H4" t="s">
        <v>1585</v>
      </c>
      <c r="I4">
        <v>15.7</v>
      </c>
      <c r="J4">
        <v>116</v>
      </c>
      <c r="K4">
        <v>116</v>
      </c>
      <c r="L4">
        <v>12.9</v>
      </c>
      <c r="M4">
        <v>0.97991689750692512</v>
      </c>
      <c r="N4">
        <v>1.9486000000000001</v>
      </c>
      <c r="O4">
        <v>1.9379</v>
      </c>
      <c r="P4">
        <v>2.169</v>
      </c>
      <c r="Q4">
        <v>2.1819999999999999</v>
      </c>
      <c r="R4">
        <v>5.1741000000000001</v>
      </c>
      <c r="S4">
        <v>0.57499999999999996</v>
      </c>
      <c r="T4">
        <v>0.57999999999999996</v>
      </c>
      <c r="U4">
        <v>0.56599999999999995</v>
      </c>
      <c r="V4">
        <v>0.58299999999999996</v>
      </c>
      <c r="W4">
        <v>0</v>
      </c>
      <c r="X4" t="s">
        <v>188</v>
      </c>
      <c r="Y4" t="s">
        <v>89</v>
      </c>
      <c r="Z4" t="s">
        <v>198</v>
      </c>
    </row>
    <row r="5" spans="1:26" x14ac:dyDescent="0.25">
      <c r="A5" s="148">
        <v>2175</v>
      </c>
      <c r="B5" s="25">
        <v>43277</v>
      </c>
      <c r="C5" t="s">
        <v>407</v>
      </c>
      <c r="D5">
        <v>64.2</v>
      </c>
      <c r="E5">
        <v>53</v>
      </c>
      <c r="F5">
        <v>1.7000000000000001E-2</v>
      </c>
      <c r="G5">
        <v>521333</v>
      </c>
      <c r="H5" t="s">
        <v>1585</v>
      </c>
      <c r="I5">
        <v>15.6</v>
      </c>
      <c r="J5">
        <v>114</v>
      </c>
      <c r="K5">
        <v>114</v>
      </c>
      <c r="L5">
        <v>12.9</v>
      </c>
      <c r="M5">
        <v>0.97991689750692512</v>
      </c>
      <c r="N5">
        <v>1.0266999999999999</v>
      </c>
      <c r="O5">
        <v>0.98729999999999996</v>
      </c>
      <c r="P5">
        <v>3.7050000000000001</v>
      </c>
      <c r="Q5">
        <v>3.5510000000000002</v>
      </c>
      <c r="R5">
        <v>5.0532000000000004</v>
      </c>
      <c r="S5">
        <v>1.8240000000000001</v>
      </c>
      <c r="T5">
        <v>1.8169999999999999</v>
      </c>
      <c r="U5">
        <v>1.784</v>
      </c>
      <c r="V5">
        <v>1.8009999999999999</v>
      </c>
      <c r="W5">
        <v>0</v>
      </c>
      <c r="X5" t="s">
        <v>1454</v>
      </c>
      <c r="Y5" t="s">
        <v>89</v>
      </c>
      <c r="Z5" t="s">
        <v>198</v>
      </c>
    </row>
    <row r="6" spans="1:26" x14ac:dyDescent="0.25">
      <c r="A6" s="148">
        <v>2174</v>
      </c>
      <c r="B6" s="25">
        <v>43277</v>
      </c>
      <c r="C6" t="s">
        <v>217</v>
      </c>
      <c r="D6">
        <v>63</v>
      </c>
      <c r="E6">
        <v>51</v>
      </c>
      <c r="F6">
        <v>1.7000000000000001E-2</v>
      </c>
      <c r="G6">
        <v>521333</v>
      </c>
      <c r="H6" t="s">
        <v>1585</v>
      </c>
      <c r="I6">
        <v>15.7</v>
      </c>
      <c r="J6">
        <v>117</v>
      </c>
      <c r="K6">
        <v>117</v>
      </c>
      <c r="L6">
        <v>12.8</v>
      </c>
      <c r="M6">
        <v>0.98059598059598052</v>
      </c>
      <c r="N6">
        <v>2.1652999999999998</v>
      </c>
      <c r="O6">
        <v>2.0876000000000001</v>
      </c>
      <c r="P6">
        <v>1.9490000000000001</v>
      </c>
      <c r="Q6">
        <v>1.8660000000000001</v>
      </c>
      <c r="R6">
        <v>5.0532000000000004</v>
      </c>
      <c r="S6">
        <v>0.45500000000000002</v>
      </c>
      <c r="T6">
        <v>0.45200000000000001</v>
      </c>
      <c r="U6">
        <v>0.44500000000000001</v>
      </c>
      <c r="V6">
        <v>0.46200000000000002</v>
      </c>
      <c r="W6">
        <v>0</v>
      </c>
      <c r="X6" t="s">
        <v>1454</v>
      </c>
      <c r="Y6" t="s">
        <v>89</v>
      </c>
      <c r="Z6" t="s">
        <v>198</v>
      </c>
    </row>
    <row r="7" spans="1:26" x14ac:dyDescent="0.25">
      <c r="A7" s="148">
        <v>2173</v>
      </c>
      <c r="B7" s="25">
        <v>43277</v>
      </c>
      <c r="C7" t="s">
        <v>293</v>
      </c>
      <c r="D7">
        <v>65</v>
      </c>
      <c r="E7">
        <v>54</v>
      </c>
      <c r="F7">
        <v>1.7000000000000001E-2</v>
      </c>
      <c r="G7">
        <v>521333</v>
      </c>
      <c r="H7" t="s">
        <v>1585</v>
      </c>
      <c r="I7">
        <v>16.7</v>
      </c>
      <c r="J7">
        <v>114</v>
      </c>
      <c r="K7">
        <v>114</v>
      </c>
      <c r="L7">
        <v>13.9</v>
      </c>
      <c r="M7">
        <v>0.97317744154057773</v>
      </c>
      <c r="N7">
        <v>1.0783</v>
      </c>
      <c r="O7">
        <v>1.2873000000000001</v>
      </c>
      <c r="P7">
        <v>4.1520000000000001</v>
      </c>
      <c r="Q7">
        <v>4.976</v>
      </c>
      <c r="R7">
        <v>5.0532000000000004</v>
      </c>
      <c r="S7">
        <v>1.946</v>
      </c>
      <c r="T7">
        <v>1.9530000000000001</v>
      </c>
      <c r="U7">
        <v>1.897</v>
      </c>
      <c r="V7">
        <v>1.9139999999999999</v>
      </c>
      <c r="W7">
        <v>0</v>
      </c>
      <c r="X7" t="s">
        <v>1454</v>
      </c>
      <c r="Y7" t="s">
        <v>89</v>
      </c>
      <c r="Z7" t="s">
        <v>198</v>
      </c>
    </row>
    <row r="8" spans="1:26" x14ac:dyDescent="0.25">
      <c r="A8" s="148">
        <v>2172</v>
      </c>
      <c r="B8" s="25">
        <v>43277</v>
      </c>
      <c r="C8" t="s">
        <v>560</v>
      </c>
      <c r="D8">
        <v>68.7</v>
      </c>
      <c r="E8">
        <v>49</v>
      </c>
      <c r="F8">
        <v>1.7000000000000001E-2</v>
      </c>
      <c r="G8">
        <v>521333</v>
      </c>
      <c r="H8" t="s">
        <v>1585</v>
      </c>
      <c r="I8">
        <v>15.6</v>
      </c>
      <c r="J8">
        <v>116</v>
      </c>
      <c r="K8">
        <v>116</v>
      </c>
      <c r="L8">
        <v>12.8</v>
      </c>
      <c r="M8">
        <v>0.98059598059598052</v>
      </c>
      <c r="N8">
        <v>0.99580000000000002</v>
      </c>
      <c r="O8">
        <v>0.96779999999999999</v>
      </c>
      <c r="P8">
        <v>2.4169999999999998</v>
      </c>
      <c r="Q8">
        <v>2.3260000000000001</v>
      </c>
      <c r="R8">
        <v>5.0532000000000004</v>
      </c>
      <c r="S8">
        <v>1.2270000000000001</v>
      </c>
      <c r="T8">
        <v>1.214</v>
      </c>
      <c r="U8">
        <v>1.1970000000000001</v>
      </c>
      <c r="V8">
        <v>1.214</v>
      </c>
      <c r="W8">
        <v>0</v>
      </c>
      <c r="X8" t="s">
        <v>188</v>
      </c>
      <c r="Y8" t="s">
        <v>89</v>
      </c>
      <c r="Z8" t="s">
        <v>198</v>
      </c>
    </row>
    <row r="9" spans="1:26" x14ac:dyDescent="0.25">
      <c r="A9" s="148">
        <v>2171</v>
      </c>
      <c r="B9" s="25">
        <v>43277</v>
      </c>
      <c r="C9" t="s">
        <v>222</v>
      </c>
      <c r="D9">
        <v>68.7</v>
      </c>
      <c r="E9">
        <v>49</v>
      </c>
      <c r="F9">
        <v>1.7000000000000001E-2</v>
      </c>
      <c r="G9">
        <v>521333</v>
      </c>
      <c r="H9" t="s">
        <v>1585</v>
      </c>
      <c r="I9">
        <v>15.8</v>
      </c>
      <c r="J9">
        <v>115</v>
      </c>
      <c r="K9">
        <v>115</v>
      </c>
      <c r="L9">
        <v>13</v>
      </c>
      <c r="M9">
        <v>0.97923875432525953</v>
      </c>
      <c r="N9">
        <v>2.0047999999999999</v>
      </c>
      <c r="O9">
        <v>1.9638</v>
      </c>
      <c r="P9">
        <v>1.806</v>
      </c>
      <c r="Q9">
        <v>1.6830000000000001</v>
      </c>
      <c r="R9">
        <v>5.0532000000000004</v>
      </c>
      <c r="S9">
        <v>0.45500000000000002</v>
      </c>
      <c r="T9">
        <v>0.433</v>
      </c>
      <c r="U9">
        <v>0.435</v>
      </c>
      <c r="V9">
        <v>0.45200000000000001</v>
      </c>
      <c r="W9">
        <v>0</v>
      </c>
      <c r="X9" t="s">
        <v>188</v>
      </c>
      <c r="Y9" t="s">
        <v>89</v>
      </c>
      <c r="Z9" t="s">
        <v>198</v>
      </c>
    </row>
    <row r="10" spans="1:26" x14ac:dyDescent="0.25">
      <c r="A10" s="148">
        <v>2170</v>
      </c>
      <c r="B10" s="25">
        <v>43276</v>
      </c>
      <c r="C10" t="s">
        <v>406</v>
      </c>
      <c r="D10">
        <v>68.5</v>
      </c>
      <c r="E10">
        <v>54</v>
      </c>
      <c r="F10">
        <v>0.107</v>
      </c>
      <c r="G10">
        <v>521333</v>
      </c>
      <c r="H10" s="228" t="s">
        <v>1585</v>
      </c>
      <c r="I10">
        <v>15.6</v>
      </c>
      <c r="J10">
        <v>113</v>
      </c>
      <c r="K10">
        <v>113</v>
      </c>
      <c r="L10">
        <v>12.9</v>
      </c>
      <c r="M10">
        <v>0.97991689750692512</v>
      </c>
      <c r="N10">
        <v>0.98229999999999995</v>
      </c>
      <c r="O10">
        <v>1.0017</v>
      </c>
      <c r="P10">
        <v>2.5249999999999999</v>
      </c>
      <c r="Q10">
        <v>2.5920000000000001</v>
      </c>
      <c r="R10">
        <v>4.9637000000000002</v>
      </c>
      <c r="S10">
        <v>1.276</v>
      </c>
      <c r="T10">
        <v>1.284</v>
      </c>
      <c r="U10">
        <v>1.254</v>
      </c>
      <c r="V10">
        <v>1.361</v>
      </c>
      <c r="W10">
        <v>0</v>
      </c>
      <c r="X10" t="s">
        <v>1454</v>
      </c>
      <c r="Y10" t="s">
        <v>89</v>
      </c>
      <c r="Z10" t="s">
        <v>198</v>
      </c>
    </row>
    <row r="11" spans="1:26" x14ac:dyDescent="0.25">
      <c r="A11" s="148">
        <v>2169</v>
      </c>
      <c r="B11" s="25">
        <v>43276</v>
      </c>
      <c r="C11" t="s">
        <v>220</v>
      </c>
      <c r="D11">
        <v>60.2</v>
      </c>
      <c r="E11">
        <v>45</v>
      </c>
      <c r="F11">
        <v>1.7000000000000001E-2</v>
      </c>
      <c r="G11">
        <v>521333</v>
      </c>
      <c r="H11" s="228" t="s">
        <v>1585</v>
      </c>
      <c r="I11">
        <v>15.6</v>
      </c>
      <c r="J11">
        <v>113</v>
      </c>
      <c r="K11">
        <v>113</v>
      </c>
      <c r="L11">
        <v>12.9</v>
      </c>
      <c r="M11">
        <v>0.97991689750692512</v>
      </c>
      <c r="N11">
        <v>1.8368</v>
      </c>
      <c r="O11">
        <v>1.9762999999999999</v>
      </c>
      <c r="P11">
        <v>1.6679999999999999</v>
      </c>
      <c r="Q11">
        <v>1.8240000000000001</v>
      </c>
      <c r="R11">
        <v>4.9637000000000002</v>
      </c>
      <c r="S11">
        <v>0.45100000000000001</v>
      </c>
      <c r="T11">
        <v>0.45800000000000002</v>
      </c>
      <c r="U11">
        <v>0.44500000000000001</v>
      </c>
      <c r="V11">
        <v>0.46200000000000002</v>
      </c>
      <c r="W11">
        <v>0</v>
      </c>
      <c r="X11" t="s">
        <v>1454</v>
      </c>
      <c r="Y11" t="s">
        <v>89</v>
      </c>
      <c r="Z11" t="s">
        <v>198</v>
      </c>
    </row>
    <row r="12" spans="1:26" x14ac:dyDescent="0.25">
      <c r="A12" s="148">
        <v>2168</v>
      </c>
      <c r="B12" s="25">
        <v>43276</v>
      </c>
      <c r="C12" t="s">
        <v>293</v>
      </c>
      <c r="D12">
        <v>67.2</v>
      </c>
      <c r="E12">
        <v>56</v>
      </c>
      <c r="F12">
        <v>1.7000000000000001E-2</v>
      </c>
      <c r="G12">
        <v>521333</v>
      </c>
      <c r="H12" s="228" t="s">
        <v>1585</v>
      </c>
      <c r="I12">
        <v>16.8</v>
      </c>
      <c r="J12">
        <v>116</v>
      </c>
      <c r="K12">
        <v>116</v>
      </c>
      <c r="L12">
        <v>13.9</v>
      </c>
      <c r="M12">
        <v>0.97317744154057773</v>
      </c>
      <c r="N12">
        <v>1.1782999999999999</v>
      </c>
      <c r="O12">
        <v>1.0476000000000001</v>
      </c>
      <c r="P12">
        <v>2.5009999999999999</v>
      </c>
      <c r="Q12">
        <v>2.2130000000000001</v>
      </c>
      <c r="R12">
        <v>4.9637000000000002</v>
      </c>
      <c r="S12">
        <v>1.054</v>
      </c>
      <c r="T12">
        <v>1.0489999999999999</v>
      </c>
      <c r="U12">
        <v>1.0229999999999999</v>
      </c>
      <c r="V12">
        <v>1.04</v>
      </c>
      <c r="W12">
        <v>0</v>
      </c>
      <c r="X12" t="s">
        <v>1454</v>
      </c>
      <c r="Y12" t="s">
        <v>89</v>
      </c>
      <c r="Z12" t="s">
        <v>198</v>
      </c>
    </row>
    <row r="13" spans="1:26" x14ac:dyDescent="0.25">
      <c r="A13" s="148">
        <v>2167</v>
      </c>
      <c r="B13" s="25">
        <v>43276</v>
      </c>
      <c r="C13" t="s">
        <v>500</v>
      </c>
      <c r="D13">
        <v>69</v>
      </c>
      <c r="E13">
        <v>52</v>
      </c>
      <c r="F13">
        <v>1.7000000000000001E-2</v>
      </c>
      <c r="G13">
        <v>521333</v>
      </c>
      <c r="H13" s="228" t="s">
        <v>1585</v>
      </c>
      <c r="I13">
        <v>15.6</v>
      </c>
      <c r="J13">
        <v>115</v>
      </c>
      <c r="K13">
        <v>115</v>
      </c>
      <c r="L13">
        <v>12.8</v>
      </c>
      <c r="M13">
        <v>0.98059598059598052</v>
      </c>
      <c r="N13">
        <v>0.95889999999999997</v>
      </c>
      <c r="O13">
        <v>0.97170000000000001</v>
      </c>
      <c r="P13">
        <v>2.8639999999999999</v>
      </c>
      <c r="Q13">
        <v>2.91</v>
      </c>
      <c r="R13">
        <v>4.9637000000000002</v>
      </c>
      <c r="S13">
        <v>1.4830000000000001</v>
      </c>
      <c r="T13">
        <v>1.4870000000000001</v>
      </c>
      <c r="U13">
        <v>1.456</v>
      </c>
      <c r="V13">
        <v>1.4730000000000001</v>
      </c>
      <c r="W13">
        <v>0</v>
      </c>
      <c r="X13" t="s">
        <v>188</v>
      </c>
      <c r="Y13" t="s">
        <v>89</v>
      </c>
      <c r="Z13" t="s">
        <v>198</v>
      </c>
    </row>
    <row r="14" spans="1:26" x14ac:dyDescent="0.25">
      <c r="A14" s="148">
        <v>2166</v>
      </c>
      <c r="B14" s="25">
        <v>43276</v>
      </c>
      <c r="C14" t="s">
        <v>217</v>
      </c>
      <c r="D14">
        <v>69</v>
      </c>
      <c r="E14">
        <v>52</v>
      </c>
      <c r="F14">
        <v>1.7000000000000001E-2</v>
      </c>
      <c r="G14">
        <v>521333</v>
      </c>
      <c r="H14" s="228" t="s">
        <v>1585</v>
      </c>
      <c r="I14">
        <v>15.8</v>
      </c>
      <c r="J14">
        <v>115</v>
      </c>
      <c r="K14">
        <v>115</v>
      </c>
      <c r="L14">
        <v>13</v>
      </c>
      <c r="M14">
        <v>0.97923875432525953</v>
      </c>
      <c r="N14">
        <v>1.9326000000000001</v>
      </c>
      <c r="O14">
        <v>2.1147999999999998</v>
      </c>
      <c r="P14">
        <v>1.6839999999999999</v>
      </c>
      <c r="Q14">
        <v>1.746</v>
      </c>
      <c r="R14">
        <v>4.9637000000000002</v>
      </c>
      <c r="S14">
        <v>0.433</v>
      </c>
      <c r="T14">
        <v>0.41</v>
      </c>
      <c r="U14">
        <v>0.41299999999999998</v>
      </c>
      <c r="V14">
        <v>0.43</v>
      </c>
      <c r="W14">
        <v>0</v>
      </c>
      <c r="X14" t="s">
        <v>188</v>
      </c>
      <c r="Y14" t="s">
        <v>89</v>
      </c>
      <c r="Z14" t="s">
        <v>198</v>
      </c>
    </row>
    <row r="15" spans="1:26" x14ac:dyDescent="0.25">
      <c r="A15" s="148">
        <v>2165</v>
      </c>
      <c r="B15" s="25">
        <v>43275</v>
      </c>
      <c r="C15" t="s">
        <v>408</v>
      </c>
      <c r="D15">
        <v>64.2</v>
      </c>
      <c r="E15">
        <v>61</v>
      </c>
      <c r="F15">
        <v>1.7000000000000001E-2</v>
      </c>
      <c r="G15">
        <v>521333</v>
      </c>
      <c r="H15" s="228" t="s">
        <v>1585</v>
      </c>
      <c r="I15">
        <v>15.9</v>
      </c>
      <c r="J15">
        <v>119.5</v>
      </c>
      <c r="K15">
        <v>119.5</v>
      </c>
      <c r="L15">
        <v>12.9</v>
      </c>
      <c r="M15">
        <v>0.97991689750692512</v>
      </c>
      <c r="N15">
        <v>1.3772</v>
      </c>
      <c r="O15">
        <v>1.2764</v>
      </c>
      <c r="P15">
        <v>3.8340000000000001</v>
      </c>
      <c r="Q15">
        <v>3.5419999999999998</v>
      </c>
      <c r="R15">
        <v>4.7849000000000004</v>
      </c>
      <c r="S15">
        <v>1.3320000000000001</v>
      </c>
      <c r="T15">
        <v>1.3280000000000001</v>
      </c>
      <c r="U15">
        <v>1.3029999999999999</v>
      </c>
      <c r="V15">
        <v>1.32</v>
      </c>
      <c r="W15">
        <v>0</v>
      </c>
      <c r="X15" t="s">
        <v>1454</v>
      </c>
      <c r="Y15" t="s">
        <v>89</v>
      </c>
      <c r="Z15" t="s">
        <v>198</v>
      </c>
    </row>
    <row r="16" spans="1:26" x14ac:dyDescent="0.25">
      <c r="A16" s="148">
        <v>2164</v>
      </c>
      <c r="B16" s="25">
        <v>43276</v>
      </c>
      <c r="C16" t="s">
        <v>222</v>
      </c>
      <c r="D16">
        <v>64.900000000000006</v>
      </c>
      <c r="E16">
        <v>63</v>
      </c>
      <c r="F16">
        <v>1.7000000000000001E-2</v>
      </c>
      <c r="G16">
        <v>521333</v>
      </c>
      <c r="H16" s="228" t="s">
        <v>1585</v>
      </c>
      <c r="I16">
        <v>15.5</v>
      </c>
      <c r="J16">
        <v>113.5</v>
      </c>
      <c r="K16">
        <v>113.5</v>
      </c>
      <c r="L16">
        <v>12.8</v>
      </c>
      <c r="M16">
        <v>0.98059598059598052</v>
      </c>
      <c r="N16">
        <v>2.2873000000000001</v>
      </c>
      <c r="O16">
        <v>2.0871</v>
      </c>
      <c r="P16">
        <v>2.1219999999999999</v>
      </c>
      <c r="Q16">
        <v>1.9219999999999999</v>
      </c>
      <c r="R16">
        <v>4.9637000000000002</v>
      </c>
      <c r="S16">
        <v>0.46</v>
      </c>
      <c r="T16">
        <v>0.45700000000000002</v>
      </c>
      <c r="U16">
        <v>0.45</v>
      </c>
      <c r="V16">
        <v>0.46700000000000003</v>
      </c>
      <c r="W16">
        <v>0</v>
      </c>
      <c r="X16" t="s">
        <v>1454</v>
      </c>
      <c r="Y16" t="s">
        <v>89</v>
      </c>
      <c r="Z16" t="s">
        <v>198</v>
      </c>
    </row>
    <row r="17" spans="1:26" x14ac:dyDescent="0.25">
      <c r="A17" s="148">
        <v>2163</v>
      </c>
      <c r="B17" s="25">
        <v>43275</v>
      </c>
      <c r="C17" t="s">
        <v>293</v>
      </c>
      <c r="D17">
        <v>67.8</v>
      </c>
      <c r="E17">
        <v>59</v>
      </c>
      <c r="F17">
        <v>1.7000000000000001E-2</v>
      </c>
      <c r="G17">
        <v>521333</v>
      </c>
      <c r="H17" s="228" t="s">
        <v>1585</v>
      </c>
      <c r="I17">
        <v>16.7</v>
      </c>
      <c r="J17">
        <v>113.5</v>
      </c>
      <c r="K17">
        <v>113.5</v>
      </c>
      <c r="L17">
        <v>13.9</v>
      </c>
      <c r="M17">
        <v>0.97317744154057773</v>
      </c>
      <c r="N17">
        <v>1.2649999999999999</v>
      </c>
      <c r="O17">
        <v>1.1762999999999999</v>
      </c>
      <c r="P17">
        <v>4.0060000000000002</v>
      </c>
      <c r="Q17">
        <v>3.7050000000000001</v>
      </c>
      <c r="R17">
        <v>4.7849000000000004</v>
      </c>
      <c r="S17">
        <v>1.5149999999999999</v>
      </c>
      <c r="T17">
        <v>1.5069999999999999</v>
      </c>
      <c r="U17">
        <v>1.47</v>
      </c>
      <c r="V17">
        <v>1.4870000000000001</v>
      </c>
      <c r="W17">
        <v>0</v>
      </c>
      <c r="X17" t="s">
        <v>1454</v>
      </c>
      <c r="Y17" t="s">
        <v>89</v>
      </c>
      <c r="Z17" t="s">
        <v>198</v>
      </c>
    </row>
    <row r="18" spans="1:26" x14ac:dyDescent="0.25">
      <c r="A18" s="148">
        <v>2162</v>
      </c>
      <c r="B18" s="25">
        <v>43275</v>
      </c>
      <c r="C18" t="s">
        <v>560</v>
      </c>
      <c r="D18">
        <v>66</v>
      </c>
      <c r="E18">
        <v>60</v>
      </c>
      <c r="F18">
        <v>1.7000000000000001E-2</v>
      </c>
      <c r="G18">
        <v>521333</v>
      </c>
      <c r="H18" s="228" t="s">
        <v>1585</v>
      </c>
      <c r="I18">
        <v>15.5</v>
      </c>
      <c r="J18">
        <v>114</v>
      </c>
      <c r="K18">
        <v>114</v>
      </c>
      <c r="L18">
        <v>12.8</v>
      </c>
      <c r="M18">
        <v>0.98059598059598052</v>
      </c>
      <c r="N18">
        <v>0.93079999999999996</v>
      </c>
      <c r="O18">
        <v>0.97760000000000002</v>
      </c>
      <c r="P18">
        <v>2.5990000000000002</v>
      </c>
      <c r="Q18">
        <v>2.7839999999999998</v>
      </c>
      <c r="R18">
        <v>4.7849000000000004</v>
      </c>
      <c r="S18">
        <v>1.3360000000000001</v>
      </c>
      <c r="T18">
        <v>1.363</v>
      </c>
      <c r="U18">
        <v>1.323</v>
      </c>
      <c r="V18">
        <v>1.34</v>
      </c>
      <c r="W18">
        <v>0</v>
      </c>
      <c r="X18" t="s">
        <v>188</v>
      </c>
      <c r="Y18" t="s">
        <v>89</v>
      </c>
      <c r="Z18" t="s">
        <v>198</v>
      </c>
    </row>
    <row r="19" spans="1:26" x14ac:dyDescent="0.25">
      <c r="A19" s="148">
        <v>2161</v>
      </c>
      <c r="B19" s="25">
        <v>43275</v>
      </c>
      <c r="C19" t="s">
        <v>220</v>
      </c>
      <c r="D19">
        <v>66</v>
      </c>
      <c r="E19">
        <v>66</v>
      </c>
      <c r="F19">
        <v>1.7000000000000001E-2</v>
      </c>
      <c r="G19">
        <v>521333</v>
      </c>
      <c r="H19" s="228" t="s">
        <v>1585</v>
      </c>
      <c r="I19">
        <v>15.6</v>
      </c>
      <c r="J19">
        <v>114</v>
      </c>
      <c r="K19">
        <v>114</v>
      </c>
      <c r="L19">
        <v>12.9</v>
      </c>
      <c r="M19">
        <v>0.97991689750692512</v>
      </c>
      <c r="N19">
        <v>1.9824999999999999</v>
      </c>
      <c r="O19">
        <v>2.0047000000000001</v>
      </c>
      <c r="P19">
        <v>1.9410000000000001</v>
      </c>
      <c r="Q19">
        <v>1.859</v>
      </c>
      <c r="R19">
        <v>4.7849000000000004</v>
      </c>
      <c r="S19">
        <v>0.46800000000000003</v>
      </c>
      <c r="T19">
        <v>0.44400000000000001</v>
      </c>
      <c r="U19">
        <v>0.44700000000000001</v>
      </c>
      <c r="V19">
        <v>0.46400000000000002</v>
      </c>
      <c r="W19">
        <v>0</v>
      </c>
      <c r="X19" t="s">
        <v>188</v>
      </c>
      <c r="Y19" t="s">
        <v>89</v>
      </c>
      <c r="Z19" t="s">
        <v>198</v>
      </c>
    </row>
    <row r="20" spans="1:26" x14ac:dyDescent="0.25">
      <c r="A20" s="148">
        <v>2160</v>
      </c>
      <c r="B20" s="25">
        <v>43274</v>
      </c>
      <c r="C20" t="s">
        <v>407</v>
      </c>
      <c r="D20">
        <v>67.900000000000006</v>
      </c>
      <c r="E20">
        <v>57</v>
      </c>
      <c r="F20">
        <v>1.7000000000000001E-2</v>
      </c>
      <c r="G20">
        <v>521333</v>
      </c>
      <c r="H20" s="228" t="s">
        <v>1585</v>
      </c>
      <c r="I20">
        <v>15.7</v>
      </c>
      <c r="J20">
        <v>114.5</v>
      </c>
      <c r="K20">
        <v>114.5</v>
      </c>
      <c r="L20">
        <v>12.9</v>
      </c>
      <c r="M20">
        <v>0.97991689750692512</v>
      </c>
      <c r="N20">
        <v>1.2876000000000001</v>
      </c>
      <c r="O20">
        <v>1.1672</v>
      </c>
      <c r="P20">
        <v>3.798</v>
      </c>
      <c r="Q20">
        <v>3.407</v>
      </c>
      <c r="R20">
        <v>5.1508000000000003</v>
      </c>
      <c r="S20">
        <v>1.5189999999999999</v>
      </c>
      <c r="T20">
        <v>1.5029999999999999</v>
      </c>
      <c r="U20">
        <v>1.4810000000000001</v>
      </c>
      <c r="V20">
        <v>1.498</v>
      </c>
      <c r="W20">
        <v>0</v>
      </c>
      <c r="X20" t="s">
        <v>1454</v>
      </c>
      <c r="Y20" t="s">
        <v>89</v>
      </c>
      <c r="Z20" t="s">
        <v>198</v>
      </c>
    </row>
    <row r="21" spans="1:26" x14ac:dyDescent="0.25">
      <c r="A21" s="148">
        <v>2159</v>
      </c>
      <c r="B21" s="25">
        <v>43274</v>
      </c>
      <c r="C21" t="s">
        <v>217</v>
      </c>
      <c r="D21">
        <v>62.4</v>
      </c>
      <c r="E21">
        <v>54</v>
      </c>
      <c r="F21">
        <v>1.7000000000000001E-2</v>
      </c>
      <c r="G21">
        <v>521333</v>
      </c>
      <c r="H21" s="228" t="s">
        <v>1585</v>
      </c>
      <c r="I21">
        <v>15.9</v>
      </c>
      <c r="J21">
        <v>119.5</v>
      </c>
      <c r="K21">
        <v>119.5</v>
      </c>
      <c r="L21">
        <v>12.9</v>
      </c>
      <c r="M21">
        <v>0.97991689750692512</v>
      </c>
      <c r="N21">
        <v>2.0291000000000001</v>
      </c>
      <c r="O21">
        <v>2.1631</v>
      </c>
      <c r="P21">
        <v>1.712</v>
      </c>
      <c r="Q21">
        <v>1.8380000000000001</v>
      </c>
      <c r="R21">
        <v>5.1508000000000003</v>
      </c>
      <c r="S21">
        <v>0.435</v>
      </c>
      <c r="T21">
        <v>0.438</v>
      </c>
      <c r="U21">
        <v>0.42799999999999999</v>
      </c>
      <c r="V21">
        <v>0.44500000000000001</v>
      </c>
      <c r="W21">
        <v>0</v>
      </c>
      <c r="X21" t="s">
        <v>1454</v>
      </c>
      <c r="Y21" t="s">
        <v>89</v>
      </c>
      <c r="Z21" t="s">
        <v>198</v>
      </c>
    </row>
    <row r="22" spans="1:26" x14ac:dyDescent="0.25">
      <c r="A22" s="148">
        <v>2158</v>
      </c>
      <c r="B22" s="25">
        <v>43274</v>
      </c>
      <c r="C22" t="s">
        <v>293</v>
      </c>
      <c r="D22">
        <v>67.400000000000006</v>
      </c>
      <c r="E22">
        <v>58</v>
      </c>
      <c r="F22">
        <v>1.7000000000000001E-2</v>
      </c>
      <c r="G22">
        <v>521333</v>
      </c>
      <c r="H22" s="228" t="s">
        <v>1585</v>
      </c>
      <c r="I22">
        <v>16.8</v>
      </c>
      <c r="J22">
        <v>116.5</v>
      </c>
      <c r="K22">
        <v>116.5</v>
      </c>
      <c r="L22">
        <v>13.9</v>
      </c>
      <c r="M22">
        <v>0.97317744154057773</v>
      </c>
      <c r="N22">
        <v>2.2450999999999999</v>
      </c>
      <c r="O22">
        <v>2.1562999999999999</v>
      </c>
      <c r="P22">
        <v>4.1340000000000003</v>
      </c>
      <c r="Q22">
        <v>3.9209999999999998</v>
      </c>
      <c r="R22">
        <v>5.1508000000000003</v>
      </c>
      <c r="S22">
        <v>0.94799999999999995</v>
      </c>
      <c r="T22">
        <v>0.93700000000000006</v>
      </c>
      <c r="U22">
        <v>0.91700000000000004</v>
      </c>
      <c r="V22">
        <v>0.93400000000000005</v>
      </c>
      <c r="W22">
        <v>0</v>
      </c>
      <c r="X22" t="s">
        <v>1454</v>
      </c>
      <c r="Y22" t="s">
        <v>89</v>
      </c>
      <c r="Z22" t="s">
        <v>198</v>
      </c>
    </row>
    <row r="23" spans="1:26" x14ac:dyDescent="0.25">
      <c r="A23" s="148">
        <v>2157</v>
      </c>
      <c r="B23" s="25">
        <v>43274</v>
      </c>
      <c r="C23" t="s">
        <v>500</v>
      </c>
      <c r="D23">
        <v>67</v>
      </c>
      <c r="E23">
        <v>50</v>
      </c>
      <c r="F23">
        <v>1.7000000000000001E-2</v>
      </c>
      <c r="G23">
        <v>521333</v>
      </c>
      <c r="H23" s="228" t="s">
        <v>1585</v>
      </c>
      <c r="I23">
        <v>15.5</v>
      </c>
      <c r="J23">
        <v>114</v>
      </c>
      <c r="K23">
        <v>114</v>
      </c>
      <c r="L23">
        <v>12.8</v>
      </c>
      <c r="M23">
        <v>0.98059598059598052</v>
      </c>
      <c r="N23">
        <v>1.0580000000000001</v>
      </c>
      <c r="O23">
        <v>0.92359999999999998</v>
      </c>
      <c r="P23">
        <v>2.569</v>
      </c>
      <c r="Q23">
        <v>2.2690000000000001</v>
      </c>
      <c r="R23">
        <v>5.1508000000000003</v>
      </c>
      <c r="S23">
        <v>1.2509999999999999</v>
      </c>
      <c r="T23">
        <v>1.2649999999999999</v>
      </c>
      <c r="U23">
        <v>1.234</v>
      </c>
      <c r="V23">
        <v>1.2509999999999999</v>
      </c>
      <c r="W23">
        <v>0</v>
      </c>
      <c r="X23" t="s">
        <v>188</v>
      </c>
      <c r="Y23" t="s">
        <v>89</v>
      </c>
      <c r="Z23" t="s">
        <v>198</v>
      </c>
    </row>
    <row r="24" spans="1:26" x14ac:dyDescent="0.25">
      <c r="A24" s="148">
        <v>2156</v>
      </c>
      <c r="B24" s="25">
        <v>43274</v>
      </c>
      <c r="C24" t="s">
        <v>222</v>
      </c>
      <c r="D24">
        <v>67</v>
      </c>
      <c r="E24">
        <v>50</v>
      </c>
      <c r="F24">
        <v>1.7000000000000001E-2</v>
      </c>
      <c r="G24">
        <v>521333</v>
      </c>
      <c r="H24" s="228" t="s">
        <v>1585</v>
      </c>
      <c r="I24">
        <v>15.7</v>
      </c>
      <c r="J24">
        <v>116</v>
      </c>
      <c r="K24">
        <v>116</v>
      </c>
      <c r="L24">
        <v>12.9</v>
      </c>
      <c r="M24">
        <v>0.97991689750692512</v>
      </c>
      <c r="N24">
        <v>1.9581999999999999</v>
      </c>
      <c r="O24">
        <v>2.0470999999999999</v>
      </c>
      <c r="P24">
        <v>1.843</v>
      </c>
      <c r="Q24">
        <v>1.849</v>
      </c>
      <c r="R24">
        <v>5.1508000000000003</v>
      </c>
      <c r="S24">
        <v>0.48499999999999999</v>
      </c>
      <c r="T24">
        <v>0.46500000000000002</v>
      </c>
      <c r="U24">
        <v>0.46500000000000002</v>
      </c>
      <c r="V24">
        <v>0.48199999999999998</v>
      </c>
      <c r="W24">
        <v>0</v>
      </c>
      <c r="X24" t="s">
        <v>188</v>
      </c>
      <c r="Y24" t="s">
        <v>89</v>
      </c>
      <c r="Z24" t="s">
        <v>198</v>
      </c>
    </row>
    <row r="25" spans="1:26" x14ac:dyDescent="0.25">
      <c r="A25" s="148">
        <v>2155</v>
      </c>
      <c r="B25" s="25">
        <v>43274</v>
      </c>
      <c r="C25" t="s">
        <v>220</v>
      </c>
      <c r="D25">
        <v>67.3</v>
      </c>
      <c r="E25">
        <v>50</v>
      </c>
      <c r="F25">
        <v>1.7000000000000001E-2</v>
      </c>
      <c r="G25">
        <v>521333</v>
      </c>
      <c r="H25" s="228" t="s">
        <v>1585</v>
      </c>
      <c r="I25">
        <v>15.7</v>
      </c>
      <c r="J25">
        <v>114.5</v>
      </c>
      <c r="K25">
        <v>114.5</v>
      </c>
      <c r="L25">
        <v>12.9</v>
      </c>
      <c r="M25">
        <v>0.97991689750692512</v>
      </c>
      <c r="N25">
        <v>1.8320000000000001</v>
      </c>
      <c r="O25">
        <v>1.9561999999999999</v>
      </c>
      <c r="P25">
        <v>1.5720000000000001</v>
      </c>
      <c r="Q25">
        <v>1.704</v>
      </c>
      <c r="R25">
        <v>5.1508000000000003</v>
      </c>
      <c r="S25">
        <v>0.442</v>
      </c>
      <c r="T25">
        <v>0.44900000000000001</v>
      </c>
      <c r="U25">
        <v>0.437</v>
      </c>
      <c r="V25">
        <v>0.45400000000000001</v>
      </c>
      <c r="W25">
        <v>0</v>
      </c>
      <c r="X25" t="s">
        <v>1454</v>
      </c>
      <c r="Y25" t="s">
        <v>89</v>
      </c>
      <c r="Z25" t="s">
        <v>198</v>
      </c>
    </row>
    <row r="26" spans="1:26" x14ac:dyDescent="0.25">
      <c r="A26" s="148">
        <v>2154</v>
      </c>
      <c r="B26" s="25">
        <v>43273</v>
      </c>
      <c r="C26" t="s">
        <v>220</v>
      </c>
      <c r="D26">
        <v>59</v>
      </c>
      <c r="E26">
        <v>46</v>
      </c>
      <c r="F26">
        <v>1.7000000000000001E-2</v>
      </c>
      <c r="G26">
        <v>521333</v>
      </c>
      <c r="H26" s="228">
        <v>13160</v>
      </c>
      <c r="I26">
        <v>15.7</v>
      </c>
      <c r="J26">
        <v>114.5</v>
      </c>
      <c r="K26">
        <v>114.5</v>
      </c>
      <c r="L26">
        <v>12.9</v>
      </c>
      <c r="M26">
        <v>0.97991689750692512</v>
      </c>
      <c r="N26">
        <v>2.1093000000000002</v>
      </c>
      <c r="O26">
        <v>2.0541999999999998</v>
      </c>
      <c r="P26">
        <v>2.3220000000000001</v>
      </c>
      <c r="Q26">
        <v>2.214</v>
      </c>
      <c r="R26">
        <v>5.0378999999999996</v>
      </c>
      <c r="S26">
        <v>0.55500000000000005</v>
      </c>
      <c r="T26">
        <v>0.54300000000000004</v>
      </c>
      <c r="U26">
        <v>0.53800000000000003</v>
      </c>
      <c r="V26">
        <v>0.55500000000000005</v>
      </c>
      <c r="W26">
        <v>0</v>
      </c>
      <c r="X26" t="s">
        <v>1454</v>
      </c>
      <c r="Y26" t="s">
        <v>89</v>
      </c>
      <c r="Z26" t="s">
        <v>198</v>
      </c>
    </row>
    <row r="27" spans="1:26" x14ac:dyDescent="0.25">
      <c r="A27" s="148">
        <v>2153</v>
      </c>
      <c r="B27" s="25">
        <v>43273</v>
      </c>
      <c r="C27" t="s">
        <v>406</v>
      </c>
      <c r="D27">
        <v>65</v>
      </c>
      <c r="E27">
        <v>58</v>
      </c>
      <c r="F27">
        <v>1.7000000000000001E-2</v>
      </c>
      <c r="G27">
        <v>521333</v>
      </c>
      <c r="H27">
        <v>13160</v>
      </c>
      <c r="I27">
        <v>15.9</v>
      </c>
      <c r="J27">
        <v>118.5</v>
      </c>
      <c r="K27">
        <v>118.5</v>
      </c>
      <c r="L27">
        <v>12.9</v>
      </c>
      <c r="M27">
        <v>0.97991689750692512</v>
      </c>
      <c r="N27">
        <v>1.2430000000000001</v>
      </c>
      <c r="O27">
        <v>1.2653000000000001</v>
      </c>
      <c r="P27">
        <v>3.66</v>
      </c>
      <c r="Q27">
        <v>3.6349999999999998</v>
      </c>
      <c r="R27">
        <v>5.0378999999999996</v>
      </c>
      <c r="S27">
        <v>1.4830000000000001</v>
      </c>
      <c r="T27">
        <v>1.4470000000000001</v>
      </c>
      <c r="U27">
        <v>1.4359999999999999</v>
      </c>
      <c r="V27">
        <v>1.4530000000000001</v>
      </c>
      <c r="W27">
        <v>0</v>
      </c>
      <c r="X27" t="s">
        <v>1454</v>
      </c>
      <c r="Y27" t="s">
        <v>89</v>
      </c>
      <c r="Z27" t="s">
        <v>198</v>
      </c>
    </row>
    <row r="28" spans="1:26" x14ac:dyDescent="0.25">
      <c r="A28" s="148">
        <v>2152</v>
      </c>
      <c r="B28" s="25">
        <v>43273</v>
      </c>
      <c r="C28" t="s">
        <v>293</v>
      </c>
      <c r="D28">
        <v>67</v>
      </c>
      <c r="E28">
        <v>45</v>
      </c>
      <c r="F28">
        <v>1.7000000000000001E-2</v>
      </c>
      <c r="G28">
        <v>521333</v>
      </c>
      <c r="H28">
        <v>13160</v>
      </c>
      <c r="I28">
        <v>16.8</v>
      </c>
      <c r="J28">
        <v>115.5</v>
      </c>
      <c r="K28">
        <v>115.5</v>
      </c>
      <c r="L28">
        <v>13.9</v>
      </c>
      <c r="M28">
        <v>0.97317744154057773</v>
      </c>
      <c r="N28">
        <v>1.2323</v>
      </c>
      <c r="O28">
        <v>1.1365000000000001</v>
      </c>
      <c r="P28">
        <v>3.7639999999999998</v>
      </c>
      <c r="Q28">
        <v>3.4569999999999999</v>
      </c>
      <c r="R28">
        <v>5.0378999999999996</v>
      </c>
      <c r="S28">
        <v>1.5389999999999999</v>
      </c>
      <c r="T28">
        <v>1.532</v>
      </c>
      <c r="U28">
        <v>1.494</v>
      </c>
      <c r="V28">
        <v>1.5109999999999999</v>
      </c>
      <c r="W28">
        <v>0</v>
      </c>
      <c r="X28" t="s">
        <v>1454</v>
      </c>
      <c r="Y28" t="s">
        <v>89</v>
      </c>
      <c r="Z28" t="s">
        <v>198</v>
      </c>
    </row>
    <row r="29" spans="1:26" x14ac:dyDescent="0.25">
      <c r="A29" s="148">
        <v>2151</v>
      </c>
      <c r="B29" s="25">
        <v>43273</v>
      </c>
      <c r="C29" t="s">
        <v>560</v>
      </c>
      <c r="D29">
        <v>67</v>
      </c>
      <c r="E29">
        <v>56</v>
      </c>
      <c r="F29">
        <v>1.7000000000000001E-2</v>
      </c>
      <c r="G29">
        <v>521333</v>
      </c>
      <c r="H29">
        <v>13160</v>
      </c>
      <c r="I29">
        <v>15.6</v>
      </c>
      <c r="J29">
        <v>116</v>
      </c>
      <c r="K29">
        <v>116</v>
      </c>
      <c r="L29">
        <v>12.8</v>
      </c>
      <c r="M29">
        <v>0.98059598059598052</v>
      </c>
      <c r="N29">
        <v>0.96379999999999999</v>
      </c>
      <c r="O29">
        <v>1.1439999999999999</v>
      </c>
      <c r="P29">
        <v>2.3959999999999999</v>
      </c>
      <c r="Q29">
        <v>2.8410000000000002</v>
      </c>
      <c r="R29">
        <v>5.0378999999999996</v>
      </c>
      <c r="S29">
        <v>1.252</v>
      </c>
      <c r="T29">
        <v>1.2509999999999999</v>
      </c>
      <c r="U29">
        <v>1.2270000000000001</v>
      </c>
      <c r="V29">
        <v>1.244</v>
      </c>
      <c r="W29">
        <v>0</v>
      </c>
      <c r="X29" t="s">
        <v>188</v>
      </c>
      <c r="Y29" t="s">
        <v>89</v>
      </c>
      <c r="Z29" t="s">
        <v>198</v>
      </c>
    </row>
    <row r="30" spans="1:26" x14ac:dyDescent="0.25">
      <c r="A30" s="148">
        <v>2150</v>
      </c>
      <c r="B30" s="25">
        <v>43273</v>
      </c>
      <c r="C30" t="s">
        <v>217</v>
      </c>
      <c r="D30">
        <v>67</v>
      </c>
      <c r="E30">
        <v>56</v>
      </c>
      <c r="F30">
        <v>1.7000000000000001E-2</v>
      </c>
      <c r="G30">
        <v>521333</v>
      </c>
      <c r="H30">
        <v>13160</v>
      </c>
      <c r="I30">
        <v>15.7</v>
      </c>
      <c r="J30">
        <v>115</v>
      </c>
      <c r="K30">
        <v>115</v>
      </c>
      <c r="L30">
        <v>12.9</v>
      </c>
      <c r="M30">
        <v>0.97991689750692512</v>
      </c>
      <c r="N30">
        <v>1.9326000000000001</v>
      </c>
      <c r="O30">
        <v>2.0057</v>
      </c>
      <c r="P30">
        <v>1.7110000000000001</v>
      </c>
      <c r="Q30">
        <v>1.746</v>
      </c>
      <c r="R30">
        <v>5.0378999999999996</v>
      </c>
      <c r="S30">
        <v>0.44600000000000001</v>
      </c>
      <c r="T30">
        <v>0.439</v>
      </c>
      <c r="U30">
        <v>0.434</v>
      </c>
      <c r="V30">
        <v>0.45100000000000001</v>
      </c>
      <c r="W30">
        <v>0</v>
      </c>
      <c r="X30" t="s">
        <v>188</v>
      </c>
      <c r="Y30" t="s">
        <v>89</v>
      </c>
      <c r="Z30" t="s">
        <v>198</v>
      </c>
    </row>
    <row r="31" spans="1:26" x14ac:dyDescent="0.25">
      <c r="A31" s="148">
        <v>2149</v>
      </c>
      <c r="B31" s="25">
        <v>43272</v>
      </c>
      <c r="C31" t="s">
        <v>408</v>
      </c>
      <c r="D31">
        <v>62.3</v>
      </c>
      <c r="E31">
        <v>56</v>
      </c>
      <c r="F31">
        <v>1.7000000000000001E-2</v>
      </c>
      <c r="G31">
        <v>521333</v>
      </c>
      <c r="H31">
        <v>13160</v>
      </c>
      <c r="I31">
        <v>15.9</v>
      </c>
      <c r="J31">
        <v>119.5</v>
      </c>
      <c r="K31">
        <v>119.5</v>
      </c>
      <c r="L31">
        <v>12.9</v>
      </c>
      <c r="M31">
        <v>0.97991689750692512</v>
      </c>
      <c r="N31">
        <v>1.0671999999999999</v>
      </c>
      <c r="O31">
        <v>1.0563</v>
      </c>
      <c r="P31">
        <v>2.6760000000000002</v>
      </c>
      <c r="Q31">
        <v>2.6539999999999999</v>
      </c>
      <c r="R31">
        <v>5.1430999999999996</v>
      </c>
      <c r="S31">
        <v>1.29</v>
      </c>
      <c r="T31">
        <v>1.292</v>
      </c>
      <c r="U31">
        <v>1.2649999999999999</v>
      </c>
      <c r="V31">
        <v>1.282</v>
      </c>
      <c r="W31">
        <v>0</v>
      </c>
      <c r="X31" t="s">
        <v>1454</v>
      </c>
      <c r="Y31" t="s">
        <v>89</v>
      </c>
      <c r="Z31" t="s">
        <v>198</v>
      </c>
    </row>
    <row r="32" spans="1:26" x14ac:dyDescent="0.25">
      <c r="A32" s="148">
        <v>2148</v>
      </c>
      <c r="B32" s="25">
        <v>43272</v>
      </c>
      <c r="C32" t="s">
        <v>222</v>
      </c>
      <c r="D32">
        <v>63.6</v>
      </c>
      <c r="E32">
        <v>50</v>
      </c>
      <c r="F32">
        <v>1.7000000000000001E-2</v>
      </c>
      <c r="G32">
        <v>521333</v>
      </c>
      <c r="H32">
        <v>13160</v>
      </c>
      <c r="I32">
        <v>15.9</v>
      </c>
      <c r="J32">
        <v>118.5</v>
      </c>
      <c r="K32">
        <v>118.5</v>
      </c>
      <c r="L32">
        <v>12.9</v>
      </c>
      <c r="M32">
        <v>0.97991689750692512</v>
      </c>
      <c r="N32">
        <v>2.1078000000000001</v>
      </c>
      <c r="O32">
        <v>2.1244999999999998</v>
      </c>
      <c r="P32">
        <v>1.831</v>
      </c>
      <c r="Q32">
        <v>1.871</v>
      </c>
      <c r="R32">
        <v>5.1430999999999996</v>
      </c>
      <c r="S32">
        <v>0.44700000000000001</v>
      </c>
      <c r="T32">
        <v>0.45300000000000001</v>
      </c>
      <c r="U32">
        <v>0.441</v>
      </c>
      <c r="V32">
        <v>0.45800000000000002</v>
      </c>
      <c r="W32">
        <v>0</v>
      </c>
      <c r="X32" t="s">
        <v>1454</v>
      </c>
      <c r="Y32" t="s">
        <v>89</v>
      </c>
      <c r="Z32" t="s">
        <v>198</v>
      </c>
    </row>
    <row r="33" spans="1:26" x14ac:dyDescent="0.25">
      <c r="A33" s="148">
        <v>2147</v>
      </c>
      <c r="B33" s="25">
        <v>43272</v>
      </c>
      <c r="C33" t="s">
        <v>293</v>
      </c>
      <c r="D33">
        <v>64.5</v>
      </c>
      <c r="E33">
        <v>45</v>
      </c>
      <c r="F33">
        <v>1.7000000000000001E-2</v>
      </c>
      <c r="G33">
        <v>521333</v>
      </c>
      <c r="H33">
        <v>13160</v>
      </c>
      <c r="I33">
        <v>16.7</v>
      </c>
      <c r="J33">
        <v>114.5</v>
      </c>
      <c r="K33">
        <v>114.5</v>
      </c>
      <c r="L33">
        <v>13.9</v>
      </c>
      <c r="M33">
        <v>0.97317744154057773</v>
      </c>
      <c r="N33">
        <v>1.073</v>
      </c>
      <c r="O33">
        <v>1.0156000000000001</v>
      </c>
      <c r="P33">
        <v>2.4950000000000001</v>
      </c>
      <c r="Q33">
        <v>2.415</v>
      </c>
      <c r="R33">
        <v>5.1430999999999996</v>
      </c>
      <c r="S33">
        <v>1.196</v>
      </c>
      <c r="T33">
        <v>1.2230000000000001</v>
      </c>
      <c r="U33">
        <v>1.177</v>
      </c>
      <c r="V33">
        <v>1.194</v>
      </c>
      <c r="W33">
        <v>0</v>
      </c>
      <c r="X33" t="s">
        <v>1454</v>
      </c>
      <c r="Y33" t="s">
        <v>89</v>
      </c>
      <c r="Z33" t="s">
        <v>198</v>
      </c>
    </row>
    <row r="34" spans="1:26" x14ac:dyDescent="0.25">
      <c r="A34" s="148">
        <v>2146</v>
      </c>
      <c r="B34" s="25">
        <v>43272</v>
      </c>
      <c r="C34" t="s">
        <v>500</v>
      </c>
      <c r="D34">
        <v>66</v>
      </c>
      <c r="E34">
        <v>44</v>
      </c>
      <c r="F34">
        <v>1.7000000000000001E-2</v>
      </c>
      <c r="G34">
        <v>521333</v>
      </c>
      <c r="H34">
        <v>13160</v>
      </c>
      <c r="I34">
        <v>15.7</v>
      </c>
      <c r="J34">
        <v>115</v>
      </c>
      <c r="K34">
        <v>115</v>
      </c>
      <c r="L34">
        <v>12.9</v>
      </c>
      <c r="M34">
        <v>0.97991689750692512</v>
      </c>
      <c r="N34">
        <v>0.93659999999999999</v>
      </c>
      <c r="O34">
        <v>0.98740000000000006</v>
      </c>
      <c r="P34">
        <v>2.9860000000000002</v>
      </c>
      <c r="Q34">
        <v>3.0840000000000001</v>
      </c>
      <c r="R34">
        <v>5.1430999999999996</v>
      </c>
      <c r="S34">
        <v>1.64</v>
      </c>
      <c r="T34">
        <v>1.6060000000000001</v>
      </c>
      <c r="U34">
        <v>1.59</v>
      </c>
      <c r="V34">
        <v>1.607</v>
      </c>
      <c r="W34">
        <v>0</v>
      </c>
      <c r="X34" t="s">
        <v>188</v>
      </c>
      <c r="Y34" t="s">
        <v>89</v>
      </c>
      <c r="Z34" t="s">
        <v>198</v>
      </c>
    </row>
    <row r="35" spans="1:26" x14ac:dyDescent="0.25">
      <c r="A35" s="148">
        <v>2145</v>
      </c>
      <c r="B35" s="25">
        <v>43272</v>
      </c>
      <c r="C35" t="s">
        <v>220</v>
      </c>
      <c r="D35">
        <v>67.5</v>
      </c>
      <c r="E35">
        <v>43</v>
      </c>
      <c r="F35">
        <v>1.7000000000000001E-2</v>
      </c>
      <c r="G35">
        <v>521333</v>
      </c>
      <c r="H35">
        <v>13160</v>
      </c>
      <c r="I35">
        <v>15.5</v>
      </c>
      <c r="J35">
        <v>113.5</v>
      </c>
      <c r="K35">
        <v>113.5</v>
      </c>
      <c r="L35">
        <v>12.8</v>
      </c>
      <c r="M35">
        <v>0.98059598059598052</v>
      </c>
      <c r="N35">
        <v>2.1343000000000001</v>
      </c>
      <c r="O35">
        <v>2.1652999999999998</v>
      </c>
      <c r="P35">
        <v>1.9450000000000001</v>
      </c>
      <c r="Q35">
        <v>1.9950000000000001</v>
      </c>
      <c r="R35">
        <v>5.1430999999999996</v>
      </c>
      <c r="S35">
        <v>0.46899999999999997</v>
      </c>
      <c r="T35">
        <v>0.47399999999999998</v>
      </c>
      <c r="U35">
        <v>0.46200000000000002</v>
      </c>
      <c r="V35">
        <v>0.47899999999999998</v>
      </c>
      <c r="W35">
        <v>0</v>
      </c>
      <c r="X35" t="s">
        <v>1454</v>
      </c>
      <c r="Y35" t="s">
        <v>89</v>
      </c>
      <c r="Z35" t="s">
        <v>198</v>
      </c>
    </row>
    <row r="36" spans="1:26" x14ac:dyDescent="0.25">
      <c r="A36" s="148">
        <v>2144</v>
      </c>
      <c r="B36" s="25">
        <v>43271</v>
      </c>
      <c r="C36" t="s">
        <v>407</v>
      </c>
      <c r="D36">
        <v>65.7</v>
      </c>
      <c r="E36">
        <v>63</v>
      </c>
      <c r="F36">
        <v>1.7000000000000001E-2</v>
      </c>
      <c r="G36">
        <v>521333</v>
      </c>
      <c r="H36">
        <v>13160</v>
      </c>
      <c r="I36">
        <v>15.7</v>
      </c>
      <c r="J36">
        <v>116</v>
      </c>
      <c r="K36">
        <v>116</v>
      </c>
      <c r="L36">
        <v>12.9</v>
      </c>
      <c r="M36">
        <v>0.97991689750692512</v>
      </c>
      <c r="N36">
        <v>1.121</v>
      </c>
      <c r="O36">
        <v>1.0923</v>
      </c>
      <c r="P36">
        <v>3.1539999999999999</v>
      </c>
      <c r="Q36">
        <v>3.0649999999999999</v>
      </c>
      <c r="R36">
        <v>5.2488000000000001</v>
      </c>
      <c r="S36">
        <v>1.4770000000000001</v>
      </c>
      <c r="T36">
        <v>1.4730000000000001</v>
      </c>
      <c r="U36">
        <v>1.4450000000000001</v>
      </c>
      <c r="V36">
        <v>1.462</v>
      </c>
      <c r="W36" t="s">
        <v>148</v>
      </c>
      <c r="X36" t="s">
        <v>671</v>
      </c>
      <c r="Y36" t="s">
        <v>89</v>
      </c>
      <c r="Z36" t="s">
        <v>198</v>
      </c>
    </row>
    <row r="37" spans="1:26" x14ac:dyDescent="0.25">
      <c r="A37" s="148">
        <v>2143</v>
      </c>
      <c r="B37" s="25">
        <v>43271</v>
      </c>
      <c r="C37" t="s">
        <v>217</v>
      </c>
      <c r="D37">
        <v>64.8</v>
      </c>
      <c r="E37">
        <v>55</v>
      </c>
      <c r="F37">
        <v>1.7000000000000001E-2</v>
      </c>
      <c r="G37">
        <v>521333</v>
      </c>
      <c r="H37">
        <v>13160</v>
      </c>
      <c r="I37">
        <v>15.6</v>
      </c>
      <c r="J37">
        <v>114</v>
      </c>
      <c r="K37">
        <v>114</v>
      </c>
      <c r="L37">
        <v>12.9</v>
      </c>
      <c r="M37">
        <v>0.97991689750692512</v>
      </c>
      <c r="N37">
        <v>2.1322000000000001</v>
      </c>
      <c r="O37">
        <v>2.1067</v>
      </c>
      <c r="P37">
        <v>1.845</v>
      </c>
      <c r="Q37">
        <v>1.7430000000000001</v>
      </c>
      <c r="R37">
        <v>5.2488000000000001</v>
      </c>
      <c r="S37">
        <v>0.45400000000000001</v>
      </c>
      <c r="T37">
        <v>0.434</v>
      </c>
      <c r="U37">
        <v>0.435</v>
      </c>
      <c r="V37">
        <v>0.45200000000000001</v>
      </c>
      <c r="W37" t="s">
        <v>148</v>
      </c>
      <c r="X37" t="s">
        <v>671</v>
      </c>
      <c r="Y37" t="s">
        <v>89</v>
      </c>
      <c r="Z37" t="s">
        <v>198</v>
      </c>
    </row>
    <row r="38" spans="1:26" x14ac:dyDescent="0.25">
      <c r="A38" s="148">
        <v>2142</v>
      </c>
      <c r="B38" s="25">
        <v>43271</v>
      </c>
      <c r="C38" t="s">
        <v>293</v>
      </c>
      <c r="D38">
        <v>65.099999999999994</v>
      </c>
      <c r="E38">
        <v>46</v>
      </c>
      <c r="F38">
        <v>1.7000000000000001E-2</v>
      </c>
      <c r="G38">
        <v>521333</v>
      </c>
      <c r="H38">
        <v>13160</v>
      </c>
      <c r="I38">
        <v>16.7</v>
      </c>
      <c r="J38">
        <v>114</v>
      </c>
      <c r="K38">
        <v>114</v>
      </c>
      <c r="L38">
        <v>13.9</v>
      </c>
      <c r="M38">
        <v>0.97317744154057773</v>
      </c>
      <c r="N38">
        <v>1.1211</v>
      </c>
      <c r="O38">
        <v>1.0967</v>
      </c>
      <c r="P38">
        <v>2.4319999999999999</v>
      </c>
      <c r="Q38">
        <v>2.3109999999999999</v>
      </c>
      <c r="R38">
        <v>5.2488000000000001</v>
      </c>
      <c r="S38">
        <v>1.139</v>
      </c>
      <c r="T38">
        <v>1.1060000000000001</v>
      </c>
      <c r="U38">
        <v>1.0920000000000001</v>
      </c>
      <c r="V38">
        <v>1.109</v>
      </c>
      <c r="W38" t="s">
        <v>148</v>
      </c>
      <c r="X38" t="s">
        <v>671</v>
      </c>
      <c r="Y38" t="s">
        <v>89</v>
      </c>
      <c r="Z38" t="s">
        <v>198</v>
      </c>
    </row>
    <row r="39" spans="1:26" x14ac:dyDescent="0.25">
      <c r="A39" s="148">
        <v>2141</v>
      </c>
      <c r="B39" s="25">
        <v>43271</v>
      </c>
      <c r="C39" t="s">
        <v>560</v>
      </c>
      <c r="D39">
        <v>65.2</v>
      </c>
      <c r="E39">
        <v>56</v>
      </c>
      <c r="F39">
        <v>1.7000000000000001E-2</v>
      </c>
      <c r="G39">
        <v>521333</v>
      </c>
      <c r="H39">
        <v>13160</v>
      </c>
      <c r="I39">
        <v>15.8</v>
      </c>
      <c r="J39">
        <v>119.5</v>
      </c>
      <c r="K39">
        <v>119.5</v>
      </c>
      <c r="L39">
        <v>12.8</v>
      </c>
      <c r="M39">
        <v>0.98059598059598052</v>
      </c>
      <c r="N39">
        <v>2.2105000000000001</v>
      </c>
      <c r="O39">
        <v>2.3119000000000001</v>
      </c>
      <c r="P39">
        <v>3.3889999999999998</v>
      </c>
      <c r="Q39">
        <v>3.4980000000000002</v>
      </c>
      <c r="R39">
        <v>5.2488000000000001</v>
      </c>
      <c r="S39">
        <v>0.80500000000000005</v>
      </c>
      <c r="T39">
        <v>0.79400000000000004</v>
      </c>
      <c r="U39">
        <v>0.78400000000000003</v>
      </c>
      <c r="V39">
        <v>0.80100000000000005</v>
      </c>
      <c r="W39">
        <v>0</v>
      </c>
      <c r="X39" t="s">
        <v>1454</v>
      </c>
      <c r="Y39" t="s">
        <v>89</v>
      </c>
      <c r="Z39" t="s">
        <v>198</v>
      </c>
    </row>
    <row r="40" spans="1:26" x14ac:dyDescent="0.25">
      <c r="A40" s="148">
        <v>2140</v>
      </c>
      <c r="B40" s="25">
        <v>43271</v>
      </c>
      <c r="C40" t="s">
        <v>222</v>
      </c>
      <c r="D40">
        <v>67.5</v>
      </c>
      <c r="E40">
        <v>42</v>
      </c>
      <c r="F40">
        <v>1.7000000000000001E-2</v>
      </c>
      <c r="G40">
        <v>521333</v>
      </c>
      <c r="H40">
        <v>13160</v>
      </c>
      <c r="I40">
        <v>15.8</v>
      </c>
      <c r="J40">
        <v>118.5</v>
      </c>
      <c r="K40">
        <v>118.5</v>
      </c>
      <c r="L40">
        <v>12.8</v>
      </c>
      <c r="M40">
        <v>0.98059598059598052</v>
      </c>
      <c r="N40">
        <v>2.0341</v>
      </c>
      <c r="O40">
        <v>2.0047000000000001</v>
      </c>
      <c r="P40">
        <v>1.704</v>
      </c>
      <c r="Q40">
        <v>1.675</v>
      </c>
      <c r="R40">
        <v>5.2488000000000001</v>
      </c>
      <c r="S40">
        <v>0.44</v>
      </c>
      <c r="T40">
        <v>0.439</v>
      </c>
      <c r="U40">
        <v>0.43099999999999999</v>
      </c>
      <c r="V40">
        <v>0.44800000000000001</v>
      </c>
      <c r="W40">
        <v>0</v>
      </c>
      <c r="X40" t="s">
        <v>1454</v>
      </c>
      <c r="Y40" t="s">
        <v>89</v>
      </c>
      <c r="Z40" t="s">
        <v>198</v>
      </c>
    </row>
    <row r="41" spans="1:26" x14ac:dyDescent="0.25">
      <c r="A41" s="148">
        <v>2139</v>
      </c>
      <c r="B41" s="25">
        <v>43270</v>
      </c>
      <c r="C41" t="s">
        <v>406</v>
      </c>
      <c r="D41">
        <v>63.5</v>
      </c>
      <c r="E41">
        <v>56</v>
      </c>
      <c r="F41">
        <v>1.7000000000000001E-2</v>
      </c>
      <c r="G41">
        <v>521333</v>
      </c>
      <c r="H41">
        <v>13160</v>
      </c>
      <c r="I41">
        <v>15.6</v>
      </c>
      <c r="J41">
        <v>114</v>
      </c>
      <c r="K41">
        <v>114</v>
      </c>
      <c r="L41">
        <v>12.9</v>
      </c>
      <c r="M41">
        <v>0.97991689750692512</v>
      </c>
      <c r="N41">
        <v>1.1211</v>
      </c>
      <c r="O41">
        <v>1.0733999999999999</v>
      </c>
      <c r="P41">
        <v>2.859</v>
      </c>
      <c r="Q41">
        <v>2.7320000000000002</v>
      </c>
      <c r="R41">
        <v>5.0777000000000001</v>
      </c>
      <c r="S41">
        <v>1.2949999999999999</v>
      </c>
      <c r="T41">
        <v>1.292</v>
      </c>
      <c r="U41">
        <v>1.268</v>
      </c>
      <c r="V41">
        <v>1.2849999999999999</v>
      </c>
      <c r="W41" t="s">
        <v>148</v>
      </c>
      <c r="X41" t="s">
        <v>671</v>
      </c>
      <c r="Y41" t="s">
        <v>89</v>
      </c>
      <c r="Z41" t="s">
        <v>198</v>
      </c>
    </row>
    <row r="42" spans="1:26" x14ac:dyDescent="0.25">
      <c r="A42" s="148">
        <v>2138</v>
      </c>
      <c r="B42" s="25">
        <v>43270</v>
      </c>
      <c r="C42" t="s">
        <v>220</v>
      </c>
      <c r="D42">
        <v>64.3</v>
      </c>
      <c r="E42">
        <v>55</v>
      </c>
      <c r="F42">
        <v>1.7000000000000001E-2</v>
      </c>
      <c r="G42">
        <v>521333</v>
      </c>
      <c r="H42">
        <v>13160</v>
      </c>
      <c r="I42">
        <v>15.7</v>
      </c>
      <c r="J42">
        <v>116</v>
      </c>
      <c r="K42">
        <v>116</v>
      </c>
      <c r="L42">
        <v>12.9</v>
      </c>
      <c r="M42">
        <v>0.97991689750692512</v>
      </c>
      <c r="N42">
        <v>2.1322000000000001</v>
      </c>
      <c r="O42">
        <v>2.1088</v>
      </c>
      <c r="P42">
        <v>2.0430000000000001</v>
      </c>
      <c r="Q42">
        <v>1.9339999999999999</v>
      </c>
      <c r="R42">
        <v>5.0777000000000001</v>
      </c>
      <c r="S42">
        <v>0.48699999999999999</v>
      </c>
      <c r="T42">
        <v>0.46600000000000003</v>
      </c>
      <c r="U42">
        <v>0.46700000000000003</v>
      </c>
      <c r="V42">
        <v>0.48399999999999999</v>
      </c>
      <c r="W42" t="s">
        <v>148</v>
      </c>
      <c r="X42" t="s">
        <v>671</v>
      </c>
      <c r="Y42" t="s">
        <v>89</v>
      </c>
      <c r="Z42" t="s">
        <v>198</v>
      </c>
    </row>
    <row r="43" spans="1:26" x14ac:dyDescent="0.25">
      <c r="A43" s="148">
        <v>2137</v>
      </c>
      <c r="B43" s="25">
        <v>43270</v>
      </c>
      <c r="C43" t="s">
        <v>293</v>
      </c>
      <c r="D43">
        <v>64</v>
      </c>
      <c r="E43">
        <v>61</v>
      </c>
      <c r="F43">
        <v>1.7000000000000001E-2</v>
      </c>
      <c r="G43">
        <v>521333</v>
      </c>
      <c r="H43">
        <v>13160</v>
      </c>
      <c r="I43">
        <v>16.7</v>
      </c>
      <c r="J43">
        <v>113.5</v>
      </c>
      <c r="K43">
        <v>113.5</v>
      </c>
      <c r="L43">
        <v>13.9</v>
      </c>
      <c r="M43">
        <v>0.97317744154057773</v>
      </c>
      <c r="N43">
        <v>2.1655000000000002</v>
      </c>
      <c r="O43">
        <v>2.1341999999999999</v>
      </c>
      <c r="P43">
        <v>3.9359999999999999</v>
      </c>
      <c r="Q43">
        <v>3.786</v>
      </c>
      <c r="R43">
        <v>5.0777000000000001</v>
      </c>
      <c r="S43">
        <v>0.92300000000000004</v>
      </c>
      <c r="T43">
        <v>0.90100000000000002</v>
      </c>
      <c r="U43">
        <v>0.88800000000000001</v>
      </c>
      <c r="V43">
        <v>0.90500000000000003</v>
      </c>
      <c r="W43" t="s">
        <v>148</v>
      </c>
      <c r="X43" t="s">
        <v>671</v>
      </c>
      <c r="Y43" t="s">
        <v>89</v>
      </c>
      <c r="Z43" t="s">
        <v>198</v>
      </c>
    </row>
    <row r="44" spans="1:26" x14ac:dyDescent="0.25">
      <c r="A44" s="148">
        <v>2136</v>
      </c>
      <c r="B44" s="25">
        <v>43270</v>
      </c>
      <c r="C44" t="s">
        <v>500</v>
      </c>
      <c r="D44">
        <v>65.5</v>
      </c>
      <c r="E44">
        <v>58</v>
      </c>
      <c r="F44">
        <v>1.7000000000000001E-2</v>
      </c>
      <c r="G44">
        <v>521333</v>
      </c>
      <c r="H44">
        <v>13160</v>
      </c>
      <c r="I44">
        <v>15.9</v>
      </c>
      <c r="J44">
        <v>119.5</v>
      </c>
      <c r="K44">
        <v>119.5</v>
      </c>
      <c r="L44">
        <v>12.9</v>
      </c>
      <c r="M44">
        <v>0.97991689750692512</v>
      </c>
      <c r="N44">
        <v>1.081</v>
      </c>
      <c r="O44">
        <v>1.0426</v>
      </c>
      <c r="P44">
        <v>3.1659999999999999</v>
      </c>
      <c r="Q44">
        <v>3.117</v>
      </c>
      <c r="R44">
        <v>5.0777000000000001</v>
      </c>
      <c r="S44">
        <v>1.4870000000000001</v>
      </c>
      <c r="T44">
        <v>1.518</v>
      </c>
      <c r="U44">
        <v>1.472</v>
      </c>
      <c r="V44">
        <v>1.4890000000000001</v>
      </c>
      <c r="W44">
        <v>0</v>
      </c>
      <c r="X44" t="s">
        <v>1454</v>
      </c>
      <c r="Y44" t="s">
        <v>89</v>
      </c>
      <c r="Z44" t="s">
        <v>198</v>
      </c>
    </row>
    <row r="45" spans="1:26" x14ac:dyDescent="0.25">
      <c r="A45" s="148">
        <v>2135</v>
      </c>
      <c r="B45" s="25">
        <v>43270</v>
      </c>
      <c r="C45" t="s">
        <v>217</v>
      </c>
      <c r="D45">
        <v>64.3</v>
      </c>
      <c r="E45">
        <v>48</v>
      </c>
      <c r="F45">
        <v>1.7000000000000001E-2</v>
      </c>
      <c r="G45">
        <v>521333</v>
      </c>
      <c r="H45">
        <v>13160</v>
      </c>
      <c r="I45">
        <v>15.9</v>
      </c>
      <c r="J45">
        <v>119.5</v>
      </c>
      <c r="K45">
        <v>119.5</v>
      </c>
      <c r="L45">
        <v>12.9</v>
      </c>
      <c r="M45">
        <v>0.97991689750692512</v>
      </c>
      <c r="N45">
        <v>2.0179999999999998</v>
      </c>
      <c r="O45">
        <v>2.0175999999999998</v>
      </c>
      <c r="P45">
        <v>1.8025</v>
      </c>
      <c r="Q45">
        <v>1.8220000000000001</v>
      </c>
      <c r="R45">
        <v>5.0777000000000001</v>
      </c>
      <c r="S45">
        <v>0.45400000000000001</v>
      </c>
      <c r="T45">
        <v>0.45900000000000002</v>
      </c>
      <c r="U45">
        <v>0.44700000000000001</v>
      </c>
      <c r="V45">
        <v>0.46400000000000002</v>
      </c>
      <c r="W45">
        <v>0</v>
      </c>
      <c r="X45" t="s">
        <v>1454</v>
      </c>
      <c r="Y45" t="s">
        <v>89</v>
      </c>
      <c r="Z45" t="s">
        <v>198</v>
      </c>
    </row>
    <row r="46" spans="1:26" x14ac:dyDescent="0.25">
      <c r="A46" s="148">
        <v>2134</v>
      </c>
      <c r="B46" s="25">
        <v>43269</v>
      </c>
      <c r="C46" t="s">
        <v>408</v>
      </c>
      <c r="D46">
        <v>64.8</v>
      </c>
      <c r="E46">
        <v>66</v>
      </c>
      <c r="F46">
        <v>1.7000000000000001E-2</v>
      </c>
      <c r="G46">
        <v>521333</v>
      </c>
      <c r="H46">
        <v>13160</v>
      </c>
      <c r="I46">
        <v>15.6</v>
      </c>
      <c r="J46">
        <v>115.5</v>
      </c>
      <c r="K46">
        <v>115.5</v>
      </c>
      <c r="L46">
        <v>12.8</v>
      </c>
      <c r="M46">
        <v>0.98059598059598052</v>
      </c>
      <c r="N46">
        <v>1.1254</v>
      </c>
      <c r="O46">
        <v>1.0878000000000001</v>
      </c>
      <c r="P46">
        <v>3.016</v>
      </c>
      <c r="Q46">
        <v>2.8570000000000002</v>
      </c>
      <c r="R46">
        <v>5.0507</v>
      </c>
      <c r="S46">
        <v>1.3540000000000001</v>
      </c>
      <c r="T46">
        <v>1.327</v>
      </c>
      <c r="U46">
        <v>1.3140000000000001</v>
      </c>
      <c r="V46">
        <v>1.331</v>
      </c>
      <c r="W46" t="s">
        <v>148</v>
      </c>
      <c r="X46" t="s">
        <v>671</v>
      </c>
      <c r="Y46" t="s">
        <v>89</v>
      </c>
      <c r="Z46" t="s">
        <v>198</v>
      </c>
    </row>
    <row r="47" spans="1:26" x14ac:dyDescent="0.25">
      <c r="A47" s="148">
        <v>2133</v>
      </c>
      <c r="B47" s="25">
        <v>43269</v>
      </c>
      <c r="C47" t="s">
        <v>222</v>
      </c>
      <c r="D47">
        <v>65.099999999999994</v>
      </c>
      <c r="E47">
        <v>70</v>
      </c>
      <c r="F47">
        <v>1.7000000000000001E-2</v>
      </c>
      <c r="G47">
        <v>521333</v>
      </c>
      <c r="H47">
        <v>13160</v>
      </c>
      <c r="I47">
        <v>15.6</v>
      </c>
      <c r="J47">
        <v>114</v>
      </c>
      <c r="K47">
        <v>114</v>
      </c>
      <c r="L47">
        <v>12.9</v>
      </c>
      <c r="M47">
        <v>0.97991689750692512</v>
      </c>
      <c r="N47">
        <v>2.1465000000000001</v>
      </c>
      <c r="O47">
        <v>2.1109</v>
      </c>
      <c r="P47">
        <v>1.976</v>
      </c>
      <c r="Q47">
        <v>1.867</v>
      </c>
      <c r="R47">
        <v>5.0507</v>
      </c>
      <c r="S47">
        <v>0.46500000000000002</v>
      </c>
      <c r="T47">
        <v>0.44700000000000001</v>
      </c>
      <c r="U47">
        <v>0.44700000000000001</v>
      </c>
      <c r="V47">
        <v>0.46400000000000002</v>
      </c>
      <c r="W47" t="s">
        <v>148</v>
      </c>
      <c r="X47" t="s">
        <v>671</v>
      </c>
      <c r="Y47" t="s">
        <v>89</v>
      </c>
      <c r="Z47" t="s">
        <v>198</v>
      </c>
    </row>
    <row r="48" spans="1:26" x14ac:dyDescent="0.25">
      <c r="A48" s="148">
        <v>2132</v>
      </c>
      <c r="B48" s="25">
        <v>43269</v>
      </c>
      <c r="C48" t="s">
        <v>560</v>
      </c>
      <c r="D48">
        <v>64.099999999999994</v>
      </c>
      <c r="E48">
        <v>50</v>
      </c>
      <c r="F48">
        <v>1.7000000000000001E-2</v>
      </c>
      <c r="G48">
        <v>521333</v>
      </c>
      <c r="H48">
        <v>13160</v>
      </c>
      <c r="I48">
        <v>15.8</v>
      </c>
      <c r="J48">
        <v>119.5</v>
      </c>
      <c r="K48">
        <v>119.5</v>
      </c>
      <c r="L48">
        <v>12.8</v>
      </c>
      <c r="M48">
        <v>0.98059598059598052</v>
      </c>
      <c r="N48">
        <v>1.0475000000000001</v>
      </c>
      <c r="O48">
        <v>1.0162</v>
      </c>
      <c r="P48">
        <v>3.431</v>
      </c>
      <c r="Q48">
        <v>3.3149999999999999</v>
      </c>
      <c r="R48">
        <v>5.0507</v>
      </c>
      <c r="S48">
        <v>1.6539999999999999</v>
      </c>
      <c r="T48">
        <v>1.6479999999999999</v>
      </c>
      <c r="U48">
        <v>1.619</v>
      </c>
      <c r="V48">
        <v>1.6359999999999999</v>
      </c>
      <c r="W48">
        <v>0</v>
      </c>
      <c r="X48" t="s">
        <v>1454</v>
      </c>
      <c r="Y48" t="s">
        <v>89</v>
      </c>
      <c r="Z48" t="s">
        <v>198</v>
      </c>
    </row>
    <row r="49" spans="1:26" x14ac:dyDescent="0.25">
      <c r="A49" s="148">
        <v>2131</v>
      </c>
      <c r="B49" s="25">
        <v>43269</v>
      </c>
      <c r="C49" t="s">
        <v>220</v>
      </c>
      <c r="D49">
        <v>64.5</v>
      </c>
      <c r="E49">
        <v>51</v>
      </c>
      <c r="F49">
        <v>1.7000000000000001E-2</v>
      </c>
      <c r="G49">
        <v>521333</v>
      </c>
      <c r="H49">
        <v>13160</v>
      </c>
      <c r="I49">
        <v>15.8</v>
      </c>
      <c r="J49">
        <v>120</v>
      </c>
      <c r="K49">
        <v>120</v>
      </c>
      <c r="L49">
        <v>12.8</v>
      </c>
      <c r="M49">
        <v>0.98059598059598052</v>
      </c>
      <c r="N49">
        <v>2.0811999999999999</v>
      </c>
      <c r="O49">
        <v>2.1482000000000001</v>
      </c>
      <c r="P49">
        <v>1.796</v>
      </c>
      <c r="Q49">
        <v>1.869</v>
      </c>
      <c r="R49">
        <v>5.0507</v>
      </c>
      <c r="S49">
        <v>0.436</v>
      </c>
      <c r="T49">
        <v>0.439</v>
      </c>
      <c r="U49">
        <v>0.42899999999999999</v>
      </c>
      <c r="V49">
        <v>0.44600000000000001</v>
      </c>
      <c r="W49">
        <v>0</v>
      </c>
      <c r="X49" t="s">
        <v>1454</v>
      </c>
      <c r="Y49" t="s">
        <v>89</v>
      </c>
      <c r="Z49" t="s">
        <v>198</v>
      </c>
    </row>
    <row r="50" spans="1:26" x14ac:dyDescent="0.25">
      <c r="A50" s="148">
        <v>2130</v>
      </c>
      <c r="B50" s="25">
        <v>43268</v>
      </c>
      <c r="C50" t="s">
        <v>407</v>
      </c>
      <c r="D50">
        <v>64.8</v>
      </c>
      <c r="E50">
        <v>67</v>
      </c>
      <c r="F50">
        <v>1.7000000000000001E-2</v>
      </c>
      <c r="G50">
        <v>521333</v>
      </c>
      <c r="H50">
        <v>13160</v>
      </c>
      <c r="I50">
        <v>15.6</v>
      </c>
      <c r="J50">
        <v>114</v>
      </c>
      <c r="K50">
        <v>114</v>
      </c>
      <c r="L50">
        <v>12.9</v>
      </c>
      <c r="M50">
        <v>0.97991689750692512</v>
      </c>
      <c r="N50">
        <v>1.1541999999999999</v>
      </c>
      <c r="O50">
        <v>1.1277999999999999</v>
      </c>
      <c r="P50">
        <v>3.0579999999999998</v>
      </c>
      <c r="Q50">
        <v>3.0110000000000001</v>
      </c>
      <c r="R50">
        <v>5.1482999999999999</v>
      </c>
      <c r="S50">
        <v>1.3640000000000001</v>
      </c>
      <c r="T50">
        <v>1.3740000000000001</v>
      </c>
      <c r="U50">
        <v>1.3420000000000001</v>
      </c>
      <c r="V50">
        <v>1.359</v>
      </c>
      <c r="W50" t="s">
        <v>148</v>
      </c>
      <c r="X50" t="s">
        <v>671</v>
      </c>
      <c r="Y50" t="s">
        <v>89</v>
      </c>
      <c r="Z50" t="s">
        <v>198</v>
      </c>
    </row>
    <row r="51" spans="1:26" x14ac:dyDescent="0.25">
      <c r="A51" s="148">
        <v>2129</v>
      </c>
      <c r="B51" s="25">
        <v>43268</v>
      </c>
      <c r="C51" t="s">
        <v>217</v>
      </c>
      <c r="D51">
        <v>65.5</v>
      </c>
      <c r="E51">
        <v>69</v>
      </c>
      <c r="F51">
        <v>1.7000000000000001E-2</v>
      </c>
      <c r="G51">
        <v>521333</v>
      </c>
      <c r="H51">
        <v>13160</v>
      </c>
      <c r="I51">
        <v>15.6</v>
      </c>
      <c r="J51">
        <v>115.5</v>
      </c>
      <c r="K51">
        <v>115.5</v>
      </c>
      <c r="L51">
        <v>12.8</v>
      </c>
      <c r="M51">
        <v>0.98059598059598052</v>
      </c>
      <c r="N51">
        <v>2.1132</v>
      </c>
      <c r="O51">
        <v>2.0897000000000001</v>
      </c>
      <c r="P51">
        <v>1.8759999999999999</v>
      </c>
      <c r="Q51">
        <v>1.7649999999999999</v>
      </c>
      <c r="R51">
        <v>5.1482999999999999</v>
      </c>
      <c r="S51">
        <v>0.45700000000000002</v>
      </c>
      <c r="T51">
        <v>0.435</v>
      </c>
      <c r="U51">
        <v>0.437</v>
      </c>
      <c r="V51">
        <v>0.45400000000000001</v>
      </c>
      <c r="W51" t="s">
        <v>148</v>
      </c>
      <c r="X51" t="s">
        <v>671</v>
      </c>
      <c r="Y51" t="s">
        <v>89</v>
      </c>
      <c r="Z51" t="s">
        <v>198</v>
      </c>
    </row>
    <row r="52" spans="1:26" x14ac:dyDescent="0.25">
      <c r="A52" s="148">
        <v>2128</v>
      </c>
      <c r="B52" s="25">
        <v>43268</v>
      </c>
      <c r="C52" t="s">
        <v>293</v>
      </c>
      <c r="D52">
        <v>64.8</v>
      </c>
      <c r="E52">
        <v>65</v>
      </c>
      <c r="F52">
        <v>1.7000000000000001E-2</v>
      </c>
      <c r="G52">
        <v>521333</v>
      </c>
      <c r="H52">
        <v>13160</v>
      </c>
      <c r="I52">
        <v>16.600000000000001</v>
      </c>
      <c r="J52">
        <v>113</v>
      </c>
      <c r="K52">
        <v>113</v>
      </c>
      <c r="L52">
        <v>13.9</v>
      </c>
      <c r="M52">
        <v>0.97317744154057773</v>
      </c>
      <c r="N52">
        <v>2.1522000000000001</v>
      </c>
      <c r="O52">
        <v>2.1307999999999998</v>
      </c>
      <c r="P52">
        <v>3.786</v>
      </c>
      <c r="Q52">
        <v>3.6760000000000002</v>
      </c>
      <c r="R52">
        <v>5.1482999999999999</v>
      </c>
      <c r="S52">
        <v>0.90600000000000003</v>
      </c>
      <c r="T52">
        <v>0.88800000000000001</v>
      </c>
      <c r="U52">
        <v>0.873</v>
      </c>
      <c r="V52">
        <v>0.89</v>
      </c>
      <c r="W52" t="s">
        <v>148</v>
      </c>
      <c r="X52" t="s">
        <v>671</v>
      </c>
      <c r="Y52" t="s">
        <v>89</v>
      </c>
      <c r="Z52" t="s">
        <v>198</v>
      </c>
    </row>
    <row r="53" spans="1:26" x14ac:dyDescent="0.25">
      <c r="A53" s="148">
        <v>2127</v>
      </c>
      <c r="B53" s="25">
        <v>43268</v>
      </c>
      <c r="C53" t="s">
        <v>500</v>
      </c>
      <c r="D53">
        <v>67.400000000000006</v>
      </c>
      <c r="E53">
        <v>51</v>
      </c>
      <c r="F53">
        <v>1.7000000000000001E-2</v>
      </c>
      <c r="G53">
        <v>521333</v>
      </c>
      <c r="H53">
        <v>13160</v>
      </c>
      <c r="I53">
        <v>15.9</v>
      </c>
      <c r="J53">
        <v>119.5</v>
      </c>
      <c r="K53">
        <v>119.5</v>
      </c>
      <c r="L53">
        <v>12.9</v>
      </c>
      <c r="M53">
        <v>0.97991689750692512</v>
      </c>
      <c r="N53">
        <v>1.1910000000000001</v>
      </c>
      <c r="O53">
        <v>1.0323</v>
      </c>
      <c r="P53">
        <v>3.0409999999999999</v>
      </c>
      <c r="Q53">
        <v>2.6040000000000001</v>
      </c>
      <c r="R53">
        <v>5.1482999999999999</v>
      </c>
      <c r="S53">
        <v>1.3149999999999999</v>
      </c>
      <c r="T53">
        <v>1.2989999999999999</v>
      </c>
      <c r="U53">
        <v>1.2809999999999999</v>
      </c>
      <c r="V53">
        <v>1.298</v>
      </c>
      <c r="W53">
        <v>0</v>
      </c>
      <c r="X53" t="s">
        <v>1454</v>
      </c>
      <c r="Y53" t="s">
        <v>89</v>
      </c>
      <c r="Z53" t="s">
        <v>198</v>
      </c>
    </row>
    <row r="54" spans="1:26" x14ac:dyDescent="0.25">
      <c r="A54" s="148">
        <v>2126</v>
      </c>
      <c r="B54" s="25">
        <v>43268</v>
      </c>
      <c r="C54" t="s">
        <v>222</v>
      </c>
      <c r="D54">
        <v>67.3</v>
      </c>
      <c r="E54">
        <v>59</v>
      </c>
      <c r="F54">
        <v>1.7000000000000001E-2</v>
      </c>
      <c r="G54">
        <v>521333</v>
      </c>
      <c r="H54">
        <v>13160</v>
      </c>
      <c r="I54">
        <v>15.9</v>
      </c>
      <c r="J54">
        <v>118</v>
      </c>
      <c r="K54">
        <v>118</v>
      </c>
      <c r="L54">
        <v>12.9</v>
      </c>
      <c r="M54">
        <v>0.97991689750692512</v>
      </c>
      <c r="N54">
        <v>2.0230000000000001</v>
      </c>
      <c r="O54">
        <v>2.1831999999999998</v>
      </c>
      <c r="P54">
        <v>1.7330000000000001</v>
      </c>
      <c r="Q54">
        <v>1.8540000000000001</v>
      </c>
      <c r="R54">
        <v>5.1482999999999999</v>
      </c>
      <c r="S54">
        <v>0.441</v>
      </c>
      <c r="T54">
        <v>0.437</v>
      </c>
      <c r="U54">
        <v>0.43</v>
      </c>
      <c r="V54">
        <v>0.44700000000000001</v>
      </c>
      <c r="W54">
        <v>0</v>
      </c>
      <c r="X54" t="s">
        <v>1454</v>
      </c>
      <c r="Y54" t="s">
        <v>89</v>
      </c>
      <c r="Z54" t="s">
        <v>198</v>
      </c>
    </row>
    <row r="55" spans="1:26" x14ac:dyDescent="0.25">
      <c r="A55" s="148">
        <v>2125</v>
      </c>
      <c r="B55" s="25">
        <v>43267</v>
      </c>
      <c r="C55" t="s">
        <v>406</v>
      </c>
      <c r="D55">
        <v>65.7</v>
      </c>
      <c r="E55">
        <v>65</v>
      </c>
      <c r="F55">
        <v>1.7000000000000001E-2</v>
      </c>
      <c r="G55">
        <v>521333</v>
      </c>
      <c r="H55">
        <v>13160</v>
      </c>
      <c r="I55">
        <v>15.6</v>
      </c>
      <c r="J55">
        <v>113</v>
      </c>
      <c r="K55">
        <v>113</v>
      </c>
      <c r="L55">
        <v>12.9</v>
      </c>
      <c r="M55">
        <v>0.97991689750692512</v>
      </c>
      <c r="N55">
        <v>1.1442000000000001</v>
      </c>
      <c r="O55">
        <v>1.0188999999999999</v>
      </c>
      <c r="P55">
        <v>2.806</v>
      </c>
      <c r="Q55">
        <v>2.5459999999999998</v>
      </c>
      <c r="R55">
        <v>5.0964999999999998</v>
      </c>
      <c r="S55">
        <v>1.25</v>
      </c>
      <c r="T55">
        <v>1.2729999999999999</v>
      </c>
      <c r="U55">
        <v>1.236</v>
      </c>
      <c r="V55">
        <v>1.2529999999999999</v>
      </c>
      <c r="W55" t="s">
        <v>148</v>
      </c>
      <c r="X55" t="s">
        <v>671</v>
      </c>
      <c r="Y55" t="s">
        <v>89</v>
      </c>
      <c r="Z55" t="s">
        <v>198</v>
      </c>
    </row>
    <row r="56" spans="1:26" x14ac:dyDescent="0.25">
      <c r="A56" s="148">
        <v>2124</v>
      </c>
      <c r="B56" s="25">
        <v>43267</v>
      </c>
      <c r="C56" t="s">
        <v>220</v>
      </c>
      <c r="D56">
        <v>64.900000000000006</v>
      </c>
      <c r="E56">
        <v>50</v>
      </c>
      <c r="F56">
        <v>1.7000000000000001E-2</v>
      </c>
      <c r="G56">
        <v>521333</v>
      </c>
      <c r="H56">
        <v>13160</v>
      </c>
      <c r="I56">
        <v>15.6</v>
      </c>
      <c r="J56">
        <v>114</v>
      </c>
      <c r="K56">
        <v>114</v>
      </c>
      <c r="L56">
        <v>12.9</v>
      </c>
      <c r="M56">
        <v>0.97991689750692512</v>
      </c>
      <c r="N56">
        <v>2.1120999999999999</v>
      </c>
      <c r="O56">
        <v>2.0788000000000002</v>
      </c>
      <c r="P56">
        <v>2.0419999999999998</v>
      </c>
      <c r="Q56">
        <v>1.9450000000000001</v>
      </c>
      <c r="R56">
        <v>5.0964999999999998</v>
      </c>
      <c r="S56">
        <v>0.49299999999999999</v>
      </c>
      <c r="T56">
        <v>0.47699999999999998</v>
      </c>
      <c r="U56">
        <v>0.47499999999999998</v>
      </c>
      <c r="V56">
        <v>0.49199999999999999</v>
      </c>
      <c r="W56" t="s">
        <v>148</v>
      </c>
      <c r="X56" t="s">
        <v>671</v>
      </c>
      <c r="Y56" t="s">
        <v>89</v>
      </c>
      <c r="Z56" t="s">
        <v>198</v>
      </c>
    </row>
    <row r="57" spans="1:26" x14ac:dyDescent="0.25">
      <c r="A57" s="148">
        <v>2123</v>
      </c>
      <c r="B57" s="25">
        <v>43267</v>
      </c>
      <c r="C57" t="s">
        <v>560</v>
      </c>
      <c r="D57">
        <v>65.3</v>
      </c>
      <c r="E57">
        <v>50</v>
      </c>
      <c r="F57">
        <v>1.7000000000000001E-2</v>
      </c>
      <c r="G57">
        <v>521333</v>
      </c>
      <c r="H57">
        <v>13160</v>
      </c>
      <c r="I57">
        <v>15.9</v>
      </c>
      <c r="J57">
        <v>117.5</v>
      </c>
      <c r="K57">
        <v>117.5</v>
      </c>
      <c r="L57">
        <v>13</v>
      </c>
      <c r="M57">
        <v>0.97923875432525953</v>
      </c>
      <c r="N57">
        <v>1.1232</v>
      </c>
      <c r="O57">
        <v>1.1024</v>
      </c>
      <c r="P57">
        <v>2.0019999999999998</v>
      </c>
      <c r="Q57">
        <v>1.9581</v>
      </c>
      <c r="R57">
        <v>5.0964999999999998</v>
      </c>
      <c r="S57">
        <v>0.90800000000000003</v>
      </c>
      <c r="T57">
        <v>0.90500000000000003</v>
      </c>
      <c r="U57">
        <v>0.88800000000000001</v>
      </c>
      <c r="V57">
        <v>0.90500000000000003</v>
      </c>
      <c r="W57">
        <v>0</v>
      </c>
      <c r="X57" t="s">
        <v>1454</v>
      </c>
      <c r="Y57" t="s">
        <v>89</v>
      </c>
      <c r="Z57" t="s">
        <v>198</v>
      </c>
    </row>
    <row r="58" spans="1:26" x14ac:dyDescent="0.25">
      <c r="A58" s="148">
        <v>2122</v>
      </c>
      <c r="B58" s="25">
        <v>43267</v>
      </c>
      <c r="C58" t="s">
        <v>217</v>
      </c>
      <c r="D58">
        <v>61.3</v>
      </c>
      <c r="E58">
        <v>51</v>
      </c>
      <c r="F58">
        <v>1.7000000000000001E-2</v>
      </c>
      <c r="G58">
        <v>521333</v>
      </c>
      <c r="H58">
        <v>13160</v>
      </c>
      <c r="I58">
        <v>15.8</v>
      </c>
      <c r="J58">
        <v>119</v>
      </c>
      <c r="K58">
        <v>119</v>
      </c>
      <c r="L58">
        <v>12.8</v>
      </c>
      <c r="M58">
        <v>0.98059598059598052</v>
      </c>
      <c r="N58">
        <v>1.8357000000000001</v>
      </c>
      <c r="O58">
        <v>1.8984000000000001</v>
      </c>
      <c r="P58">
        <v>1.631</v>
      </c>
      <c r="Q58">
        <v>1.6739999999999999</v>
      </c>
      <c r="R58">
        <v>5.0964999999999998</v>
      </c>
      <c r="S58">
        <v>0.45300000000000001</v>
      </c>
      <c r="T58">
        <v>0.44900000000000001</v>
      </c>
      <c r="U58">
        <v>0.442</v>
      </c>
      <c r="V58">
        <v>0.45900000000000002</v>
      </c>
      <c r="W58">
        <v>0</v>
      </c>
      <c r="X58" t="s">
        <v>1454</v>
      </c>
      <c r="Y58" t="s">
        <v>89</v>
      </c>
      <c r="Z58" t="s">
        <v>198</v>
      </c>
    </row>
    <row r="59" spans="1:26" x14ac:dyDescent="0.25">
      <c r="A59" s="148">
        <v>2121</v>
      </c>
      <c r="B59" s="25">
        <v>43266</v>
      </c>
      <c r="C59" t="s">
        <v>408</v>
      </c>
      <c r="D59">
        <v>64.8</v>
      </c>
      <c r="E59">
        <v>66</v>
      </c>
      <c r="F59">
        <v>1.7000000000000001E-2</v>
      </c>
      <c r="G59">
        <v>521333</v>
      </c>
      <c r="H59">
        <v>13160</v>
      </c>
      <c r="I59">
        <v>15.7</v>
      </c>
      <c r="J59">
        <v>114.5</v>
      </c>
      <c r="K59">
        <v>114.5</v>
      </c>
      <c r="L59">
        <v>12.9</v>
      </c>
      <c r="M59">
        <v>0.97991689750692512</v>
      </c>
      <c r="N59">
        <v>1.1644000000000001</v>
      </c>
      <c r="O59">
        <v>1.1067</v>
      </c>
      <c r="P59">
        <v>3.2519999999999998</v>
      </c>
      <c r="Q59">
        <v>3.0211000000000001</v>
      </c>
      <c r="R59">
        <v>4.992</v>
      </c>
      <c r="S59">
        <v>1.3939999999999999</v>
      </c>
      <c r="T59">
        <v>1.363</v>
      </c>
      <c r="U59">
        <v>1.351</v>
      </c>
      <c r="V59">
        <v>1.3680000000000001</v>
      </c>
      <c r="W59" t="s">
        <v>148</v>
      </c>
      <c r="X59" t="s">
        <v>671</v>
      </c>
      <c r="Y59" t="s">
        <v>89</v>
      </c>
      <c r="Z59" t="s">
        <v>198</v>
      </c>
    </row>
    <row r="60" spans="1:26" x14ac:dyDescent="0.25">
      <c r="A60" s="148">
        <v>2120</v>
      </c>
      <c r="B60" s="25">
        <v>43266</v>
      </c>
      <c r="C60" t="s">
        <v>222</v>
      </c>
      <c r="D60">
        <v>64.2</v>
      </c>
      <c r="E60">
        <v>64</v>
      </c>
      <c r="F60">
        <v>1.7000000000000001E-2</v>
      </c>
      <c r="G60">
        <v>521333</v>
      </c>
      <c r="H60">
        <v>13160</v>
      </c>
      <c r="I60">
        <v>15.6</v>
      </c>
      <c r="J60">
        <v>113</v>
      </c>
      <c r="K60">
        <v>113</v>
      </c>
      <c r="L60">
        <v>12.9</v>
      </c>
      <c r="M60">
        <v>0.97991689750692512</v>
      </c>
      <c r="N60">
        <v>2.1421999999999999</v>
      </c>
      <c r="O60">
        <v>2.1177999999999999</v>
      </c>
      <c r="P60">
        <v>2.0430000000000001</v>
      </c>
      <c r="Q60">
        <v>1.998</v>
      </c>
      <c r="R60">
        <v>4.992</v>
      </c>
      <c r="S60">
        <v>0.47599999999999998</v>
      </c>
      <c r="T60">
        <v>0.47099999999999997</v>
      </c>
      <c r="U60">
        <v>0.46400000000000002</v>
      </c>
      <c r="V60">
        <v>0.48099999999999998</v>
      </c>
      <c r="W60" t="s">
        <v>148</v>
      </c>
      <c r="X60" t="s">
        <v>671</v>
      </c>
      <c r="Y60" t="s">
        <v>89</v>
      </c>
      <c r="Z60" t="s">
        <v>198</v>
      </c>
    </row>
    <row r="61" spans="1:26" x14ac:dyDescent="0.25">
      <c r="A61" s="148">
        <v>2119</v>
      </c>
      <c r="B61" s="25">
        <v>43266</v>
      </c>
      <c r="C61" t="s">
        <v>500</v>
      </c>
      <c r="D61">
        <v>65.3</v>
      </c>
      <c r="E61">
        <v>60</v>
      </c>
      <c r="F61">
        <v>1.7000000000000001E-2</v>
      </c>
      <c r="G61">
        <v>521333</v>
      </c>
      <c r="H61">
        <v>13160</v>
      </c>
      <c r="I61">
        <v>16</v>
      </c>
      <c r="J61">
        <v>120.5</v>
      </c>
      <c r="K61">
        <v>120.5</v>
      </c>
      <c r="L61">
        <v>12.9</v>
      </c>
      <c r="M61">
        <v>0.97991689750692512</v>
      </c>
      <c r="N61">
        <v>1.3727</v>
      </c>
      <c r="O61">
        <v>1.2423</v>
      </c>
      <c r="P61">
        <v>4.9260000000000002</v>
      </c>
      <c r="Q61">
        <v>4.431</v>
      </c>
      <c r="R61">
        <v>4.992</v>
      </c>
      <c r="S61">
        <v>1.7909999999999999</v>
      </c>
      <c r="T61">
        <v>1.7809999999999999</v>
      </c>
      <c r="U61">
        <v>1.75</v>
      </c>
      <c r="V61">
        <v>1.7669999999999999</v>
      </c>
      <c r="W61">
        <v>0</v>
      </c>
      <c r="X61" t="s">
        <v>1454</v>
      </c>
      <c r="Y61" t="s">
        <v>89</v>
      </c>
      <c r="Z61" t="s">
        <v>198</v>
      </c>
    </row>
    <row r="62" spans="1:26" x14ac:dyDescent="0.25">
      <c r="A62" s="148">
        <v>2118</v>
      </c>
      <c r="B62" s="25">
        <v>43266</v>
      </c>
      <c r="C62" t="s">
        <v>220</v>
      </c>
      <c r="D62">
        <v>64.099999999999994</v>
      </c>
      <c r="E62">
        <v>57</v>
      </c>
      <c r="F62">
        <v>1.7000000000000001E-2</v>
      </c>
      <c r="G62">
        <v>521333</v>
      </c>
      <c r="H62">
        <v>13160</v>
      </c>
      <c r="I62">
        <v>16.100000000000001</v>
      </c>
      <c r="J62">
        <v>123.5</v>
      </c>
      <c r="K62">
        <v>123.5</v>
      </c>
      <c r="L62">
        <v>12.9</v>
      </c>
      <c r="M62">
        <v>0.97991689750692512</v>
      </c>
      <c r="N62">
        <v>2.1560999999999999</v>
      </c>
      <c r="O62">
        <v>2.1423000000000001</v>
      </c>
      <c r="P62">
        <v>1.83</v>
      </c>
      <c r="Q62">
        <v>1.8460000000000001</v>
      </c>
      <c r="R62">
        <v>4.992</v>
      </c>
      <c r="S62">
        <v>0.42399999999999999</v>
      </c>
      <c r="T62">
        <v>0.43</v>
      </c>
      <c r="U62">
        <v>0.41799999999999998</v>
      </c>
      <c r="V62">
        <v>0.435</v>
      </c>
      <c r="W62">
        <v>0</v>
      </c>
      <c r="X62" t="s">
        <v>1454</v>
      </c>
      <c r="Y62" t="s">
        <v>89</v>
      </c>
      <c r="Z62" t="s">
        <v>198</v>
      </c>
    </row>
    <row r="63" spans="1:26" x14ac:dyDescent="0.25">
      <c r="A63" s="148">
        <v>2117</v>
      </c>
      <c r="B63" s="25">
        <v>43265</v>
      </c>
      <c r="C63" t="s">
        <v>407</v>
      </c>
      <c r="D63">
        <v>63.8</v>
      </c>
      <c r="E63">
        <v>53</v>
      </c>
      <c r="F63">
        <v>1.7000000000000001E-2</v>
      </c>
      <c r="G63">
        <v>521333</v>
      </c>
      <c r="H63">
        <v>13160</v>
      </c>
      <c r="I63">
        <v>15.8</v>
      </c>
      <c r="J63">
        <v>116</v>
      </c>
      <c r="K63">
        <v>116</v>
      </c>
      <c r="L63">
        <v>13</v>
      </c>
      <c r="M63">
        <v>0.97923875432525953</v>
      </c>
      <c r="N63">
        <v>1.1342000000000001</v>
      </c>
      <c r="O63">
        <v>1.1109</v>
      </c>
      <c r="P63">
        <v>3.411</v>
      </c>
      <c r="Q63">
        <v>3.3109999999999999</v>
      </c>
      <c r="R63">
        <v>4.9058000000000002</v>
      </c>
      <c r="S63">
        <v>1.4750000000000001</v>
      </c>
      <c r="T63">
        <v>1.462</v>
      </c>
      <c r="U63">
        <v>1.4379999999999999</v>
      </c>
      <c r="V63">
        <v>1.4550000000000001</v>
      </c>
      <c r="W63" t="s">
        <v>148</v>
      </c>
      <c r="X63" t="s">
        <v>671</v>
      </c>
      <c r="Y63" t="s">
        <v>89</v>
      </c>
      <c r="Z63" t="s">
        <v>198</v>
      </c>
    </row>
    <row r="64" spans="1:26" x14ac:dyDescent="0.25">
      <c r="A64" s="148">
        <v>2116</v>
      </c>
      <c r="B64" s="25">
        <v>43265</v>
      </c>
      <c r="C64" t="s">
        <v>217</v>
      </c>
      <c r="D64">
        <v>64.2</v>
      </c>
      <c r="E64">
        <v>59</v>
      </c>
      <c r="F64">
        <v>1.7000000000000001E-2</v>
      </c>
      <c r="G64">
        <v>521333</v>
      </c>
      <c r="H64">
        <v>13160</v>
      </c>
      <c r="I64">
        <v>15.7</v>
      </c>
      <c r="J64">
        <v>114.5</v>
      </c>
      <c r="K64">
        <v>114.5</v>
      </c>
      <c r="L64">
        <v>12.9</v>
      </c>
      <c r="M64">
        <v>0.97991689750692512</v>
      </c>
      <c r="N64">
        <v>2.1533000000000002</v>
      </c>
      <c r="O64">
        <v>2.1189</v>
      </c>
      <c r="P64">
        <v>2.101</v>
      </c>
      <c r="Q64">
        <v>1.998</v>
      </c>
      <c r="R64">
        <v>4.9058000000000002</v>
      </c>
      <c r="S64">
        <v>0.47899999999999998</v>
      </c>
      <c r="T64">
        <v>0.46300000000000002</v>
      </c>
      <c r="U64">
        <v>0.46200000000000002</v>
      </c>
      <c r="V64">
        <v>0.47899999999999998</v>
      </c>
      <c r="W64" t="s">
        <v>148</v>
      </c>
      <c r="X64" t="s">
        <v>671</v>
      </c>
      <c r="Y64" t="s">
        <v>89</v>
      </c>
      <c r="Z64" t="s">
        <v>198</v>
      </c>
    </row>
    <row r="65" spans="1:26" x14ac:dyDescent="0.25">
      <c r="A65" s="148">
        <v>2115</v>
      </c>
      <c r="B65" s="25">
        <v>43265</v>
      </c>
      <c r="C65" t="s">
        <v>560</v>
      </c>
      <c r="D65">
        <v>64.8</v>
      </c>
      <c r="E65">
        <v>50</v>
      </c>
      <c r="F65">
        <v>1.7000000000000001E-2</v>
      </c>
      <c r="G65">
        <v>521333</v>
      </c>
      <c r="H65">
        <v>13160</v>
      </c>
      <c r="I65">
        <v>15.9</v>
      </c>
      <c r="J65">
        <v>119</v>
      </c>
      <c r="K65">
        <v>119</v>
      </c>
      <c r="L65">
        <v>12.9</v>
      </c>
      <c r="M65">
        <v>0.97991689750692512</v>
      </c>
      <c r="N65">
        <v>1.036</v>
      </c>
      <c r="O65">
        <v>1.0217000000000001</v>
      </c>
      <c r="P65">
        <v>3.2789999999999999</v>
      </c>
      <c r="Q65">
        <v>3.2309999999999999</v>
      </c>
      <c r="R65">
        <v>4.9058000000000002</v>
      </c>
      <c r="S65">
        <v>1.5529999999999999</v>
      </c>
      <c r="T65">
        <v>1.5509999999999999</v>
      </c>
      <c r="U65">
        <v>1.5209999999999999</v>
      </c>
      <c r="V65">
        <v>1.538</v>
      </c>
      <c r="W65">
        <v>0</v>
      </c>
      <c r="X65" t="s">
        <v>1454</v>
      </c>
      <c r="Y65" t="s">
        <v>89</v>
      </c>
      <c r="Z65" t="s">
        <v>198</v>
      </c>
    </row>
    <row r="66" spans="1:26" x14ac:dyDescent="0.25">
      <c r="A66" s="148">
        <v>2114</v>
      </c>
      <c r="B66" s="25">
        <v>43265</v>
      </c>
      <c r="C66" t="s">
        <v>222</v>
      </c>
      <c r="D66">
        <v>64.599999999999994</v>
      </c>
      <c r="E66">
        <v>58</v>
      </c>
      <c r="F66">
        <v>1.7000000000000001E-2</v>
      </c>
      <c r="G66">
        <v>521333</v>
      </c>
      <c r="H66">
        <v>13160</v>
      </c>
      <c r="I66">
        <v>15.8</v>
      </c>
      <c r="J66">
        <v>115</v>
      </c>
      <c r="K66">
        <v>115</v>
      </c>
      <c r="L66">
        <v>13</v>
      </c>
      <c r="M66">
        <v>0.97923875432525953</v>
      </c>
      <c r="N66">
        <v>2.1452</v>
      </c>
      <c r="O66">
        <v>2.1107999999999998</v>
      </c>
      <c r="P66">
        <v>1.645</v>
      </c>
      <c r="Q66">
        <v>1.5229999999999999</v>
      </c>
      <c r="R66">
        <v>4.9058000000000002</v>
      </c>
      <c r="S66">
        <v>0.376</v>
      </c>
      <c r="T66">
        <v>0.35399999999999998</v>
      </c>
      <c r="U66">
        <v>0.35699999999999998</v>
      </c>
      <c r="V66">
        <v>0.374</v>
      </c>
      <c r="W66" t="s">
        <v>148</v>
      </c>
      <c r="X66" t="s">
        <v>671</v>
      </c>
      <c r="Y66" t="s">
        <v>89</v>
      </c>
      <c r="Z66" t="s">
        <v>198</v>
      </c>
    </row>
    <row r="67" spans="1:26" x14ac:dyDescent="0.25">
      <c r="A67" s="148">
        <v>2113</v>
      </c>
      <c r="B67" s="25">
        <v>43264</v>
      </c>
      <c r="C67" t="s">
        <v>406</v>
      </c>
      <c r="D67">
        <v>64.400000000000006</v>
      </c>
      <c r="E67">
        <v>57</v>
      </c>
      <c r="F67">
        <v>1.7000000000000001E-2</v>
      </c>
      <c r="G67">
        <v>521333</v>
      </c>
      <c r="H67">
        <v>13160</v>
      </c>
      <c r="I67">
        <v>15.7</v>
      </c>
      <c r="J67">
        <v>114</v>
      </c>
      <c r="K67">
        <v>114</v>
      </c>
      <c r="L67">
        <v>13</v>
      </c>
      <c r="M67">
        <v>0.97923875432525953</v>
      </c>
      <c r="N67">
        <v>1.6581999999999999</v>
      </c>
      <c r="O67">
        <v>1.2911999999999999</v>
      </c>
      <c r="P67">
        <v>4.7643635223330651</v>
      </c>
      <c r="Q67">
        <v>3.7225470866080008</v>
      </c>
      <c r="R67">
        <v>5.1022999999999996</v>
      </c>
      <c r="S67">
        <v>1.466</v>
      </c>
      <c r="T67">
        <v>1.4710000000000001</v>
      </c>
      <c r="U67">
        <v>1.4379999999999999</v>
      </c>
      <c r="V67">
        <v>1.4550000000000001</v>
      </c>
      <c r="W67" t="s">
        <v>148</v>
      </c>
      <c r="X67" t="s">
        <v>190</v>
      </c>
      <c r="Y67" t="s">
        <v>89</v>
      </c>
      <c r="Z67" t="s">
        <v>198</v>
      </c>
    </row>
    <row r="68" spans="1:26" x14ac:dyDescent="0.25">
      <c r="A68" s="148">
        <v>2112</v>
      </c>
      <c r="B68" s="25">
        <v>43264</v>
      </c>
      <c r="C68" t="s">
        <v>220</v>
      </c>
      <c r="D68">
        <v>64.2</v>
      </c>
      <c r="E68">
        <v>59</v>
      </c>
      <c r="F68">
        <v>1.7000000000000001E-2</v>
      </c>
      <c r="G68">
        <v>521333</v>
      </c>
      <c r="H68">
        <v>13160</v>
      </c>
      <c r="I68">
        <v>15.8</v>
      </c>
      <c r="J68">
        <v>116</v>
      </c>
      <c r="K68">
        <v>116</v>
      </c>
      <c r="L68">
        <v>13</v>
      </c>
      <c r="M68">
        <v>0.97923875432525953</v>
      </c>
      <c r="N68">
        <v>2.6008</v>
      </c>
      <c r="O68">
        <v>2.3527</v>
      </c>
      <c r="P68">
        <v>2.4772922015561614</v>
      </c>
      <c r="Q68">
        <v>2.2040856084510914</v>
      </c>
      <c r="R68">
        <v>5.1022999999999996</v>
      </c>
      <c r="S68">
        <v>0.48599999999999999</v>
      </c>
      <c r="T68">
        <v>0.47799999999999998</v>
      </c>
      <c r="U68">
        <v>0.47199999999999998</v>
      </c>
      <c r="V68">
        <v>0.48899999999999999</v>
      </c>
      <c r="W68" t="s">
        <v>148</v>
      </c>
      <c r="X68" t="s">
        <v>190</v>
      </c>
      <c r="Y68" t="s">
        <v>89</v>
      </c>
      <c r="Z68" t="s">
        <v>198</v>
      </c>
    </row>
    <row r="69" spans="1:26" x14ac:dyDescent="0.25">
      <c r="A69" s="148">
        <v>2111</v>
      </c>
      <c r="B69" s="25">
        <v>43264</v>
      </c>
      <c r="C69" t="s">
        <v>293</v>
      </c>
      <c r="D69">
        <v>64.2</v>
      </c>
      <c r="E69">
        <v>59</v>
      </c>
      <c r="F69">
        <v>1.7000000000000001E-2</v>
      </c>
      <c r="G69">
        <v>521333</v>
      </c>
      <c r="H69">
        <v>13160</v>
      </c>
      <c r="I69">
        <v>16.7</v>
      </c>
      <c r="J69">
        <v>114</v>
      </c>
      <c r="K69">
        <v>114</v>
      </c>
      <c r="L69">
        <v>13.9</v>
      </c>
      <c r="M69">
        <v>0.97317744154057773</v>
      </c>
      <c r="N69">
        <v>2.3412000000000002</v>
      </c>
      <c r="O69">
        <v>2.5177</v>
      </c>
      <c r="P69">
        <v>3.9598918134958754</v>
      </c>
      <c r="Q69">
        <v>4.2485539854575389</v>
      </c>
      <c r="R69">
        <v>5.1022999999999996</v>
      </c>
      <c r="S69">
        <v>0.86299999999999999</v>
      </c>
      <c r="T69">
        <v>0.86099999999999999</v>
      </c>
      <c r="U69">
        <v>0.83899999999999997</v>
      </c>
      <c r="V69">
        <v>0.85599999999999998</v>
      </c>
      <c r="W69" t="s">
        <v>148</v>
      </c>
      <c r="X69" t="s">
        <v>190</v>
      </c>
      <c r="Y69" t="s">
        <v>89</v>
      </c>
      <c r="Z69" t="s">
        <v>198</v>
      </c>
    </row>
    <row r="70" spans="1:26" x14ac:dyDescent="0.25">
      <c r="A70" s="148">
        <v>2110</v>
      </c>
      <c r="B70" s="25">
        <v>43264</v>
      </c>
      <c r="C70" t="s">
        <v>500</v>
      </c>
      <c r="D70">
        <v>64.2</v>
      </c>
      <c r="E70">
        <v>59</v>
      </c>
      <c r="F70">
        <v>1.7000000000000001E-2</v>
      </c>
      <c r="G70">
        <v>521333</v>
      </c>
      <c r="H70">
        <v>13160</v>
      </c>
      <c r="I70">
        <v>15.7</v>
      </c>
      <c r="J70">
        <v>114.5</v>
      </c>
      <c r="K70">
        <v>114.5</v>
      </c>
      <c r="L70">
        <v>12.9</v>
      </c>
      <c r="M70">
        <v>0.97991689750692512</v>
      </c>
      <c r="N70">
        <v>1.7802</v>
      </c>
      <c r="O70">
        <v>1.4593</v>
      </c>
      <c r="P70">
        <v>6.304649667796876</v>
      </c>
      <c r="Q70">
        <v>5.1538690394527968</v>
      </c>
      <c r="R70">
        <v>5.1022999999999996</v>
      </c>
      <c r="S70">
        <v>1.8069999999999999</v>
      </c>
      <c r="T70">
        <v>1.802</v>
      </c>
      <c r="U70">
        <v>1.768</v>
      </c>
      <c r="V70">
        <v>1.7849999999999999</v>
      </c>
      <c r="W70" t="s">
        <v>148</v>
      </c>
      <c r="X70" t="s">
        <v>190</v>
      </c>
      <c r="Y70" t="s">
        <v>89</v>
      </c>
      <c r="Z70" t="s">
        <v>198</v>
      </c>
    </row>
    <row r="71" spans="1:26" x14ac:dyDescent="0.25">
      <c r="A71" s="148">
        <v>2109</v>
      </c>
      <c r="B71" s="25">
        <v>43264</v>
      </c>
      <c r="C71" t="s">
        <v>217</v>
      </c>
      <c r="D71">
        <v>64.8</v>
      </c>
      <c r="E71">
        <v>61</v>
      </c>
      <c r="F71">
        <v>1.7000000000000001E-2</v>
      </c>
      <c r="G71">
        <v>521333</v>
      </c>
      <c r="H71">
        <v>13160</v>
      </c>
      <c r="I71">
        <v>15.7</v>
      </c>
      <c r="J71">
        <v>115</v>
      </c>
      <c r="K71">
        <v>115</v>
      </c>
      <c r="L71">
        <v>12.9</v>
      </c>
      <c r="M71">
        <v>0.97991689750692512</v>
      </c>
      <c r="N71">
        <v>2.1421999999999999</v>
      </c>
      <c r="O71">
        <v>2.1177999999999999</v>
      </c>
      <c r="P71">
        <v>2.0110000000000001</v>
      </c>
      <c r="Q71">
        <v>1.954</v>
      </c>
      <c r="R71">
        <v>5.1022999999999996</v>
      </c>
      <c r="S71">
        <v>0.47899999999999998</v>
      </c>
      <c r="T71">
        <v>0.47099999999999997</v>
      </c>
      <c r="U71">
        <v>0.46500000000000002</v>
      </c>
      <c r="V71">
        <v>0.48199999999999998</v>
      </c>
      <c r="W71" t="s">
        <v>148</v>
      </c>
      <c r="X71" t="s">
        <v>671</v>
      </c>
      <c r="Y71" t="s">
        <v>89</v>
      </c>
      <c r="Z71" t="s">
        <v>198</v>
      </c>
    </row>
    <row r="72" spans="1:26" x14ac:dyDescent="0.25">
      <c r="A72" s="148">
        <v>2108</v>
      </c>
      <c r="B72" s="25">
        <v>43263</v>
      </c>
      <c r="C72" t="s">
        <v>408</v>
      </c>
      <c r="D72">
        <v>64.400000000000006</v>
      </c>
      <c r="E72">
        <v>48</v>
      </c>
      <c r="F72">
        <v>1.7000000000000001E-2</v>
      </c>
      <c r="G72">
        <v>521333</v>
      </c>
      <c r="H72">
        <v>13160</v>
      </c>
      <c r="I72">
        <v>15.6</v>
      </c>
      <c r="J72">
        <v>115</v>
      </c>
      <c r="K72">
        <v>115</v>
      </c>
      <c r="L72">
        <v>12.8</v>
      </c>
      <c r="M72">
        <v>0.98059598059598052</v>
      </c>
      <c r="N72">
        <v>1.3722000000000001</v>
      </c>
      <c r="O72">
        <v>1.1486000000000001</v>
      </c>
      <c r="P72">
        <v>3.9724228183927193</v>
      </c>
      <c r="Q72">
        <v>3.3319489223326002</v>
      </c>
      <c r="R72">
        <v>5.0433000000000003</v>
      </c>
      <c r="S72">
        <v>1.46</v>
      </c>
      <c r="T72">
        <v>1.4630000000000001</v>
      </c>
      <c r="U72">
        <v>1.4330000000000001</v>
      </c>
      <c r="V72">
        <v>1.45</v>
      </c>
      <c r="W72" t="s">
        <v>148</v>
      </c>
      <c r="X72" t="s">
        <v>190</v>
      </c>
      <c r="Y72" t="s">
        <v>89</v>
      </c>
      <c r="Z72" t="s">
        <v>198</v>
      </c>
    </row>
    <row r="73" spans="1:26" x14ac:dyDescent="0.25">
      <c r="A73" s="148">
        <v>2107</v>
      </c>
      <c r="B73" s="25">
        <v>43263</v>
      </c>
      <c r="C73" t="s">
        <v>222</v>
      </c>
      <c r="D73">
        <v>65.099999999999994</v>
      </c>
      <c r="E73">
        <v>51</v>
      </c>
      <c r="F73">
        <v>1.7000000000000001E-2</v>
      </c>
      <c r="G73">
        <v>521333</v>
      </c>
      <c r="H73">
        <v>13160</v>
      </c>
      <c r="I73">
        <v>15.7</v>
      </c>
      <c r="J73">
        <v>114</v>
      </c>
      <c r="K73">
        <v>114</v>
      </c>
      <c r="L73">
        <v>13</v>
      </c>
      <c r="M73">
        <v>0.97923875432525953</v>
      </c>
      <c r="N73">
        <v>2.7690999999999999</v>
      </c>
      <c r="O73">
        <v>2.5903999999999998</v>
      </c>
      <c r="P73">
        <v>2.0919380167747308</v>
      </c>
      <c r="Q73">
        <v>1.9466650804037036</v>
      </c>
      <c r="R73">
        <v>5.0433000000000003</v>
      </c>
      <c r="S73">
        <v>0.38100000000000001</v>
      </c>
      <c r="T73">
        <v>0.379</v>
      </c>
      <c r="U73">
        <v>0.372</v>
      </c>
      <c r="V73">
        <v>0.38900000000000001</v>
      </c>
      <c r="W73">
        <v>0</v>
      </c>
      <c r="X73" t="s">
        <v>190</v>
      </c>
      <c r="Y73" t="s">
        <v>89</v>
      </c>
      <c r="Z73" t="s">
        <v>198</v>
      </c>
    </row>
    <row r="74" spans="1:26" x14ac:dyDescent="0.25">
      <c r="A74" s="148">
        <v>2106</v>
      </c>
      <c r="B74" s="25">
        <v>43263</v>
      </c>
      <c r="C74" t="s">
        <v>293</v>
      </c>
      <c r="D74">
        <v>65.099999999999994</v>
      </c>
      <c r="E74">
        <v>56</v>
      </c>
      <c r="F74">
        <v>1.7000000000000001E-2</v>
      </c>
      <c r="G74">
        <v>521333</v>
      </c>
      <c r="H74">
        <v>13160</v>
      </c>
      <c r="I74">
        <v>16.7</v>
      </c>
      <c r="J74">
        <v>114</v>
      </c>
      <c r="K74">
        <v>114</v>
      </c>
      <c r="L74">
        <v>13.9</v>
      </c>
      <c r="M74">
        <v>0.97317744154057773</v>
      </c>
      <c r="N74">
        <v>1.829</v>
      </c>
      <c r="O74">
        <v>1.2776000000000001</v>
      </c>
      <c r="P74">
        <v>4.8378759938928875</v>
      </c>
      <c r="Q74">
        <v>3.4097705867190138</v>
      </c>
      <c r="R74">
        <v>5.0433000000000003</v>
      </c>
      <c r="S74">
        <v>1.3340000000000001</v>
      </c>
      <c r="T74">
        <v>1.3460000000000001</v>
      </c>
      <c r="U74">
        <v>1.304</v>
      </c>
      <c r="V74">
        <v>1.321</v>
      </c>
      <c r="W74" t="s">
        <v>148</v>
      </c>
      <c r="X74" t="s">
        <v>190</v>
      </c>
      <c r="Y74" t="s">
        <v>89</v>
      </c>
      <c r="Z74" t="s">
        <v>198</v>
      </c>
    </row>
    <row r="75" spans="1:26" x14ac:dyDescent="0.25">
      <c r="A75" s="148">
        <v>2105</v>
      </c>
      <c r="B75" s="25">
        <v>43263</v>
      </c>
      <c r="C75" t="s">
        <v>560</v>
      </c>
      <c r="D75">
        <v>64.599999999999994</v>
      </c>
      <c r="E75">
        <v>42</v>
      </c>
      <c r="F75">
        <v>1.7000000000000001E-2</v>
      </c>
      <c r="G75">
        <v>521333</v>
      </c>
      <c r="H75">
        <v>13160</v>
      </c>
      <c r="I75">
        <v>15.7</v>
      </c>
      <c r="J75">
        <v>115</v>
      </c>
      <c r="K75">
        <v>115</v>
      </c>
      <c r="L75">
        <v>12.9</v>
      </c>
      <c r="M75">
        <v>0.97991689750692512</v>
      </c>
      <c r="N75">
        <v>1.1142000000000001</v>
      </c>
      <c r="O75">
        <v>1.0784</v>
      </c>
      <c r="P75">
        <v>3.552</v>
      </c>
      <c r="Q75">
        <v>3.476</v>
      </c>
      <c r="R75">
        <v>5.0433000000000003</v>
      </c>
      <c r="S75">
        <v>1.6080000000000001</v>
      </c>
      <c r="T75">
        <v>1.6259999999999999</v>
      </c>
      <c r="U75">
        <v>1.585</v>
      </c>
      <c r="V75">
        <v>1.6020000000000001</v>
      </c>
      <c r="W75" t="s">
        <v>148</v>
      </c>
      <c r="X75" t="s">
        <v>671</v>
      </c>
      <c r="Y75" t="s">
        <v>89</v>
      </c>
      <c r="Z75" t="s">
        <v>198</v>
      </c>
    </row>
    <row r="76" spans="1:26" x14ac:dyDescent="0.25">
      <c r="A76" s="148">
        <v>2104</v>
      </c>
      <c r="B76" s="25">
        <v>43263</v>
      </c>
      <c r="C76" t="s">
        <v>220</v>
      </c>
      <c r="D76">
        <v>65.099999999999994</v>
      </c>
      <c r="E76">
        <v>42</v>
      </c>
      <c r="F76">
        <v>1.7000000000000001E-2</v>
      </c>
      <c r="G76">
        <v>521333</v>
      </c>
      <c r="H76">
        <v>13160</v>
      </c>
      <c r="I76">
        <v>15.8</v>
      </c>
      <c r="J76">
        <v>116</v>
      </c>
      <c r="K76">
        <v>116</v>
      </c>
      <c r="L76">
        <v>13</v>
      </c>
      <c r="M76">
        <v>0.97923875432525953</v>
      </c>
      <c r="N76">
        <v>2.1141999999999999</v>
      </c>
      <c r="O76">
        <v>2.0788000000000002</v>
      </c>
      <c r="P76">
        <v>2.0230000000000001</v>
      </c>
      <c r="Q76">
        <v>1.998</v>
      </c>
      <c r="R76">
        <v>5.0433000000000003</v>
      </c>
      <c r="S76">
        <v>0.48299999999999998</v>
      </c>
      <c r="T76">
        <v>0.48499999999999999</v>
      </c>
      <c r="U76">
        <v>0.47399999999999998</v>
      </c>
      <c r="V76">
        <v>0.49099999999999999</v>
      </c>
      <c r="W76" t="s">
        <v>148</v>
      </c>
      <c r="X76" t="s">
        <v>671</v>
      </c>
      <c r="Y76" t="s">
        <v>89</v>
      </c>
      <c r="Z76" t="s">
        <v>198</v>
      </c>
    </row>
    <row r="77" spans="1:26" x14ac:dyDescent="0.25">
      <c r="A77" s="148">
        <v>2103</v>
      </c>
      <c r="B77" s="25">
        <v>43262</v>
      </c>
      <c r="C77" t="s">
        <v>407</v>
      </c>
      <c r="D77">
        <v>65.7</v>
      </c>
      <c r="E77">
        <v>62</v>
      </c>
      <c r="F77">
        <v>1.7000000000000001E-2</v>
      </c>
      <c r="G77">
        <v>521333</v>
      </c>
      <c r="H77">
        <v>13160</v>
      </c>
      <c r="I77">
        <v>15.7</v>
      </c>
      <c r="J77">
        <v>116</v>
      </c>
      <c r="K77">
        <v>116</v>
      </c>
      <c r="L77">
        <v>12.9</v>
      </c>
      <c r="M77">
        <v>0.97991689750692512</v>
      </c>
      <c r="N77">
        <v>1.5982000000000001</v>
      </c>
      <c r="O77">
        <v>1.7712000000000001</v>
      </c>
      <c r="P77">
        <v>5.4879721537799675</v>
      </c>
      <c r="Q77">
        <v>6.1305174234424493</v>
      </c>
      <c r="R77">
        <v>5.1138000000000003</v>
      </c>
      <c r="S77">
        <v>1.756</v>
      </c>
      <c r="T77">
        <v>1.77</v>
      </c>
      <c r="U77">
        <v>1.728</v>
      </c>
      <c r="V77">
        <v>1.7450000000000001</v>
      </c>
      <c r="W77" t="s">
        <v>148</v>
      </c>
      <c r="X77" t="s">
        <v>190</v>
      </c>
      <c r="Y77" t="s">
        <v>89</v>
      </c>
      <c r="Z77" t="s">
        <v>198</v>
      </c>
    </row>
    <row r="78" spans="1:26" x14ac:dyDescent="0.25">
      <c r="A78" s="148">
        <v>2102</v>
      </c>
      <c r="B78" s="25">
        <v>43262</v>
      </c>
      <c r="C78" t="s">
        <v>217</v>
      </c>
      <c r="D78">
        <v>66</v>
      </c>
      <c r="E78">
        <v>58</v>
      </c>
      <c r="F78">
        <v>1.7000000000000001E-2</v>
      </c>
      <c r="G78">
        <v>521333</v>
      </c>
      <c r="H78">
        <v>13160</v>
      </c>
      <c r="I78">
        <v>15.6</v>
      </c>
      <c r="J78">
        <v>115</v>
      </c>
      <c r="K78">
        <v>115</v>
      </c>
      <c r="L78">
        <v>12.8</v>
      </c>
      <c r="M78">
        <v>0.98059598059598052</v>
      </c>
      <c r="N78">
        <v>2.2376</v>
      </c>
      <c r="O78">
        <v>2.2157</v>
      </c>
      <c r="P78">
        <v>1.7283663811646917</v>
      </c>
      <c r="Q78">
        <v>1.6854536743713089</v>
      </c>
      <c r="R78">
        <v>5.1138000000000003</v>
      </c>
      <c r="S78">
        <v>0.39500000000000002</v>
      </c>
      <c r="T78">
        <v>0.38900000000000001</v>
      </c>
      <c r="U78">
        <v>0.38400000000000001</v>
      </c>
      <c r="V78">
        <v>0.40100000000000002</v>
      </c>
      <c r="W78" t="s">
        <v>148</v>
      </c>
      <c r="X78" t="s">
        <v>190</v>
      </c>
      <c r="Y78" t="s">
        <v>89</v>
      </c>
      <c r="Z78" t="s">
        <v>198</v>
      </c>
    </row>
    <row r="79" spans="1:26" x14ac:dyDescent="0.25">
      <c r="A79" s="148">
        <v>2101</v>
      </c>
      <c r="B79" s="25">
        <v>43262</v>
      </c>
      <c r="C79" t="s">
        <v>293</v>
      </c>
      <c r="D79">
        <v>66.099999999999994</v>
      </c>
      <c r="E79">
        <v>57</v>
      </c>
      <c r="F79">
        <v>1.7000000000000001E-2</v>
      </c>
      <c r="G79">
        <v>521333</v>
      </c>
      <c r="H79">
        <v>13160</v>
      </c>
      <c r="I79">
        <v>16.600000000000001</v>
      </c>
      <c r="J79">
        <v>114.5</v>
      </c>
      <c r="K79">
        <v>114.5</v>
      </c>
      <c r="L79">
        <v>13.8</v>
      </c>
      <c r="M79">
        <v>0.97384721266345486</v>
      </c>
      <c r="N79">
        <v>0</v>
      </c>
      <c r="O79">
        <v>0</v>
      </c>
      <c r="P79">
        <v>0</v>
      </c>
      <c r="Q79">
        <v>0</v>
      </c>
      <c r="R79">
        <v>5.1138000000000003</v>
      </c>
      <c r="S79" t="s">
        <v>468</v>
      </c>
      <c r="T79" t="s">
        <v>468</v>
      </c>
      <c r="U79" t="s">
        <v>468</v>
      </c>
      <c r="V79">
        <v>2</v>
      </c>
      <c r="W79" t="s">
        <v>661</v>
      </c>
      <c r="X79" t="s">
        <v>190</v>
      </c>
      <c r="Y79" t="s">
        <v>89</v>
      </c>
      <c r="Z79" t="s">
        <v>198</v>
      </c>
    </row>
    <row r="80" spans="1:26" x14ac:dyDescent="0.25">
      <c r="A80" s="148">
        <v>2100</v>
      </c>
      <c r="B80" s="25">
        <v>43262</v>
      </c>
      <c r="C80" t="s">
        <v>500</v>
      </c>
      <c r="D80">
        <v>64</v>
      </c>
      <c r="E80">
        <v>45</v>
      </c>
      <c r="F80">
        <v>1.7000000000000001E-2</v>
      </c>
      <c r="G80">
        <v>521333</v>
      </c>
      <c r="H80">
        <v>13160</v>
      </c>
      <c r="I80">
        <v>15.7</v>
      </c>
      <c r="J80">
        <v>115</v>
      </c>
      <c r="K80">
        <v>115</v>
      </c>
      <c r="L80">
        <v>12.9</v>
      </c>
      <c r="M80">
        <v>0.97991689750692512</v>
      </c>
      <c r="N80">
        <v>1.1211</v>
      </c>
      <c r="O80">
        <v>1.0787</v>
      </c>
      <c r="P80">
        <v>4.3680000000000003</v>
      </c>
      <c r="Q80">
        <v>4.1529999999999996</v>
      </c>
      <c r="R80">
        <v>5.1138000000000003</v>
      </c>
      <c r="S80">
        <v>1.992</v>
      </c>
      <c r="T80">
        <v>1.9690000000000001</v>
      </c>
      <c r="U80">
        <v>1.9410000000000001</v>
      </c>
      <c r="V80">
        <v>1.958</v>
      </c>
      <c r="W80" t="s">
        <v>148</v>
      </c>
      <c r="X80" t="s">
        <v>671</v>
      </c>
      <c r="Y80" t="s">
        <v>89</v>
      </c>
      <c r="Z80" t="s">
        <v>198</v>
      </c>
    </row>
    <row r="81" spans="1:26" x14ac:dyDescent="0.25">
      <c r="A81" s="148">
        <v>2099</v>
      </c>
      <c r="B81" s="25">
        <v>43262</v>
      </c>
      <c r="C81" t="s">
        <v>222</v>
      </c>
      <c r="D81">
        <v>65.3</v>
      </c>
      <c r="E81">
        <v>67</v>
      </c>
      <c r="F81">
        <v>1.7000000000000001E-2</v>
      </c>
      <c r="G81">
        <v>521333</v>
      </c>
      <c r="H81">
        <v>13160</v>
      </c>
      <c r="I81">
        <v>15.7</v>
      </c>
      <c r="J81">
        <v>114</v>
      </c>
      <c r="K81">
        <v>114</v>
      </c>
      <c r="L81">
        <v>13</v>
      </c>
      <c r="M81">
        <v>0.97923875432525953</v>
      </c>
      <c r="N81">
        <v>2.1434000000000002</v>
      </c>
      <c r="O81">
        <v>2.1116000000000001</v>
      </c>
      <c r="P81">
        <v>2.0840000000000001</v>
      </c>
      <c r="Q81">
        <v>1.9470000000000001</v>
      </c>
      <c r="R81">
        <v>5.1138000000000003</v>
      </c>
      <c r="S81">
        <v>0.497</v>
      </c>
      <c r="T81">
        <v>0.47199999999999998</v>
      </c>
      <c r="U81">
        <v>0.47399999999999998</v>
      </c>
      <c r="V81">
        <v>0.49099999999999999</v>
      </c>
      <c r="W81" t="s">
        <v>148</v>
      </c>
      <c r="X81" t="s">
        <v>671</v>
      </c>
      <c r="Y81" t="s">
        <v>89</v>
      </c>
      <c r="Z81" t="s">
        <v>198</v>
      </c>
    </row>
    <row r="82" spans="1:26" x14ac:dyDescent="0.25">
      <c r="A82" s="148">
        <v>2098</v>
      </c>
      <c r="B82" s="25">
        <v>43261</v>
      </c>
      <c r="C82" t="s">
        <v>406</v>
      </c>
      <c r="D82">
        <v>64.400000000000006</v>
      </c>
      <c r="E82">
        <v>61</v>
      </c>
      <c r="F82">
        <v>1.7000000000000001E-2</v>
      </c>
      <c r="G82">
        <v>521333</v>
      </c>
      <c r="H82">
        <v>13160</v>
      </c>
      <c r="I82">
        <v>15.7</v>
      </c>
      <c r="J82">
        <v>114.5</v>
      </c>
      <c r="K82">
        <v>114.5</v>
      </c>
      <c r="L82">
        <v>12.9</v>
      </c>
      <c r="M82">
        <v>0.97991689750692512</v>
      </c>
      <c r="N82">
        <v>1.4486000000000001</v>
      </c>
      <c r="O82">
        <v>1.2318</v>
      </c>
      <c r="P82">
        <v>4.6257626197959105</v>
      </c>
      <c r="Q82">
        <v>3.9095658247002674</v>
      </c>
      <c r="R82">
        <v>5.1546000000000003</v>
      </c>
      <c r="S82">
        <v>1.6459999999999999</v>
      </c>
      <c r="T82">
        <v>1.6359999999999999</v>
      </c>
      <c r="U82">
        <v>1.6080000000000001</v>
      </c>
      <c r="V82">
        <v>1.625</v>
      </c>
      <c r="W82" t="s">
        <v>148</v>
      </c>
      <c r="X82" t="s">
        <v>190</v>
      </c>
      <c r="Y82" t="s">
        <v>89</v>
      </c>
      <c r="Z82" t="s">
        <v>198</v>
      </c>
    </row>
    <row r="83" spans="1:26" x14ac:dyDescent="0.25">
      <c r="A83" s="148">
        <v>2097</v>
      </c>
      <c r="B83" s="25">
        <v>43261</v>
      </c>
      <c r="C83" t="s">
        <v>220</v>
      </c>
      <c r="D83">
        <v>64.400000000000006</v>
      </c>
      <c r="E83">
        <v>61</v>
      </c>
      <c r="F83">
        <v>1.7000000000000001E-2</v>
      </c>
      <c r="G83">
        <v>521333</v>
      </c>
      <c r="H83">
        <v>13160</v>
      </c>
      <c r="I83">
        <v>15.7</v>
      </c>
      <c r="J83">
        <v>116</v>
      </c>
      <c r="K83">
        <v>116</v>
      </c>
      <c r="L83">
        <v>12.9</v>
      </c>
      <c r="M83">
        <v>0.97991689750692512</v>
      </c>
      <c r="N83">
        <v>2.5411000000000001</v>
      </c>
      <c r="O83">
        <v>2.81</v>
      </c>
      <c r="P83">
        <v>2.3712200752725718</v>
      </c>
      <c r="Q83">
        <v>2.5185659411011523</v>
      </c>
      <c r="R83">
        <v>5.1546000000000003</v>
      </c>
      <c r="S83">
        <v>0.48099999999999998</v>
      </c>
      <c r="T83">
        <v>0.46200000000000002</v>
      </c>
      <c r="U83">
        <v>0.46200000000000002</v>
      </c>
      <c r="V83">
        <v>0.47899999999999998</v>
      </c>
      <c r="W83" t="s">
        <v>148</v>
      </c>
      <c r="X83" t="s">
        <v>190</v>
      </c>
      <c r="Y83" t="s">
        <v>89</v>
      </c>
      <c r="Z83" t="s">
        <v>198</v>
      </c>
    </row>
    <row r="84" spans="1:26" x14ac:dyDescent="0.25">
      <c r="A84" s="148">
        <v>2096</v>
      </c>
      <c r="B84" s="25">
        <v>43261</v>
      </c>
      <c r="C84" t="s">
        <v>293</v>
      </c>
      <c r="D84">
        <v>64.599999999999994</v>
      </c>
      <c r="E84">
        <v>61</v>
      </c>
      <c r="F84">
        <v>1.7000000000000001E-2</v>
      </c>
      <c r="G84">
        <v>521333</v>
      </c>
      <c r="H84">
        <v>13160</v>
      </c>
      <c r="I84">
        <v>16.399999999999999</v>
      </c>
      <c r="J84">
        <v>115</v>
      </c>
      <c r="K84">
        <v>115</v>
      </c>
      <c r="L84">
        <v>13.6</v>
      </c>
      <c r="M84">
        <v>0.97518952446588558</v>
      </c>
      <c r="N84">
        <v>0</v>
      </c>
      <c r="O84">
        <v>0</v>
      </c>
      <c r="P84">
        <v>0</v>
      </c>
      <c r="Q84">
        <v>0</v>
      </c>
      <c r="R84">
        <v>5.1546000000000003</v>
      </c>
      <c r="S84" t="s">
        <v>468</v>
      </c>
      <c r="T84" t="s">
        <v>468</v>
      </c>
      <c r="U84" t="s">
        <v>468</v>
      </c>
      <c r="V84">
        <v>2.2000000000000002</v>
      </c>
      <c r="W84" t="s">
        <v>661</v>
      </c>
      <c r="X84" t="s">
        <v>190</v>
      </c>
      <c r="Y84" t="s">
        <v>89</v>
      </c>
      <c r="Z84" t="s">
        <v>198</v>
      </c>
    </row>
    <row r="85" spans="1:26" x14ac:dyDescent="0.25">
      <c r="A85" s="148">
        <v>2095</v>
      </c>
      <c r="B85" s="25">
        <v>43261</v>
      </c>
      <c r="C85" t="s">
        <v>560</v>
      </c>
      <c r="D85">
        <v>63.1</v>
      </c>
      <c r="E85">
        <v>42</v>
      </c>
      <c r="F85">
        <v>1.7000000000000001E-2</v>
      </c>
      <c r="G85">
        <v>521333</v>
      </c>
      <c r="H85">
        <v>13160</v>
      </c>
      <c r="I85">
        <v>15.6</v>
      </c>
      <c r="J85">
        <v>114.5</v>
      </c>
      <c r="K85">
        <v>114.5</v>
      </c>
      <c r="L85">
        <v>12.8</v>
      </c>
      <c r="M85">
        <v>0.98059598059598052</v>
      </c>
      <c r="N85">
        <v>0</v>
      </c>
      <c r="O85">
        <v>0</v>
      </c>
      <c r="P85">
        <v>0</v>
      </c>
      <c r="Q85">
        <v>0</v>
      </c>
      <c r="R85">
        <v>5.1546000000000003</v>
      </c>
      <c r="S85" t="s">
        <v>468</v>
      </c>
      <c r="T85" t="s">
        <v>468</v>
      </c>
      <c r="U85" t="s">
        <v>468</v>
      </c>
      <c r="V85">
        <v>2.8</v>
      </c>
      <c r="W85" t="s">
        <v>661</v>
      </c>
      <c r="X85" t="s">
        <v>671</v>
      </c>
      <c r="Y85" t="s">
        <v>89</v>
      </c>
      <c r="Z85" t="s">
        <v>198</v>
      </c>
    </row>
    <row r="86" spans="1:26" x14ac:dyDescent="0.25">
      <c r="A86" s="148">
        <v>2094</v>
      </c>
      <c r="B86" s="25">
        <v>43261</v>
      </c>
      <c r="C86" t="s">
        <v>217</v>
      </c>
      <c r="D86">
        <v>63.7</v>
      </c>
      <c r="E86">
        <v>45</v>
      </c>
      <c r="F86">
        <v>1.7000000000000001E-2</v>
      </c>
      <c r="G86">
        <v>521333</v>
      </c>
      <c r="H86">
        <v>13160</v>
      </c>
      <c r="I86">
        <v>15.7</v>
      </c>
      <c r="J86">
        <v>116</v>
      </c>
      <c r="K86">
        <v>116</v>
      </c>
      <c r="L86">
        <v>12.9</v>
      </c>
      <c r="M86">
        <v>0.97991689750692512</v>
      </c>
      <c r="N86">
        <v>2.1433</v>
      </c>
      <c r="O86">
        <v>2.1118999999999999</v>
      </c>
      <c r="P86">
        <v>1.732</v>
      </c>
      <c r="Q86">
        <v>1.667</v>
      </c>
      <c r="R86">
        <v>5.1546000000000003</v>
      </c>
      <c r="S86">
        <v>0.41699999999999998</v>
      </c>
      <c r="T86">
        <v>0.40699999999999997</v>
      </c>
      <c r="U86">
        <v>0.40400000000000003</v>
      </c>
      <c r="V86">
        <v>0.42099999999999999</v>
      </c>
      <c r="W86" t="s">
        <v>148</v>
      </c>
      <c r="X86" t="s">
        <v>671</v>
      </c>
      <c r="Y86" t="s">
        <v>89</v>
      </c>
      <c r="Z86" t="s">
        <v>198</v>
      </c>
    </row>
    <row r="87" spans="1:26" x14ac:dyDescent="0.25">
      <c r="A87" s="148">
        <v>2093</v>
      </c>
      <c r="B87" s="25">
        <v>43260</v>
      </c>
      <c r="C87" t="s">
        <v>408</v>
      </c>
      <c r="D87">
        <v>65.2</v>
      </c>
      <c r="E87">
        <v>72</v>
      </c>
      <c r="F87">
        <v>1.7000000000000001E-2</v>
      </c>
      <c r="G87">
        <v>521333</v>
      </c>
      <c r="H87">
        <v>13160</v>
      </c>
      <c r="I87">
        <v>15.6</v>
      </c>
      <c r="J87">
        <v>115</v>
      </c>
      <c r="K87">
        <v>115</v>
      </c>
      <c r="L87">
        <v>12.8</v>
      </c>
      <c r="M87">
        <v>0.98059598059598052</v>
      </c>
      <c r="N87">
        <v>1.6780999999999999</v>
      </c>
      <c r="O87">
        <v>1.2009000000000001</v>
      </c>
      <c r="P87">
        <v>5.9398045985880179</v>
      </c>
      <c r="Q87">
        <v>4.2252258786312265</v>
      </c>
      <c r="R87">
        <v>5.1841999999999997</v>
      </c>
      <c r="S87">
        <v>1.835</v>
      </c>
      <c r="T87">
        <v>1.8240000000000001</v>
      </c>
      <c r="U87">
        <v>1.794</v>
      </c>
      <c r="V87">
        <v>1.8109999999999999</v>
      </c>
      <c r="W87" t="s">
        <v>148</v>
      </c>
      <c r="X87" t="s">
        <v>190</v>
      </c>
      <c r="Y87" t="s">
        <v>89</v>
      </c>
      <c r="Z87" t="s">
        <v>198</v>
      </c>
    </row>
    <row r="88" spans="1:26" x14ac:dyDescent="0.25">
      <c r="A88" s="148">
        <v>2092</v>
      </c>
      <c r="B88" s="25">
        <v>43260</v>
      </c>
      <c r="C88" t="s">
        <v>222</v>
      </c>
      <c r="D88">
        <v>65.8</v>
      </c>
      <c r="E88">
        <v>76</v>
      </c>
      <c r="F88">
        <v>1.7000000000000001E-2</v>
      </c>
      <c r="G88">
        <v>521333</v>
      </c>
      <c r="H88">
        <v>13160</v>
      </c>
      <c r="I88">
        <v>15.7</v>
      </c>
      <c r="J88">
        <v>114.5</v>
      </c>
      <c r="K88">
        <v>114.5</v>
      </c>
      <c r="L88">
        <v>12.9</v>
      </c>
      <c r="M88">
        <v>0.97991689750692512</v>
      </c>
      <c r="N88">
        <v>2.5308999999999999</v>
      </c>
      <c r="O88">
        <v>2.3875999999999999</v>
      </c>
      <c r="P88">
        <v>2.284752131476409</v>
      </c>
      <c r="Q88">
        <v>2.0955171482581689</v>
      </c>
      <c r="R88">
        <v>5.1841999999999997</v>
      </c>
      <c r="S88">
        <v>0.46800000000000003</v>
      </c>
      <c r="T88">
        <v>0.45500000000000002</v>
      </c>
      <c r="U88">
        <v>0.45200000000000001</v>
      </c>
      <c r="V88">
        <v>0.46899999999999997</v>
      </c>
      <c r="W88" t="s">
        <v>148</v>
      </c>
      <c r="X88" t="s">
        <v>190</v>
      </c>
      <c r="Y88" t="s">
        <v>89</v>
      </c>
      <c r="Z88" t="s">
        <v>198</v>
      </c>
    </row>
    <row r="89" spans="1:26" x14ac:dyDescent="0.25">
      <c r="A89" s="148">
        <v>2091</v>
      </c>
      <c r="B89" s="25">
        <v>43260</v>
      </c>
      <c r="C89" t="s">
        <v>293</v>
      </c>
      <c r="D89">
        <v>65.8</v>
      </c>
      <c r="E89">
        <v>76</v>
      </c>
      <c r="F89">
        <v>1.7000000000000001E-2</v>
      </c>
      <c r="G89">
        <v>521333</v>
      </c>
      <c r="H89">
        <v>13160</v>
      </c>
      <c r="I89">
        <v>16.3</v>
      </c>
      <c r="J89">
        <v>114.5</v>
      </c>
      <c r="K89">
        <v>114.5</v>
      </c>
      <c r="L89">
        <v>13.5</v>
      </c>
      <c r="M89">
        <v>0.97586206896551719</v>
      </c>
      <c r="N89">
        <v>0</v>
      </c>
      <c r="O89">
        <v>0</v>
      </c>
      <c r="P89">
        <v>0</v>
      </c>
      <c r="Q89">
        <v>0</v>
      </c>
      <c r="R89">
        <v>5.1841999999999997</v>
      </c>
      <c r="S89" t="s">
        <v>468</v>
      </c>
      <c r="T89" t="s">
        <v>468</v>
      </c>
      <c r="U89" t="s">
        <v>468</v>
      </c>
      <c r="V89">
        <v>2</v>
      </c>
      <c r="W89" t="s">
        <v>661</v>
      </c>
      <c r="X89" t="s">
        <v>190</v>
      </c>
      <c r="Y89" t="s">
        <v>89</v>
      </c>
      <c r="Z89" t="s">
        <v>198</v>
      </c>
    </row>
    <row r="90" spans="1:26" x14ac:dyDescent="0.25">
      <c r="A90" s="148">
        <v>2090</v>
      </c>
      <c r="B90" s="25">
        <v>43260</v>
      </c>
      <c r="C90" t="s">
        <v>500</v>
      </c>
      <c r="D90">
        <v>64.599999999999994</v>
      </c>
      <c r="E90">
        <v>42</v>
      </c>
      <c r="F90">
        <v>1.7000000000000001E-2</v>
      </c>
      <c r="G90">
        <v>521333</v>
      </c>
      <c r="H90">
        <v>13160</v>
      </c>
      <c r="I90">
        <v>15.5</v>
      </c>
      <c r="J90">
        <v>114</v>
      </c>
      <c r="K90">
        <v>114</v>
      </c>
      <c r="L90">
        <v>12.8</v>
      </c>
      <c r="M90">
        <v>0.98059598059598052</v>
      </c>
      <c r="N90">
        <v>0</v>
      </c>
      <c r="O90">
        <v>0</v>
      </c>
      <c r="P90">
        <v>0</v>
      </c>
      <c r="Q90">
        <v>0</v>
      </c>
      <c r="R90">
        <v>5.1841999999999997</v>
      </c>
      <c r="S90" t="s">
        <v>468</v>
      </c>
      <c r="T90" t="s">
        <v>468</v>
      </c>
      <c r="U90" t="s">
        <v>468</v>
      </c>
      <c r="V90">
        <v>2.6</v>
      </c>
      <c r="W90" t="s">
        <v>661</v>
      </c>
      <c r="X90" t="s">
        <v>671</v>
      </c>
      <c r="Y90" t="s">
        <v>89</v>
      </c>
      <c r="Z90" t="s">
        <v>198</v>
      </c>
    </row>
    <row r="91" spans="1:26" x14ac:dyDescent="0.25">
      <c r="A91" s="148">
        <v>2089</v>
      </c>
      <c r="B91" s="25">
        <v>43260</v>
      </c>
      <c r="C91" t="s">
        <v>220</v>
      </c>
      <c r="D91">
        <v>66.599999999999994</v>
      </c>
      <c r="E91">
        <v>45</v>
      </c>
      <c r="F91">
        <v>1.7000000000000001E-2</v>
      </c>
      <c r="G91">
        <v>521333</v>
      </c>
      <c r="H91">
        <v>13160</v>
      </c>
      <c r="I91">
        <v>15.7</v>
      </c>
      <c r="J91">
        <v>116</v>
      </c>
      <c r="K91">
        <v>116</v>
      </c>
      <c r="L91">
        <v>12.9</v>
      </c>
      <c r="M91">
        <v>0.97991689750692512</v>
      </c>
      <c r="N91">
        <v>2.1223000000000001</v>
      </c>
      <c r="O91">
        <v>2.1097000000000001</v>
      </c>
      <c r="P91">
        <v>1.845</v>
      </c>
      <c r="Q91">
        <v>1.823</v>
      </c>
      <c r="R91">
        <v>5.1841999999999997</v>
      </c>
      <c r="S91">
        <v>0.45100000000000001</v>
      </c>
      <c r="T91">
        <v>0.44800000000000001</v>
      </c>
      <c r="U91">
        <v>0.44</v>
      </c>
      <c r="V91">
        <v>0.45700000000000002</v>
      </c>
      <c r="W91" t="s">
        <v>148</v>
      </c>
      <c r="X91" t="s">
        <v>671</v>
      </c>
      <c r="Y91" t="s">
        <v>89</v>
      </c>
      <c r="Z91" t="s">
        <v>198</v>
      </c>
    </row>
    <row r="92" spans="1:26" x14ac:dyDescent="0.25">
      <c r="A92" s="148">
        <v>2088</v>
      </c>
      <c r="B92" s="25">
        <v>43259</v>
      </c>
      <c r="C92" t="s">
        <v>407</v>
      </c>
      <c r="D92">
        <v>68</v>
      </c>
      <c r="E92">
        <v>70</v>
      </c>
      <c r="F92">
        <v>1.7999999999999999E-2</v>
      </c>
      <c r="G92">
        <v>521333</v>
      </c>
      <c r="H92">
        <v>13160</v>
      </c>
      <c r="I92">
        <v>15.7</v>
      </c>
      <c r="J92">
        <v>115</v>
      </c>
      <c r="K92">
        <v>115</v>
      </c>
      <c r="L92">
        <v>12.9</v>
      </c>
      <c r="M92">
        <v>0.97991689750692512</v>
      </c>
      <c r="N92">
        <v>2.0076000000000001</v>
      </c>
      <c r="O92">
        <v>1.6913</v>
      </c>
      <c r="P92">
        <v>7.1790939895882628</v>
      </c>
      <c r="Q92">
        <v>6.0736319924278268</v>
      </c>
      <c r="R92">
        <v>5.2824999999999998</v>
      </c>
      <c r="S92">
        <v>1.889</v>
      </c>
      <c r="T92">
        <v>1.897</v>
      </c>
      <c r="U92">
        <v>1.855</v>
      </c>
      <c r="V92">
        <v>1.873</v>
      </c>
      <c r="W92" t="s">
        <v>148</v>
      </c>
      <c r="X92" t="s">
        <v>190</v>
      </c>
      <c r="Y92" t="s">
        <v>89</v>
      </c>
      <c r="Z92" t="s">
        <v>198</v>
      </c>
    </row>
    <row r="93" spans="1:26" x14ac:dyDescent="0.25">
      <c r="A93" s="148">
        <v>2087</v>
      </c>
      <c r="B93" s="25">
        <v>43259</v>
      </c>
      <c r="C93" t="s">
        <v>217</v>
      </c>
      <c r="D93">
        <v>68.400000000000006</v>
      </c>
      <c r="E93">
        <v>73</v>
      </c>
      <c r="F93">
        <v>1.7000000000000001E-2</v>
      </c>
      <c r="G93">
        <v>521333</v>
      </c>
      <c r="H93">
        <v>13160</v>
      </c>
      <c r="I93">
        <v>15.6</v>
      </c>
      <c r="J93">
        <v>115</v>
      </c>
      <c r="K93">
        <v>115</v>
      </c>
      <c r="L93">
        <v>12.8</v>
      </c>
      <c r="M93">
        <v>0.98059598059598052</v>
      </c>
      <c r="N93">
        <v>2.5102000000000002</v>
      </c>
      <c r="O93">
        <v>2.3988</v>
      </c>
      <c r="P93">
        <v>1.8912628490298156</v>
      </c>
      <c r="Q93">
        <v>1.7755433980123048</v>
      </c>
      <c r="R93">
        <v>5.2824999999999998</v>
      </c>
      <c r="S93">
        <v>0.39800000000000002</v>
      </c>
      <c r="T93">
        <v>0.39100000000000001</v>
      </c>
      <c r="U93">
        <v>0.38700000000000001</v>
      </c>
      <c r="V93">
        <v>0.40400000000000003</v>
      </c>
      <c r="W93" t="s">
        <v>148</v>
      </c>
      <c r="X93" t="s">
        <v>190</v>
      </c>
      <c r="Y93" t="s">
        <v>89</v>
      </c>
      <c r="Z93" t="s">
        <v>198</v>
      </c>
    </row>
    <row r="94" spans="1:26" x14ac:dyDescent="0.25">
      <c r="A94" s="148">
        <v>2086</v>
      </c>
      <c r="B94" s="25">
        <v>43259</v>
      </c>
      <c r="C94" t="s">
        <v>293</v>
      </c>
      <c r="D94">
        <v>68.400000000000006</v>
      </c>
      <c r="E94">
        <v>73</v>
      </c>
      <c r="F94">
        <v>1.7000000000000001E-2</v>
      </c>
      <c r="G94">
        <v>521333</v>
      </c>
      <c r="H94">
        <v>13160</v>
      </c>
      <c r="I94">
        <v>16.3</v>
      </c>
      <c r="J94">
        <v>115</v>
      </c>
      <c r="K94">
        <v>115</v>
      </c>
      <c r="L94">
        <v>13.5</v>
      </c>
      <c r="M94">
        <v>0.97586206896551719</v>
      </c>
      <c r="N94">
        <v>1.8203</v>
      </c>
      <c r="O94">
        <v>1.5799000000000001</v>
      </c>
      <c r="P94">
        <v>5.7753389493610987</v>
      </c>
      <c r="Q94">
        <v>5.045511216280171</v>
      </c>
      <c r="R94">
        <v>5.2824999999999998</v>
      </c>
      <c r="S94">
        <v>1.6759999999999999</v>
      </c>
      <c r="T94">
        <v>1.6870000000000001</v>
      </c>
      <c r="U94">
        <v>1.641</v>
      </c>
      <c r="V94">
        <v>1.6579999999999999</v>
      </c>
      <c r="W94" t="s">
        <v>148</v>
      </c>
      <c r="X94" t="s">
        <v>190</v>
      </c>
      <c r="Y94" t="s">
        <v>89</v>
      </c>
      <c r="Z94" t="s">
        <v>198</v>
      </c>
    </row>
    <row r="95" spans="1:26" x14ac:dyDescent="0.25">
      <c r="A95" s="148">
        <v>2085</v>
      </c>
      <c r="B95" s="25">
        <v>43259</v>
      </c>
      <c r="C95" t="s">
        <v>560</v>
      </c>
      <c r="D95">
        <v>63.7</v>
      </c>
      <c r="E95">
        <v>42</v>
      </c>
      <c r="F95">
        <v>1.7000000000000001E-2</v>
      </c>
      <c r="G95">
        <v>521333</v>
      </c>
      <c r="H95">
        <v>13160</v>
      </c>
      <c r="I95">
        <v>15.7</v>
      </c>
      <c r="J95">
        <v>115</v>
      </c>
      <c r="K95">
        <v>115</v>
      </c>
      <c r="L95">
        <v>12.9</v>
      </c>
      <c r="M95">
        <v>0.97991689750692512</v>
      </c>
      <c r="N95">
        <v>0</v>
      </c>
      <c r="O95">
        <v>0</v>
      </c>
      <c r="P95">
        <v>0</v>
      </c>
      <c r="Q95">
        <v>0</v>
      </c>
      <c r="R95">
        <v>5.2824999999999998</v>
      </c>
      <c r="S95" t="s">
        <v>468</v>
      </c>
      <c r="T95" t="s">
        <v>468</v>
      </c>
      <c r="U95" t="s">
        <v>468</v>
      </c>
      <c r="V95">
        <v>3.8</v>
      </c>
      <c r="W95" t="s">
        <v>661</v>
      </c>
      <c r="X95" t="s">
        <v>671</v>
      </c>
      <c r="Y95" t="s">
        <v>89</v>
      </c>
      <c r="Z95" t="s">
        <v>198</v>
      </c>
    </row>
    <row r="96" spans="1:26" x14ac:dyDescent="0.25">
      <c r="A96" s="148">
        <v>2084</v>
      </c>
      <c r="B96" s="25">
        <v>43259</v>
      </c>
      <c r="C96" t="s">
        <v>222</v>
      </c>
      <c r="D96">
        <v>64.8</v>
      </c>
      <c r="E96">
        <v>63</v>
      </c>
      <c r="F96">
        <v>1.7000000000000001E-2</v>
      </c>
      <c r="G96">
        <v>521333</v>
      </c>
      <c r="H96">
        <v>13160</v>
      </c>
      <c r="I96">
        <v>15.7</v>
      </c>
      <c r="J96">
        <v>115.5</v>
      </c>
      <c r="K96">
        <v>115.5</v>
      </c>
      <c r="L96">
        <v>12.9</v>
      </c>
      <c r="M96">
        <v>0.97991689750692512</v>
      </c>
      <c r="N96">
        <v>2.1233</v>
      </c>
      <c r="O96">
        <v>2.0785999999999998</v>
      </c>
      <c r="P96">
        <v>1.9670000000000001</v>
      </c>
      <c r="Q96">
        <v>1.831</v>
      </c>
      <c r="R96">
        <v>5.2824999999999998</v>
      </c>
      <c r="S96">
        <v>0.48899999999999999</v>
      </c>
      <c r="T96">
        <v>0.46500000000000002</v>
      </c>
      <c r="U96">
        <v>0.46700000000000003</v>
      </c>
      <c r="V96">
        <v>0.48399999999999999</v>
      </c>
      <c r="W96" t="s">
        <v>148</v>
      </c>
      <c r="X96" t="s">
        <v>671</v>
      </c>
      <c r="Y96" t="s">
        <v>89</v>
      </c>
      <c r="Z96" t="s">
        <v>198</v>
      </c>
    </row>
    <row r="97" spans="1:26" x14ac:dyDescent="0.25">
      <c r="A97" s="148">
        <v>2083</v>
      </c>
      <c r="B97" s="25">
        <v>43258</v>
      </c>
      <c r="C97" t="s">
        <v>406</v>
      </c>
      <c r="D97">
        <v>67</v>
      </c>
      <c r="E97">
        <v>65</v>
      </c>
      <c r="F97">
        <v>1.7000000000000001E-2</v>
      </c>
      <c r="G97">
        <v>521333</v>
      </c>
      <c r="H97">
        <v>13160</v>
      </c>
      <c r="I97">
        <v>15.6</v>
      </c>
      <c r="J97">
        <v>116</v>
      </c>
      <c r="K97">
        <v>116</v>
      </c>
      <c r="L97">
        <v>12.8</v>
      </c>
      <c r="M97">
        <v>0.98059598059598052</v>
      </c>
      <c r="N97">
        <v>1.6791</v>
      </c>
      <c r="O97">
        <v>1.2766</v>
      </c>
      <c r="P97">
        <v>5.2759851637416322</v>
      </c>
      <c r="Q97">
        <v>3.9702072653438671</v>
      </c>
      <c r="R97">
        <v>4.9743000000000004</v>
      </c>
      <c r="S97">
        <v>1.5629999999999999</v>
      </c>
      <c r="T97">
        <v>1.5469999999999999</v>
      </c>
      <c r="U97">
        <v>1.5249999999999999</v>
      </c>
      <c r="V97">
        <v>1.542</v>
      </c>
      <c r="W97" t="s">
        <v>148</v>
      </c>
      <c r="X97" t="s">
        <v>190</v>
      </c>
      <c r="Y97" t="s">
        <v>89</v>
      </c>
      <c r="Z97" t="s">
        <v>198</v>
      </c>
    </row>
    <row r="98" spans="1:26" x14ac:dyDescent="0.25">
      <c r="A98" s="148">
        <v>2082</v>
      </c>
      <c r="B98" s="25">
        <v>43258</v>
      </c>
      <c r="C98" t="s">
        <v>220</v>
      </c>
      <c r="D98">
        <v>67.099999999999994</v>
      </c>
      <c r="E98">
        <v>69</v>
      </c>
      <c r="F98">
        <v>1.7000000000000001E-2</v>
      </c>
      <c r="G98">
        <v>521333</v>
      </c>
      <c r="H98">
        <v>13160</v>
      </c>
      <c r="I98">
        <v>15.7</v>
      </c>
      <c r="J98">
        <v>115</v>
      </c>
      <c r="K98">
        <v>115</v>
      </c>
      <c r="L98">
        <v>12.9</v>
      </c>
      <c r="M98">
        <v>0.97991689750692512</v>
      </c>
      <c r="N98">
        <v>2.5691000000000002</v>
      </c>
      <c r="O98">
        <v>2.3923999999999999</v>
      </c>
      <c r="P98">
        <v>2.4635842229057352</v>
      </c>
      <c r="Q98">
        <v>2.2989510081820557</v>
      </c>
      <c r="R98">
        <v>4.9743000000000004</v>
      </c>
      <c r="S98">
        <v>0.47699999999999998</v>
      </c>
      <c r="T98">
        <v>0.47799999999999998</v>
      </c>
      <c r="U98">
        <v>0.46800000000000003</v>
      </c>
      <c r="V98">
        <v>0.48499999999999999</v>
      </c>
      <c r="W98" t="s">
        <v>148</v>
      </c>
      <c r="X98" t="s">
        <v>190</v>
      </c>
      <c r="Y98" t="s">
        <v>89</v>
      </c>
      <c r="Z98" t="s">
        <v>198</v>
      </c>
    </row>
    <row r="99" spans="1:26" x14ac:dyDescent="0.25">
      <c r="A99" s="148">
        <v>2081</v>
      </c>
      <c r="B99" s="25">
        <v>43258</v>
      </c>
      <c r="C99" t="s">
        <v>293</v>
      </c>
      <c r="D99">
        <v>67.099999999999994</v>
      </c>
      <c r="E99">
        <v>69</v>
      </c>
      <c r="F99">
        <v>1.7000000000000001E-2</v>
      </c>
      <c r="G99">
        <v>521333</v>
      </c>
      <c r="H99">
        <v>13160</v>
      </c>
      <c r="I99">
        <v>16.3</v>
      </c>
      <c r="J99">
        <v>115</v>
      </c>
      <c r="K99">
        <v>115</v>
      </c>
      <c r="L99">
        <v>13.5</v>
      </c>
      <c r="M99">
        <v>0.97586206896551719</v>
      </c>
      <c r="N99">
        <v>0</v>
      </c>
      <c r="O99">
        <v>0</v>
      </c>
      <c r="P99">
        <v>0</v>
      </c>
      <c r="Q99">
        <v>0</v>
      </c>
      <c r="R99">
        <v>4.9743000000000004</v>
      </c>
      <c r="S99" t="s">
        <v>468</v>
      </c>
      <c r="T99" t="s">
        <v>468</v>
      </c>
      <c r="U99" t="s">
        <v>468</v>
      </c>
      <c r="V99">
        <v>2.4</v>
      </c>
      <c r="W99" t="s">
        <v>661</v>
      </c>
      <c r="X99" t="s">
        <v>190</v>
      </c>
      <c r="Y99" t="s">
        <v>89</v>
      </c>
      <c r="Z99" t="s">
        <v>198</v>
      </c>
    </row>
    <row r="100" spans="1:26" x14ac:dyDescent="0.25">
      <c r="A100" s="148">
        <v>2080</v>
      </c>
      <c r="B100" s="25">
        <v>43258</v>
      </c>
      <c r="C100" t="s">
        <v>217</v>
      </c>
      <c r="D100">
        <v>67.2</v>
      </c>
      <c r="E100">
        <v>59</v>
      </c>
      <c r="F100">
        <v>1.7000000000000001E-2</v>
      </c>
      <c r="G100">
        <v>521333</v>
      </c>
      <c r="H100">
        <v>13160</v>
      </c>
      <c r="I100">
        <v>15.7</v>
      </c>
      <c r="J100">
        <v>115</v>
      </c>
      <c r="K100">
        <v>115</v>
      </c>
      <c r="L100">
        <v>12.9</v>
      </c>
      <c r="M100">
        <v>0.97991689750692512</v>
      </c>
      <c r="N100">
        <v>2.8702999999999999</v>
      </c>
      <c r="O100">
        <v>2.5165999999999999</v>
      </c>
      <c r="P100">
        <v>2.3715765032265845</v>
      </c>
      <c r="Q100">
        <v>2.0085041111312143</v>
      </c>
      <c r="R100">
        <v>4.9743000000000004</v>
      </c>
      <c r="S100">
        <v>0.41099999999999998</v>
      </c>
      <c r="T100">
        <v>0.39700000000000002</v>
      </c>
      <c r="U100">
        <v>0.39600000000000002</v>
      </c>
      <c r="V100">
        <v>0.41299999999999998</v>
      </c>
      <c r="W100" t="s">
        <v>148</v>
      </c>
      <c r="X100" t="s">
        <v>190</v>
      </c>
      <c r="Y100" t="s">
        <v>89</v>
      </c>
      <c r="Z100" t="s">
        <v>198</v>
      </c>
    </row>
    <row r="101" spans="1:26" x14ac:dyDescent="0.25">
      <c r="A101" s="148">
        <v>2079</v>
      </c>
      <c r="B101" s="25">
        <v>43257</v>
      </c>
      <c r="C101" t="s">
        <v>222</v>
      </c>
      <c r="D101">
        <v>68</v>
      </c>
      <c r="E101">
        <v>72</v>
      </c>
      <c r="F101">
        <v>1.7000000000000001E-2</v>
      </c>
      <c r="G101">
        <v>521333</v>
      </c>
      <c r="H101">
        <v>13160</v>
      </c>
      <c r="I101">
        <v>15.6</v>
      </c>
      <c r="J101">
        <v>116</v>
      </c>
      <c r="K101">
        <v>116</v>
      </c>
      <c r="L101">
        <v>12.8</v>
      </c>
      <c r="M101">
        <v>0.98059598059598052</v>
      </c>
      <c r="N101">
        <v>1.9823</v>
      </c>
      <c r="O101">
        <v>2.0436999999999999</v>
      </c>
      <c r="P101">
        <v>1.7290000000000001</v>
      </c>
      <c r="Q101">
        <v>1.7769999999999999</v>
      </c>
      <c r="R101">
        <v>5.0026999999999999</v>
      </c>
      <c r="S101">
        <v>0.436</v>
      </c>
      <c r="T101">
        <v>0.435</v>
      </c>
      <c r="U101">
        <v>0.42699999999999999</v>
      </c>
      <c r="V101">
        <v>0.44400000000000001</v>
      </c>
      <c r="W101" t="s">
        <v>148</v>
      </c>
      <c r="X101" t="s">
        <v>1451</v>
      </c>
      <c r="Y101" t="s">
        <v>89</v>
      </c>
      <c r="Z101" t="s">
        <v>198</v>
      </c>
    </row>
    <row r="102" spans="1:26" x14ac:dyDescent="0.25">
      <c r="A102" s="148">
        <v>2078</v>
      </c>
      <c r="B102" s="25">
        <v>43257</v>
      </c>
      <c r="C102" t="s">
        <v>408</v>
      </c>
      <c r="D102">
        <v>67.099999999999994</v>
      </c>
      <c r="E102">
        <v>64</v>
      </c>
      <c r="F102">
        <v>1.7000000000000001E-2</v>
      </c>
      <c r="G102">
        <v>521333</v>
      </c>
      <c r="H102">
        <v>13160</v>
      </c>
      <c r="I102">
        <v>15.5</v>
      </c>
      <c r="J102">
        <v>116</v>
      </c>
      <c r="K102">
        <v>116</v>
      </c>
      <c r="L102">
        <v>12.7</v>
      </c>
      <c r="M102">
        <v>0.98127600554785033</v>
      </c>
      <c r="N102">
        <v>1.2321</v>
      </c>
      <c r="O102">
        <v>1.4320999999999999</v>
      </c>
      <c r="P102">
        <v>4.0389999999999997</v>
      </c>
      <c r="Q102">
        <v>4.6870000000000003</v>
      </c>
      <c r="R102">
        <v>5.0026999999999999</v>
      </c>
      <c r="S102">
        <v>1.64</v>
      </c>
      <c r="T102">
        <v>1.637</v>
      </c>
      <c r="U102">
        <v>1.6080000000000001</v>
      </c>
      <c r="V102">
        <v>1.625</v>
      </c>
      <c r="W102" t="s">
        <v>148</v>
      </c>
      <c r="X102" t="s">
        <v>1451</v>
      </c>
      <c r="Y102" t="s">
        <v>89</v>
      </c>
      <c r="Z102" t="s">
        <v>198</v>
      </c>
    </row>
    <row r="103" spans="1:26" x14ac:dyDescent="0.25">
      <c r="A103" s="148">
        <v>2077</v>
      </c>
      <c r="B103" s="25">
        <v>43257</v>
      </c>
      <c r="C103" t="s">
        <v>293</v>
      </c>
      <c r="D103">
        <v>65.8</v>
      </c>
      <c r="E103">
        <v>40</v>
      </c>
      <c r="F103">
        <v>1.7000000000000001E-2</v>
      </c>
      <c r="G103">
        <v>521333</v>
      </c>
      <c r="H103">
        <v>13160</v>
      </c>
      <c r="I103">
        <v>16.3</v>
      </c>
      <c r="J103">
        <v>116</v>
      </c>
      <c r="K103">
        <v>116</v>
      </c>
      <c r="L103">
        <v>13.4</v>
      </c>
      <c r="M103">
        <v>0.976535541752933</v>
      </c>
      <c r="N103">
        <v>1.2765</v>
      </c>
      <c r="O103">
        <v>1.4598</v>
      </c>
      <c r="P103">
        <v>3.7879999999999998</v>
      </c>
      <c r="Q103">
        <v>4.33</v>
      </c>
      <c r="R103">
        <v>5.0026999999999999</v>
      </c>
      <c r="S103">
        <v>1.4850000000000001</v>
      </c>
      <c r="T103">
        <v>1.484</v>
      </c>
      <c r="U103">
        <v>1.45</v>
      </c>
      <c r="V103">
        <v>1.4670000000000001</v>
      </c>
      <c r="W103" t="s">
        <v>148</v>
      </c>
      <c r="X103" t="s">
        <v>1451</v>
      </c>
      <c r="Y103" t="s">
        <v>89</v>
      </c>
      <c r="Z103" t="s">
        <v>198</v>
      </c>
    </row>
    <row r="104" spans="1:26" x14ac:dyDescent="0.25">
      <c r="A104" s="148">
        <v>2076</v>
      </c>
      <c r="B104" s="25">
        <v>43257</v>
      </c>
      <c r="C104" t="s">
        <v>560</v>
      </c>
      <c r="D104">
        <v>68.2</v>
      </c>
      <c r="E104">
        <v>51</v>
      </c>
      <c r="F104">
        <v>1.7000000000000001E-2</v>
      </c>
      <c r="G104">
        <v>521333</v>
      </c>
      <c r="H104">
        <v>13160</v>
      </c>
      <c r="I104">
        <v>15.7</v>
      </c>
      <c r="J104">
        <v>115</v>
      </c>
      <c r="K104">
        <v>115</v>
      </c>
      <c r="L104">
        <v>12.9</v>
      </c>
      <c r="M104">
        <v>0.97991689750692512</v>
      </c>
      <c r="N104">
        <v>0</v>
      </c>
      <c r="O104">
        <v>0</v>
      </c>
      <c r="P104">
        <v>0</v>
      </c>
      <c r="Q104">
        <v>0</v>
      </c>
      <c r="R104">
        <v>5.0026999999999999</v>
      </c>
      <c r="S104" t="s">
        <v>468</v>
      </c>
      <c r="T104" t="s">
        <v>468</v>
      </c>
      <c r="U104" t="s">
        <v>468</v>
      </c>
      <c r="V104">
        <v>2.4</v>
      </c>
      <c r="W104" t="s">
        <v>661</v>
      </c>
      <c r="X104" t="s">
        <v>190</v>
      </c>
      <c r="Y104" t="s">
        <v>89</v>
      </c>
      <c r="Z104" t="s">
        <v>198</v>
      </c>
    </row>
    <row r="105" spans="1:26" x14ac:dyDescent="0.25">
      <c r="A105" s="148">
        <v>2075</v>
      </c>
      <c r="B105" s="25">
        <v>43257</v>
      </c>
      <c r="C105" t="s">
        <v>220</v>
      </c>
      <c r="D105">
        <v>68.2</v>
      </c>
      <c r="E105">
        <v>51</v>
      </c>
      <c r="F105">
        <v>1.7000000000000001E-2</v>
      </c>
      <c r="G105">
        <v>521333</v>
      </c>
      <c r="H105">
        <v>13160</v>
      </c>
      <c r="I105">
        <v>15.7</v>
      </c>
      <c r="J105">
        <v>115</v>
      </c>
      <c r="K105">
        <v>115</v>
      </c>
      <c r="L105">
        <v>12.9</v>
      </c>
      <c r="M105">
        <v>0.97991689750692512</v>
      </c>
      <c r="N105">
        <v>2.9801000000000002</v>
      </c>
      <c r="O105">
        <v>2.3466</v>
      </c>
      <c r="P105">
        <v>2.7461692685949592</v>
      </c>
      <c r="Q105">
        <v>2.1248721690287247</v>
      </c>
      <c r="R105">
        <v>5.0026999999999999</v>
      </c>
      <c r="S105">
        <v>0.46100000000000002</v>
      </c>
      <c r="T105">
        <v>0.45300000000000001</v>
      </c>
      <c r="U105">
        <v>0.44800000000000001</v>
      </c>
      <c r="V105">
        <v>0.46500000000000002</v>
      </c>
      <c r="W105" t="s">
        <v>148</v>
      </c>
      <c r="X105" t="s">
        <v>190</v>
      </c>
      <c r="Y105" t="s">
        <v>89</v>
      </c>
      <c r="Z105" t="s">
        <v>198</v>
      </c>
    </row>
    <row r="106" spans="1:26" x14ac:dyDescent="0.25">
      <c r="A106" s="148">
        <v>2074</v>
      </c>
      <c r="B106" s="25">
        <v>43256</v>
      </c>
      <c r="C106" t="s">
        <v>217</v>
      </c>
      <c r="D106">
        <v>68.099999999999994</v>
      </c>
      <c r="E106">
        <v>91</v>
      </c>
      <c r="F106">
        <v>1.7000000000000001E-2</v>
      </c>
      <c r="G106">
        <v>521333</v>
      </c>
      <c r="H106">
        <v>13160</v>
      </c>
      <c r="I106">
        <v>15.5</v>
      </c>
      <c r="J106">
        <v>115.5</v>
      </c>
      <c r="K106">
        <v>115.5</v>
      </c>
      <c r="L106">
        <v>12.7</v>
      </c>
      <c r="M106">
        <v>0.98127600554785033</v>
      </c>
      <c r="N106">
        <v>2.3428</v>
      </c>
      <c r="O106">
        <v>2.5478000000000001</v>
      </c>
      <c r="P106">
        <v>2.0150000000000001</v>
      </c>
      <c r="Q106">
        <v>2.1840000000000002</v>
      </c>
      <c r="R106">
        <v>5.0072999999999999</v>
      </c>
      <c r="S106">
        <v>0.43099999999999999</v>
      </c>
      <c r="T106">
        <v>0.42899999999999999</v>
      </c>
      <c r="U106">
        <v>0.42199999999999999</v>
      </c>
      <c r="V106">
        <v>0.439</v>
      </c>
      <c r="W106" t="s">
        <v>148</v>
      </c>
      <c r="X106" t="s">
        <v>1451</v>
      </c>
      <c r="Y106" t="s">
        <v>89</v>
      </c>
      <c r="Z106" t="s">
        <v>198</v>
      </c>
    </row>
    <row r="107" spans="1:26" x14ac:dyDescent="0.25">
      <c r="A107" s="148">
        <v>2073</v>
      </c>
      <c r="B107" s="25">
        <v>43256</v>
      </c>
      <c r="C107" t="s">
        <v>407</v>
      </c>
      <c r="D107">
        <v>68.099999999999994</v>
      </c>
      <c r="E107">
        <v>91</v>
      </c>
      <c r="F107">
        <v>1.7000000000000001E-2</v>
      </c>
      <c r="G107">
        <v>521333</v>
      </c>
      <c r="H107">
        <v>13160</v>
      </c>
      <c r="I107">
        <v>15.5</v>
      </c>
      <c r="J107">
        <v>116</v>
      </c>
      <c r="K107">
        <v>116</v>
      </c>
      <c r="L107">
        <v>12.7</v>
      </c>
      <c r="M107">
        <v>0.98127600554785033</v>
      </c>
      <c r="N107">
        <v>1.0343</v>
      </c>
      <c r="O107">
        <v>1.2984</v>
      </c>
      <c r="P107">
        <v>3.6019999999999999</v>
      </c>
      <c r="Q107">
        <v>4.5190000000000001</v>
      </c>
      <c r="R107">
        <v>5.0072999999999999</v>
      </c>
      <c r="S107">
        <v>1.744</v>
      </c>
      <c r="T107">
        <v>1.7430000000000001</v>
      </c>
      <c r="U107">
        <v>1.7110000000000001</v>
      </c>
      <c r="V107">
        <v>1.728</v>
      </c>
      <c r="W107" t="s">
        <v>148</v>
      </c>
      <c r="X107" t="s">
        <v>1451</v>
      </c>
      <c r="Y107" t="s">
        <v>89</v>
      </c>
      <c r="Z107" t="s">
        <v>198</v>
      </c>
    </row>
    <row r="108" spans="1:26" x14ac:dyDescent="0.25">
      <c r="A108" s="148">
        <v>2072</v>
      </c>
      <c r="B108" s="25">
        <v>43256</v>
      </c>
      <c r="C108" t="s">
        <v>500</v>
      </c>
      <c r="D108">
        <v>67.599999999999994</v>
      </c>
      <c r="E108">
        <v>79</v>
      </c>
      <c r="F108">
        <v>1.7000000000000001E-2</v>
      </c>
      <c r="G108">
        <v>521333</v>
      </c>
      <c r="H108">
        <v>13160</v>
      </c>
      <c r="I108">
        <v>15.6</v>
      </c>
      <c r="J108">
        <v>115</v>
      </c>
      <c r="K108">
        <v>115</v>
      </c>
      <c r="L108">
        <v>12.8</v>
      </c>
      <c r="M108">
        <v>0.98059598059598052</v>
      </c>
      <c r="N108">
        <v>0</v>
      </c>
      <c r="O108">
        <v>0</v>
      </c>
      <c r="P108">
        <v>0</v>
      </c>
      <c r="Q108">
        <v>0</v>
      </c>
      <c r="R108">
        <v>5.0072999999999999</v>
      </c>
      <c r="S108" t="s">
        <v>468</v>
      </c>
      <c r="T108" t="s">
        <v>468</v>
      </c>
      <c r="U108" t="s">
        <v>468</v>
      </c>
      <c r="V108">
        <v>3</v>
      </c>
      <c r="W108" t="s">
        <v>661</v>
      </c>
      <c r="X108" t="s">
        <v>190</v>
      </c>
      <c r="Y108" t="s">
        <v>89</v>
      </c>
      <c r="Z108" t="s">
        <v>198</v>
      </c>
    </row>
    <row r="109" spans="1:26" x14ac:dyDescent="0.25">
      <c r="A109" s="148">
        <v>2071</v>
      </c>
      <c r="B109" s="25">
        <v>43256</v>
      </c>
      <c r="C109" t="s">
        <v>222</v>
      </c>
      <c r="D109">
        <v>67.099999999999994</v>
      </c>
      <c r="E109">
        <v>71</v>
      </c>
      <c r="F109">
        <v>1.7000000000000001E-2</v>
      </c>
      <c r="G109">
        <v>521333</v>
      </c>
      <c r="H109">
        <v>13160</v>
      </c>
      <c r="I109">
        <v>15.7</v>
      </c>
      <c r="J109">
        <v>115</v>
      </c>
      <c r="K109">
        <v>115</v>
      </c>
      <c r="L109">
        <v>12.9</v>
      </c>
      <c r="M109">
        <v>0.97991689750692512</v>
      </c>
      <c r="N109">
        <v>2.5800999999999998</v>
      </c>
      <c r="O109">
        <v>2.7416999999999998</v>
      </c>
      <c r="P109">
        <v>2.0765288678529346</v>
      </c>
      <c r="Q109">
        <v>2.2284902043017194</v>
      </c>
      <c r="R109">
        <v>5.0072999999999999</v>
      </c>
      <c r="S109">
        <v>0.40300000000000002</v>
      </c>
      <c r="T109">
        <v>0.40699999999999997</v>
      </c>
      <c r="U109">
        <v>0.39700000000000002</v>
      </c>
      <c r="V109">
        <v>0.41399999999999998</v>
      </c>
      <c r="W109" t="s">
        <v>148</v>
      </c>
      <c r="X109" t="s">
        <v>190</v>
      </c>
      <c r="Y109" t="s">
        <v>89</v>
      </c>
      <c r="Z109" t="s">
        <v>198</v>
      </c>
    </row>
    <row r="110" spans="1:26" x14ac:dyDescent="0.25">
      <c r="A110" s="148">
        <v>2070</v>
      </c>
      <c r="B110" s="25">
        <v>43256</v>
      </c>
      <c r="C110" t="s">
        <v>220</v>
      </c>
      <c r="D110">
        <v>62.2</v>
      </c>
      <c r="E110">
        <v>47</v>
      </c>
      <c r="F110">
        <v>1.7000000000000001E-2</v>
      </c>
      <c r="G110">
        <v>521333</v>
      </c>
      <c r="H110">
        <v>13160</v>
      </c>
      <c r="I110">
        <v>15.5</v>
      </c>
      <c r="J110">
        <v>114.5</v>
      </c>
      <c r="K110">
        <v>114.5</v>
      </c>
      <c r="L110">
        <v>12.7</v>
      </c>
      <c r="M110">
        <v>0.98127600554785033</v>
      </c>
      <c r="N110">
        <v>2.4321999999999999</v>
      </c>
      <c r="O110">
        <v>2.3210999999999999</v>
      </c>
      <c r="P110">
        <v>2.2290000000000001</v>
      </c>
      <c r="Q110">
        <v>2.1230000000000002</v>
      </c>
      <c r="R110">
        <v>5.0072999999999999</v>
      </c>
      <c r="S110">
        <v>0.45900000000000002</v>
      </c>
      <c r="T110">
        <v>0.45800000000000002</v>
      </c>
      <c r="U110">
        <v>0.45</v>
      </c>
      <c r="V110">
        <v>0.46700000000000003</v>
      </c>
      <c r="W110" t="s">
        <v>148</v>
      </c>
      <c r="X110" t="s">
        <v>1451</v>
      </c>
      <c r="Y110" t="s">
        <v>89</v>
      </c>
      <c r="Z110" t="s">
        <v>198</v>
      </c>
    </row>
    <row r="111" spans="1:26" x14ac:dyDescent="0.25">
      <c r="A111" s="148">
        <v>2069</v>
      </c>
      <c r="B111" s="25">
        <v>43255</v>
      </c>
      <c r="C111" t="s">
        <v>412</v>
      </c>
      <c r="D111">
        <v>61.3</v>
      </c>
      <c r="E111">
        <v>52</v>
      </c>
      <c r="F111">
        <v>1.7000000000000001E-2</v>
      </c>
      <c r="G111">
        <v>521333</v>
      </c>
      <c r="H111">
        <v>13160</v>
      </c>
      <c r="I111">
        <v>15.6</v>
      </c>
      <c r="J111">
        <v>114.5</v>
      </c>
      <c r="K111">
        <v>114.5</v>
      </c>
      <c r="L111">
        <v>12.8</v>
      </c>
      <c r="M111">
        <v>0.98059598059598052</v>
      </c>
      <c r="N111">
        <v>2.3220999999999998</v>
      </c>
      <c r="O111">
        <v>2.4321999999999999</v>
      </c>
      <c r="P111">
        <v>2.3559999999999999</v>
      </c>
      <c r="Q111">
        <v>2.4630000000000001</v>
      </c>
      <c r="R111">
        <v>5.0166000000000004</v>
      </c>
      <c r="S111">
        <v>0.50900000000000001</v>
      </c>
      <c r="T111">
        <v>0.50800000000000001</v>
      </c>
      <c r="U111">
        <v>0.499</v>
      </c>
      <c r="V111">
        <v>0.51600000000000001</v>
      </c>
      <c r="W111" t="s">
        <v>148</v>
      </c>
      <c r="X111" t="s">
        <v>1451</v>
      </c>
      <c r="Y111" t="s">
        <v>89</v>
      </c>
      <c r="Z111" t="s">
        <v>198</v>
      </c>
    </row>
    <row r="112" spans="1:26" x14ac:dyDescent="0.25">
      <c r="A112" s="148">
        <v>2068</v>
      </c>
      <c r="B112" s="25">
        <v>43255</v>
      </c>
      <c r="C112" t="s">
        <v>406</v>
      </c>
      <c r="D112">
        <v>62.1</v>
      </c>
      <c r="E112">
        <v>45</v>
      </c>
      <c r="F112">
        <v>1.7000000000000001E-2</v>
      </c>
      <c r="G112">
        <v>521333</v>
      </c>
      <c r="H112">
        <v>13160</v>
      </c>
      <c r="I112">
        <v>15.6</v>
      </c>
      <c r="J112">
        <v>115</v>
      </c>
      <c r="K112">
        <v>115</v>
      </c>
      <c r="L112">
        <v>12.8</v>
      </c>
      <c r="M112">
        <v>0.98059598059598052</v>
      </c>
      <c r="N112">
        <v>1.2321</v>
      </c>
      <c r="O112">
        <v>1.3221000000000001</v>
      </c>
      <c r="P112">
        <v>3.3860000000000001</v>
      </c>
      <c r="Q112">
        <v>3.6059999999999999</v>
      </c>
      <c r="R112">
        <v>5.0166000000000004</v>
      </c>
      <c r="S112">
        <v>1.379</v>
      </c>
      <c r="T112">
        <v>1.3680000000000001</v>
      </c>
      <c r="U112">
        <v>1.347</v>
      </c>
      <c r="V112">
        <v>1.3640000000000001</v>
      </c>
      <c r="W112" t="s">
        <v>148</v>
      </c>
      <c r="X112" t="s">
        <v>1451</v>
      </c>
      <c r="Y112" t="s">
        <v>89</v>
      </c>
      <c r="Z112" t="s">
        <v>198</v>
      </c>
    </row>
    <row r="113" spans="1:26" x14ac:dyDescent="0.25">
      <c r="A113" s="148">
        <v>2067</v>
      </c>
      <c r="B113" s="25">
        <v>43255</v>
      </c>
      <c r="C113" t="s">
        <v>560</v>
      </c>
      <c r="D113">
        <v>66.900000000000006</v>
      </c>
      <c r="E113">
        <v>54</v>
      </c>
      <c r="F113">
        <v>1.7000000000000001E-2</v>
      </c>
      <c r="G113">
        <v>521333</v>
      </c>
      <c r="H113">
        <v>13160</v>
      </c>
      <c r="I113">
        <v>15.5</v>
      </c>
      <c r="J113">
        <v>115</v>
      </c>
      <c r="K113">
        <v>115</v>
      </c>
      <c r="L113">
        <v>12.7</v>
      </c>
      <c r="M113">
        <v>0.98127600554785033</v>
      </c>
      <c r="N113">
        <v>0</v>
      </c>
      <c r="O113">
        <v>0</v>
      </c>
      <c r="P113">
        <v>0</v>
      </c>
      <c r="Q113">
        <v>0</v>
      </c>
      <c r="R113">
        <v>5.0166000000000004</v>
      </c>
      <c r="S113" t="s">
        <v>468</v>
      </c>
      <c r="T113" t="s">
        <v>468</v>
      </c>
      <c r="U113" t="s">
        <v>468</v>
      </c>
      <c r="V113">
        <v>2.2000000000000002</v>
      </c>
      <c r="W113" t="s">
        <v>661</v>
      </c>
      <c r="X113" t="s">
        <v>190</v>
      </c>
      <c r="Y113" t="s">
        <v>89</v>
      </c>
      <c r="Z113" t="s">
        <v>198</v>
      </c>
    </row>
    <row r="114" spans="1:26" x14ac:dyDescent="0.25">
      <c r="A114" s="148">
        <v>2066</v>
      </c>
      <c r="B114" s="25">
        <v>43255</v>
      </c>
      <c r="C114" t="s">
        <v>217</v>
      </c>
      <c r="D114">
        <v>65.7</v>
      </c>
      <c r="E114">
        <v>52</v>
      </c>
      <c r="F114">
        <v>1.7000000000000001E-2</v>
      </c>
      <c r="G114">
        <v>521333</v>
      </c>
      <c r="H114">
        <v>13160</v>
      </c>
      <c r="I114">
        <v>15.7</v>
      </c>
      <c r="J114">
        <v>115</v>
      </c>
      <c r="K114">
        <v>115</v>
      </c>
      <c r="L114">
        <v>12.9</v>
      </c>
      <c r="M114">
        <v>0.97991689750692512</v>
      </c>
      <c r="N114">
        <v>2.7302</v>
      </c>
      <c r="O114">
        <v>2.5935000000000001</v>
      </c>
      <c r="P114">
        <v>2.4436068253398715</v>
      </c>
      <c r="Q114">
        <v>2.3522754455208705</v>
      </c>
      <c r="R114">
        <v>5.0166000000000004</v>
      </c>
      <c r="S114">
        <v>0.44900000000000001</v>
      </c>
      <c r="T114">
        <v>0.45500000000000002</v>
      </c>
      <c r="U114">
        <v>0.443</v>
      </c>
      <c r="V114">
        <v>0.46</v>
      </c>
      <c r="W114" t="s">
        <v>148</v>
      </c>
      <c r="X114" t="s">
        <v>190</v>
      </c>
      <c r="Y114" t="s">
        <v>89</v>
      </c>
      <c r="Z114" t="s">
        <v>198</v>
      </c>
    </row>
    <row r="115" spans="1:26" x14ac:dyDescent="0.25">
      <c r="A115" s="148">
        <v>2065</v>
      </c>
      <c r="B115" s="25">
        <v>43254</v>
      </c>
      <c r="C115" t="s">
        <v>222</v>
      </c>
      <c r="D115">
        <v>67.099999999999994</v>
      </c>
      <c r="E115">
        <v>52</v>
      </c>
      <c r="F115">
        <v>1.7000000000000001E-2</v>
      </c>
      <c r="G115">
        <v>521333</v>
      </c>
      <c r="H115">
        <v>13160</v>
      </c>
      <c r="I115">
        <v>15.7</v>
      </c>
      <c r="J115">
        <v>117</v>
      </c>
      <c r="K115">
        <v>117</v>
      </c>
      <c r="L115">
        <v>12.8</v>
      </c>
      <c r="M115">
        <v>0.98059598059598052</v>
      </c>
      <c r="N115">
        <v>2.0322</v>
      </c>
      <c r="O115">
        <v>2.0531999999999999</v>
      </c>
      <c r="P115">
        <v>1.772</v>
      </c>
      <c r="Q115">
        <v>1.784</v>
      </c>
      <c r="R115">
        <v>4.9783999999999997</v>
      </c>
      <c r="S115">
        <v>0.434</v>
      </c>
      <c r="T115">
        <v>0.433</v>
      </c>
      <c r="U115">
        <v>0.42499999999999999</v>
      </c>
      <c r="V115">
        <v>0.442</v>
      </c>
      <c r="W115" t="s">
        <v>148</v>
      </c>
      <c r="X115" t="s">
        <v>1451</v>
      </c>
      <c r="Y115" t="s">
        <v>89</v>
      </c>
      <c r="Z115" t="s">
        <v>198</v>
      </c>
    </row>
    <row r="116" spans="1:26" x14ac:dyDescent="0.25">
      <c r="A116" s="148">
        <v>2064</v>
      </c>
      <c r="B116" s="25">
        <v>43254</v>
      </c>
      <c r="C116" t="s">
        <v>408</v>
      </c>
      <c r="D116">
        <v>72.400000000000006</v>
      </c>
      <c r="E116">
        <v>91</v>
      </c>
      <c r="F116">
        <v>1.7000000000000001E-2</v>
      </c>
      <c r="G116">
        <v>521333</v>
      </c>
      <c r="H116">
        <v>13160</v>
      </c>
      <c r="I116">
        <v>15.6</v>
      </c>
      <c r="J116">
        <v>116</v>
      </c>
      <c r="K116">
        <v>116</v>
      </c>
      <c r="L116">
        <v>12.8</v>
      </c>
      <c r="M116">
        <v>0.98059598059598052</v>
      </c>
      <c r="N116">
        <v>0.98209999999999997</v>
      </c>
      <c r="O116">
        <v>1.0454000000000001</v>
      </c>
      <c r="P116">
        <v>2.7810000000000001</v>
      </c>
      <c r="Q116">
        <v>2.9540000000000002</v>
      </c>
      <c r="R116">
        <v>4.9783999999999997</v>
      </c>
      <c r="S116">
        <v>1.41</v>
      </c>
      <c r="T116">
        <v>1.407</v>
      </c>
      <c r="U116">
        <v>1.381</v>
      </c>
      <c r="V116">
        <v>1.3979999999999999</v>
      </c>
      <c r="W116" t="s">
        <v>148</v>
      </c>
      <c r="X116" t="s">
        <v>1451</v>
      </c>
      <c r="Y116" t="s">
        <v>89</v>
      </c>
      <c r="Z116" t="s">
        <v>198</v>
      </c>
    </row>
    <row r="117" spans="1:26" x14ac:dyDescent="0.25">
      <c r="A117" s="148">
        <v>2063</v>
      </c>
      <c r="B117" s="25">
        <v>43254</v>
      </c>
      <c r="C117" t="s">
        <v>500</v>
      </c>
      <c r="D117">
        <v>67.2</v>
      </c>
      <c r="E117">
        <v>58</v>
      </c>
      <c r="F117">
        <v>1.7000000000000001E-2</v>
      </c>
      <c r="G117">
        <v>521333</v>
      </c>
      <c r="H117">
        <v>13160</v>
      </c>
      <c r="I117">
        <v>15.6</v>
      </c>
      <c r="J117">
        <v>115</v>
      </c>
      <c r="K117">
        <v>115</v>
      </c>
      <c r="L117">
        <v>12.8</v>
      </c>
      <c r="M117">
        <v>0.98059598059598052</v>
      </c>
      <c r="N117">
        <v>0</v>
      </c>
      <c r="O117">
        <v>0</v>
      </c>
      <c r="P117">
        <v>0</v>
      </c>
      <c r="Q117">
        <v>0</v>
      </c>
      <c r="R117">
        <v>4.9783999999999997</v>
      </c>
      <c r="S117" t="s">
        <v>468</v>
      </c>
      <c r="T117" t="s">
        <v>468</v>
      </c>
      <c r="U117" t="s">
        <v>468</v>
      </c>
      <c r="V117">
        <v>2.2000000000000002</v>
      </c>
      <c r="W117" t="s">
        <v>661</v>
      </c>
      <c r="X117" t="s">
        <v>190</v>
      </c>
      <c r="Y117" t="s">
        <v>89</v>
      </c>
      <c r="Z117" t="s">
        <v>198</v>
      </c>
    </row>
    <row r="118" spans="1:26" x14ac:dyDescent="0.25">
      <c r="A118" s="148">
        <v>2062</v>
      </c>
      <c r="B118" s="25">
        <v>43254</v>
      </c>
      <c r="C118" t="s">
        <v>220</v>
      </c>
      <c r="D118">
        <v>67.2</v>
      </c>
      <c r="E118">
        <v>58</v>
      </c>
      <c r="F118">
        <v>1.7000000000000001E-2</v>
      </c>
      <c r="G118">
        <v>521333</v>
      </c>
      <c r="H118">
        <v>13160</v>
      </c>
      <c r="I118">
        <v>15.6</v>
      </c>
      <c r="J118">
        <v>115</v>
      </c>
      <c r="K118">
        <v>115</v>
      </c>
      <c r="L118">
        <v>12.8</v>
      </c>
      <c r="M118">
        <v>0.98059598059598052</v>
      </c>
      <c r="N118">
        <v>2.3986999999999998</v>
      </c>
      <c r="O118">
        <v>2.4603000000000002</v>
      </c>
      <c r="P118">
        <v>2.2260151856018</v>
      </c>
      <c r="Q118">
        <v>2.3424839305801064</v>
      </c>
      <c r="R118">
        <v>4.9783999999999997</v>
      </c>
      <c r="S118">
        <v>0.46200000000000002</v>
      </c>
      <c r="T118">
        <v>0.47399999999999998</v>
      </c>
      <c r="U118">
        <v>0.45900000000000002</v>
      </c>
      <c r="V118">
        <v>0.47599999999999998</v>
      </c>
      <c r="W118" t="s">
        <v>148</v>
      </c>
      <c r="X118" t="s">
        <v>190</v>
      </c>
      <c r="Y118" t="s">
        <v>89</v>
      </c>
      <c r="Z118" t="s">
        <v>198</v>
      </c>
    </row>
    <row r="119" spans="1:26" x14ac:dyDescent="0.25">
      <c r="A119" s="148">
        <v>2061</v>
      </c>
      <c r="B119" s="25">
        <v>43253</v>
      </c>
      <c r="C119" t="s">
        <v>217</v>
      </c>
      <c r="D119">
        <v>62.3</v>
      </c>
      <c r="E119">
        <v>54</v>
      </c>
      <c r="F119">
        <v>1.7999999999999999E-2</v>
      </c>
      <c r="G119">
        <v>521333</v>
      </c>
      <c r="H119">
        <v>13160</v>
      </c>
      <c r="I119">
        <v>15.6</v>
      </c>
      <c r="J119">
        <v>114.5</v>
      </c>
      <c r="K119">
        <v>114.5</v>
      </c>
      <c r="L119">
        <v>12.8</v>
      </c>
      <c r="M119">
        <v>0.98059598059598052</v>
      </c>
      <c r="N119">
        <v>2.0322</v>
      </c>
      <c r="O119">
        <v>1.9811000000000001</v>
      </c>
      <c r="P119">
        <v>1.6719999999999999</v>
      </c>
      <c r="Q119">
        <v>1.627</v>
      </c>
      <c r="R119">
        <v>5.4063999999999997</v>
      </c>
      <c r="S119">
        <v>0.44500000000000001</v>
      </c>
      <c r="T119">
        <v>0.44400000000000001</v>
      </c>
      <c r="U119">
        <v>0.436</v>
      </c>
      <c r="V119">
        <v>0.45400000000000001</v>
      </c>
      <c r="W119" t="s">
        <v>148</v>
      </c>
      <c r="X119" t="s">
        <v>1451</v>
      </c>
      <c r="Y119" t="s">
        <v>89</v>
      </c>
      <c r="Z119" t="s">
        <v>198</v>
      </c>
    </row>
    <row r="120" spans="1:26" x14ac:dyDescent="0.25">
      <c r="A120" s="148">
        <v>2060</v>
      </c>
      <c r="B120" s="25">
        <v>43253</v>
      </c>
      <c r="C120" t="s">
        <v>407</v>
      </c>
      <c r="D120">
        <v>65.599999999999994</v>
      </c>
      <c r="E120">
        <v>54</v>
      </c>
      <c r="F120">
        <v>1.7999999999999999E-2</v>
      </c>
      <c r="G120">
        <v>521333</v>
      </c>
      <c r="H120">
        <v>13160</v>
      </c>
      <c r="I120">
        <v>15.7</v>
      </c>
      <c r="J120">
        <v>115</v>
      </c>
      <c r="K120">
        <v>115</v>
      </c>
      <c r="L120">
        <v>12.9</v>
      </c>
      <c r="M120">
        <v>0.97991689750692512</v>
      </c>
      <c r="N120">
        <v>1.0232000000000001</v>
      </c>
      <c r="O120">
        <v>0.98319999999999996</v>
      </c>
      <c r="P120">
        <v>3.0449999999999999</v>
      </c>
      <c r="Q120">
        <v>2.976</v>
      </c>
      <c r="R120">
        <v>5.4063999999999997</v>
      </c>
      <c r="S120">
        <v>1.609</v>
      </c>
      <c r="T120">
        <v>1.6359999999999999</v>
      </c>
      <c r="U120">
        <v>1.59</v>
      </c>
      <c r="V120">
        <v>1.6080000000000001</v>
      </c>
      <c r="W120" t="s">
        <v>148</v>
      </c>
      <c r="X120" t="s">
        <v>1451</v>
      </c>
      <c r="Y120" t="s">
        <v>89</v>
      </c>
      <c r="Z120" t="s">
        <v>198</v>
      </c>
    </row>
    <row r="121" spans="1:26" x14ac:dyDescent="0.25">
      <c r="A121" s="148">
        <v>2059</v>
      </c>
      <c r="B121" s="25">
        <v>43253</v>
      </c>
      <c r="C121" t="s">
        <v>560</v>
      </c>
      <c r="D121">
        <v>67.8</v>
      </c>
      <c r="E121">
        <v>59</v>
      </c>
      <c r="F121">
        <v>1.7999999999999999E-2</v>
      </c>
      <c r="G121">
        <v>521333</v>
      </c>
      <c r="H121">
        <v>13160</v>
      </c>
      <c r="I121">
        <v>15.6</v>
      </c>
      <c r="J121">
        <v>115</v>
      </c>
      <c r="K121">
        <v>115</v>
      </c>
      <c r="L121">
        <v>12.8</v>
      </c>
      <c r="M121">
        <v>0.98059598059598052</v>
      </c>
      <c r="N121">
        <v>0</v>
      </c>
      <c r="O121">
        <v>0</v>
      </c>
      <c r="P121">
        <v>0</v>
      </c>
      <c r="Q121">
        <v>0</v>
      </c>
      <c r="R121">
        <v>5.4063999999999997</v>
      </c>
      <c r="S121" t="s">
        <v>468</v>
      </c>
      <c r="T121" t="s">
        <v>468</v>
      </c>
      <c r="U121" t="s">
        <v>468</v>
      </c>
      <c r="V121">
        <v>2</v>
      </c>
      <c r="W121" t="s">
        <v>661</v>
      </c>
      <c r="X121">
        <v>0</v>
      </c>
      <c r="Y121" t="s">
        <v>89</v>
      </c>
      <c r="Z121" t="s">
        <v>198</v>
      </c>
    </row>
    <row r="122" spans="1:26" x14ac:dyDescent="0.25">
      <c r="A122" s="148">
        <v>2058</v>
      </c>
      <c r="B122" s="25">
        <v>43253</v>
      </c>
      <c r="C122" t="s">
        <v>222</v>
      </c>
      <c r="D122">
        <v>67.8</v>
      </c>
      <c r="E122">
        <v>59</v>
      </c>
      <c r="F122">
        <v>1.7999999999999999E-2</v>
      </c>
      <c r="G122">
        <v>521333</v>
      </c>
      <c r="H122">
        <v>13160</v>
      </c>
      <c r="I122">
        <v>15.7</v>
      </c>
      <c r="J122">
        <v>115</v>
      </c>
      <c r="K122">
        <v>115</v>
      </c>
      <c r="L122">
        <v>12.9</v>
      </c>
      <c r="M122">
        <v>0.97991689750692512</v>
      </c>
      <c r="N122">
        <v>2.7906</v>
      </c>
      <c r="O122">
        <v>2.4586999999999999</v>
      </c>
      <c r="P122">
        <v>2.1524123261319916</v>
      </c>
      <c r="Q122">
        <v>1.8691286253329389</v>
      </c>
      <c r="R122">
        <v>5.4063999999999997</v>
      </c>
      <c r="S122">
        <v>0.41699999999999998</v>
      </c>
      <c r="T122">
        <v>0.41099999999999998</v>
      </c>
      <c r="U122">
        <v>0.40600000000000003</v>
      </c>
      <c r="V122">
        <v>0.42399999999999999</v>
      </c>
      <c r="W122" t="s">
        <v>148</v>
      </c>
      <c r="X122" t="s">
        <v>190</v>
      </c>
      <c r="Y122" t="s">
        <v>89</v>
      </c>
      <c r="Z122" t="s">
        <v>198</v>
      </c>
    </row>
    <row r="123" spans="1:26" x14ac:dyDescent="0.25">
      <c r="A123" s="148">
        <v>2057</v>
      </c>
      <c r="B123" s="25">
        <v>43253</v>
      </c>
      <c r="C123" t="s">
        <v>220</v>
      </c>
      <c r="D123">
        <v>63.5</v>
      </c>
      <c r="E123">
        <v>55</v>
      </c>
      <c r="F123">
        <v>1.7999999999999999E-2</v>
      </c>
      <c r="G123">
        <v>521333</v>
      </c>
      <c r="H123">
        <v>13160</v>
      </c>
      <c r="I123">
        <v>15.6</v>
      </c>
      <c r="J123">
        <v>114</v>
      </c>
      <c r="K123">
        <v>114</v>
      </c>
      <c r="L123">
        <v>12.9</v>
      </c>
      <c r="M123">
        <v>0.97991689750692512</v>
      </c>
      <c r="N123">
        <v>2.0432999999999999</v>
      </c>
      <c r="O123">
        <v>1.9234</v>
      </c>
      <c r="P123">
        <v>1.794</v>
      </c>
      <c r="Q123">
        <v>1.6879999999999999</v>
      </c>
      <c r="R123">
        <v>5.4065000000000003</v>
      </c>
      <c r="S123">
        <v>0.47499999999999998</v>
      </c>
      <c r="T123">
        <v>0.47399999999999998</v>
      </c>
      <c r="U123">
        <v>0.46500000000000002</v>
      </c>
      <c r="V123">
        <v>0.48299999999999998</v>
      </c>
      <c r="W123" t="s">
        <v>148</v>
      </c>
      <c r="X123" t="s">
        <v>1451</v>
      </c>
      <c r="Y123" t="s">
        <v>89</v>
      </c>
      <c r="Z123" t="s">
        <v>198</v>
      </c>
    </row>
    <row r="124" spans="1:26" x14ac:dyDescent="0.25">
      <c r="A124" s="148">
        <v>2056</v>
      </c>
      <c r="B124" s="25">
        <v>43252</v>
      </c>
      <c r="C124" t="s">
        <v>412</v>
      </c>
      <c r="D124">
        <v>65.2</v>
      </c>
      <c r="E124">
        <v>45</v>
      </c>
      <c r="F124">
        <v>1.7999999999999999E-2</v>
      </c>
      <c r="G124">
        <v>521333</v>
      </c>
      <c r="H124">
        <v>13160</v>
      </c>
      <c r="I124">
        <v>15.7</v>
      </c>
      <c r="J124">
        <v>116</v>
      </c>
      <c r="K124">
        <v>116</v>
      </c>
      <c r="L124">
        <v>12.9</v>
      </c>
      <c r="M124">
        <v>0.97991689750692512</v>
      </c>
      <c r="N124">
        <v>2.0345</v>
      </c>
      <c r="O124">
        <v>1.9844999999999999</v>
      </c>
      <c r="P124">
        <v>2.0499999999999998</v>
      </c>
      <c r="Q124">
        <v>1.996</v>
      </c>
      <c r="R124">
        <v>5.1779000000000002</v>
      </c>
      <c r="S124">
        <v>0.52200000000000002</v>
      </c>
      <c r="T124">
        <v>0.52100000000000002</v>
      </c>
      <c r="U124">
        <v>0.51100000000000001</v>
      </c>
      <c r="V124">
        <v>0.52900000000000003</v>
      </c>
      <c r="W124" t="s">
        <v>148</v>
      </c>
      <c r="X124" t="s">
        <v>1451</v>
      </c>
      <c r="Y124" t="s">
        <v>89</v>
      </c>
      <c r="Z124" t="s">
        <v>198</v>
      </c>
    </row>
    <row r="125" spans="1:26" x14ac:dyDescent="0.25">
      <c r="A125" s="148">
        <v>2055</v>
      </c>
      <c r="B125" s="25">
        <v>43252</v>
      </c>
      <c r="C125" t="s">
        <v>406</v>
      </c>
      <c r="D125">
        <v>65.2</v>
      </c>
      <c r="E125">
        <v>45</v>
      </c>
      <c r="F125">
        <v>1.7999999999999999E-2</v>
      </c>
      <c r="G125">
        <v>521333</v>
      </c>
      <c r="H125">
        <v>13160</v>
      </c>
      <c r="I125">
        <v>15.8</v>
      </c>
      <c r="J125">
        <v>117</v>
      </c>
      <c r="K125">
        <v>117</v>
      </c>
      <c r="L125">
        <v>12.9</v>
      </c>
      <c r="M125">
        <v>0.97991689750692512</v>
      </c>
      <c r="N125">
        <v>1.0212000000000001</v>
      </c>
      <c r="O125">
        <v>0.98319999999999996</v>
      </c>
      <c r="P125">
        <v>2.883</v>
      </c>
      <c r="Q125">
        <v>2.7959999999999998</v>
      </c>
      <c r="R125">
        <v>5.1779000000000002</v>
      </c>
      <c r="S125">
        <v>1.462</v>
      </c>
      <c r="T125">
        <v>1.472</v>
      </c>
      <c r="U125">
        <v>1.4379999999999999</v>
      </c>
      <c r="V125">
        <v>1.456</v>
      </c>
      <c r="W125" t="s">
        <v>148</v>
      </c>
      <c r="X125" t="s">
        <v>1451</v>
      </c>
      <c r="Y125" t="s">
        <v>89</v>
      </c>
      <c r="Z125" t="s">
        <v>198</v>
      </c>
    </row>
    <row r="126" spans="1:26" x14ac:dyDescent="0.25">
      <c r="A126" s="148">
        <v>2054</v>
      </c>
      <c r="B126" s="25">
        <v>43252</v>
      </c>
      <c r="C126" t="s">
        <v>500</v>
      </c>
      <c r="D126">
        <v>66.7</v>
      </c>
      <c r="E126">
        <v>56</v>
      </c>
      <c r="F126">
        <v>1.7999999999999999E-2</v>
      </c>
      <c r="G126">
        <v>521333</v>
      </c>
      <c r="H126">
        <v>13160</v>
      </c>
      <c r="I126">
        <v>15.5</v>
      </c>
      <c r="J126">
        <v>115</v>
      </c>
      <c r="K126">
        <v>115</v>
      </c>
      <c r="L126">
        <v>12.7</v>
      </c>
      <c r="M126">
        <v>0.98127600554785033</v>
      </c>
      <c r="N126">
        <v>0</v>
      </c>
      <c r="O126">
        <v>0</v>
      </c>
      <c r="P126">
        <v>0</v>
      </c>
      <c r="Q126">
        <v>0</v>
      </c>
      <c r="R126">
        <v>5.1779000000000002</v>
      </c>
      <c r="S126" t="s">
        <v>468</v>
      </c>
      <c r="T126" t="s">
        <v>468</v>
      </c>
      <c r="U126" t="s">
        <v>468</v>
      </c>
      <c r="V126">
        <v>2.6</v>
      </c>
      <c r="W126" t="s">
        <v>661</v>
      </c>
      <c r="X126" t="s">
        <v>190</v>
      </c>
      <c r="Y126" t="s">
        <v>89</v>
      </c>
      <c r="Z126" t="s">
        <v>198</v>
      </c>
    </row>
    <row r="127" spans="1:26" x14ac:dyDescent="0.25">
      <c r="A127" s="148">
        <v>2053</v>
      </c>
      <c r="B127" s="25">
        <v>43252</v>
      </c>
      <c r="C127" t="s">
        <v>217</v>
      </c>
      <c r="D127">
        <v>66.7</v>
      </c>
      <c r="E127">
        <v>56</v>
      </c>
      <c r="F127">
        <v>1.7999999999999999E-2</v>
      </c>
      <c r="G127">
        <v>521333</v>
      </c>
      <c r="H127">
        <v>13160</v>
      </c>
      <c r="I127">
        <v>15.8</v>
      </c>
      <c r="J127">
        <v>115</v>
      </c>
      <c r="K127">
        <v>115</v>
      </c>
      <c r="L127">
        <v>13</v>
      </c>
      <c r="M127">
        <v>0.97923875432525953</v>
      </c>
      <c r="N127">
        <v>2.3571</v>
      </c>
      <c r="O127">
        <v>2.7223999999999999</v>
      </c>
      <c r="P127">
        <v>2.0530564514571545</v>
      </c>
      <c r="Q127">
        <v>2.329174375712161</v>
      </c>
      <c r="R127">
        <v>5.1779000000000002</v>
      </c>
      <c r="S127">
        <v>0.45100000000000001</v>
      </c>
      <c r="T127">
        <v>0.443</v>
      </c>
      <c r="U127">
        <v>0.438</v>
      </c>
      <c r="V127">
        <v>0.45600000000000002</v>
      </c>
      <c r="W127" t="s">
        <v>148</v>
      </c>
      <c r="X127" t="s">
        <v>190</v>
      </c>
      <c r="Y127" t="s">
        <v>89</v>
      </c>
      <c r="Z127" t="s">
        <v>198</v>
      </c>
    </row>
    <row r="128" spans="1:26" x14ac:dyDescent="0.25">
      <c r="A128" s="148">
        <v>2052</v>
      </c>
      <c r="B128" s="25">
        <v>43251</v>
      </c>
      <c r="C128" t="s">
        <v>222</v>
      </c>
      <c r="D128">
        <v>63.9</v>
      </c>
      <c r="E128">
        <v>54</v>
      </c>
      <c r="F128">
        <v>1.7999999999999999E-2</v>
      </c>
      <c r="G128">
        <v>521333</v>
      </c>
      <c r="H128">
        <v>13160</v>
      </c>
      <c r="I128">
        <v>15.7</v>
      </c>
      <c r="J128">
        <v>116</v>
      </c>
      <c r="K128">
        <v>116</v>
      </c>
      <c r="L128">
        <v>12.9</v>
      </c>
      <c r="M128">
        <v>0.97991689750692512</v>
      </c>
      <c r="N128">
        <v>2.0343</v>
      </c>
      <c r="O128">
        <v>1.9822</v>
      </c>
      <c r="P128">
        <v>1.804</v>
      </c>
      <c r="Q128">
        <v>1.7529999999999999</v>
      </c>
      <c r="R128">
        <v>5.4497999999999998</v>
      </c>
      <c r="S128">
        <v>0.48299999999999998</v>
      </c>
      <c r="T128">
        <v>0.48199999999999998</v>
      </c>
      <c r="U128">
        <v>0.47299999999999998</v>
      </c>
      <c r="V128">
        <v>0.49099999999999999</v>
      </c>
      <c r="W128" t="s">
        <v>148</v>
      </c>
      <c r="X128" t="s">
        <v>1451</v>
      </c>
      <c r="Y128" t="s">
        <v>89</v>
      </c>
      <c r="Z128" t="s">
        <v>198</v>
      </c>
    </row>
    <row r="129" spans="1:26" x14ac:dyDescent="0.25">
      <c r="A129" s="148">
        <v>2051</v>
      </c>
      <c r="B129" s="25">
        <v>43251</v>
      </c>
      <c r="C129" t="s">
        <v>408</v>
      </c>
      <c r="D129">
        <v>64.2</v>
      </c>
      <c r="E129">
        <v>54</v>
      </c>
      <c r="F129">
        <v>1.7999999999999999E-2</v>
      </c>
      <c r="G129">
        <v>521333</v>
      </c>
      <c r="H129">
        <v>13160</v>
      </c>
      <c r="I129">
        <v>15.7</v>
      </c>
      <c r="J129">
        <v>115.5</v>
      </c>
      <c r="K129">
        <v>115.5</v>
      </c>
      <c r="L129">
        <v>12.9</v>
      </c>
      <c r="M129">
        <v>0.97991689750692512</v>
      </c>
      <c r="N129">
        <v>1.0431999999999999</v>
      </c>
      <c r="O129">
        <v>1.0212000000000001</v>
      </c>
      <c r="P129">
        <v>2.7530000000000001</v>
      </c>
      <c r="Q129">
        <v>2.698</v>
      </c>
      <c r="R129">
        <v>5.4497999999999998</v>
      </c>
      <c r="S129">
        <v>1.4379999999999999</v>
      </c>
      <c r="T129">
        <v>1.44</v>
      </c>
      <c r="U129">
        <v>1.41</v>
      </c>
      <c r="V129">
        <v>1.4279999999999999</v>
      </c>
      <c r="W129" t="s">
        <v>148</v>
      </c>
      <c r="X129" t="s">
        <v>1451</v>
      </c>
      <c r="Y129" t="s">
        <v>89</v>
      </c>
      <c r="Z129" t="s">
        <v>198</v>
      </c>
    </row>
    <row r="130" spans="1:26" x14ac:dyDescent="0.25">
      <c r="A130" s="148">
        <v>2050</v>
      </c>
      <c r="B130" s="25">
        <v>43251</v>
      </c>
      <c r="C130" t="s">
        <v>560</v>
      </c>
      <c r="D130">
        <v>68.2</v>
      </c>
      <c r="E130">
        <v>62</v>
      </c>
      <c r="F130">
        <v>1.7999999999999999E-2</v>
      </c>
      <c r="G130">
        <v>521333</v>
      </c>
      <c r="H130">
        <v>13160</v>
      </c>
      <c r="I130">
        <v>15.6</v>
      </c>
      <c r="J130">
        <v>115.5</v>
      </c>
      <c r="K130">
        <v>115.5</v>
      </c>
      <c r="L130">
        <v>12.8</v>
      </c>
      <c r="M130">
        <v>0.98059598059598052</v>
      </c>
      <c r="N130">
        <v>0</v>
      </c>
      <c r="O130">
        <v>0</v>
      </c>
      <c r="P130">
        <v>0</v>
      </c>
      <c r="Q130">
        <v>0</v>
      </c>
      <c r="R130">
        <v>5.4497999999999998</v>
      </c>
      <c r="S130" t="s">
        <v>468</v>
      </c>
      <c r="T130" t="s">
        <v>468</v>
      </c>
      <c r="U130" t="s">
        <v>468</v>
      </c>
      <c r="V130">
        <v>2.2000000000000002</v>
      </c>
      <c r="W130" t="s">
        <v>661</v>
      </c>
      <c r="X130" t="s">
        <v>190</v>
      </c>
      <c r="Y130" t="s">
        <v>89</v>
      </c>
      <c r="Z130" t="s">
        <v>198</v>
      </c>
    </row>
    <row r="131" spans="1:26" x14ac:dyDescent="0.25">
      <c r="A131" s="148">
        <v>2049</v>
      </c>
      <c r="B131" s="25">
        <v>43251</v>
      </c>
      <c r="C131" t="s">
        <v>220</v>
      </c>
      <c r="D131">
        <v>68.2</v>
      </c>
      <c r="E131">
        <v>62</v>
      </c>
      <c r="F131">
        <v>1.7999999999999999E-2</v>
      </c>
      <c r="G131">
        <v>521333</v>
      </c>
      <c r="H131">
        <v>13160</v>
      </c>
      <c r="I131">
        <v>15.7</v>
      </c>
      <c r="J131">
        <v>116</v>
      </c>
      <c r="K131">
        <v>116</v>
      </c>
      <c r="L131">
        <v>12.9</v>
      </c>
      <c r="M131">
        <v>0.97991689750692512</v>
      </c>
      <c r="N131">
        <v>2.5390999999999999</v>
      </c>
      <c r="O131">
        <v>2.1892</v>
      </c>
      <c r="P131">
        <v>1.9055596535652686</v>
      </c>
      <c r="Q131">
        <v>1.6831347939373924</v>
      </c>
      <c r="R131">
        <v>5.4497999999999998</v>
      </c>
      <c r="S131">
        <v>0.40899999999999997</v>
      </c>
      <c r="T131">
        <v>0.41899999999999998</v>
      </c>
      <c r="U131">
        <v>0.40600000000000003</v>
      </c>
      <c r="V131">
        <v>0.42399999999999999</v>
      </c>
      <c r="W131" t="s">
        <v>148</v>
      </c>
      <c r="X131" t="s">
        <v>190</v>
      </c>
      <c r="Y131" t="s">
        <v>89</v>
      </c>
      <c r="Z131" t="s">
        <v>198</v>
      </c>
    </row>
    <row r="132" spans="1:26" x14ac:dyDescent="0.25">
      <c r="A132" s="148">
        <v>2048</v>
      </c>
      <c r="B132" s="25">
        <v>43250</v>
      </c>
      <c r="C132" t="s">
        <v>407</v>
      </c>
      <c r="D132">
        <v>64.099999999999994</v>
      </c>
      <c r="E132">
        <v>64</v>
      </c>
      <c r="F132">
        <v>1.7999999999999999E-2</v>
      </c>
      <c r="G132">
        <v>521333</v>
      </c>
      <c r="H132">
        <v>13160</v>
      </c>
      <c r="I132">
        <v>15.7</v>
      </c>
      <c r="J132">
        <v>115.5</v>
      </c>
      <c r="K132">
        <v>115.5</v>
      </c>
      <c r="L132">
        <v>12.9</v>
      </c>
      <c r="M132">
        <v>0.97991689750692512</v>
      </c>
      <c r="N132">
        <v>1.1692</v>
      </c>
      <c r="O132">
        <v>1.1422000000000001</v>
      </c>
      <c r="P132">
        <v>4.2809999999999997</v>
      </c>
      <c r="Q132">
        <v>4.1580000000000004</v>
      </c>
      <c r="R132">
        <v>5.4783999999999997</v>
      </c>
      <c r="S132">
        <v>2.0059999999999998</v>
      </c>
      <c r="T132">
        <v>1.994</v>
      </c>
      <c r="U132">
        <v>1.96</v>
      </c>
      <c r="V132">
        <v>1.978</v>
      </c>
      <c r="W132" t="s">
        <v>148</v>
      </c>
      <c r="X132" t="s">
        <v>1060</v>
      </c>
      <c r="Y132" t="s">
        <v>89</v>
      </c>
      <c r="Z132" t="s">
        <v>198</v>
      </c>
    </row>
    <row r="133" spans="1:26" x14ac:dyDescent="0.25">
      <c r="A133" s="148">
        <v>2047</v>
      </c>
      <c r="B133" s="25">
        <v>43250</v>
      </c>
      <c r="C133" t="s">
        <v>217</v>
      </c>
      <c r="D133">
        <v>64.400000000000006</v>
      </c>
      <c r="E133">
        <v>67</v>
      </c>
      <c r="F133">
        <v>1.7999999999999999E-2</v>
      </c>
      <c r="G133">
        <v>521333</v>
      </c>
      <c r="H133">
        <v>13160</v>
      </c>
      <c r="I133">
        <v>15.7</v>
      </c>
      <c r="J133">
        <v>115</v>
      </c>
      <c r="K133">
        <v>115</v>
      </c>
      <c r="L133">
        <v>12.9</v>
      </c>
      <c r="M133">
        <v>0.97991689750692512</v>
      </c>
      <c r="N133">
        <v>2.1082999999999998</v>
      </c>
      <c r="O133">
        <v>2.0672000000000001</v>
      </c>
      <c r="P133">
        <v>1.7450000000000001</v>
      </c>
      <c r="Q133">
        <v>1.6839999999999999</v>
      </c>
      <c r="R133">
        <v>5.4783999999999997</v>
      </c>
      <c r="S133">
        <v>0.45300000000000001</v>
      </c>
      <c r="T133">
        <v>0.44600000000000001</v>
      </c>
      <c r="U133">
        <v>0.44</v>
      </c>
      <c r="V133">
        <v>0.45800000000000002</v>
      </c>
      <c r="W133" t="s">
        <v>148</v>
      </c>
      <c r="X133" t="s">
        <v>1060</v>
      </c>
      <c r="Y133" t="s">
        <v>89</v>
      </c>
      <c r="Z133" t="s">
        <v>198</v>
      </c>
    </row>
    <row r="134" spans="1:26" x14ac:dyDescent="0.25">
      <c r="A134" s="148">
        <v>2046</v>
      </c>
      <c r="B134" s="25">
        <v>43250</v>
      </c>
      <c r="C134" t="s">
        <v>500</v>
      </c>
      <c r="D134">
        <v>67.3</v>
      </c>
      <c r="E134">
        <v>57</v>
      </c>
      <c r="F134">
        <v>1.7999999999999999E-2</v>
      </c>
      <c r="G134">
        <v>521333</v>
      </c>
      <c r="H134">
        <v>13160</v>
      </c>
      <c r="I134">
        <v>15.5</v>
      </c>
      <c r="J134">
        <v>116</v>
      </c>
      <c r="K134">
        <v>116</v>
      </c>
      <c r="L134">
        <v>12.7</v>
      </c>
      <c r="M134">
        <v>0.98127600554785033</v>
      </c>
      <c r="N134">
        <v>0</v>
      </c>
      <c r="O134">
        <v>0</v>
      </c>
      <c r="P134">
        <v>0</v>
      </c>
      <c r="Q134">
        <v>0</v>
      </c>
      <c r="R134">
        <v>5.4783999999999997</v>
      </c>
      <c r="S134" t="s">
        <v>468</v>
      </c>
      <c r="T134" t="s">
        <v>468</v>
      </c>
      <c r="U134" t="s">
        <v>468</v>
      </c>
      <c r="V134">
        <v>2</v>
      </c>
      <c r="W134" t="s">
        <v>661</v>
      </c>
      <c r="X134">
        <v>0</v>
      </c>
      <c r="Y134" t="s">
        <v>89</v>
      </c>
      <c r="Z134" t="s">
        <v>198</v>
      </c>
    </row>
    <row r="135" spans="1:26" x14ac:dyDescent="0.25">
      <c r="A135" s="148">
        <v>2045</v>
      </c>
      <c r="B135" s="25">
        <v>43250</v>
      </c>
      <c r="C135" t="s">
        <v>222</v>
      </c>
      <c r="D135">
        <v>67.2</v>
      </c>
      <c r="E135">
        <v>57</v>
      </c>
      <c r="F135">
        <v>1.7999999999999999E-2</v>
      </c>
      <c r="G135">
        <v>521333</v>
      </c>
      <c r="H135">
        <v>13160</v>
      </c>
      <c r="I135">
        <v>15.8</v>
      </c>
      <c r="J135">
        <v>117</v>
      </c>
      <c r="K135">
        <v>117</v>
      </c>
      <c r="L135">
        <v>12.9</v>
      </c>
      <c r="M135">
        <v>0.97991689750692512</v>
      </c>
      <c r="N135">
        <v>2.0541</v>
      </c>
      <c r="O135">
        <v>1.9722999999999999</v>
      </c>
      <c r="P135">
        <v>1.589</v>
      </c>
      <c r="Q135">
        <v>1.5229999999999999</v>
      </c>
      <c r="R135">
        <v>5.4783999999999997</v>
      </c>
      <c r="S135">
        <v>0.42399999999999999</v>
      </c>
      <c r="T135">
        <v>0.42299999999999999</v>
      </c>
      <c r="U135">
        <v>0.41499999999999998</v>
      </c>
      <c r="V135">
        <v>0.433</v>
      </c>
      <c r="W135" t="s">
        <v>148</v>
      </c>
      <c r="X135" t="s">
        <v>1451</v>
      </c>
      <c r="Y135" t="s">
        <v>89</v>
      </c>
      <c r="Z135" t="s">
        <v>198</v>
      </c>
    </row>
    <row r="136" spans="1:26" x14ac:dyDescent="0.25">
      <c r="A136" s="148">
        <v>2044</v>
      </c>
      <c r="B136" s="25">
        <v>43249</v>
      </c>
      <c r="C136" t="s">
        <v>406</v>
      </c>
      <c r="D136">
        <v>64.900000000000006</v>
      </c>
      <c r="E136">
        <v>51</v>
      </c>
      <c r="F136">
        <v>1.7999999999999999E-2</v>
      </c>
      <c r="G136">
        <v>521333</v>
      </c>
      <c r="H136">
        <v>13160</v>
      </c>
      <c r="I136">
        <v>15.7</v>
      </c>
      <c r="J136">
        <v>116</v>
      </c>
      <c r="K136">
        <v>116</v>
      </c>
      <c r="L136">
        <v>12.9</v>
      </c>
      <c r="M136">
        <v>0.97991689750692512</v>
      </c>
      <c r="N136">
        <v>1.1583000000000001</v>
      </c>
      <c r="O136">
        <v>1.1265000000000001</v>
      </c>
      <c r="P136">
        <v>2.9220000000000002</v>
      </c>
      <c r="Q136">
        <v>2.827</v>
      </c>
      <c r="R136">
        <v>4.7977999999999996</v>
      </c>
      <c r="S136">
        <v>1.21</v>
      </c>
      <c r="T136">
        <v>1.204</v>
      </c>
      <c r="U136">
        <v>1.1830000000000001</v>
      </c>
      <c r="V136">
        <v>1.2010000000000001</v>
      </c>
      <c r="W136" t="s">
        <v>148</v>
      </c>
      <c r="X136" t="s">
        <v>1060</v>
      </c>
      <c r="Y136" t="s">
        <v>89</v>
      </c>
      <c r="Z136" t="s">
        <v>198</v>
      </c>
    </row>
    <row r="137" spans="1:26" x14ac:dyDescent="0.25">
      <c r="A137" s="148">
        <v>2043</v>
      </c>
      <c r="B137" s="25">
        <v>43249</v>
      </c>
      <c r="C137" t="s">
        <v>220</v>
      </c>
      <c r="D137">
        <v>65.099999999999994</v>
      </c>
      <c r="E137">
        <v>55</v>
      </c>
      <c r="F137">
        <v>1.7999999999999999E-2</v>
      </c>
      <c r="G137">
        <v>521333</v>
      </c>
      <c r="H137">
        <v>13160</v>
      </c>
      <c r="I137">
        <v>15.7</v>
      </c>
      <c r="J137">
        <v>115.5</v>
      </c>
      <c r="K137">
        <v>115.5</v>
      </c>
      <c r="L137">
        <v>12.9</v>
      </c>
      <c r="M137">
        <v>0.97991689750692512</v>
      </c>
      <c r="N137">
        <v>2.1364000000000001</v>
      </c>
      <c r="O137">
        <v>2.0945</v>
      </c>
      <c r="P137">
        <v>2.1739999999999999</v>
      </c>
      <c r="Q137">
        <v>2.0910000000000002</v>
      </c>
      <c r="R137">
        <v>4.7977999999999996</v>
      </c>
      <c r="S137">
        <v>0.48799999999999999</v>
      </c>
      <c r="T137">
        <v>0.47899999999999998</v>
      </c>
      <c r="U137">
        <v>0.47399999999999998</v>
      </c>
      <c r="V137">
        <v>0.49199999999999999</v>
      </c>
      <c r="W137" t="s">
        <v>148</v>
      </c>
      <c r="X137" t="s">
        <v>1060</v>
      </c>
      <c r="Y137" t="s">
        <v>89</v>
      </c>
      <c r="Z137" t="s">
        <v>198</v>
      </c>
    </row>
    <row r="138" spans="1:26" x14ac:dyDescent="0.25">
      <c r="A138" s="148">
        <v>2042</v>
      </c>
      <c r="B138" s="25">
        <v>43249</v>
      </c>
      <c r="C138" t="s">
        <v>560</v>
      </c>
      <c r="D138">
        <v>67.2</v>
      </c>
      <c r="E138">
        <v>56</v>
      </c>
      <c r="F138">
        <v>1.7999999999999999E-2</v>
      </c>
      <c r="G138">
        <v>521333</v>
      </c>
      <c r="H138">
        <v>13160</v>
      </c>
      <c r="I138">
        <v>15.5</v>
      </c>
      <c r="J138">
        <v>114.8</v>
      </c>
      <c r="K138">
        <v>114.8</v>
      </c>
      <c r="L138">
        <v>12.7</v>
      </c>
      <c r="M138">
        <v>0.98127600554785033</v>
      </c>
      <c r="N138">
        <v>0</v>
      </c>
      <c r="O138">
        <v>0</v>
      </c>
      <c r="P138">
        <v>0</v>
      </c>
      <c r="Q138">
        <v>0</v>
      </c>
      <c r="R138">
        <v>4.7977999999999996</v>
      </c>
      <c r="S138" t="s">
        <v>468</v>
      </c>
      <c r="T138" t="s">
        <v>468</v>
      </c>
      <c r="U138" t="s">
        <v>468</v>
      </c>
      <c r="V138">
        <v>2.5</v>
      </c>
      <c r="W138" t="s">
        <v>661</v>
      </c>
      <c r="X138" t="s">
        <v>1451</v>
      </c>
      <c r="Y138" t="s">
        <v>89</v>
      </c>
      <c r="Z138" t="s">
        <v>198</v>
      </c>
    </row>
    <row r="139" spans="1:26" x14ac:dyDescent="0.25">
      <c r="A139" s="148">
        <v>2041</v>
      </c>
      <c r="B139" s="25">
        <v>43249</v>
      </c>
      <c r="C139" t="s">
        <v>217</v>
      </c>
      <c r="D139">
        <v>62.9</v>
      </c>
      <c r="E139">
        <v>61</v>
      </c>
      <c r="F139">
        <v>1.7999999999999999E-2</v>
      </c>
      <c r="G139">
        <v>521333</v>
      </c>
      <c r="H139">
        <v>13160</v>
      </c>
      <c r="I139">
        <v>15.7</v>
      </c>
      <c r="J139">
        <v>114.8</v>
      </c>
      <c r="K139">
        <v>114.8</v>
      </c>
      <c r="L139">
        <v>12.9</v>
      </c>
      <c r="M139">
        <v>0.97991689750692512</v>
      </c>
      <c r="N139">
        <v>2.0123000000000002</v>
      </c>
      <c r="O139">
        <v>1.9833000000000001</v>
      </c>
      <c r="P139">
        <v>1.7709999999999999</v>
      </c>
      <c r="Q139">
        <v>1.7410000000000001</v>
      </c>
      <c r="R139">
        <v>4.7977999999999996</v>
      </c>
      <c r="S139">
        <v>0.42199999999999999</v>
      </c>
      <c r="T139">
        <v>0.42099999999999999</v>
      </c>
      <c r="U139">
        <v>0.41299999999999998</v>
      </c>
      <c r="V139">
        <v>0.43099999999999999</v>
      </c>
      <c r="W139" t="s">
        <v>148</v>
      </c>
      <c r="X139" t="s">
        <v>1451</v>
      </c>
      <c r="Y139" t="s">
        <v>89</v>
      </c>
      <c r="Z139" t="s">
        <v>198</v>
      </c>
    </row>
    <row r="140" spans="1:26" x14ac:dyDescent="0.25">
      <c r="A140" s="148">
        <v>2040</v>
      </c>
      <c r="B140" s="25">
        <v>43248</v>
      </c>
      <c r="C140" t="s">
        <v>408</v>
      </c>
      <c r="D140">
        <v>63.4</v>
      </c>
      <c r="E140">
        <v>59</v>
      </c>
      <c r="F140">
        <v>1.7999999999999999E-2</v>
      </c>
      <c r="G140">
        <v>521333</v>
      </c>
      <c r="H140">
        <v>13160</v>
      </c>
      <c r="I140">
        <v>15.6</v>
      </c>
      <c r="J140">
        <v>115</v>
      </c>
      <c r="K140">
        <v>115</v>
      </c>
      <c r="L140">
        <v>12.8</v>
      </c>
      <c r="M140">
        <v>0.98059598059598052</v>
      </c>
      <c r="N140">
        <v>1.1196999999999999</v>
      </c>
      <c r="O140">
        <v>1.0642</v>
      </c>
      <c r="P140">
        <v>3.8410000000000002</v>
      </c>
      <c r="Q140">
        <v>3.6179999999999999</v>
      </c>
      <c r="R140">
        <v>4.9166999999999996</v>
      </c>
      <c r="S140">
        <v>1.6870000000000001</v>
      </c>
      <c r="T140">
        <v>1.6719999999999999</v>
      </c>
      <c r="U140">
        <v>1.647</v>
      </c>
      <c r="V140">
        <v>1.665</v>
      </c>
      <c r="W140" t="s">
        <v>148</v>
      </c>
      <c r="X140" t="s">
        <v>1060</v>
      </c>
      <c r="Y140" t="s">
        <v>89</v>
      </c>
      <c r="Z140" t="s">
        <v>198</v>
      </c>
    </row>
    <row r="141" spans="1:26" x14ac:dyDescent="0.25">
      <c r="A141" s="148">
        <v>2039</v>
      </c>
      <c r="B141" s="25">
        <v>43248</v>
      </c>
      <c r="C141" t="s">
        <v>222</v>
      </c>
      <c r="D141">
        <v>65.5</v>
      </c>
      <c r="E141">
        <v>62</v>
      </c>
      <c r="F141">
        <v>1.7999999999999999E-2</v>
      </c>
      <c r="G141">
        <v>521333</v>
      </c>
      <c r="H141">
        <v>13160</v>
      </c>
      <c r="I141">
        <v>15.7</v>
      </c>
      <c r="J141">
        <v>116</v>
      </c>
      <c r="K141">
        <v>116</v>
      </c>
      <c r="L141">
        <v>12.9</v>
      </c>
      <c r="M141">
        <v>0.97991689750692512</v>
      </c>
      <c r="N141">
        <v>2.0832000000000002</v>
      </c>
      <c r="O141">
        <v>2.0573999999999999</v>
      </c>
      <c r="P141">
        <v>2.0129999999999999</v>
      </c>
      <c r="Q141">
        <v>1.962</v>
      </c>
      <c r="R141">
        <v>4.9166999999999996</v>
      </c>
      <c r="S141">
        <v>0.47499999999999998</v>
      </c>
      <c r="T141">
        <v>0.46899999999999997</v>
      </c>
      <c r="U141">
        <v>0.46300000000000002</v>
      </c>
      <c r="V141">
        <v>0.48099999999999998</v>
      </c>
      <c r="W141" t="s">
        <v>148</v>
      </c>
      <c r="X141" t="s">
        <v>1060</v>
      </c>
      <c r="Y141" t="s">
        <v>89</v>
      </c>
      <c r="Z141" t="s">
        <v>198</v>
      </c>
    </row>
    <row r="142" spans="1:26" x14ac:dyDescent="0.25">
      <c r="A142" s="148">
        <v>2038</v>
      </c>
      <c r="B142" s="25">
        <v>43248</v>
      </c>
      <c r="C142" t="s">
        <v>500</v>
      </c>
      <c r="D142">
        <v>68.7</v>
      </c>
      <c r="E142">
        <v>69</v>
      </c>
      <c r="F142">
        <v>1.7999999999999999E-2</v>
      </c>
      <c r="G142">
        <v>521333</v>
      </c>
      <c r="H142">
        <v>13160</v>
      </c>
      <c r="I142">
        <v>15.4</v>
      </c>
      <c r="J142">
        <v>114</v>
      </c>
      <c r="K142">
        <v>114</v>
      </c>
      <c r="L142">
        <v>12.7</v>
      </c>
      <c r="M142">
        <v>0.98127600554785033</v>
      </c>
      <c r="N142">
        <v>0</v>
      </c>
      <c r="O142">
        <v>0</v>
      </c>
      <c r="P142">
        <v>0</v>
      </c>
      <c r="Q142">
        <v>0</v>
      </c>
      <c r="R142">
        <v>4.9166999999999996</v>
      </c>
      <c r="S142" t="s">
        <v>468</v>
      </c>
      <c r="T142" t="s">
        <v>468</v>
      </c>
      <c r="U142" t="s">
        <v>468</v>
      </c>
      <c r="V142">
        <v>2</v>
      </c>
      <c r="W142" t="s">
        <v>661</v>
      </c>
      <c r="X142" t="s">
        <v>1060</v>
      </c>
      <c r="Y142" t="s">
        <v>89</v>
      </c>
      <c r="Z142" t="s">
        <v>198</v>
      </c>
    </row>
    <row r="143" spans="1:26" x14ac:dyDescent="0.25">
      <c r="A143" s="148">
        <v>2037</v>
      </c>
      <c r="B143" s="25">
        <v>43248</v>
      </c>
      <c r="C143" t="s">
        <v>220</v>
      </c>
      <c r="D143">
        <v>67.099999999999994</v>
      </c>
      <c r="E143">
        <v>59</v>
      </c>
      <c r="F143">
        <v>1.7999999999999999E-2</v>
      </c>
      <c r="G143">
        <v>521333</v>
      </c>
      <c r="H143">
        <v>13160</v>
      </c>
      <c r="I143">
        <v>15.7</v>
      </c>
      <c r="J143">
        <v>115</v>
      </c>
      <c r="K143">
        <v>115</v>
      </c>
      <c r="L143">
        <v>12.9</v>
      </c>
      <c r="M143">
        <v>0.97991689750692512</v>
      </c>
      <c r="N143">
        <v>2.0333999999999999</v>
      </c>
      <c r="O143">
        <v>1.9883999999999999</v>
      </c>
      <c r="P143">
        <v>2.0139999999999998</v>
      </c>
      <c r="Q143">
        <v>1.966</v>
      </c>
      <c r="R143">
        <v>4.9166999999999996</v>
      </c>
      <c r="S143">
        <v>0.48699999999999999</v>
      </c>
      <c r="T143">
        <v>0.48599999999999999</v>
      </c>
      <c r="U143">
        <v>0.47699999999999998</v>
      </c>
      <c r="V143">
        <v>0.495</v>
      </c>
      <c r="W143" t="s">
        <v>148</v>
      </c>
      <c r="X143" t="s">
        <v>1451</v>
      </c>
      <c r="Y143" t="s">
        <v>89</v>
      </c>
      <c r="Z143" t="s">
        <v>198</v>
      </c>
    </row>
    <row r="144" spans="1:26" x14ac:dyDescent="0.25">
      <c r="A144" s="148">
        <v>2036</v>
      </c>
      <c r="B144" s="25">
        <v>43247</v>
      </c>
      <c r="C144" t="s">
        <v>407</v>
      </c>
      <c r="D144">
        <v>64.599999999999994</v>
      </c>
      <c r="E144">
        <v>51</v>
      </c>
      <c r="F144">
        <v>1.7999999999999999E-2</v>
      </c>
      <c r="G144">
        <v>521333</v>
      </c>
      <c r="H144">
        <v>13160</v>
      </c>
      <c r="I144">
        <v>15.6</v>
      </c>
      <c r="J144">
        <v>116</v>
      </c>
      <c r="K144">
        <v>116</v>
      </c>
      <c r="L144">
        <v>12.8</v>
      </c>
      <c r="M144">
        <v>0.98059598059598052</v>
      </c>
      <c r="N144">
        <v>1.2503</v>
      </c>
      <c r="O144">
        <v>1.2385999999999999</v>
      </c>
      <c r="P144">
        <v>3.2080000000000002</v>
      </c>
      <c r="Q144">
        <v>3.1960000000000002</v>
      </c>
      <c r="R144">
        <v>5.0636000000000001</v>
      </c>
      <c r="S144">
        <v>1.2989999999999999</v>
      </c>
      <c r="T144">
        <v>1.3069999999999999</v>
      </c>
      <c r="U144">
        <v>1.278</v>
      </c>
      <c r="V144">
        <v>1.296</v>
      </c>
      <c r="W144" t="s">
        <v>148</v>
      </c>
      <c r="X144" t="s">
        <v>1060</v>
      </c>
      <c r="Y144" t="s">
        <v>89</v>
      </c>
      <c r="Z144" t="s">
        <v>198</v>
      </c>
    </row>
    <row r="145" spans="1:26" x14ac:dyDescent="0.25">
      <c r="A145" s="148">
        <v>2035</v>
      </c>
      <c r="B145" s="25">
        <v>43247</v>
      </c>
      <c r="C145" t="s">
        <v>217</v>
      </c>
      <c r="D145">
        <v>65.3</v>
      </c>
      <c r="E145">
        <v>54</v>
      </c>
      <c r="F145">
        <v>1.7999999999999999E-2</v>
      </c>
      <c r="G145">
        <v>521333</v>
      </c>
      <c r="H145">
        <v>13160</v>
      </c>
      <c r="I145">
        <v>15.6</v>
      </c>
      <c r="J145">
        <v>115</v>
      </c>
      <c r="K145">
        <v>115</v>
      </c>
      <c r="L145">
        <v>12.8</v>
      </c>
      <c r="M145">
        <v>0.98059598059598052</v>
      </c>
      <c r="N145">
        <v>2.1934</v>
      </c>
      <c r="O145">
        <v>2.1594000000000002</v>
      </c>
      <c r="P145">
        <v>2.0640000000000001</v>
      </c>
      <c r="Q145">
        <v>1.9850000000000001</v>
      </c>
      <c r="R145">
        <v>5.0636000000000001</v>
      </c>
      <c r="S145">
        <v>0.47599999999999998</v>
      </c>
      <c r="T145">
        <v>0.46500000000000002</v>
      </c>
      <c r="U145">
        <v>0.46100000000000002</v>
      </c>
      <c r="V145">
        <v>0.47899999999999998</v>
      </c>
      <c r="W145" t="s">
        <v>148</v>
      </c>
      <c r="X145" t="s">
        <v>1060</v>
      </c>
      <c r="Y145" t="s">
        <v>89</v>
      </c>
      <c r="Z145" t="s">
        <v>198</v>
      </c>
    </row>
    <row r="146" spans="1:26" x14ac:dyDescent="0.25">
      <c r="A146" s="148">
        <v>2034</v>
      </c>
      <c r="B146" s="25">
        <v>43247</v>
      </c>
      <c r="C146" t="s">
        <v>560</v>
      </c>
      <c r="D146">
        <v>69.2</v>
      </c>
      <c r="E146">
        <v>56</v>
      </c>
      <c r="F146">
        <v>1.7999999999999999E-2</v>
      </c>
      <c r="G146">
        <v>521333</v>
      </c>
      <c r="H146">
        <v>13160</v>
      </c>
      <c r="I146">
        <v>15.3</v>
      </c>
      <c r="J146">
        <v>114</v>
      </c>
      <c r="K146">
        <v>114</v>
      </c>
      <c r="L146">
        <v>12.6</v>
      </c>
      <c r="M146">
        <v>0.98195697432338658</v>
      </c>
      <c r="N146">
        <v>0</v>
      </c>
      <c r="O146">
        <v>0</v>
      </c>
      <c r="P146">
        <v>0</v>
      </c>
      <c r="Q146">
        <v>0</v>
      </c>
      <c r="R146">
        <v>5.0636000000000001</v>
      </c>
      <c r="S146" t="s">
        <v>468</v>
      </c>
      <c r="T146" t="s">
        <v>468</v>
      </c>
      <c r="U146" t="s">
        <v>468</v>
      </c>
      <c r="V146">
        <v>2.7</v>
      </c>
      <c r="W146" t="s">
        <v>661</v>
      </c>
      <c r="X146" t="s">
        <v>1451</v>
      </c>
      <c r="Y146" t="s">
        <v>89</v>
      </c>
      <c r="Z146" t="s">
        <v>198</v>
      </c>
    </row>
    <row r="147" spans="1:26" x14ac:dyDescent="0.25">
      <c r="A147" s="148">
        <v>2033</v>
      </c>
      <c r="B147" s="25">
        <v>43247</v>
      </c>
      <c r="C147" t="s">
        <v>222</v>
      </c>
      <c r="D147">
        <v>67.3</v>
      </c>
      <c r="E147">
        <v>60</v>
      </c>
      <c r="F147">
        <v>1.7999999999999999E-2</v>
      </c>
      <c r="G147">
        <v>521333</v>
      </c>
      <c r="H147">
        <v>13160</v>
      </c>
      <c r="I147">
        <v>15.6</v>
      </c>
      <c r="J147">
        <v>114</v>
      </c>
      <c r="K147">
        <v>114</v>
      </c>
      <c r="L147">
        <v>12.9</v>
      </c>
      <c r="M147">
        <v>0.97991689750692512</v>
      </c>
      <c r="N147">
        <v>2.0345</v>
      </c>
      <c r="O147">
        <v>1.9844999999999999</v>
      </c>
      <c r="P147">
        <v>1.7190000000000001</v>
      </c>
      <c r="Q147">
        <v>1.675</v>
      </c>
      <c r="R147">
        <v>5.0636000000000001</v>
      </c>
      <c r="S147">
        <v>0.42799999999999999</v>
      </c>
      <c r="T147">
        <v>0.42699999999999999</v>
      </c>
      <c r="U147">
        <v>0.41899999999999998</v>
      </c>
      <c r="V147">
        <v>0.437</v>
      </c>
      <c r="W147" t="s">
        <v>148</v>
      </c>
      <c r="X147" t="s">
        <v>1451</v>
      </c>
      <c r="Y147" t="s">
        <v>89</v>
      </c>
      <c r="Z147" t="s">
        <v>198</v>
      </c>
    </row>
    <row r="148" spans="1:26" x14ac:dyDescent="0.25">
      <c r="A148" s="148">
        <v>2032</v>
      </c>
      <c r="B148" s="25">
        <v>43246</v>
      </c>
      <c r="C148" t="s">
        <v>406</v>
      </c>
      <c r="D148">
        <v>65.5</v>
      </c>
      <c r="E148">
        <v>54</v>
      </c>
      <c r="F148">
        <v>1.7999999999999999E-2</v>
      </c>
      <c r="G148">
        <v>521333</v>
      </c>
      <c r="H148">
        <v>13160</v>
      </c>
      <c r="I148">
        <v>15.6</v>
      </c>
      <c r="J148">
        <v>114</v>
      </c>
      <c r="K148">
        <v>114</v>
      </c>
      <c r="L148">
        <v>12.9</v>
      </c>
      <c r="M148">
        <v>0.97991689750692512</v>
      </c>
      <c r="N148">
        <v>1.2307999999999999</v>
      </c>
      <c r="O148">
        <v>1.1823999999999999</v>
      </c>
      <c r="P148">
        <v>2.8090000000000002</v>
      </c>
      <c r="Q148">
        <v>2.6920000000000002</v>
      </c>
      <c r="R148">
        <v>5.2385000000000002</v>
      </c>
      <c r="S148">
        <v>1.196</v>
      </c>
      <c r="T148">
        <v>1.1930000000000001</v>
      </c>
      <c r="U148">
        <v>1.171</v>
      </c>
      <c r="V148">
        <v>1.1890000000000001</v>
      </c>
      <c r="W148" t="s">
        <v>148</v>
      </c>
      <c r="X148" t="s">
        <v>1060</v>
      </c>
      <c r="Y148" t="s">
        <v>89</v>
      </c>
      <c r="Z148" t="s">
        <v>198</v>
      </c>
    </row>
    <row r="149" spans="1:26" x14ac:dyDescent="0.25">
      <c r="A149" s="148">
        <v>2031</v>
      </c>
      <c r="B149" s="25">
        <v>43246</v>
      </c>
      <c r="C149" t="s">
        <v>220</v>
      </c>
      <c r="D149">
        <v>66</v>
      </c>
      <c r="E149">
        <v>57</v>
      </c>
      <c r="F149">
        <v>1.7999999999999999E-2</v>
      </c>
      <c r="G149">
        <v>521333</v>
      </c>
      <c r="H149">
        <v>13160</v>
      </c>
      <c r="I149">
        <v>15.6</v>
      </c>
      <c r="J149">
        <v>116</v>
      </c>
      <c r="K149">
        <v>116</v>
      </c>
      <c r="L149">
        <v>12.8</v>
      </c>
      <c r="M149">
        <v>0.98059598059598052</v>
      </c>
      <c r="N149">
        <v>2.2153999999999998</v>
      </c>
      <c r="O149">
        <v>2.1968000000000001</v>
      </c>
      <c r="P149">
        <v>2.089</v>
      </c>
      <c r="Q149">
        <v>2.0230000000000001</v>
      </c>
      <c r="R149">
        <v>5.2385000000000002</v>
      </c>
      <c r="S149">
        <v>0.49399999999999999</v>
      </c>
      <c r="T149">
        <v>0.48199999999999998</v>
      </c>
      <c r="U149">
        <v>0.47899999999999998</v>
      </c>
      <c r="V149">
        <v>0.497</v>
      </c>
      <c r="W149" t="s">
        <v>148</v>
      </c>
      <c r="X149" t="s">
        <v>1060</v>
      </c>
      <c r="Y149" t="s">
        <v>89</v>
      </c>
      <c r="Z149" t="s">
        <v>198</v>
      </c>
    </row>
    <row r="150" spans="1:26" x14ac:dyDescent="0.25">
      <c r="A150" s="148">
        <v>2030</v>
      </c>
      <c r="B150" s="25">
        <v>43246</v>
      </c>
      <c r="C150" t="s">
        <v>217</v>
      </c>
      <c r="D150">
        <v>68.900000000000006</v>
      </c>
      <c r="E150">
        <v>60</v>
      </c>
      <c r="F150">
        <v>1.7999999999999999E-2</v>
      </c>
      <c r="G150">
        <v>521333</v>
      </c>
      <c r="H150">
        <v>13160</v>
      </c>
      <c r="I150">
        <v>15.6</v>
      </c>
      <c r="J150">
        <v>114</v>
      </c>
      <c r="K150">
        <v>114</v>
      </c>
      <c r="L150">
        <v>12.9</v>
      </c>
      <c r="M150">
        <v>0.97991689750692512</v>
      </c>
      <c r="N150">
        <v>2.0234000000000001</v>
      </c>
      <c r="O150">
        <v>1.9843999999999999</v>
      </c>
      <c r="P150">
        <v>1.7589999999999999</v>
      </c>
      <c r="Q150">
        <v>1.7210000000000001</v>
      </c>
      <c r="R150">
        <v>5.2385000000000002</v>
      </c>
      <c r="S150">
        <v>0.45500000000000002</v>
      </c>
      <c r="T150">
        <v>0.45400000000000001</v>
      </c>
      <c r="U150">
        <v>0.44500000000000001</v>
      </c>
      <c r="V150">
        <v>0.46300000000000002</v>
      </c>
      <c r="W150" t="s">
        <v>148</v>
      </c>
      <c r="X150" t="s">
        <v>1451</v>
      </c>
      <c r="Y150" t="s">
        <v>89</v>
      </c>
      <c r="Z150" t="s">
        <v>198</v>
      </c>
    </row>
    <row r="151" spans="1:26" x14ac:dyDescent="0.25">
      <c r="A151" s="148">
        <v>2029</v>
      </c>
      <c r="B151" s="25">
        <v>43246</v>
      </c>
      <c r="C151" t="s">
        <v>500</v>
      </c>
      <c r="D151">
        <v>67</v>
      </c>
      <c r="E151">
        <v>56</v>
      </c>
      <c r="F151">
        <v>1.7999999999999999E-2</v>
      </c>
      <c r="G151">
        <v>521333</v>
      </c>
      <c r="H151">
        <v>13160</v>
      </c>
      <c r="I151">
        <v>15.5</v>
      </c>
      <c r="J151">
        <v>114</v>
      </c>
      <c r="K151">
        <v>114</v>
      </c>
      <c r="L151">
        <v>12.8</v>
      </c>
      <c r="M151">
        <v>0.98059598059598052</v>
      </c>
      <c r="N151">
        <v>0</v>
      </c>
      <c r="O151">
        <v>0</v>
      </c>
      <c r="P151">
        <v>0</v>
      </c>
      <c r="Q151">
        <v>0</v>
      </c>
      <c r="R151">
        <v>5.2385000000000002</v>
      </c>
      <c r="S151" t="s">
        <v>468</v>
      </c>
      <c r="T151" t="s">
        <v>468</v>
      </c>
      <c r="U151" t="s">
        <v>468</v>
      </c>
      <c r="V151">
        <v>2.5</v>
      </c>
      <c r="W151" t="s">
        <v>661</v>
      </c>
      <c r="X151" t="s">
        <v>1451</v>
      </c>
      <c r="Y151" t="s">
        <v>89</v>
      </c>
      <c r="Z151" t="s">
        <v>198</v>
      </c>
    </row>
    <row r="152" spans="1:26" x14ac:dyDescent="0.25">
      <c r="A152" s="148">
        <v>2028</v>
      </c>
      <c r="B152" s="25">
        <v>43245</v>
      </c>
      <c r="C152" t="s">
        <v>408</v>
      </c>
      <c r="D152">
        <v>63.4</v>
      </c>
      <c r="E152">
        <v>65</v>
      </c>
      <c r="F152">
        <v>1.7999999999999999E-2</v>
      </c>
      <c r="G152">
        <v>521333</v>
      </c>
      <c r="H152">
        <v>13160</v>
      </c>
      <c r="I152">
        <v>15.7</v>
      </c>
      <c r="J152">
        <v>114.5</v>
      </c>
      <c r="K152">
        <v>114.5</v>
      </c>
      <c r="L152">
        <v>12.9</v>
      </c>
      <c r="M152">
        <v>0.97991689750692512</v>
      </c>
      <c r="N152">
        <v>1.1843999999999999</v>
      </c>
      <c r="O152">
        <v>1.1597</v>
      </c>
      <c r="P152">
        <v>2.2970000000000002</v>
      </c>
      <c r="Q152">
        <v>2.254</v>
      </c>
      <c r="R152">
        <v>5.4493</v>
      </c>
      <c r="S152">
        <v>1.0569999999999999</v>
      </c>
      <c r="T152">
        <v>1.0589999999999999</v>
      </c>
      <c r="U152">
        <v>1.0369999999999999</v>
      </c>
      <c r="V152">
        <v>1.0549999999999999</v>
      </c>
      <c r="W152" t="s">
        <v>148</v>
      </c>
      <c r="X152" t="s">
        <v>1060</v>
      </c>
      <c r="Y152" t="s">
        <v>89</v>
      </c>
      <c r="Z152" t="s">
        <v>198</v>
      </c>
    </row>
    <row r="153" spans="1:26" x14ac:dyDescent="0.25">
      <c r="A153" s="148">
        <v>2027</v>
      </c>
      <c r="B153" s="25">
        <v>43245</v>
      </c>
      <c r="C153" t="s">
        <v>222</v>
      </c>
      <c r="D153">
        <v>65.7</v>
      </c>
      <c r="E153">
        <v>70</v>
      </c>
      <c r="F153">
        <v>1.7999999999999999E-2</v>
      </c>
      <c r="G153">
        <v>521333</v>
      </c>
      <c r="H153">
        <v>13160</v>
      </c>
      <c r="I153">
        <v>15.6</v>
      </c>
      <c r="J153">
        <v>114</v>
      </c>
      <c r="K153">
        <v>114</v>
      </c>
      <c r="L153">
        <v>12.9</v>
      </c>
      <c r="M153">
        <v>0.97991689750692512</v>
      </c>
      <c r="N153">
        <v>2.1635</v>
      </c>
      <c r="O153">
        <v>2.1421999999999999</v>
      </c>
      <c r="P153">
        <v>1.907</v>
      </c>
      <c r="Q153">
        <v>1.853</v>
      </c>
      <c r="R153">
        <v>5.4493</v>
      </c>
      <c r="S153">
        <v>0.48</v>
      </c>
      <c r="T153">
        <v>0.47099999999999997</v>
      </c>
      <c r="U153">
        <v>0.46600000000000003</v>
      </c>
      <c r="V153">
        <v>0.48399999999999999</v>
      </c>
      <c r="W153" t="s">
        <v>148</v>
      </c>
      <c r="X153" t="s">
        <v>1060</v>
      </c>
      <c r="Y153" t="s">
        <v>89</v>
      </c>
      <c r="Z153" t="s">
        <v>198</v>
      </c>
    </row>
    <row r="154" spans="1:26" x14ac:dyDescent="0.25">
      <c r="A154" s="148">
        <v>2026</v>
      </c>
      <c r="B154" s="25">
        <v>43245</v>
      </c>
      <c r="C154" t="s">
        <v>220</v>
      </c>
      <c r="D154">
        <v>67</v>
      </c>
      <c r="E154">
        <v>61</v>
      </c>
      <c r="F154">
        <v>1.7999999999999999E-2</v>
      </c>
      <c r="G154">
        <v>521333</v>
      </c>
      <c r="H154">
        <v>13160</v>
      </c>
      <c r="I154">
        <v>15.7</v>
      </c>
      <c r="J154">
        <v>114.5</v>
      </c>
      <c r="K154">
        <v>114.5</v>
      </c>
      <c r="L154">
        <v>12.9</v>
      </c>
      <c r="M154">
        <v>0.97991689750692512</v>
      </c>
      <c r="N154">
        <v>2.03478</v>
      </c>
      <c r="O154">
        <v>1.9856</v>
      </c>
      <c r="P154">
        <v>1.823</v>
      </c>
      <c r="Q154">
        <v>1.7729999999999999</v>
      </c>
      <c r="R154">
        <v>5.4493</v>
      </c>
      <c r="S154">
        <v>0.48799999999999999</v>
      </c>
      <c r="T154">
        <v>0.48699999999999999</v>
      </c>
      <c r="U154">
        <v>0.47799999999999998</v>
      </c>
      <c r="V154">
        <v>0.496</v>
      </c>
      <c r="W154" t="s">
        <v>148</v>
      </c>
      <c r="X154" t="s">
        <v>1451</v>
      </c>
      <c r="Y154" t="s">
        <v>89</v>
      </c>
      <c r="Z154" t="s">
        <v>198</v>
      </c>
    </row>
    <row r="155" spans="1:26" x14ac:dyDescent="0.25">
      <c r="A155" s="148">
        <v>2025</v>
      </c>
      <c r="B155" s="25">
        <v>43245</v>
      </c>
      <c r="C155" t="s">
        <v>560</v>
      </c>
      <c r="D155">
        <v>67</v>
      </c>
      <c r="E155">
        <v>62</v>
      </c>
      <c r="F155">
        <v>1.7999999999999999E-2</v>
      </c>
      <c r="G155">
        <v>521333</v>
      </c>
      <c r="H155">
        <v>13160</v>
      </c>
      <c r="I155">
        <v>15.5</v>
      </c>
      <c r="J155">
        <v>114.5</v>
      </c>
      <c r="K155">
        <v>114.5</v>
      </c>
      <c r="L155">
        <v>12.7</v>
      </c>
      <c r="M155">
        <v>0.98127600554785033</v>
      </c>
      <c r="N155">
        <v>0</v>
      </c>
      <c r="O155">
        <v>0</v>
      </c>
      <c r="P155">
        <v>0</v>
      </c>
      <c r="Q155">
        <v>0</v>
      </c>
      <c r="R155">
        <v>0</v>
      </c>
      <c r="S155" t="s">
        <v>468</v>
      </c>
      <c r="T155" t="s">
        <v>468</v>
      </c>
      <c r="U155" t="s">
        <v>468</v>
      </c>
      <c r="V155">
        <v>3.2</v>
      </c>
      <c r="W155" t="s">
        <v>661</v>
      </c>
      <c r="X155" t="s">
        <v>1451</v>
      </c>
      <c r="Y155" t="s">
        <v>89</v>
      </c>
      <c r="Z155" t="s">
        <v>198</v>
      </c>
    </row>
    <row r="156" spans="1:26" x14ac:dyDescent="0.25">
      <c r="A156" s="148">
        <v>2024</v>
      </c>
      <c r="B156" s="25">
        <v>43244</v>
      </c>
      <c r="C156" t="s">
        <v>407</v>
      </c>
      <c r="D156">
        <v>65.099999999999994</v>
      </c>
      <c r="E156">
        <v>54</v>
      </c>
      <c r="F156">
        <v>1.7999999999999999E-2</v>
      </c>
      <c r="G156">
        <v>521333</v>
      </c>
      <c r="H156">
        <v>13160</v>
      </c>
      <c r="I156">
        <v>15.7</v>
      </c>
      <c r="J156">
        <v>115</v>
      </c>
      <c r="K156">
        <v>115</v>
      </c>
      <c r="L156">
        <v>12.9</v>
      </c>
      <c r="M156">
        <v>0.97991689750692512</v>
      </c>
      <c r="N156">
        <v>1.1023000000000001</v>
      </c>
      <c r="O156">
        <v>1.0794999999999999</v>
      </c>
      <c r="P156">
        <v>2.9750000000000001</v>
      </c>
      <c r="Q156">
        <v>2.9510000000000001</v>
      </c>
      <c r="R156">
        <v>5.2781000000000002</v>
      </c>
      <c r="S156">
        <v>1.425</v>
      </c>
      <c r="T156">
        <v>1.4430000000000001</v>
      </c>
      <c r="U156">
        <v>1.405</v>
      </c>
      <c r="V156">
        <v>1.423</v>
      </c>
      <c r="W156" t="s">
        <v>148</v>
      </c>
      <c r="X156" t="s">
        <v>1060</v>
      </c>
      <c r="Y156" t="s">
        <v>89</v>
      </c>
      <c r="Z156" t="s">
        <v>198</v>
      </c>
    </row>
    <row r="157" spans="1:26" x14ac:dyDescent="0.25">
      <c r="A157" s="148">
        <v>2023</v>
      </c>
      <c r="B157" s="25">
        <v>43244</v>
      </c>
      <c r="C157" t="s">
        <v>217</v>
      </c>
      <c r="D157">
        <v>66.2</v>
      </c>
      <c r="E157">
        <v>53</v>
      </c>
      <c r="F157">
        <v>1.7999999999999999E-2</v>
      </c>
      <c r="G157">
        <v>521333</v>
      </c>
      <c r="H157">
        <v>13160</v>
      </c>
      <c r="I157">
        <v>15.7</v>
      </c>
      <c r="J157">
        <v>114.5</v>
      </c>
      <c r="K157">
        <v>114.5</v>
      </c>
      <c r="L157">
        <v>12.9</v>
      </c>
      <c r="M157">
        <v>0.97991689750692512</v>
      </c>
      <c r="N157">
        <v>2.1823000000000001</v>
      </c>
      <c r="O157">
        <v>2.1303999999999998</v>
      </c>
      <c r="P157">
        <v>1.974</v>
      </c>
      <c r="Q157">
        <v>1.893</v>
      </c>
      <c r="R157">
        <v>5.2781000000000002</v>
      </c>
      <c r="S157">
        <v>0.47699999999999998</v>
      </c>
      <c r="T157">
        <v>0.46899999999999997</v>
      </c>
      <c r="U157">
        <v>0.46400000000000002</v>
      </c>
      <c r="V157">
        <v>0.48199999999999998</v>
      </c>
      <c r="W157" t="s">
        <v>148</v>
      </c>
      <c r="X157" t="s">
        <v>1060</v>
      </c>
      <c r="Y157" t="s">
        <v>89</v>
      </c>
      <c r="Z157" t="s">
        <v>198</v>
      </c>
    </row>
    <row r="158" spans="1:26" x14ac:dyDescent="0.25">
      <c r="A158" s="148">
        <v>2022</v>
      </c>
      <c r="B158" s="25">
        <v>43244</v>
      </c>
      <c r="C158" t="s">
        <v>500</v>
      </c>
      <c r="D158">
        <v>66</v>
      </c>
      <c r="E158">
        <v>50</v>
      </c>
      <c r="F158">
        <v>1.7999999999999999E-2</v>
      </c>
      <c r="G158">
        <v>521333</v>
      </c>
      <c r="H158">
        <v>13160</v>
      </c>
      <c r="I158">
        <v>15.6</v>
      </c>
      <c r="J158">
        <v>116</v>
      </c>
      <c r="K158">
        <v>116</v>
      </c>
      <c r="L158">
        <v>12.8</v>
      </c>
      <c r="M158">
        <v>0.98059598059598052</v>
      </c>
      <c r="N158">
        <v>0</v>
      </c>
      <c r="O158">
        <v>0</v>
      </c>
      <c r="P158">
        <v>0</v>
      </c>
      <c r="Q158">
        <v>0</v>
      </c>
      <c r="R158">
        <v>5.2781000000000002</v>
      </c>
      <c r="S158" t="s">
        <v>468</v>
      </c>
      <c r="T158" t="s">
        <v>468</v>
      </c>
      <c r="U158" t="s">
        <v>468</v>
      </c>
      <c r="V158">
        <v>2.8</v>
      </c>
      <c r="W158" t="s">
        <v>661</v>
      </c>
      <c r="X158" t="s">
        <v>1060</v>
      </c>
      <c r="Y158" t="s">
        <v>89</v>
      </c>
      <c r="Z158" t="s">
        <v>198</v>
      </c>
    </row>
    <row r="159" spans="1:26" x14ac:dyDescent="0.25">
      <c r="A159" s="148">
        <v>2021</v>
      </c>
      <c r="B159" s="25">
        <v>43244</v>
      </c>
      <c r="C159" t="s">
        <v>222</v>
      </c>
      <c r="D159">
        <v>65.5</v>
      </c>
      <c r="E159">
        <v>47</v>
      </c>
      <c r="F159">
        <v>1.7999999999999999E-2</v>
      </c>
      <c r="G159">
        <v>521333</v>
      </c>
      <c r="H159">
        <v>13160</v>
      </c>
      <c r="I159">
        <v>15.7</v>
      </c>
      <c r="J159">
        <v>115.5</v>
      </c>
      <c r="K159">
        <v>115.5</v>
      </c>
      <c r="L159">
        <v>12.9</v>
      </c>
      <c r="M159">
        <v>0.97991689750692512</v>
      </c>
      <c r="N159">
        <v>2.0423</v>
      </c>
      <c r="O159">
        <v>1.9842</v>
      </c>
      <c r="P159">
        <v>1.8640000000000001</v>
      </c>
      <c r="Q159">
        <v>1.792</v>
      </c>
      <c r="R159">
        <v>5.2781000000000002</v>
      </c>
      <c r="S159">
        <v>0.48199999999999998</v>
      </c>
      <c r="T159">
        <v>0.47699999999999998</v>
      </c>
      <c r="U159">
        <v>0.47</v>
      </c>
      <c r="V159">
        <v>0.48799999999999999</v>
      </c>
      <c r="W159" t="s">
        <v>148</v>
      </c>
      <c r="X159" t="s">
        <v>1060</v>
      </c>
      <c r="Y159" t="s">
        <v>89</v>
      </c>
      <c r="Z159" t="s">
        <v>198</v>
      </c>
    </row>
    <row r="160" spans="1:26" x14ac:dyDescent="0.25">
      <c r="A160" s="148">
        <v>2020</v>
      </c>
      <c r="B160" s="25">
        <v>43244</v>
      </c>
      <c r="C160" t="s">
        <v>220</v>
      </c>
      <c r="D160">
        <v>68.099999999999994</v>
      </c>
      <c r="E160">
        <v>54</v>
      </c>
      <c r="F160">
        <v>1.7999999999999999E-2</v>
      </c>
      <c r="G160">
        <v>521333</v>
      </c>
      <c r="H160">
        <v>13160</v>
      </c>
      <c r="I160">
        <v>15.7</v>
      </c>
      <c r="J160">
        <v>115</v>
      </c>
      <c r="K160">
        <v>115</v>
      </c>
      <c r="L160">
        <v>12.9</v>
      </c>
      <c r="M160">
        <v>0.97991689750692512</v>
      </c>
      <c r="N160">
        <v>2.1585999999999999</v>
      </c>
      <c r="O160">
        <v>2.1253000000000002</v>
      </c>
      <c r="P160">
        <v>1.9950000000000001</v>
      </c>
      <c r="Q160">
        <v>1.923</v>
      </c>
      <c r="R160">
        <v>5.2781000000000002</v>
      </c>
      <c r="S160">
        <v>0.48799999999999999</v>
      </c>
      <c r="T160">
        <v>0.47799999999999998</v>
      </c>
      <c r="U160">
        <v>0.47299999999999998</v>
      </c>
      <c r="V160">
        <v>0.49099999999999999</v>
      </c>
      <c r="W160" t="s">
        <v>148</v>
      </c>
      <c r="X160" t="s">
        <v>188</v>
      </c>
      <c r="Y160" t="s">
        <v>89</v>
      </c>
      <c r="Z160" t="s">
        <v>198</v>
      </c>
    </row>
    <row r="161" spans="1:26" x14ac:dyDescent="0.25">
      <c r="A161" s="148">
        <v>2019</v>
      </c>
      <c r="B161" s="25">
        <v>43243</v>
      </c>
      <c r="C161" t="s">
        <v>406</v>
      </c>
      <c r="D161">
        <v>70</v>
      </c>
      <c r="E161">
        <v>62</v>
      </c>
      <c r="F161">
        <v>1.7999999999999999E-2</v>
      </c>
      <c r="G161">
        <v>521333</v>
      </c>
      <c r="H161">
        <v>13160</v>
      </c>
      <c r="I161">
        <v>15.6</v>
      </c>
      <c r="J161">
        <v>114</v>
      </c>
      <c r="K161">
        <v>114</v>
      </c>
      <c r="L161">
        <v>12.9</v>
      </c>
      <c r="M161">
        <v>0.97991689750692512</v>
      </c>
      <c r="N161">
        <v>0.99380000000000002</v>
      </c>
      <c r="O161">
        <v>1.147</v>
      </c>
      <c r="P161">
        <v>3.35</v>
      </c>
      <c r="Q161">
        <v>3.9060000000000001</v>
      </c>
      <c r="R161">
        <v>4.8257000000000003</v>
      </c>
      <c r="S161">
        <v>1.627</v>
      </c>
      <c r="T161">
        <v>1.643</v>
      </c>
      <c r="U161">
        <v>1.6020000000000001</v>
      </c>
      <c r="V161">
        <v>1.62</v>
      </c>
      <c r="W161">
        <v>0</v>
      </c>
      <c r="X161" t="s">
        <v>188</v>
      </c>
      <c r="Y161" t="s">
        <v>89</v>
      </c>
      <c r="Z161" t="s">
        <v>198</v>
      </c>
    </row>
    <row r="162" spans="1:26" x14ac:dyDescent="0.25">
      <c r="A162" s="148">
        <v>2018</v>
      </c>
      <c r="B162" s="25">
        <v>43243</v>
      </c>
      <c r="C162" t="s">
        <v>412</v>
      </c>
      <c r="D162">
        <v>70</v>
      </c>
      <c r="E162">
        <v>62</v>
      </c>
      <c r="F162">
        <v>1.7999999999999999E-2</v>
      </c>
      <c r="G162">
        <v>521333</v>
      </c>
      <c r="H162">
        <v>13160</v>
      </c>
      <c r="I162">
        <v>15.6</v>
      </c>
      <c r="J162">
        <v>115.5</v>
      </c>
      <c r="K162">
        <v>114.5</v>
      </c>
      <c r="L162">
        <v>12.8</v>
      </c>
      <c r="M162">
        <v>0.98059598059598052</v>
      </c>
      <c r="N162">
        <v>1.9306000000000001</v>
      </c>
      <c r="O162">
        <v>1.8874</v>
      </c>
      <c r="P162">
        <v>2.6739999999999999</v>
      </c>
      <c r="Q162">
        <v>2.6659999999999999</v>
      </c>
      <c r="R162">
        <v>4.8257000000000003</v>
      </c>
      <c r="S162">
        <v>0.66800000000000004</v>
      </c>
      <c r="T162">
        <v>0.68200000000000005</v>
      </c>
      <c r="U162">
        <v>0.66200000000000003</v>
      </c>
      <c r="V162">
        <v>0.68</v>
      </c>
      <c r="W162">
        <v>0</v>
      </c>
      <c r="X162" t="s">
        <v>188</v>
      </c>
      <c r="Y162" t="s">
        <v>89</v>
      </c>
      <c r="Z162" t="s">
        <v>198</v>
      </c>
    </row>
    <row r="163" spans="1:26" x14ac:dyDescent="0.25">
      <c r="A163" s="148">
        <v>2017</v>
      </c>
      <c r="B163" s="25">
        <v>43243</v>
      </c>
      <c r="C163" t="s">
        <v>217</v>
      </c>
      <c r="D163">
        <v>65.8</v>
      </c>
      <c r="E163">
        <v>47</v>
      </c>
      <c r="F163">
        <v>1.7999999999999999E-2</v>
      </c>
      <c r="G163">
        <v>521333</v>
      </c>
      <c r="H163">
        <v>13160</v>
      </c>
      <c r="I163">
        <v>15.6</v>
      </c>
      <c r="J163">
        <v>116</v>
      </c>
      <c r="K163">
        <v>116</v>
      </c>
      <c r="L163">
        <v>12.8</v>
      </c>
      <c r="M163">
        <v>0.98059598059598052</v>
      </c>
      <c r="N163">
        <v>2.2014</v>
      </c>
      <c r="O163">
        <v>2.1743000000000001</v>
      </c>
      <c r="P163">
        <v>2.1539999999999999</v>
      </c>
      <c r="Q163">
        <v>2.0750000000000002</v>
      </c>
      <c r="R163">
        <v>4.8257000000000003</v>
      </c>
      <c r="S163">
        <v>0.47199999999999998</v>
      </c>
      <c r="T163">
        <v>0.46100000000000002</v>
      </c>
      <c r="U163">
        <v>0.45700000000000002</v>
      </c>
      <c r="V163">
        <v>0.47499999999999998</v>
      </c>
      <c r="W163" t="s">
        <v>148</v>
      </c>
      <c r="X163" t="s">
        <v>1060</v>
      </c>
      <c r="Y163" t="s">
        <v>89</v>
      </c>
      <c r="Z163" t="s">
        <v>198</v>
      </c>
    </row>
    <row r="164" spans="1:26" x14ac:dyDescent="0.25">
      <c r="A164" s="148">
        <v>2016</v>
      </c>
      <c r="B164" s="25">
        <v>43243</v>
      </c>
      <c r="C164" t="s">
        <v>560</v>
      </c>
      <c r="D164">
        <v>68.099999999999994</v>
      </c>
      <c r="E164">
        <v>56</v>
      </c>
      <c r="F164">
        <v>1.7999999999999999E-2</v>
      </c>
      <c r="G164">
        <v>521333</v>
      </c>
      <c r="H164">
        <v>13160</v>
      </c>
      <c r="I164">
        <v>15.4</v>
      </c>
      <c r="J164">
        <v>115</v>
      </c>
      <c r="K164">
        <v>115</v>
      </c>
      <c r="L164">
        <v>12.6</v>
      </c>
      <c r="M164">
        <v>0.98195697432338658</v>
      </c>
      <c r="N164">
        <v>0</v>
      </c>
      <c r="O164">
        <v>0</v>
      </c>
      <c r="P164">
        <v>0</v>
      </c>
      <c r="Q164">
        <v>0</v>
      </c>
      <c r="R164">
        <v>4.8257000000000003</v>
      </c>
      <c r="S164" t="s">
        <v>468</v>
      </c>
      <c r="T164" t="s">
        <v>468</v>
      </c>
      <c r="U164" t="s">
        <v>468</v>
      </c>
      <c r="V164">
        <v>3.2</v>
      </c>
      <c r="W164" t="s">
        <v>661</v>
      </c>
      <c r="X164" t="s">
        <v>1060</v>
      </c>
      <c r="Y164" t="s">
        <v>89</v>
      </c>
      <c r="Z164" t="s">
        <v>198</v>
      </c>
    </row>
    <row r="165" spans="1:26" x14ac:dyDescent="0.25">
      <c r="A165" s="148">
        <v>2015</v>
      </c>
      <c r="B165" s="25">
        <v>43242</v>
      </c>
      <c r="C165" t="s">
        <v>408</v>
      </c>
      <c r="D165">
        <v>64</v>
      </c>
      <c r="E165">
        <v>64</v>
      </c>
      <c r="F165">
        <v>1.7999999999999999E-2</v>
      </c>
      <c r="G165">
        <v>521333</v>
      </c>
      <c r="H165">
        <v>13160</v>
      </c>
      <c r="I165">
        <v>15.7</v>
      </c>
      <c r="J165">
        <v>115</v>
      </c>
      <c r="K165">
        <v>115</v>
      </c>
      <c r="L165">
        <v>12.9</v>
      </c>
      <c r="M165">
        <v>0.97991689750692512</v>
      </c>
      <c r="N165">
        <v>0.93140000000000001</v>
      </c>
      <c r="O165">
        <v>1.0054000000000001</v>
      </c>
      <c r="P165">
        <v>3.6240000000000001</v>
      </c>
      <c r="Q165">
        <v>3.879</v>
      </c>
      <c r="R165">
        <v>4.9264999999999999</v>
      </c>
      <c r="S165">
        <v>1.917</v>
      </c>
      <c r="T165">
        <v>1.901</v>
      </c>
      <c r="U165">
        <v>1.871</v>
      </c>
      <c r="V165">
        <v>1.889</v>
      </c>
      <c r="W165">
        <v>0</v>
      </c>
      <c r="X165" t="s">
        <v>188</v>
      </c>
      <c r="Y165" t="s">
        <v>89</v>
      </c>
      <c r="Z165" t="s">
        <v>198</v>
      </c>
    </row>
    <row r="166" spans="1:26" x14ac:dyDescent="0.25">
      <c r="A166" s="148">
        <v>2014</v>
      </c>
      <c r="B166" s="25">
        <v>43242</v>
      </c>
      <c r="C166" t="s">
        <v>222</v>
      </c>
      <c r="D166">
        <v>64</v>
      </c>
      <c r="E166">
        <v>64</v>
      </c>
      <c r="F166">
        <v>1.7999999999999999E-2</v>
      </c>
      <c r="G166">
        <v>521333</v>
      </c>
      <c r="H166">
        <v>13160</v>
      </c>
      <c r="I166">
        <v>15.6</v>
      </c>
      <c r="J166">
        <v>114</v>
      </c>
      <c r="K166">
        <v>114</v>
      </c>
      <c r="L166">
        <v>12.9</v>
      </c>
      <c r="M166">
        <v>0.97991689750692512</v>
      </c>
      <c r="N166">
        <v>2.145</v>
      </c>
      <c r="O166">
        <v>1.9534</v>
      </c>
      <c r="P166">
        <v>2.0470000000000002</v>
      </c>
      <c r="Q166">
        <v>1.925</v>
      </c>
      <c r="R166">
        <v>4.9264999999999999</v>
      </c>
      <c r="S166">
        <v>0.47</v>
      </c>
      <c r="T166">
        <v>0.48499999999999999</v>
      </c>
      <c r="U166">
        <v>0.46800000000000003</v>
      </c>
      <c r="V166">
        <v>0.48599999999999999</v>
      </c>
      <c r="W166">
        <v>0</v>
      </c>
      <c r="X166" t="s">
        <v>188</v>
      </c>
      <c r="Y166" t="s">
        <v>89</v>
      </c>
      <c r="Z166" t="s">
        <v>198</v>
      </c>
    </row>
    <row r="167" spans="1:26" x14ac:dyDescent="0.25">
      <c r="A167" s="148">
        <v>2013</v>
      </c>
      <c r="B167" s="25">
        <v>43242</v>
      </c>
      <c r="C167" t="s">
        <v>220</v>
      </c>
      <c r="D167">
        <v>67.3</v>
      </c>
      <c r="E167">
        <v>58</v>
      </c>
      <c r="F167">
        <v>1.7999999999999999E-2</v>
      </c>
      <c r="G167">
        <v>521333</v>
      </c>
      <c r="H167">
        <v>13160</v>
      </c>
      <c r="I167">
        <v>15.6</v>
      </c>
      <c r="J167">
        <v>115</v>
      </c>
      <c r="K167">
        <v>115</v>
      </c>
      <c r="L167">
        <v>12.8</v>
      </c>
      <c r="M167">
        <v>0.98059598059598052</v>
      </c>
      <c r="N167">
        <v>2.1932</v>
      </c>
      <c r="O167">
        <v>2.1745999999999999</v>
      </c>
      <c r="P167">
        <v>2.2010000000000001</v>
      </c>
      <c r="Q167">
        <v>2.1259999999999999</v>
      </c>
      <c r="R167">
        <v>4.9264999999999999</v>
      </c>
      <c r="S167">
        <v>0.49399999999999999</v>
      </c>
      <c r="T167">
        <v>0.48199999999999998</v>
      </c>
      <c r="U167">
        <v>0.47899999999999998</v>
      </c>
      <c r="V167">
        <v>0.497</v>
      </c>
      <c r="W167" t="s">
        <v>148</v>
      </c>
      <c r="X167" t="s">
        <v>1060</v>
      </c>
      <c r="Y167" t="s">
        <v>89</v>
      </c>
      <c r="Z167" t="s">
        <v>198</v>
      </c>
    </row>
    <row r="168" spans="1:26" x14ac:dyDescent="0.25">
      <c r="A168" s="148">
        <v>2012</v>
      </c>
      <c r="B168" s="25">
        <v>43242</v>
      </c>
      <c r="C168" t="s">
        <v>500</v>
      </c>
      <c r="D168">
        <v>66</v>
      </c>
      <c r="E168">
        <v>52</v>
      </c>
      <c r="F168">
        <v>1.7999999999999999E-2</v>
      </c>
      <c r="G168">
        <v>521333</v>
      </c>
      <c r="H168">
        <v>13160</v>
      </c>
      <c r="I168">
        <v>15.5</v>
      </c>
      <c r="J168">
        <v>115.5</v>
      </c>
      <c r="K168">
        <v>115.5</v>
      </c>
      <c r="L168">
        <v>12.7</v>
      </c>
      <c r="M168">
        <v>0.98127600554785033</v>
      </c>
      <c r="N168">
        <v>0</v>
      </c>
      <c r="O168">
        <v>0</v>
      </c>
      <c r="P168">
        <v>0</v>
      </c>
      <c r="Q168">
        <v>0</v>
      </c>
      <c r="R168">
        <v>4.9264999999999999</v>
      </c>
      <c r="S168" t="s">
        <v>468</v>
      </c>
      <c r="T168" t="s">
        <v>468</v>
      </c>
      <c r="U168" t="s">
        <v>468</v>
      </c>
      <c r="V168">
        <v>2.6</v>
      </c>
      <c r="W168" t="s">
        <v>661</v>
      </c>
      <c r="X168" t="s">
        <v>1060</v>
      </c>
      <c r="Y168" t="s">
        <v>89</v>
      </c>
      <c r="Z168" t="s">
        <v>198</v>
      </c>
    </row>
    <row r="169" spans="1:26" x14ac:dyDescent="0.25">
      <c r="A169" s="148">
        <v>2011</v>
      </c>
      <c r="B169" s="25">
        <v>43241</v>
      </c>
      <c r="C169" t="s">
        <v>407</v>
      </c>
      <c r="D169">
        <v>67</v>
      </c>
      <c r="E169">
        <v>55</v>
      </c>
      <c r="F169">
        <v>1.7999999999999999E-2</v>
      </c>
      <c r="G169">
        <v>521333</v>
      </c>
      <c r="H169">
        <v>13160</v>
      </c>
      <c r="I169">
        <v>15.6</v>
      </c>
      <c r="J169">
        <v>114</v>
      </c>
      <c r="K169">
        <v>114</v>
      </c>
      <c r="L169">
        <v>12.9</v>
      </c>
      <c r="M169">
        <v>0.97991689750692512</v>
      </c>
      <c r="N169">
        <v>0</v>
      </c>
      <c r="O169">
        <v>0</v>
      </c>
      <c r="P169">
        <v>0</v>
      </c>
      <c r="Q169">
        <v>0</v>
      </c>
      <c r="R169">
        <v>4.9417</v>
      </c>
      <c r="S169" t="s">
        <v>468</v>
      </c>
      <c r="T169" t="s">
        <v>468</v>
      </c>
      <c r="U169" t="s">
        <v>468</v>
      </c>
      <c r="V169">
        <v>2.4</v>
      </c>
      <c r="W169" t="s">
        <v>661</v>
      </c>
      <c r="X169" t="s">
        <v>188</v>
      </c>
      <c r="Y169" t="s">
        <v>89</v>
      </c>
      <c r="Z169" t="s">
        <v>198</v>
      </c>
    </row>
    <row r="170" spans="1:26" x14ac:dyDescent="0.25">
      <c r="A170" s="148">
        <v>2010</v>
      </c>
      <c r="B170" s="25">
        <v>43241</v>
      </c>
      <c r="C170" t="s">
        <v>217</v>
      </c>
      <c r="D170">
        <v>67</v>
      </c>
      <c r="E170">
        <v>55</v>
      </c>
      <c r="F170">
        <v>1.7999999999999999E-2</v>
      </c>
      <c r="G170">
        <v>521333</v>
      </c>
      <c r="H170">
        <v>13160</v>
      </c>
      <c r="I170">
        <v>15.7</v>
      </c>
      <c r="J170">
        <v>115</v>
      </c>
      <c r="K170">
        <v>115</v>
      </c>
      <c r="L170">
        <v>12.9</v>
      </c>
      <c r="M170">
        <v>0.97991689750692512</v>
      </c>
      <c r="N170">
        <v>1.9358</v>
      </c>
      <c r="O170">
        <v>1.9011</v>
      </c>
      <c r="P170">
        <v>1.8819999999999999</v>
      </c>
      <c r="Q170">
        <v>1.8360000000000001</v>
      </c>
      <c r="R170">
        <v>4.9417</v>
      </c>
      <c r="S170">
        <v>0.48</v>
      </c>
      <c r="T170">
        <v>0.47699999999999998</v>
      </c>
      <c r="U170">
        <v>0.46899999999999997</v>
      </c>
      <c r="V170">
        <v>0.48699999999999999</v>
      </c>
      <c r="W170">
        <v>0</v>
      </c>
      <c r="X170" t="s">
        <v>188</v>
      </c>
      <c r="Y170" t="s">
        <v>89</v>
      </c>
      <c r="Z170" t="s">
        <v>198</v>
      </c>
    </row>
    <row r="171" spans="1:26" x14ac:dyDescent="0.25">
      <c r="A171" s="148">
        <v>2009</v>
      </c>
      <c r="B171" s="25">
        <v>43241</v>
      </c>
      <c r="C171" t="s">
        <v>560</v>
      </c>
      <c r="D171">
        <v>65.3</v>
      </c>
      <c r="E171">
        <v>54</v>
      </c>
      <c r="F171">
        <v>1.7999999999999999E-2</v>
      </c>
      <c r="G171">
        <v>521333</v>
      </c>
      <c r="H171">
        <v>13160</v>
      </c>
      <c r="I171">
        <v>15.5</v>
      </c>
      <c r="J171">
        <v>116</v>
      </c>
      <c r="K171">
        <v>116</v>
      </c>
      <c r="L171">
        <v>12.7</v>
      </c>
      <c r="M171">
        <v>0.98127600554785033</v>
      </c>
      <c r="N171">
        <v>0</v>
      </c>
      <c r="O171">
        <v>0</v>
      </c>
      <c r="P171">
        <v>0</v>
      </c>
      <c r="Q171">
        <v>0</v>
      </c>
      <c r="R171">
        <v>4.9417</v>
      </c>
      <c r="S171" t="s">
        <v>468</v>
      </c>
      <c r="T171" t="s">
        <v>468</v>
      </c>
      <c r="U171" t="s">
        <v>468</v>
      </c>
      <c r="V171">
        <v>2</v>
      </c>
      <c r="W171" t="s">
        <v>661</v>
      </c>
      <c r="X171" t="s">
        <v>1060</v>
      </c>
      <c r="Y171" t="s">
        <v>89</v>
      </c>
      <c r="Z171" t="s">
        <v>198</v>
      </c>
    </row>
    <row r="172" spans="1:26" x14ac:dyDescent="0.25">
      <c r="A172" s="148">
        <v>2008</v>
      </c>
      <c r="B172" s="25">
        <v>43241</v>
      </c>
      <c r="C172" t="s">
        <v>222</v>
      </c>
      <c r="D172">
        <v>65.099999999999994</v>
      </c>
      <c r="E172">
        <v>44</v>
      </c>
      <c r="F172">
        <v>1.7999999999999999E-2</v>
      </c>
      <c r="G172">
        <v>521333</v>
      </c>
      <c r="H172">
        <v>13160</v>
      </c>
      <c r="I172">
        <v>15.7</v>
      </c>
      <c r="J172">
        <v>115</v>
      </c>
      <c r="K172">
        <v>115</v>
      </c>
      <c r="L172">
        <v>12.9</v>
      </c>
      <c r="M172">
        <v>0.97991689750692512</v>
      </c>
      <c r="N172">
        <v>2.1543000000000001</v>
      </c>
      <c r="O172">
        <v>2.1252</v>
      </c>
      <c r="P172">
        <v>2.0390000000000001</v>
      </c>
      <c r="Q172">
        <v>1.974</v>
      </c>
      <c r="R172">
        <v>4.9417</v>
      </c>
      <c r="S172">
        <v>0.46800000000000003</v>
      </c>
      <c r="T172">
        <v>0.45900000000000002</v>
      </c>
      <c r="U172">
        <v>0.45400000000000001</v>
      </c>
      <c r="V172">
        <v>0.47199999999999998</v>
      </c>
      <c r="W172" t="s">
        <v>148</v>
      </c>
      <c r="X172" t="s">
        <v>1060</v>
      </c>
      <c r="Y172" t="s">
        <v>89</v>
      </c>
      <c r="Z172" t="s">
        <v>198</v>
      </c>
    </row>
    <row r="173" spans="1:26" x14ac:dyDescent="0.25">
      <c r="A173" s="148">
        <v>2007</v>
      </c>
      <c r="B173" s="25">
        <v>43240</v>
      </c>
      <c r="C173" t="s">
        <v>406</v>
      </c>
      <c r="D173">
        <v>66</v>
      </c>
      <c r="E173">
        <v>62</v>
      </c>
      <c r="F173">
        <v>1.7999999999999999E-2</v>
      </c>
      <c r="G173">
        <v>521333</v>
      </c>
      <c r="H173">
        <v>13160</v>
      </c>
      <c r="I173">
        <v>15.5</v>
      </c>
      <c r="J173">
        <v>113</v>
      </c>
      <c r="K173">
        <v>113</v>
      </c>
      <c r="L173">
        <v>12.8</v>
      </c>
      <c r="M173">
        <v>0.98059598059598052</v>
      </c>
      <c r="N173">
        <v>0.99819999999999998</v>
      </c>
      <c r="O173">
        <v>0.94710000000000005</v>
      </c>
      <c r="P173">
        <v>2.9649999999999999</v>
      </c>
      <c r="Q173">
        <v>2.8239999999999998</v>
      </c>
      <c r="R173">
        <v>5.4537000000000004</v>
      </c>
      <c r="S173">
        <v>1.62</v>
      </c>
      <c r="T173">
        <v>1.6259999999999999</v>
      </c>
      <c r="U173">
        <v>1.5920000000000001</v>
      </c>
      <c r="V173">
        <v>1.61</v>
      </c>
      <c r="W173">
        <v>0</v>
      </c>
      <c r="X173" t="s">
        <v>188</v>
      </c>
      <c r="Y173" t="s">
        <v>89</v>
      </c>
      <c r="Z173" t="s">
        <v>198</v>
      </c>
    </row>
    <row r="174" spans="1:26" x14ac:dyDescent="0.25">
      <c r="A174" s="148">
        <v>2006</v>
      </c>
      <c r="B174" s="25">
        <v>43240</v>
      </c>
      <c r="C174" t="s">
        <v>220</v>
      </c>
      <c r="D174">
        <v>66</v>
      </c>
      <c r="E174">
        <v>62</v>
      </c>
      <c r="F174">
        <v>1.7999999999999999E-2</v>
      </c>
      <c r="G174">
        <v>521333</v>
      </c>
      <c r="H174">
        <v>13160</v>
      </c>
      <c r="I174">
        <v>15.6</v>
      </c>
      <c r="J174">
        <v>114</v>
      </c>
      <c r="K174">
        <v>114</v>
      </c>
      <c r="L174">
        <v>12.9</v>
      </c>
      <c r="M174">
        <v>0.97991689750692512</v>
      </c>
      <c r="N174">
        <v>1.8935999999999999</v>
      </c>
      <c r="O174">
        <v>2.0057999999999998</v>
      </c>
      <c r="P174">
        <v>1.714</v>
      </c>
      <c r="Q174">
        <v>1.792</v>
      </c>
      <c r="R174">
        <v>5.4537000000000004</v>
      </c>
      <c r="S174">
        <v>0.49399999999999999</v>
      </c>
      <c r="T174">
        <v>0.48699999999999999</v>
      </c>
      <c r="U174">
        <v>0.48099999999999998</v>
      </c>
      <c r="V174">
        <v>0.499</v>
      </c>
      <c r="W174">
        <v>0</v>
      </c>
      <c r="X174" t="s">
        <v>188</v>
      </c>
      <c r="Y174" t="s">
        <v>89</v>
      </c>
      <c r="Z174" t="s">
        <v>198</v>
      </c>
    </row>
    <row r="175" spans="1:26" x14ac:dyDescent="0.25">
      <c r="A175" s="148">
        <v>2005</v>
      </c>
      <c r="B175" s="25">
        <v>43240</v>
      </c>
      <c r="C175" t="s">
        <v>500</v>
      </c>
      <c r="D175">
        <v>65.5</v>
      </c>
      <c r="E175">
        <v>40</v>
      </c>
      <c r="F175">
        <v>1.7999999999999999E-2</v>
      </c>
      <c r="G175">
        <v>521333</v>
      </c>
      <c r="H175">
        <v>13160</v>
      </c>
      <c r="I175">
        <v>15.5</v>
      </c>
      <c r="J175">
        <v>115</v>
      </c>
      <c r="K175">
        <v>115</v>
      </c>
      <c r="L175">
        <v>12.7</v>
      </c>
      <c r="M175">
        <v>0.98127600554785033</v>
      </c>
      <c r="N175">
        <v>0</v>
      </c>
      <c r="O175">
        <v>0</v>
      </c>
      <c r="P175">
        <v>0</v>
      </c>
      <c r="Q175">
        <v>0</v>
      </c>
      <c r="R175">
        <v>5.4537000000000004</v>
      </c>
      <c r="S175" t="s">
        <v>468</v>
      </c>
      <c r="T175" t="s">
        <v>468</v>
      </c>
      <c r="U175" t="s">
        <v>468</v>
      </c>
      <c r="V175">
        <v>2.8</v>
      </c>
      <c r="W175" t="s">
        <v>661</v>
      </c>
      <c r="X175" t="s">
        <v>1060</v>
      </c>
      <c r="Y175" t="s">
        <v>89</v>
      </c>
      <c r="Z175" t="s">
        <v>198</v>
      </c>
    </row>
    <row r="176" spans="1:26" x14ac:dyDescent="0.25">
      <c r="A176" s="148">
        <v>2004</v>
      </c>
      <c r="B176" s="25">
        <v>43240</v>
      </c>
      <c r="C176" t="s">
        <v>217</v>
      </c>
      <c r="D176">
        <v>65.8</v>
      </c>
      <c r="E176">
        <v>41</v>
      </c>
      <c r="F176">
        <v>1.7999999999999999E-2</v>
      </c>
      <c r="G176">
        <v>521333</v>
      </c>
      <c r="H176">
        <v>13160</v>
      </c>
      <c r="I176">
        <v>15.6</v>
      </c>
      <c r="J176">
        <v>116</v>
      </c>
      <c r="K176">
        <v>116</v>
      </c>
      <c r="L176">
        <v>12.8</v>
      </c>
      <c r="M176">
        <v>0.98059598059598052</v>
      </c>
      <c r="N176">
        <v>2.2105000000000001</v>
      </c>
      <c r="O176">
        <v>2.1715</v>
      </c>
      <c r="P176">
        <v>1.9339999999999999</v>
      </c>
      <c r="Q176">
        <v>1.921</v>
      </c>
      <c r="R176">
        <v>5.4537000000000004</v>
      </c>
      <c r="S176">
        <v>0.47699999999999998</v>
      </c>
      <c r="T176">
        <v>0.48199999999999998</v>
      </c>
      <c r="U176">
        <v>0.47</v>
      </c>
      <c r="V176">
        <v>0.48799999999999999</v>
      </c>
      <c r="W176" t="s">
        <v>148</v>
      </c>
      <c r="X176" t="s">
        <v>1060</v>
      </c>
      <c r="Y176" t="s">
        <v>89</v>
      </c>
      <c r="Z176" t="s">
        <v>198</v>
      </c>
    </row>
    <row r="177" spans="1:26" x14ac:dyDescent="0.25">
      <c r="A177" s="148">
        <v>2003</v>
      </c>
      <c r="B177" s="25">
        <v>43239</v>
      </c>
      <c r="C177" t="s">
        <v>408</v>
      </c>
      <c r="D177">
        <v>69</v>
      </c>
      <c r="E177">
        <v>75</v>
      </c>
      <c r="F177">
        <v>1.7999999999999999E-2</v>
      </c>
      <c r="G177">
        <v>521333</v>
      </c>
      <c r="H177">
        <v>13160</v>
      </c>
      <c r="I177">
        <v>15.7</v>
      </c>
      <c r="J177">
        <v>115</v>
      </c>
      <c r="K177">
        <v>115</v>
      </c>
      <c r="L177">
        <v>12.9</v>
      </c>
      <c r="M177">
        <v>0.97991689750692512</v>
      </c>
      <c r="N177">
        <v>0.93640000000000001</v>
      </c>
      <c r="O177">
        <v>1.0074000000000001</v>
      </c>
      <c r="P177">
        <v>3.5489999999999999</v>
      </c>
      <c r="Q177">
        <v>3.7509999999999999</v>
      </c>
      <c r="R177">
        <v>5.1668000000000003</v>
      </c>
      <c r="S177">
        <v>1.958</v>
      </c>
      <c r="T177">
        <v>1.9239999999999999</v>
      </c>
      <c r="U177">
        <v>1.9019999999999999</v>
      </c>
      <c r="V177">
        <v>1.92</v>
      </c>
      <c r="W177">
        <v>0</v>
      </c>
      <c r="X177" t="s">
        <v>188</v>
      </c>
      <c r="Y177" t="s">
        <v>89</v>
      </c>
      <c r="Z177" t="s">
        <v>198</v>
      </c>
    </row>
    <row r="178" spans="1:26" x14ac:dyDescent="0.25">
      <c r="A178" s="148">
        <v>2002</v>
      </c>
      <c r="B178" s="25">
        <v>43239</v>
      </c>
      <c r="C178" t="s">
        <v>222</v>
      </c>
      <c r="D178">
        <v>69</v>
      </c>
      <c r="E178">
        <v>75</v>
      </c>
      <c r="F178">
        <v>1.7999999999999999E-2</v>
      </c>
      <c r="G178">
        <v>521333</v>
      </c>
      <c r="H178">
        <v>13160</v>
      </c>
      <c r="I178">
        <v>15.5</v>
      </c>
      <c r="J178">
        <v>113</v>
      </c>
      <c r="K178">
        <v>113</v>
      </c>
      <c r="L178">
        <v>12.8</v>
      </c>
      <c r="M178">
        <v>0.98059598059598052</v>
      </c>
      <c r="N178">
        <v>1.9366000000000001</v>
      </c>
      <c r="O178">
        <v>2.0548000000000002</v>
      </c>
      <c r="P178">
        <v>1.83</v>
      </c>
      <c r="Q178">
        <v>1.925</v>
      </c>
      <c r="R178">
        <v>5.1668000000000003</v>
      </c>
      <c r="S178">
        <v>0.48799999999999999</v>
      </c>
      <c r="T178">
        <v>0.48399999999999999</v>
      </c>
      <c r="U178">
        <v>0.47699999999999998</v>
      </c>
      <c r="V178">
        <v>0.495</v>
      </c>
      <c r="W178">
        <v>0</v>
      </c>
      <c r="X178" t="s">
        <v>188</v>
      </c>
      <c r="Y178" t="s">
        <v>89</v>
      </c>
      <c r="Z178" t="s">
        <v>198</v>
      </c>
    </row>
    <row r="179" spans="1:26" x14ac:dyDescent="0.25">
      <c r="A179" s="148">
        <v>2001</v>
      </c>
      <c r="B179" s="25">
        <v>43239</v>
      </c>
      <c r="C179" t="s">
        <v>560</v>
      </c>
      <c r="D179">
        <v>69.7</v>
      </c>
      <c r="E179">
        <v>58</v>
      </c>
      <c r="F179">
        <v>1.7999999999999999E-2</v>
      </c>
      <c r="G179">
        <v>521333</v>
      </c>
      <c r="H179">
        <v>13160</v>
      </c>
      <c r="I179">
        <v>15.5</v>
      </c>
      <c r="J179">
        <v>115</v>
      </c>
      <c r="K179">
        <v>115</v>
      </c>
      <c r="L179">
        <v>12.7</v>
      </c>
      <c r="M179">
        <v>0.98127600554785033</v>
      </c>
      <c r="N179">
        <v>0</v>
      </c>
      <c r="O179">
        <v>0</v>
      </c>
      <c r="P179">
        <v>0</v>
      </c>
      <c r="Q179">
        <v>0</v>
      </c>
      <c r="R179">
        <v>5.1668000000000003</v>
      </c>
      <c r="S179" t="s">
        <v>468</v>
      </c>
      <c r="T179" t="s">
        <v>468</v>
      </c>
      <c r="U179" t="s">
        <v>468</v>
      </c>
      <c r="V179">
        <v>2.6</v>
      </c>
      <c r="W179" t="s">
        <v>661</v>
      </c>
      <c r="X179" t="s">
        <v>1060</v>
      </c>
      <c r="Y179" t="s">
        <v>89</v>
      </c>
      <c r="Z179" t="s">
        <v>198</v>
      </c>
    </row>
    <row r="180" spans="1:26" x14ac:dyDescent="0.25">
      <c r="A180" s="148">
        <v>2000</v>
      </c>
      <c r="B180" s="25">
        <v>43239</v>
      </c>
      <c r="C180" t="s">
        <v>220</v>
      </c>
      <c r="D180">
        <v>68.3</v>
      </c>
      <c r="E180">
        <v>47</v>
      </c>
      <c r="F180">
        <v>1.7999999999999999E-2</v>
      </c>
      <c r="G180">
        <v>521333</v>
      </c>
      <c r="H180">
        <v>13160</v>
      </c>
      <c r="I180">
        <v>15.6</v>
      </c>
      <c r="J180">
        <v>115.5</v>
      </c>
      <c r="K180">
        <v>115.5</v>
      </c>
      <c r="L180">
        <v>12.8</v>
      </c>
      <c r="M180">
        <v>0.98059598059598052</v>
      </c>
      <c r="N180">
        <v>2.1282999999999999</v>
      </c>
      <c r="O180">
        <v>2.0543999999999998</v>
      </c>
      <c r="P180">
        <v>2.0219999999999998</v>
      </c>
      <c r="Q180">
        <v>1.915</v>
      </c>
      <c r="R180">
        <v>5.1668000000000003</v>
      </c>
      <c r="S180">
        <v>0.49099999999999999</v>
      </c>
      <c r="T180">
        <v>0.48199999999999998</v>
      </c>
      <c r="U180">
        <v>0.47699999999999998</v>
      </c>
      <c r="V180">
        <v>0.495</v>
      </c>
      <c r="W180" t="s">
        <v>148</v>
      </c>
      <c r="X180" t="s">
        <v>1060</v>
      </c>
      <c r="Y180" t="s">
        <v>89</v>
      </c>
      <c r="Z180" t="s">
        <v>198</v>
      </c>
    </row>
    <row r="181" spans="1:26" x14ac:dyDescent="0.25">
      <c r="A181" s="148">
        <v>1999</v>
      </c>
      <c r="B181" s="25">
        <v>43238</v>
      </c>
      <c r="C181" t="s">
        <v>407</v>
      </c>
      <c r="D181">
        <v>68</v>
      </c>
      <c r="E181">
        <v>70</v>
      </c>
      <c r="F181">
        <v>1.7999999999999999E-2</v>
      </c>
      <c r="G181">
        <v>521333</v>
      </c>
      <c r="H181">
        <v>13160</v>
      </c>
      <c r="I181">
        <v>15.6</v>
      </c>
      <c r="J181">
        <v>115</v>
      </c>
      <c r="K181">
        <v>115</v>
      </c>
      <c r="L181">
        <v>12.8</v>
      </c>
      <c r="M181">
        <v>0.98059598059598052</v>
      </c>
      <c r="N181">
        <v>0.92079999999999995</v>
      </c>
      <c r="O181">
        <v>0.96309999999999996</v>
      </c>
      <c r="P181">
        <v>3.714</v>
      </c>
      <c r="Q181">
        <v>3.907</v>
      </c>
      <c r="R181">
        <v>4.9973999999999998</v>
      </c>
      <c r="S181">
        <v>2.016</v>
      </c>
      <c r="T181">
        <v>2.0270000000000001</v>
      </c>
      <c r="U181">
        <v>1.982</v>
      </c>
      <c r="V181">
        <v>2</v>
      </c>
      <c r="W181">
        <v>0</v>
      </c>
      <c r="X181" t="s">
        <v>188</v>
      </c>
      <c r="Y181" t="s">
        <v>89</v>
      </c>
      <c r="Z181" t="s">
        <v>198</v>
      </c>
    </row>
    <row r="182" spans="1:26" x14ac:dyDescent="0.25">
      <c r="A182" s="148">
        <v>1998</v>
      </c>
      <c r="B182" s="25">
        <v>43238</v>
      </c>
      <c r="C182" t="s">
        <v>217</v>
      </c>
      <c r="D182">
        <v>68</v>
      </c>
      <c r="E182">
        <v>70</v>
      </c>
      <c r="F182">
        <v>1.7999999999999999E-2</v>
      </c>
      <c r="G182">
        <v>521333</v>
      </c>
      <c r="H182">
        <v>13160</v>
      </c>
      <c r="I182">
        <v>15.7</v>
      </c>
      <c r="J182">
        <v>115</v>
      </c>
      <c r="K182">
        <v>115</v>
      </c>
      <c r="L182">
        <v>12.9</v>
      </c>
      <c r="M182">
        <v>0.97991689750692512</v>
      </c>
      <c r="N182">
        <v>1.9306000000000001</v>
      </c>
      <c r="O182">
        <v>1.8576999999999999</v>
      </c>
      <c r="P182">
        <v>1.901</v>
      </c>
      <c r="Q182">
        <v>1.7989999999999999</v>
      </c>
      <c r="R182">
        <v>4.9973999999999998</v>
      </c>
      <c r="S182">
        <v>0.49199999999999999</v>
      </c>
      <c r="T182">
        <v>0.48399999999999999</v>
      </c>
      <c r="U182">
        <v>0.47799999999999998</v>
      </c>
      <c r="V182">
        <v>0.496</v>
      </c>
      <c r="W182">
        <v>0</v>
      </c>
      <c r="X182" t="s">
        <v>188</v>
      </c>
      <c r="Y182" t="s">
        <v>89</v>
      </c>
      <c r="Z182" t="s">
        <v>198</v>
      </c>
    </row>
    <row r="183" spans="1:26" x14ac:dyDescent="0.25">
      <c r="A183" s="148">
        <v>1997</v>
      </c>
      <c r="B183" s="25">
        <v>43238</v>
      </c>
      <c r="C183" t="s">
        <v>500</v>
      </c>
      <c r="D183">
        <v>68.900000000000006</v>
      </c>
      <c r="E183">
        <v>53</v>
      </c>
      <c r="F183">
        <v>1.7999999999999999E-2</v>
      </c>
      <c r="G183">
        <v>521333</v>
      </c>
      <c r="H183">
        <v>13160</v>
      </c>
      <c r="I183">
        <v>15.5</v>
      </c>
      <c r="J183">
        <v>114</v>
      </c>
      <c r="K183">
        <v>114</v>
      </c>
      <c r="L183">
        <v>12.8</v>
      </c>
      <c r="M183">
        <v>0.98059598059598052</v>
      </c>
      <c r="N183">
        <v>0</v>
      </c>
      <c r="O183">
        <v>0</v>
      </c>
      <c r="P183">
        <v>0</v>
      </c>
      <c r="Q183">
        <v>0</v>
      </c>
      <c r="R183">
        <v>4.9973999999999998</v>
      </c>
      <c r="S183" t="s">
        <v>468</v>
      </c>
      <c r="T183" t="s">
        <v>468</v>
      </c>
      <c r="U183" t="s">
        <v>468</v>
      </c>
      <c r="V183">
        <v>2.4</v>
      </c>
      <c r="W183" t="s">
        <v>661</v>
      </c>
      <c r="X183" t="s">
        <v>1060</v>
      </c>
      <c r="Y183" t="s">
        <v>89</v>
      </c>
      <c r="Z183" t="s">
        <v>198</v>
      </c>
    </row>
    <row r="184" spans="1:26" x14ac:dyDescent="0.25">
      <c r="A184" s="148">
        <v>1996</v>
      </c>
      <c r="B184" s="25">
        <v>43238</v>
      </c>
      <c r="C184" t="s">
        <v>222</v>
      </c>
      <c r="D184">
        <v>70</v>
      </c>
      <c r="E184">
        <v>70</v>
      </c>
      <c r="F184">
        <v>1.7999999999999999E-2</v>
      </c>
      <c r="G184">
        <v>521333</v>
      </c>
      <c r="H184">
        <v>13160</v>
      </c>
      <c r="I184">
        <v>15.6</v>
      </c>
      <c r="J184">
        <v>115</v>
      </c>
      <c r="K184">
        <v>115</v>
      </c>
      <c r="L184">
        <v>12.8</v>
      </c>
      <c r="M184">
        <v>0.98059598059598052</v>
      </c>
      <c r="N184">
        <v>1.9325000000000001</v>
      </c>
      <c r="O184">
        <v>1.9887999999999999</v>
      </c>
      <c r="P184">
        <v>1.804</v>
      </c>
      <c r="Q184">
        <v>1.825</v>
      </c>
      <c r="R184">
        <v>4.9973999999999998</v>
      </c>
      <c r="S184">
        <v>0.46700000000000003</v>
      </c>
      <c r="T184">
        <v>0.45900000000000002</v>
      </c>
      <c r="U184">
        <v>0.45400000000000001</v>
      </c>
      <c r="V184">
        <v>0.47199999999999998</v>
      </c>
      <c r="W184">
        <v>0</v>
      </c>
      <c r="X184" t="s">
        <v>188</v>
      </c>
      <c r="Y184" t="s">
        <v>89</v>
      </c>
      <c r="Z184" t="s">
        <v>198</v>
      </c>
    </row>
    <row r="185" spans="1:26" x14ac:dyDescent="0.25">
      <c r="A185" s="148">
        <v>1995</v>
      </c>
      <c r="B185" s="25">
        <v>43238</v>
      </c>
      <c r="C185" t="s">
        <v>220</v>
      </c>
      <c r="D185">
        <v>68.7</v>
      </c>
      <c r="E185">
        <v>71</v>
      </c>
      <c r="F185">
        <v>1.7999999999999999E-2</v>
      </c>
      <c r="G185">
        <v>521333</v>
      </c>
      <c r="H185">
        <v>13160</v>
      </c>
      <c r="I185">
        <v>15.6</v>
      </c>
      <c r="J185">
        <v>115</v>
      </c>
      <c r="K185">
        <v>115</v>
      </c>
      <c r="L185">
        <v>12.8</v>
      </c>
      <c r="M185">
        <v>0.98059598059598052</v>
      </c>
      <c r="N185">
        <v>2.1328</v>
      </c>
      <c r="O185">
        <v>2.0981999999999998</v>
      </c>
      <c r="P185">
        <v>2.113</v>
      </c>
      <c r="Q185">
        <v>1.976</v>
      </c>
      <c r="R185">
        <v>4.9973999999999998</v>
      </c>
      <c r="S185">
        <v>0.495</v>
      </c>
      <c r="T185">
        <v>0.47099999999999997</v>
      </c>
      <c r="U185">
        <v>0.47399999999999998</v>
      </c>
      <c r="V185">
        <v>0.49199999999999999</v>
      </c>
      <c r="W185" t="s">
        <v>148</v>
      </c>
      <c r="X185" t="s">
        <v>1060</v>
      </c>
      <c r="Y185" t="s">
        <v>89</v>
      </c>
      <c r="Z185" t="s">
        <v>198</v>
      </c>
    </row>
    <row r="186" spans="1:26" x14ac:dyDescent="0.25">
      <c r="A186" s="148">
        <v>1994</v>
      </c>
      <c r="B186" s="25">
        <v>43237</v>
      </c>
      <c r="C186" t="s">
        <v>406</v>
      </c>
      <c r="D186">
        <v>69.099999999999994</v>
      </c>
      <c r="E186">
        <v>68</v>
      </c>
      <c r="F186">
        <v>1.7999999999999999E-2</v>
      </c>
      <c r="G186">
        <v>521333</v>
      </c>
      <c r="H186">
        <v>13160</v>
      </c>
      <c r="I186">
        <v>15.5</v>
      </c>
      <c r="J186">
        <v>116</v>
      </c>
      <c r="K186">
        <v>116</v>
      </c>
      <c r="L186">
        <v>12.7</v>
      </c>
      <c r="M186">
        <v>0.98127600554785033</v>
      </c>
      <c r="N186">
        <v>1.1584000000000001</v>
      </c>
      <c r="O186">
        <v>1.1135999999999999</v>
      </c>
      <c r="P186">
        <v>3.6509999999999998</v>
      </c>
      <c r="Q186">
        <v>3.4729999999999999</v>
      </c>
      <c r="R186">
        <v>5.0571999999999999</v>
      </c>
      <c r="S186">
        <v>1.5940000000000001</v>
      </c>
      <c r="T186">
        <v>1.577</v>
      </c>
      <c r="U186">
        <v>1.556</v>
      </c>
      <c r="V186">
        <v>1.5740000000000001</v>
      </c>
      <c r="W186" t="s">
        <v>148</v>
      </c>
      <c r="X186" t="s">
        <v>1060</v>
      </c>
      <c r="Y186" t="s">
        <v>89</v>
      </c>
      <c r="Z186" t="s">
        <v>198</v>
      </c>
    </row>
    <row r="187" spans="1:26" x14ac:dyDescent="0.25">
      <c r="A187" s="148">
        <v>1993</v>
      </c>
      <c r="B187" s="25">
        <v>43237</v>
      </c>
      <c r="C187" t="s">
        <v>412</v>
      </c>
      <c r="D187">
        <v>69.400000000000006</v>
      </c>
      <c r="E187">
        <v>65</v>
      </c>
      <c r="F187">
        <v>1.7999999999999999E-2</v>
      </c>
      <c r="G187">
        <v>521333</v>
      </c>
      <c r="H187">
        <v>13160</v>
      </c>
      <c r="I187">
        <v>15.7</v>
      </c>
      <c r="J187">
        <v>116</v>
      </c>
      <c r="K187">
        <v>116</v>
      </c>
      <c r="L187">
        <v>12.9</v>
      </c>
      <c r="M187">
        <v>0.97991689750692512</v>
      </c>
      <c r="N187">
        <v>2.1295000000000002</v>
      </c>
      <c r="O187">
        <v>2.1063999999999998</v>
      </c>
      <c r="P187">
        <v>2.4039999999999999</v>
      </c>
      <c r="Q187">
        <v>2.3170000000000002</v>
      </c>
      <c r="R187">
        <v>5.0571999999999999</v>
      </c>
      <c r="S187">
        <v>0.57099999999999995</v>
      </c>
      <c r="T187">
        <v>0.55600000000000005</v>
      </c>
      <c r="U187">
        <v>0.55200000000000005</v>
      </c>
      <c r="V187">
        <v>0.56999999999999995</v>
      </c>
      <c r="W187" t="s">
        <v>148</v>
      </c>
      <c r="X187" t="s">
        <v>1060</v>
      </c>
      <c r="Y187" t="s">
        <v>89</v>
      </c>
      <c r="Z187" t="s">
        <v>198</v>
      </c>
    </row>
    <row r="188" spans="1:26" x14ac:dyDescent="0.25">
      <c r="A188" s="148">
        <v>1992</v>
      </c>
      <c r="B188" s="25">
        <v>43237</v>
      </c>
      <c r="C188" t="s">
        <v>560</v>
      </c>
      <c r="D188">
        <v>70</v>
      </c>
      <c r="E188">
        <v>55</v>
      </c>
      <c r="F188">
        <v>1.7999999999999999E-2</v>
      </c>
      <c r="G188">
        <v>521333</v>
      </c>
      <c r="H188">
        <v>13160</v>
      </c>
      <c r="I188">
        <v>15.3</v>
      </c>
      <c r="J188">
        <v>113</v>
      </c>
      <c r="K188">
        <v>113</v>
      </c>
      <c r="L188">
        <v>12.6</v>
      </c>
      <c r="M188">
        <v>0.98195697432338658</v>
      </c>
      <c r="N188">
        <v>0</v>
      </c>
      <c r="O188">
        <v>0</v>
      </c>
      <c r="P188">
        <v>0</v>
      </c>
      <c r="Q188">
        <v>0</v>
      </c>
      <c r="R188">
        <v>5.0571999999999999</v>
      </c>
      <c r="S188" t="s">
        <v>468</v>
      </c>
      <c r="T188" t="s">
        <v>468</v>
      </c>
      <c r="U188" t="s">
        <v>468</v>
      </c>
      <c r="V188">
        <v>2.8</v>
      </c>
      <c r="W188" t="s">
        <v>661</v>
      </c>
      <c r="X188" t="s">
        <v>188</v>
      </c>
      <c r="Y188" t="s">
        <v>89</v>
      </c>
      <c r="Z188" t="s">
        <v>198</v>
      </c>
    </row>
    <row r="189" spans="1:26" x14ac:dyDescent="0.25">
      <c r="A189" s="148">
        <v>1991</v>
      </c>
      <c r="B189" s="25">
        <v>43237</v>
      </c>
      <c r="C189" t="s">
        <v>217</v>
      </c>
      <c r="D189">
        <v>70</v>
      </c>
      <c r="E189">
        <v>55</v>
      </c>
      <c r="F189">
        <v>1.7999999999999999E-2</v>
      </c>
      <c r="G189">
        <v>521333</v>
      </c>
      <c r="H189">
        <v>13160</v>
      </c>
      <c r="I189">
        <v>15.5</v>
      </c>
      <c r="J189">
        <v>114</v>
      </c>
      <c r="K189">
        <v>114</v>
      </c>
      <c r="L189">
        <v>12.8</v>
      </c>
      <c r="M189">
        <v>0.98059598059598052</v>
      </c>
      <c r="N189">
        <v>2.0588000000000002</v>
      </c>
      <c r="O189">
        <v>1.9238</v>
      </c>
      <c r="P189">
        <v>2.0049999999999999</v>
      </c>
      <c r="Q189">
        <v>1.8360000000000001</v>
      </c>
      <c r="R189">
        <v>5.0571999999999999</v>
      </c>
      <c r="S189">
        <v>0.49299999999999999</v>
      </c>
      <c r="T189">
        <v>0.48299999999999998</v>
      </c>
      <c r="U189">
        <v>0.47899999999999998</v>
      </c>
      <c r="V189">
        <v>0.497</v>
      </c>
      <c r="W189">
        <v>0</v>
      </c>
      <c r="X189" t="s">
        <v>188</v>
      </c>
      <c r="Y189" t="s">
        <v>89</v>
      </c>
      <c r="Z189" t="s">
        <v>198</v>
      </c>
    </row>
    <row r="190" spans="1:26" x14ac:dyDescent="0.25">
      <c r="A190" s="148">
        <v>1990</v>
      </c>
      <c r="B190" s="25">
        <v>43237</v>
      </c>
      <c r="C190" t="s">
        <v>222</v>
      </c>
      <c r="D190">
        <v>68.2</v>
      </c>
      <c r="E190">
        <v>70</v>
      </c>
      <c r="F190">
        <v>1.7999999999999999E-2</v>
      </c>
      <c r="G190">
        <v>521333</v>
      </c>
      <c r="H190">
        <v>13160</v>
      </c>
      <c r="I190">
        <v>15.5</v>
      </c>
      <c r="J190">
        <v>116</v>
      </c>
      <c r="K190">
        <v>116</v>
      </c>
      <c r="L190">
        <v>12.7</v>
      </c>
      <c r="M190">
        <v>0.98127600554785033</v>
      </c>
      <c r="N190">
        <v>1.9863</v>
      </c>
      <c r="O190">
        <v>2.0828000000000002</v>
      </c>
      <c r="P190">
        <v>1.8240000000000001</v>
      </c>
      <c r="Q190">
        <v>1.9350000000000001</v>
      </c>
      <c r="R190">
        <v>5.0571999999999999</v>
      </c>
      <c r="S190">
        <v>0.46400000000000002</v>
      </c>
      <c r="T190">
        <v>0.47</v>
      </c>
      <c r="U190">
        <v>0.45800000000000002</v>
      </c>
      <c r="V190">
        <v>0.47599999999999998</v>
      </c>
      <c r="W190">
        <v>0</v>
      </c>
      <c r="X190" t="s">
        <v>1052</v>
      </c>
      <c r="Y190" t="s">
        <v>89</v>
      </c>
      <c r="Z190" t="s">
        <v>198</v>
      </c>
    </row>
    <row r="191" spans="1:26" x14ac:dyDescent="0.25">
      <c r="A191" s="148">
        <v>1989</v>
      </c>
      <c r="B191" s="25">
        <v>43237</v>
      </c>
      <c r="C191" t="s">
        <v>408</v>
      </c>
      <c r="D191">
        <v>68.2</v>
      </c>
      <c r="E191">
        <v>70</v>
      </c>
      <c r="F191">
        <v>1.7999999999999999E-2</v>
      </c>
      <c r="G191">
        <v>521333</v>
      </c>
      <c r="H191">
        <v>13160</v>
      </c>
      <c r="I191">
        <v>15.5</v>
      </c>
      <c r="J191">
        <v>113.5</v>
      </c>
      <c r="K191">
        <v>113.5</v>
      </c>
      <c r="L191">
        <v>12.8</v>
      </c>
      <c r="M191">
        <v>0.98059598059598052</v>
      </c>
      <c r="N191">
        <v>1.0293000000000001</v>
      </c>
      <c r="O191">
        <v>0.98460000000000003</v>
      </c>
      <c r="P191">
        <v>2.6829999999999998</v>
      </c>
      <c r="Q191">
        <v>2.5920000000000001</v>
      </c>
      <c r="R191">
        <v>5.0571999999999999</v>
      </c>
      <c r="S191">
        <v>1.3180000000000001</v>
      </c>
      <c r="T191">
        <v>1.331</v>
      </c>
      <c r="U191">
        <v>1.2989999999999999</v>
      </c>
      <c r="V191">
        <v>1.3169999999999999</v>
      </c>
      <c r="W191">
        <v>0</v>
      </c>
      <c r="X191" t="s">
        <v>1052</v>
      </c>
      <c r="Y191" t="s">
        <v>89</v>
      </c>
      <c r="Z191" t="s">
        <v>198</v>
      </c>
    </row>
    <row r="192" spans="1:26" x14ac:dyDescent="0.25">
      <c r="A192" s="148">
        <v>1988</v>
      </c>
      <c r="B192" s="25">
        <v>43236</v>
      </c>
      <c r="C192" t="s">
        <v>411</v>
      </c>
      <c r="D192">
        <v>68.900000000000006</v>
      </c>
      <c r="E192">
        <v>66</v>
      </c>
      <c r="F192">
        <v>1.7999999999999999E-2</v>
      </c>
      <c r="G192">
        <v>521333</v>
      </c>
      <c r="H192">
        <v>13160</v>
      </c>
      <c r="I192">
        <v>15.5</v>
      </c>
      <c r="J192">
        <v>116</v>
      </c>
      <c r="K192">
        <v>116</v>
      </c>
      <c r="L192">
        <v>12.7</v>
      </c>
      <c r="M192">
        <v>0.98127600554785033</v>
      </c>
      <c r="N192">
        <v>2.0581999999999998</v>
      </c>
      <c r="O192">
        <v>1.9674</v>
      </c>
      <c r="P192">
        <v>2.335</v>
      </c>
      <c r="Q192">
        <v>2.218</v>
      </c>
      <c r="R192">
        <v>5.0148999999999999</v>
      </c>
      <c r="S192">
        <v>0.56899999999999995</v>
      </c>
      <c r="T192">
        <v>0.56499999999999995</v>
      </c>
      <c r="U192">
        <v>0.55600000000000005</v>
      </c>
      <c r="V192">
        <v>0.57399999999999995</v>
      </c>
      <c r="W192">
        <v>0</v>
      </c>
      <c r="X192" t="s">
        <v>1052</v>
      </c>
      <c r="Y192" t="s">
        <v>89</v>
      </c>
      <c r="Z192" t="s">
        <v>198</v>
      </c>
    </row>
    <row r="193" spans="1:26" x14ac:dyDescent="0.25">
      <c r="A193" s="148">
        <v>1987</v>
      </c>
      <c r="B193" s="25">
        <v>43236</v>
      </c>
      <c r="C193" t="s">
        <v>220</v>
      </c>
      <c r="D193">
        <v>71</v>
      </c>
      <c r="E193">
        <v>68</v>
      </c>
      <c r="F193">
        <v>1.7999999999999999E-2</v>
      </c>
      <c r="G193">
        <v>521333</v>
      </c>
      <c r="H193">
        <v>13160</v>
      </c>
      <c r="I193">
        <v>15.7</v>
      </c>
      <c r="J193">
        <v>116</v>
      </c>
      <c r="K193">
        <v>116</v>
      </c>
      <c r="L193">
        <v>12.9</v>
      </c>
      <c r="M193">
        <v>0.97991689750692512</v>
      </c>
      <c r="N193">
        <v>1.9932000000000001</v>
      </c>
      <c r="O193">
        <v>1.8473999999999999</v>
      </c>
      <c r="P193">
        <v>1.9059999999999999</v>
      </c>
      <c r="Q193">
        <v>1.827</v>
      </c>
      <c r="R193">
        <v>5.0148999999999999</v>
      </c>
      <c r="S193">
        <v>0.48</v>
      </c>
      <c r="T193">
        <v>0.496</v>
      </c>
      <c r="U193">
        <v>0.47799999999999998</v>
      </c>
      <c r="V193">
        <v>0.496</v>
      </c>
      <c r="W193">
        <v>0</v>
      </c>
      <c r="X193" t="s">
        <v>188</v>
      </c>
      <c r="Y193" t="s">
        <v>89</v>
      </c>
      <c r="Z193" t="s">
        <v>198</v>
      </c>
    </row>
    <row r="194" spans="1:26" x14ac:dyDescent="0.25">
      <c r="A194" s="148">
        <v>1986</v>
      </c>
      <c r="B194" s="25">
        <v>43236</v>
      </c>
      <c r="C194" t="s">
        <v>500</v>
      </c>
      <c r="D194">
        <v>71</v>
      </c>
      <c r="E194">
        <v>68</v>
      </c>
      <c r="F194">
        <v>1.7999999999999999E-2</v>
      </c>
      <c r="G194">
        <v>521333</v>
      </c>
      <c r="H194">
        <v>13160</v>
      </c>
      <c r="I194">
        <v>15.5</v>
      </c>
      <c r="J194">
        <v>116</v>
      </c>
      <c r="K194">
        <v>116</v>
      </c>
      <c r="L194">
        <v>12.7</v>
      </c>
      <c r="M194">
        <v>0.98127600554785033</v>
      </c>
      <c r="N194">
        <v>0</v>
      </c>
      <c r="O194">
        <v>0</v>
      </c>
      <c r="P194">
        <v>0</v>
      </c>
      <c r="Q194">
        <v>0</v>
      </c>
      <c r="R194">
        <v>5.0148999999999999</v>
      </c>
      <c r="S194" t="s">
        <v>468</v>
      </c>
      <c r="T194" t="s">
        <v>468</v>
      </c>
      <c r="U194" t="s">
        <v>468</v>
      </c>
      <c r="V194">
        <v>2.6</v>
      </c>
      <c r="W194" t="s">
        <v>661</v>
      </c>
      <c r="X194" t="s">
        <v>188</v>
      </c>
      <c r="Y194" t="s">
        <v>89</v>
      </c>
      <c r="Z194" t="s">
        <v>198</v>
      </c>
    </row>
    <row r="195" spans="1:26" x14ac:dyDescent="0.25">
      <c r="A195" s="148">
        <v>1985</v>
      </c>
      <c r="B195" s="25">
        <v>43236</v>
      </c>
      <c r="C195" t="s">
        <v>407</v>
      </c>
      <c r="D195">
        <v>68.2</v>
      </c>
      <c r="E195">
        <v>66</v>
      </c>
      <c r="F195">
        <v>1.7999999999999999E-2</v>
      </c>
      <c r="G195">
        <v>521333</v>
      </c>
      <c r="H195">
        <v>13160</v>
      </c>
      <c r="I195">
        <v>15.5</v>
      </c>
      <c r="J195">
        <v>113</v>
      </c>
      <c r="K195">
        <v>113</v>
      </c>
      <c r="L195">
        <v>12.8</v>
      </c>
      <c r="M195">
        <v>0.98059598059598052</v>
      </c>
      <c r="N195">
        <v>0.96040000000000003</v>
      </c>
      <c r="O195">
        <v>1.0971</v>
      </c>
      <c r="P195">
        <v>2.6859999999999999</v>
      </c>
      <c r="Q195">
        <v>3.089</v>
      </c>
      <c r="R195">
        <v>5.0148999999999999</v>
      </c>
      <c r="S195">
        <v>1.403</v>
      </c>
      <c r="T195">
        <v>1.4119999999999999</v>
      </c>
      <c r="U195">
        <v>1.38</v>
      </c>
      <c r="V195">
        <v>1.3979999999999999</v>
      </c>
      <c r="W195">
        <v>0</v>
      </c>
      <c r="X195" t="s">
        <v>1052</v>
      </c>
      <c r="Y195" t="s">
        <v>89</v>
      </c>
      <c r="Z195" t="s">
        <v>198</v>
      </c>
    </row>
    <row r="196" spans="1:26" x14ac:dyDescent="0.25">
      <c r="A196" s="148">
        <v>1984</v>
      </c>
      <c r="B196" s="25">
        <v>43235</v>
      </c>
      <c r="C196" t="s">
        <v>217</v>
      </c>
      <c r="D196">
        <v>67.2</v>
      </c>
      <c r="E196">
        <v>58</v>
      </c>
      <c r="F196">
        <v>1.7999999999999999E-2</v>
      </c>
      <c r="G196">
        <v>521333</v>
      </c>
      <c r="H196">
        <v>13160</v>
      </c>
      <c r="I196">
        <v>15.5</v>
      </c>
      <c r="J196">
        <v>113.5</v>
      </c>
      <c r="K196">
        <v>113.5</v>
      </c>
      <c r="L196">
        <v>12.8</v>
      </c>
      <c r="M196">
        <v>0.98059598059598052</v>
      </c>
      <c r="N196">
        <v>2.1392000000000002</v>
      </c>
      <c r="O196">
        <v>2.1023000000000001</v>
      </c>
      <c r="P196">
        <v>1.865</v>
      </c>
      <c r="Q196">
        <v>1.843</v>
      </c>
      <c r="R196">
        <v>5.1372999999999998</v>
      </c>
      <c r="S196">
        <v>0.44800000000000001</v>
      </c>
      <c r="T196">
        <v>0.45</v>
      </c>
      <c r="U196">
        <v>0.44</v>
      </c>
      <c r="V196">
        <v>0.45800000000000002</v>
      </c>
      <c r="W196">
        <v>0</v>
      </c>
      <c r="X196" t="s">
        <v>1052</v>
      </c>
      <c r="Y196" t="s">
        <v>89</v>
      </c>
      <c r="Z196" t="s">
        <v>198</v>
      </c>
    </row>
    <row r="197" spans="1:26" x14ac:dyDescent="0.25">
      <c r="A197" s="148">
        <v>1983</v>
      </c>
      <c r="B197" s="25">
        <v>43235</v>
      </c>
      <c r="C197" t="s">
        <v>560</v>
      </c>
      <c r="D197">
        <v>71</v>
      </c>
      <c r="E197">
        <v>64</v>
      </c>
      <c r="F197">
        <v>1.7999999999999999E-2</v>
      </c>
      <c r="G197">
        <v>521333</v>
      </c>
      <c r="H197">
        <v>13160</v>
      </c>
      <c r="I197">
        <v>15.2</v>
      </c>
      <c r="J197">
        <v>114</v>
      </c>
      <c r="K197">
        <v>114</v>
      </c>
      <c r="L197">
        <v>12.5</v>
      </c>
      <c r="M197">
        <v>0.98263888888888884</v>
      </c>
      <c r="N197">
        <v>0</v>
      </c>
      <c r="O197">
        <v>0</v>
      </c>
      <c r="P197">
        <v>0</v>
      </c>
      <c r="Q197">
        <v>0</v>
      </c>
      <c r="R197">
        <v>5.1372999999999998</v>
      </c>
      <c r="S197" t="s">
        <v>468</v>
      </c>
      <c r="T197" t="s">
        <v>468</v>
      </c>
      <c r="U197" t="s">
        <v>468</v>
      </c>
      <c r="V197">
        <v>3</v>
      </c>
      <c r="W197" t="s">
        <v>661</v>
      </c>
      <c r="X197" t="s">
        <v>188</v>
      </c>
      <c r="Y197" t="s">
        <v>89</v>
      </c>
      <c r="Z197" t="s">
        <v>198</v>
      </c>
    </row>
    <row r="198" spans="1:26" x14ac:dyDescent="0.25">
      <c r="A198" s="148">
        <v>1982</v>
      </c>
      <c r="B198" s="25">
        <v>43235</v>
      </c>
      <c r="C198" t="s">
        <v>222</v>
      </c>
      <c r="D198">
        <v>71</v>
      </c>
      <c r="E198">
        <v>64</v>
      </c>
      <c r="F198">
        <v>1.7999999999999999E-2</v>
      </c>
      <c r="G198">
        <v>521333</v>
      </c>
      <c r="H198">
        <v>13160</v>
      </c>
      <c r="I198">
        <v>15.7</v>
      </c>
      <c r="J198">
        <v>116</v>
      </c>
      <c r="K198">
        <v>116</v>
      </c>
      <c r="L198">
        <v>12.9</v>
      </c>
      <c r="M198">
        <v>0.97991689750692512</v>
      </c>
      <c r="N198">
        <v>1.8633999999999999</v>
      </c>
      <c r="O198">
        <v>2.0579999999999998</v>
      </c>
      <c r="P198">
        <v>1.3919999999999999</v>
      </c>
      <c r="Q198">
        <v>1.6060000000000001</v>
      </c>
      <c r="R198">
        <v>5.1372999999999998</v>
      </c>
      <c r="S198">
        <v>0.38400000000000001</v>
      </c>
      <c r="T198">
        <v>0.40100000000000002</v>
      </c>
      <c r="U198">
        <v>0.38500000000000001</v>
      </c>
      <c r="V198">
        <v>0.40300000000000002</v>
      </c>
      <c r="W198">
        <v>0</v>
      </c>
      <c r="X198" t="s">
        <v>188</v>
      </c>
      <c r="Y198" t="s">
        <v>89</v>
      </c>
      <c r="Z198" t="s">
        <v>198</v>
      </c>
    </row>
    <row r="199" spans="1:26" x14ac:dyDescent="0.25">
      <c r="A199" s="148">
        <v>1981</v>
      </c>
      <c r="B199" s="25">
        <v>43235</v>
      </c>
      <c r="C199" t="s">
        <v>220</v>
      </c>
      <c r="D199">
        <v>66.900000000000006</v>
      </c>
      <c r="E199">
        <v>62</v>
      </c>
      <c r="F199">
        <v>1.7999999999999999E-2</v>
      </c>
      <c r="G199">
        <v>521333</v>
      </c>
      <c r="H199">
        <v>13160</v>
      </c>
      <c r="I199">
        <v>15.5</v>
      </c>
      <c r="J199">
        <v>113</v>
      </c>
      <c r="K199">
        <v>113</v>
      </c>
      <c r="L199">
        <v>12.8</v>
      </c>
      <c r="M199">
        <v>0.98059598059598052</v>
      </c>
      <c r="N199">
        <v>2.0910000000000002</v>
      </c>
      <c r="O199">
        <v>2.0756000000000001</v>
      </c>
      <c r="P199">
        <v>1.984</v>
      </c>
      <c r="Q199">
        <v>1.9590000000000001</v>
      </c>
      <c r="R199">
        <v>5.1372999999999998</v>
      </c>
      <c r="S199">
        <v>0.48699999999999999</v>
      </c>
      <c r="T199">
        <v>0.48499999999999999</v>
      </c>
      <c r="U199">
        <v>0.47699999999999998</v>
      </c>
      <c r="V199">
        <v>0.495</v>
      </c>
      <c r="W199">
        <v>0</v>
      </c>
      <c r="X199" t="s">
        <v>1052</v>
      </c>
      <c r="Y199" t="s">
        <v>89</v>
      </c>
      <c r="Z199" t="s">
        <v>198</v>
      </c>
    </row>
    <row r="200" spans="1:26" x14ac:dyDescent="0.25">
      <c r="A200" s="148">
        <v>1980</v>
      </c>
      <c r="B200" s="25">
        <v>43235</v>
      </c>
      <c r="C200" t="s">
        <v>406</v>
      </c>
      <c r="D200">
        <v>65.3</v>
      </c>
      <c r="E200">
        <v>73</v>
      </c>
      <c r="F200">
        <v>1.7999999999999999E-2</v>
      </c>
      <c r="G200">
        <v>521333</v>
      </c>
      <c r="H200">
        <v>13160</v>
      </c>
      <c r="I200">
        <v>15.4</v>
      </c>
      <c r="J200">
        <v>113</v>
      </c>
      <c r="K200">
        <v>113</v>
      </c>
      <c r="L200">
        <v>12.7</v>
      </c>
      <c r="M200">
        <v>0.98127600554785033</v>
      </c>
      <c r="N200">
        <v>0.99409999999999998</v>
      </c>
      <c r="O200">
        <v>0.97260000000000002</v>
      </c>
      <c r="P200">
        <v>2.569</v>
      </c>
      <c r="Q200">
        <v>2.5019999999999998</v>
      </c>
      <c r="R200">
        <v>5.1372999999999998</v>
      </c>
      <c r="S200">
        <v>1.3280000000000001</v>
      </c>
      <c r="T200">
        <v>1.3220000000000001</v>
      </c>
      <c r="U200">
        <v>1.3</v>
      </c>
      <c r="V200">
        <v>1.3180000000000001</v>
      </c>
      <c r="W200">
        <v>0</v>
      </c>
      <c r="X200" t="s">
        <v>1052</v>
      </c>
      <c r="Y200" t="s">
        <v>89</v>
      </c>
      <c r="Z200" t="s">
        <v>198</v>
      </c>
    </row>
    <row r="201" spans="1:26" x14ac:dyDescent="0.25">
      <c r="A201" s="148">
        <v>1979</v>
      </c>
      <c r="B201" s="25">
        <v>43234</v>
      </c>
      <c r="C201" t="s">
        <v>412</v>
      </c>
      <c r="D201">
        <v>66.400000000000006</v>
      </c>
      <c r="E201">
        <v>75</v>
      </c>
      <c r="F201">
        <v>1.7999999999999999E-2</v>
      </c>
      <c r="G201">
        <v>521333</v>
      </c>
      <c r="H201">
        <v>13160</v>
      </c>
      <c r="I201">
        <v>15.5</v>
      </c>
      <c r="J201">
        <v>113</v>
      </c>
      <c r="K201">
        <v>113</v>
      </c>
      <c r="L201">
        <v>12.8</v>
      </c>
      <c r="M201">
        <v>0.98059598059598052</v>
      </c>
      <c r="N201">
        <v>2.1038000000000001</v>
      </c>
      <c r="O201">
        <v>1.9642999999999999</v>
      </c>
      <c r="P201">
        <v>2.2229999999999999</v>
      </c>
      <c r="Q201">
        <v>2.089</v>
      </c>
      <c r="R201">
        <v>4.7911999999999999</v>
      </c>
      <c r="S201">
        <v>0.50600000000000001</v>
      </c>
      <c r="T201">
        <v>0.51</v>
      </c>
      <c r="U201">
        <v>0.498</v>
      </c>
      <c r="V201">
        <v>0.51600000000000001</v>
      </c>
      <c r="W201">
        <v>0</v>
      </c>
      <c r="X201" t="s">
        <v>1052</v>
      </c>
      <c r="Y201" t="s">
        <v>89</v>
      </c>
      <c r="Z201" t="s">
        <v>198</v>
      </c>
    </row>
    <row r="202" spans="1:26" x14ac:dyDescent="0.25">
      <c r="A202" s="148">
        <v>1978</v>
      </c>
      <c r="B202" s="25">
        <v>43234</v>
      </c>
      <c r="C202" t="s">
        <v>500</v>
      </c>
      <c r="D202">
        <v>67</v>
      </c>
      <c r="E202">
        <v>70</v>
      </c>
      <c r="F202">
        <v>1.7999999999999999E-2</v>
      </c>
      <c r="G202">
        <v>521333</v>
      </c>
      <c r="H202">
        <v>13160</v>
      </c>
      <c r="I202">
        <v>15.4</v>
      </c>
      <c r="J202">
        <v>114</v>
      </c>
      <c r="K202">
        <v>114</v>
      </c>
      <c r="L202">
        <v>12.7</v>
      </c>
      <c r="M202">
        <v>0.98127600554785033</v>
      </c>
      <c r="N202">
        <v>0</v>
      </c>
      <c r="O202">
        <v>0</v>
      </c>
      <c r="P202">
        <v>0</v>
      </c>
      <c r="Q202">
        <v>0</v>
      </c>
      <c r="R202">
        <v>4.7911999999999999</v>
      </c>
      <c r="S202" t="s">
        <v>468</v>
      </c>
      <c r="T202" t="s">
        <v>468</v>
      </c>
      <c r="U202" t="s">
        <v>468</v>
      </c>
      <c r="V202">
        <v>3</v>
      </c>
      <c r="W202" t="s">
        <v>661</v>
      </c>
      <c r="X202" t="s">
        <v>188</v>
      </c>
      <c r="Y202" t="s">
        <v>89</v>
      </c>
      <c r="Z202" t="s">
        <v>198</v>
      </c>
    </row>
    <row r="203" spans="1:26" x14ac:dyDescent="0.25">
      <c r="A203" s="148">
        <v>1977</v>
      </c>
      <c r="B203" s="25">
        <v>43234</v>
      </c>
      <c r="C203" t="s">
        <v>217</v>
      </c>
      <c r="D203">
        <v>67</v>
      </c>
      <c r="E203">
        <v>70</v>
      </c>
      <c r="F203">
        <v>1.7999999999999999E-2</v>
      </c>
      <c r="G203">
        <v>521333</v>
      </c>
      <c r="H203">
        <v>13160</v>
      </c>
      <c r="I203">
        <v>15.7</v>
      </c>
      <c r="J203">
        <v>115</v>
      </c>
      <c r="K203">
        <v>115</v>
      </c>
      <c r="L203">
        <v>12.9</v>
      </c>
      <c r="M203">
        <v>0.97991689750692512</v>
      </c>
      <c r="N203">
        <v>1.8149999999999999</v>
      </c>
      <c r="O203">
        <v>1.9369000000000001</v>
      </c>
      <c r="P203">
        <v>1.5860000000000001</v>
      </c>
      <c r="Q203">
        <v>1.6639999999999999</v>
      </c>
      <c r="R203">
        <v>4.7911999999999999</v>
      </c>
      <c r="S203">
        <v>0.41899999999999998</v>
      </c>
      <c r="T203">
        <v>0.41199999999999998</v>
      </c>
      <c r="U203">
        <v>0.40699999999999997</v>
      </c>
      <c r="V203">
        <v>0.42499999999999999</v>
      </c>
      <c r="W203">
        <v>0</v>
      </c>
      <c r="X203" t="s">
        <v>188</v>
      </c>
      <c r="Y203" t="s">
        <v>89</v>
      </c>
      <c r="Z203" t="s">
        <v>198</v>
      </c>
    </row>
    <row r="204" spans="1:26" x14ac:dyDescent="0.25">
      <c r="A204" s="148">
        <v>1976</v>
      </c>
      <c r="B204" s="25">
        <v>43234</v>
      </c>
      <c r="C204" t="s">
        <v>408</v>
      </c>
      <c r="D204">
        <v>64.599999999999994</v>
      </c>
      <c r="E204">
        <v>79</v>
      </c>
      <c r="F204">
        <v>1.7999999999999999E-2</v>
      </c>
      <c r="G204">
        <v>521333</v>
      </c>
      <c r="H204">
        <v>13160</v>
      </c>
      <c r="I204">
        <v>15.5</v>
      </c>
      <c r="J204">
        <v>114</v>
      </c>
      <c r="K204">
        <v>114</v>
      </c>
      <c r="L204">
        <v>12.8</v>
      </c>
      <c r="M204">
        <v>0.98059598059598052</v>
      </c>
      <c r="N204">
        <v>1.0817000000000001</v>
      </c>
      <c r="O204">
        <v>1.1123000000000001</v>
      </c>
      <c r="P204">
        <v>3.2109999999999999</v>
      </c>
      <c r="Q204">
        <v>3.2909999999999999</v>
      </c>
      <c r="R204">
        <v>4.7911999999999999</v>
      </c>
      <c r="S204">
        <v>1.4219999999999999</v>
      </c>
      <c r="T204">
        <v>1.4179999999999999</v>
      </c>
      <c r="U204">
        <v>1.3919999999999999</v>
      </c>
      <c r="V204">
        <v>1.41</v>
      </c>
      <c r="W204">
        <v>0</v>
      </c>
      <c r="X204" t="s">
        <v>1052</v>
      </c>
      <c r="Y204" t="s">
        <v>89</v>
      </c>
      <c r="Z204" t="s">
        <v>198</v>
      </c>
    </row>
    <row r="205" spans="1:26" x14ac:dyDescent="0.25">
      <c r="A205" s="148">
        <v>1975</v>
      </c>
      <c r="B205" s="25">
        <v>43233</v>
      </c>
      <c r="C205" t="s">
        <v>222</v>
      </c>
      <c r="D205">
        <v>67.5</v>
      </c>
      <c r="E205">
        <v>63</v>
      </c>
      <c r="F205">
        <v>1.7999999999999999E-2</v>
      </c>
      <c r="G205">
        <v>521333</v>
      </c>
      <c r="H205">
        <v>13160</v>
      </c>
      <c r="I205">
        <v>15.4</v>
      </c>
      <c r="J205">
        <v>113</v>
      </c>
      <c r="K205">
        <v>113</v>
      </c>
      <c r="L205">
        <v>12.7</v>
      </c>
      <c r="M205">
        <v>0.98127600554785033</v>
      </c>
      <c r="N205">
        <v>1.9844999999999999</v>
      </c>
      <c r="O205">
        <v>1.9359</v>
      </c>
      <c r="P205">
        <v>1.831</v>
      </c>
      <c r="Q205">
        <v>1.772</v>
      </c>
      <c r="R205">
        <v>4.9080000000000004</v>
      </c>
      <c r="S205">
        <v>0.45300000000000001</v>
      </c>
      <c r="T205">
        <v>0.44900000000000001</v>
      </c>
      <c r="U205">
        <v>0.443</v>
      </c>
      <c r="V205">
        <v>0.46100000000000002</v>
      </c>
      <c r="W205">
        <v>0</v>
      </c>
      <c r="X205" t="s">
        <v>1052</v>
      </c>
      <c r="Y205" t="s">
        <v>89</v>
      </c>
      <c r="Z205" t="s">
        <v>198</v>
      </c>
    </row>
    <row r="206" spans="1:26" x14ac:dyDescent="0.25">
      <c r="A206" s="148">
        <v>1974</v>
      </c>
      <c r="B206" s="25">
        <v>43233</v>
      </c>
      <c r="C206" t="s">
        <v>560</v>
      </c>
      <c r="D206">
        <v>66</v>
      </c>
      <c r="E206">
        <v>79</v>
      </c>
      <c r="F206">
        <v>1.7999999999999999E-2</v>
      </c>
      <c r="G206">
        <v>521333</v>
      </c>
      <c r="H206">
        <v>13160</v>
      </c>
      <c r="I206">
        <v>15.3</v>
      </c>
      <c r="J206">
        <v>114</v>
      </c>
      <c r="K206">
        <v>114</v>
      </c>
      <c r="L206">
        <v>12.6</v>
      </c>
      <c r="M206">
        <v>0.98195697432338658</v>
      </c>
      <c r="N206">
        <v>0</v>
      </c>
      <c r="O206">
        <v>0</v>
      </c>
      <c r="P206">
        <v>0</v>
      </c>
      <c r="Q206">
        <v>0</v>
      </c>
      <c r="R206">
        <v>4.9080000000000004</v>
      </c>
      <c r="S206" t="s">
        <v>468</v>
      </c>
      <c r="T206" t="s">
        <v>468</v>
      </c>
      <c r="U206" t="s">
        <v>468</v>
      </c>
      <c r="V206">
        <v>2.6</v>
      </c>
      <c r="W206" t="s">
        <v>661</v>
      </c>
      <c r="X206" t="s">
        <v>188</v>
      </c>
      <c r="Y206" t="s">
        <v>89</v>
      </c>
      <c r="Z206" t="s">
        <v>198</v>
      </c>
    </row>
    <row r="207" spans="1:26" x14ac:dyDescent="0.25">
      <c r="A207" s="148">
        <v>1973</v>
      </c>
      <c r="B207" s="25">
        <v>43233</v>
      </c>
      <c r="C207" t="s">
        <v>220</v>
      </c>
      <c r="D207">
        <v>66</v>
      </c>
      <c r="E207">
        <v>79</v>
      </c>
      <c r="F207">
        <v>1.7999999999999999E-2</v>
      </c>
      <c r="G207">
        <v>521333</v>
      </c>
      <c r="H207">
        <v>13160</v>
      </c>
      <c r="I207">
        <v>15.5</v>
      </c>
      <c r="J207">
        <v>114</v>
      </c>
      <c r="K207">
        <v>114</v>
      </c>
      <c r="L207">
        <v>12.8</v>
      </c>
      <c r="M207">
        <v>0.98059598059598052</v>
      </c>
      <c r="N207">
        <v>1.9305000000000001</v>
      </c>
      <c r="O207">
        <v>1.9938</v>
      </c>
      <c r="P207">
        <v>1.867</v>
      </c>
      <c r="Q207">
        <v>2.0049999999999999</v>
      </c>
      <c r="R207">
        <v>4.9080000000000004</v>
      </c>
      <c r="S207">
        <v>0.47499999999999998</v>
      </c>
      <c r="T207">
        <v>0.49399999999999999</v>
      </c>
      <c r="U207">
        <v>0.47499999999999998</v>
      </c>
      <c r="V207">
        <v>0.49299999999999999</v>
      </c>
      <c r="W207">
        <v>0</v>
      </c>
      <c r="X207" t="s">
        <v>188</v>
      </c>
      <c r="Y207" t="s">
        <v>89</v>
      </c>
      <c r="Z207" t="s">
        <v>198</v>
      </c>
    </row>
    <row r="208" spans="1:26" x14ac:dyDescent="0.25">
      <c r="A208" s="148">
        <v>1972</v>
      </c>
      <c r="B208" s="25">
        <v>43233</v>
      </c>
      <c r="C208" t="s">
        <v>217</v>
      </c>
      <c r="D208">
        <v>67.099999999999994</v>
      </c>
      <c r="E208">
        <v>58</v>
      </c>
      <c r="F208">
        <v>1.7999999999999999E-2</v>
      </c>
      <c r="G208">
        <v>521333</v>
      </c>
      <c r="H208">
        <v>13160</v>
      </c>
      <c r="I208">
        <v>15.5</v>
      </c>
      <c r="J208">
        <v>114</v>
      </c>
      <c r="K208">
        <v>114</v>
      </c>
      <c r="L208">
        <v>12.8</v>
      </c>
      <c r="M208">
        <v>0.98059598059598052</v>
      </c>
      <c r="N208">
        <v>1.9608000000000001</v>
      </c>
      <c r="O208">
        <v>2.0200999999999998</v>
      </c>
      <c r="P208">
        <v>1.7949999999999999</v>
      </c>
      <c r="Q208">
        <v>1.863</v>
      </c>
      <c r="R208">
        <v>4.9080000000000004</v>
      </c>
      <c r="S208">
        <v>0.44900000000000001</v>
      </c>
      <c r="T208">
        <v>0.45300000000000001</v>
      </c>
      <c r="U208">
        <v>0.442</v>
      </c>
      <c r="V208">
        <v>0.46</v>
      </c>
      <c r="W208">
        <v>0</v>
      </c>
      <c r="X208" t="s">
        <v>1052</v>
      </c>
      <c r="Y208" t="s">
        <v>89</v>
      </c>
      <c r="Z208" t="s">
        <v>198</v>
      </c>
    </row>
    <row r="209" spans="1:26" x14ac:dyDescent="0.25">
      <c r="A209" s="148">
        <v>1971</v>
      </c>
      <c r="B209" s="25">
        <v>43233</v>
      </c>
      <c r="C209" t="s">
        <v>407</v>
      </c>
      <c r="D209">
        <v>67.099999999999994</v>
      </c>
      <c r="E209">
        <v>58</v>
      </c>
      <c r="F209">
        <v>1.7999999999999999E-2</v>
      </c>
      <c r="G209">
        <v>521333</v>
      </c>
      <c r="H209">
        <v>13160</v>
      </c>
      <c r="I209">
        <v>15.7</v>
      </c>
      <c r="J209">
        <v>115</v>
      </c>
      <c r="K209">
        <v>115</v>
      </c>
      <c r="L209">
        <v>12.9</v>
      </c>
      <c r="M209">
        <v>0.97991689750692512</v>
      </c>
      <c r="N209">
        <v>1.0663</v>
      </c>
      <c r="O209">
        <v>0.97809999999999997</v>
      </c>
      <c r="P209">
        <v>3.42</v>
      </c>
      <c r="Q209">
        <v>3.145</v>
      </c>
      <c r="R209">
        <v>4.9080000000000004</v>
      </c>
      <c r="S209">
        <v>1.5740000000000001</v>
      </c>
      <c r="T209">
        <v>1.5780000000000001</v>
      </c>
      <c r="U209">
        <v>1.544</v>
      </c>
      <c r="V209">
        <v>1.5620000000000001</v>
      </c>
      <c r="W209">
        <v>0</v>
      </c>
      <c r="X209" t="s">
        <v>1052</v>
      </c>
      <c r="Y209" t="s">
        <v>89</v>
      </c>
      <c r="Z209" t="s">
        <v>198</v>
      </c>
    </row>
    <row r="210" spans="1:26" x14ac:dyDescent="0.25">
      <c r="A210" s="148">
        <v>1970</v>
      </c>
      <c r="B210" s="25">
        <v>43232</v>
      </c>
      <c r="C210" t="s">
        <v>410</v>
      </c>
      <c r="D210">
        <v>67.5</v>
      </c>
      <c r="E210">
        <v>57</v>
      </c>
      <c r="F210">
        <v>1.7999999999999999E-2</v>
      </c>
      <c r="G210">
        <v>521333</v>
      </c>
      <c r="H210">
        <v>13160</v>
      </c>
      <c r="I210">
        <v>15.5</v>
      </c>
      <c r="J210">
        <v>114</v>
      </c>
      <c r="K210">
        <v>114</v>
      </c>
      <c r="L210">
        <v>12.8</v>
      </c>
      <c r="M210">
        <v>0.98059598059598052</v>
      </c>
      <c r="N210">
        <v>1.9641</v>
      </c>
      <c r="O210">
        <v>2.0823999999999998</v>
      </c>
      <c r="P210">
        <v>1.921</v>
      </c>
      <c r="Q210">
        <v>2.0459999999999998</v>
      </c>
      <c r="R210">
        <v>5.1622000000000003</v>
      </c>
      <c r="S210">
        <v>0.505</v>
      </c>
      <c r="T210">
        <v>0.50700000000000001</v>
      </c>
      <c r="U210">
        <v>0.496</v>
      </c>
      <c r="V210">
        <v>0.51400000000000001</v>
      </c>
      <c r="W210">
        <v>0</v>
      </c>
      <c r="X210" t="s">
        <v>1052</v>
      </c>
      <c r="Y210" t="s">
        <v>89</v>
      </c>
      <c r="Z210" t="s">
        <v>198</v>
      </c>
    </row>
    <row r="211" spans="1:26" x14ac:dyDescent="0.25">
      <c r="A211" s="148">
        <v>1969</v>
      </c>
      <c r="B211" s="25">
        <v>43232</v>
      </c>
      <c r="C211" t="s">
        <v>500</v>
      </c>
      <c r="D211">
        <v>68</v>
      </c>
      <c r="E211">
        <v>50</v>
      </c>
      <c r="F211">
        <v>1.7999999999999999E-2</v>
      </c>
      <c r="G211">
        <v>521333</v>
      </c>
      <c r="H211">
        <v>13160</v>
      </c>
      <c r="I211">
        <v>15.5</v>
      </c>
      <c r="J211">
        <v>116</v>
      </c>
      <c r="K211">
        <v>116</v>
      </c>
      <c r="L211">
        <v>12.7</v>
      </c>
      <c r="M211">
        <v>0.98127600554785033</v>
      </c>
      <c r="N211">
        <v>0</v>
      </c>
      <c r="O211">
        <v>0</v>
      </c>
      <c r="P211">
        <v>0</v>
      </c>
      <c r="Q211">
        <v>0</v>
      </c>
      <c r="R211">
        <v>5.1622000000000003</v>
      </c>
      <c r="S211" t="s">
        <v>468</v>
      </c>
      <c r="T211" t="s">
        <v>468</v>
      </c>
      <c r="U211" t="s">
        <v>468</v>
      </c>
      <c r="V211">
        <v>3</v>
      </c>
      <c r="W211" t="s">
        <v>661</v>
      </c>
      <c r="X211" t="s">
        <v>188</v>
      </c>
      <c r="Y211" t="s">
        <v>89</v>
      </c>
      <c r="Z211" t="s">
        <v>198</v>
      </c>
    </row>
    <row r="212" spans="1:26" x14ac:dyDescent="0.25">
      <c r="A212" s="148">
        <v>1968</v>
      </c>
      <c r="B212" s="25">
        <v>43232</v>
      </c>
      <c r="C212" t="s">
        <v>222</v>
      </c>
      <c r="D212">
        <v>68</v>
      </c>
      <c r="E212">
        <v>50</v>
      </c>
      <c r="F212">
        <v>1.7999999999999999E-2</v>
      </c>
      <c r="G212">
        <v>521333</v>
      </c>
      <c r="H212">
        <v>13160</v>
      </c>
      <c r="I212">
        <v>15.6</v>
      </c>
      <c r="J212">
        <v>116</v>
      </c>
      <c r="K212">
        <v>116</v>
      </c>
      <c r="L212">
        <v>12.8</v>
      </c>
      <c r="M212">
        <v>0.98059598059598052</v>
      </c>
      <c r="N212">
        <v>2.0588000000000002</v>
      </c>
      <c r="O212">
        <v>2.1173000000000002</v>
      </c>
      <c r="P212">
        <v>1.823</v>
      </c>
      <c r="Q212">
        <v>1.8440000000000001</v>
      </c>
      <c r="R212">
        <v>5.1622000000000003</v>
      </c>
      <c r="S212">
        <v>0.45700000000000002</v>
      </c>
      <c r="T212">
        <v>0.45</v>
      </c>
      <c r="U212">
        <v>0.44500000000000001</v>
      </c>
      <c r="V212">
        <v>0.46300000000000002</v>
      </c>
      <c r="W212">
        <v>0</v>
      </c>
      <c r="X212" t="s">
        <v>188</v>
      </c>
      <c r="Y212" t="s">
        <v>89</v>
      </c>
      <c r="Z212" t="s">
        <v>198</v>
      </c>
    </row>
    <row r="213" spans="1:26" x14ac:dyDescent="0.25">
      <c r="A213" s="148">
        <v>1967</v>
      </c>
      <c r="B213" s="25">
        <v>43232</v>
      </c>
      <c r="C213" t="s">
        <v>220</v>
      </c>
      <c r="D213">
        <v>67</v>
      </c>
      <c r="E213">
        <v>53</v>
      </c>
      <c r="F213">
        <v>1.7999999999999999E-2</v>
      </c>
      <c r="G213">
        <v>521333</v>
      </c>
      <c r="H213">
        <v>13160</v>
      </c>
      <c r="I213">
        <v>15.7</v>
      </c>
      <c r="J213">
        <v>115</v>
      </c>
      <c r="K213">
        <v>115</v>
      </c>
      <c r="L213">
        <v>12.9</v>
      </c>
      <c r="M213">
        <v>0.97991689750692512</v>
      </c>
      <c r="N213">
        <v>1.8554999999999999</v>
      </c>
      <c r="O213">
        <v>1.9368000000000001</v>
      </c>
      <c r="P213">
        <v>1.639</v>
      </c>
      <c r="Q213">
        <v>1.629</v>
      </c>
      <c r="R213">
        <v>5.1622000000000003</v>
      </c>
      <c r="S213">
        <v>0.45600000000000002</v>
      </c>
      <c r="T213">
        <v>0.434</v>
      </c>
      <c r="U213">
        <v>0.436</v>
      </c>
      <c r="V213">
        <v>0.45400000000000001</v>
      </c>
      <c r="W213">
        <v>0</v>
      </c>
      <c r="X213" t="s">
        <v>188</v>
      </c>
      <c r="Y213" t="s">
        <v>89</v>
      </c>
      <c r="Z213" t="s">
        <v>198</v>
      </c>
    </row>
    <row r="214" spans="1:26" x14ac:dyDescent="0.25">
      <c r="A214" s="148">
        <v>1966</v>
      </c>
      <c r="B214" s="25">
        <v>43231</v>
      </c>
      <c r="C214" t="s">
        <v>408</v>
      </c>
      <c r="D214">
        <v>67.900000000000006</v>
      </c>
      <c r="E214">
        <v>59</v>
      </c>
      <c r="F214">
        <v>1.7999999999999999E-2</v>
      </c>
      <c r="G214">
        <v>521333</v>
      </c>
      <c r="H214">
        <v>13160</v>
      </c>
      <c r="I214">
        <v>15.5</v>
      </c>
      <c r="J214">
        <v>113</v>
      </c>
      <c r="K214">
        <v>113</v>
      </c>
      <c r="L214">
        <v>12.8</v>
      </c>
      <c r="M214">
        <v>0.98059598059598052</v>
      </c>
      <c r="N214">
        <v>1.0815999999999999</v>
      </c>
      <c r="O214">
        <v>0.93710000000000004</v>
      </c>
      <c r="P214">
        <v>3.5710000000000002</v>
      </c>
      <c r="Q214">
        <v>3.0830000000000002</v>
      </c>
      <c r="R214">
        <v>5.0488</v>
      </c>
      <c r="S214">
        <v>1.667</v>
      </c>
      <c r="T214">
        <v>1.661</v>
      </c>
      <c r="U214">
        <v>1.6319999999999999</v>
      </c>
      <c r="V214">
        <v>1.65</v>
      </c>
      <c r="W214">
        <v>0</v>
      </c>
      <c r="X214" t="s">
        <v>1052</v>
      </c>
      <c r="Y214" t="s">
        <v>89</v>
      </c>
      <c r="Z214" t="s">
        <v>198</v>
      </c>
    </row>
    <row r="215" spans="1:26" x14ac:dyDescent="0.25">
      <c r="A215" s="148">
        <v>1965</v>
      </c>
      <c r="B215" s="25">
        <v>43231</v>
      </c>
      <c r="C215" t="s">
        <v>412</v>
      </c>
      <c r="D215">
        <v>67.900000000000006</v>
      </c>
      <c r="E215">
        <v>59</v>
      </c>
      <c r="F215">
        <v>1.7999999999999999E-2</v>
      </c>
      <c r="G215">
        <v>521333</v>
      </c>
      <c r="H215">
        <v>13160</v>
      </c>
      <c r="I215">
        <v>15.5</v>
      </c>
      <c r="J215">
        <v>113</v>
      </c>
      <c r="K215">
        <v>113</v>
      </c>
      <c r="L215">
        <v>12.8</v>
      </c>
      <c r="M215">
        <v>0.98059598059598052</v>
      </c>
      <c r="N215">
        <v>2.0146999999999999</v>
      </c>
      <c r="O215">
        <v>1.9229000000000001</v>
      </c>
      <c r="P215">
        <v>2.5710000000000002</v>
      </c>
      <c r="Q215">
        <v>2.4660000000000002</v>
      </c>
      <c r="R215">
        <v>5.0488</v>
      </c>
      <c r="S215">
        <v>0.64400000000000002</v>
      </c>
      <c r="T215">
        <v>0.64700000000000002</v>
      </c>
      <c r="U215">
        <v>0.63300000000000001</v>
      </c>
      <c r="V215">
        <v>0.65100000000000002</v>
      </c>
      <c r="W215">
        <v>0</v>
      </c>
      <c r="X215" t="s">
        <v>1052</v>
      </c>
      <c r="Y215" t="s">
        <v>89</v>
      </c>
      <c r="Z215" t="s">
        <v>198</v>
      </c>
    </row>
    <row r="216" spans="1:26" x14ac:dyDescent="0.25">
      <c r="A216" s="148">
        <v>1964</v>
      </c>
      <c r="B216" s="25">
        <v>43231</v>
      </c>
      <c r="C216" t="s">
        <v>560</v>
      </c>
      <c r="D216">
        <v>68.900000000000006</v>
      </c>
      <c r="E216">
        <v>42</v>
      </c>
      <c r="F216">
        <v>1.7999999999999999E-2</v>
      </c>
      <c r="G216">
        <v>521333</v>
      </c>
      <c r="H216">
        <v>13160</v>
      </c>
      <c r="I216">
        <v>15.3</v>
      </c>
      <c r="J216">
        <v>115</v>
      </c>
      <c r="K216">
        <v>115</v>
      </c>
      <c r="L216">
        <v>12.5</v>
      </c>
      <c r="M216">
        <v>0.98263888888888884</v>
      </c>
      <c r="N216">
        <v>0</v>
      </c>
      <c r="O216">
        <v>0</v>
      </c>
      <c r="P216">
        <v>0</v>
      </c>
      <c r="Q216">
        <v>0</v>
      </c>
      <c r="R216">
        <v>5.0488</v>
      </c>
      <c r="S216" t="s">
        <v>468</v>
      </c>
      <c r="T216" t="s">
        <v>468</v>
      </c>
      <c r="U216" t="s">
        <v>468</v>
      </c>
      <c r="V216">
        <v>3.2</v>
      </c>
      <c r="W216" t="s">
        <v>661</v>
      </c>
      <c r="X216" t="s">
        <v>188</v>
      </c>
      <c r="Y216" t="s">
        <v>89</v>
      </c>
      <c r="Z216" t="s">
        <v>198</v>
      </c>
    </row>
    <row r="217" spans="1:26" x14ac:dyDescent="0.25">
      <c r="A217" s="148">
        <v>1963</v>
      </c>
      <c r="B217" s="25">
        <v>43231</v>
      </c>
      <c r="C217" t="s">
        <v>217</v>
      </c>
      <c r="D217">
        <v>68.900000000000006</v>
      </c>
      <c r="E217">
        <v>42</v>
      </c>
      <c r="F217">
        <v>1.7999999999999999E-2</v>
      </c>
      <c r="G217">
        <v>521333</v>
      </c>
      <c r="H217">
        <v>13160</v>
      </c>
      <c r="I217">
        <v>15.7</v>
      </c>
      <c r="J217">
        <v>115</v>
      </c>
      <c r="K217">
        <v>115</v>
      </c>
      <c r="L217">
        <v>12.9</v>
      </c>
      <c r="M217">
        <v>0.97991689750692512</v>
      </c>
      <c r="N217">
        <v>2.0989</v>
      </c>
      <c r="O217">
        <v>1.9688000000000001</v>
      </c>
      <c r="P217">
        <v>2.0049999999999999</v>
      </c>
      <c r="Q217">
        <v>1.8140000000000001</v>
      </c>
      <c r="R217">
        <v>5.0488</v>
      </c>
      <c r="S217">
        <v>0.48199999999999998</v>
      </c>
      <c r="T217">
        <v>0.46500000000000002</v>
      </c>
      <c r="U217">
        <v>0.46400000000000002</v>
      </c>
      <c r="V217">
        <v>0.48199999999999998</v>
      </c>
      <c r="W217">
        <v>0</v>
      </c>
      <c r="X217" t="s">
        <v>188</v>
      </c>
      <c r="Y217" t="s">
        <v>89</v>
      </c>
      <c r="Z217" t="s">
        <v>198</v>
      </c>
    </row>
    <row r="218" spans="1:26" x14ac:dyDescent="0.25">
      <c r="A218" s="148">
        <v>1962</v>
      </c>
      <c r="B218" s="25">
        <v>43230</v>
      </c>
      <c r="C218" t="s">
        <v>408</v>
      </c>
      <c r="D218">
        <v>68</v>
      </c>
      <c r="E218">
        <v>70</v>
      </c>
      <c r="F218">
        <v>1.7999999999999999E-2</v>
      </c>
      <c r="G218">
        <v>521333</v>
      </c>
      <c r="H218">
        <v>13160</v>
      </c>
      <c r="I218">
        <v>15.6</v>
      </c>
      <c r="J218">
        <v>114</v>
      </c>
      <c r="K218">
        <v>114</v>
      </c>
      <c r="L218">
        <v>12.9</v>
      </c>
      <c r="M218">
        <v>0.97991689750692512</v>
      </c>
      <c r="N218">
        <v>0.93140000000000001</v>
      </c>
      <c r="O218">
        <v>0.98770000000000002</v>
      </c>
      <c r="P218">
        <v>3.19</v>
      </c>
      <c r="Q218">
        <v>3.367</v>
      </c>
      <c r="R218">
        <v>5.0552999999999999</v>
      </c>
      <c r="S218">
        <v>1.7310000000000001</v>
      </c>
      <c r="T218">
        <v>1.7230000000000001</v>
      </c>
      <c r="U218">
        <v>1.6919999999999999</v>
      </c>
      <c r="V218">
        <v>1.71</v>
      </c>
      <c r="W218">
        <v>0</v>
      </c>
      <c r="X218" t="s">
        <v>188</v>
      </c>
      <c r="Y218" t="s">
        <v>89</v>
      </c>
      <c r="Z218" t="s">
        <v>198</v>
      </c>
    </row>
    <row r="219" spans="1:26" x14ac:dyDescent="0.25">
      <c r="A219" s="148">
        <v>1961</v>
      </c>
      <c r="B219" s="25">
        <v>43230</v>
      </c>
      <c r="C219" t="s">
        <v>222</v>
      </c>
      <c r="D219">
        <v>67</v>
      </c>
      <c r="E219">
        <v>70</v>
      </c>
      <c r="F219">
        <v>1.7999999999999999E-2</v>
      </c>
      <c r="G219">
        <v>521333</v>
      </c>
      <c r="H219">
        <v>13160</v>
      </c>
      <c r="I219">
        <v>15.5</v>
      </c>
      <c r="J219">
        <v>113</v>
      </c>
      <c r="K219">
        <v>113</v>
      </c>
      <c r="L219">
        <v>12.8</v>
      </c>
      <c r="M219">
        <v>0.98059598059598052</v>
      </c>
      <c r="N219">
        <v>2.1057000000000001</v>
      </c>
      <c r="O219">
        <v>1.9912000000000001</v>
      </c>
      <c r="P219">
        <v>1.984</v>
      </c>
      <c r="Q219">
        <v>1.913</v>
      </c>
      <c r="R219">
        <v>5.0552999999999999</v>
      </c>
      <c r="S219">
        <v>0.47599999999999998</v>
      </c>
      <c r="T219">
        <v>0.48599999999999999</v>
      </c>
      <c r="U219">
        <v>0.47199999999999998</v>
      </c>
      <c r="V219">
        <v>0.49</v>
      </c>
      <c r="W219">
        <v>0</v>
      </c>
      <c r="X219" t="s">
        <v>188</v>
      </c>
      <c r="Y219" t="s">
        <v>89</v>
      </c>
      <c r="Z219" t="s">
        <v>198</v>
      </c>
    </row>
    <row r="220" spans="1:26" x14ac:dyDescent="0.25">
      <c r="A220" s="148">
        <v>1960</v>
      </c>
      <c r="B220" s="25">
        <v>43230</v>
      </c>
      <c r="C220" t="s">
        <v>220</v>
      </c>
      <c r="D220">
        <v>68</v>
      </c>
      <c r="E220">
        <v>70</v>
      </c>
      <c r="F220">
        <v>1.7999999999999999E-2</v>
      </c>
      <c r="G220">
        <v>521333</v>
      </c>
      <c r="H220">
        <v>13160</v>
      </c>
      <c r="I220">
        <v>15.5</v>
      </c>
      <c r="J220">
        <v>115</v>
      </c>
      <c r="K220">
        <v>115</v>
      </c>
      <c r="L220">
        <v>12.7</v>
      </c>
      <c r="M220">
        <v>0.98127600554785033</v>
      </c>
      <c r="N220">
        <v>1.9325000000000001</v>
      </c>
      <c r="O220">
        <v>2.0087999999999999</v>
      </c>
      <c r="P220">
        <v>1.871</v>
      </c>
      <c r="Q220">
        <v>1.905</v>
      </c>
      <c r="R220">
        <v>5.0552999999999999</v>
      </c>
      <c r="S220">
        <v>0.48899999999999999</v>
      </c>
      <c r="T220">
        <v>0.47899999999999998</v>
      </c>
      <c r="U220">
        <v>0.47499999999999998</v>
      </c>
      <c r="V220">
        <v>0.49299999999999999</v>
      </c>
      <c r="W220">
        <v>0</v>
      </c>
      <c r="X220" t="s">
        <v>188</v>
      </c>
      <c r="Y220" t="s">
        <v>89</v>
      </c>
      <c r="Z220" t="s">
        <v>198</v>
      </c>
    </row>
    <row r="221" spans="1:26" x14ac:dyDescent="0.25">
      <c r="A221" s="148">
        <v>1959</v>
      </c>
      <c r="B221" s="25">
        <v>43230</v>
      </c>
      <c r="C221" t="s">
        <v>500</v>
      </c>
      <c r="D221">
        <v>68</v>
      </c>
      <c r="E221">
        <v>70</v>
      </c>
      <c r="F221">
        <v>1.7999999999999999E-2</v>
      </c>
      <c r="G221">
        <v>521333</v>
      </c>
      <c r="H221">
        <v>13160</v>
      </c>
      <c r="I221">
        <v>15.4</v>
      </c>
      <c r="J221">
        <v>114</v>
      </c>
      <c r="K221">
        <v>114</v>
      </c>
      <c r="L221">
        <v>12.7</v>
      </c>
      <c r="M221">
        <v>0.98127600554785033</v>
      </c>
      <c r="N221">
        <v>0</v>
      </c>
      <c r="O221">
        <v>0</v>
      </c>
      <c r="P221">
        <v>0</v>
      </c>
      <c r="Q221">
        <v>0</v>
      </c>
      <c r="R221">
        <v>5.0552999999999999</v>
      </c>
      <c r="S221" t="s">
        <v>468</v>
      </c>
      <c r="T221" t="s">
        <v>468</v>
      </c>
      <c r="U221" t="s">
        <v>468</v>
      </c>
      <c r="V221">
        <v>2.8</v>
      </c>
      <c r="W221" t="s">
        <v>661</v>
      </c>
      <c r="X221" t="s">
        <v>188</v>
      </c>
      <c r="Y221" t="s">
        <v>89</v>
      </c>
      <c r="Z221" t="s">
        <v>198</v>
      </c>
    </row>
    <row r="222" spans="1:26" x14ac:dyDescent="0.25">
      <c r="A222" s="148">
        <v>1958</v>
      </c>
      <c r="B222" s="25">
        <v>43230</v>
      </c>
      <c r="C222" t="s">
        <v>217</v>
      </c>
      <c r="D222">
        <v>66</v>
      </c>
      <c r="E222">
        <v>72</v>
      </c>
      <c r="F222">
        <v>1.7999999999999999E-2</v>
      </c>
      <c r="G222">
        <v>521333</v>
      </c>
      <c r="H222">
        <v>13160</v>
      </c>
      <c r="I222">
        <v>15.6</v>
      </c>
      <c r="J222">
        <v>114</v>
      </c>
      <c r="K222">
        <v>114</v>
      </c>
      <c r="L222">
        <v>12.9</v>
      </c>
      <c r="M222">
        <v>0.97991689750692512</v>
      </c>
      <c r="N222">
        <v>2.1092</v>
      </c>
      <c r="O222">
        <v>2.0680999999999998</v>
      </c>
      <c r="P222">
        <v>1.998</v>
      </c>
      <c r="Q222">
        <v>1.865</v>
      </c>
      <c r="R222">
        <v>5.0552999999999999</v>
      </c>
      <c r="S222">
        <v>0.47899999999999998</v>
      </c>
      <c r="T222">
        <v>0.45600000000000002</v>
      </c>
      <c r="U222">
        <v>0.45800000000000002</v>
      </c>
      <c r="V222">
        <v>0.47599999999999998</v>
      </c>
      <c r="W222" t="s">
        <v>148</v>
      </c>
      <c r="X222" t="s">
        <v>671</v>
      </c>
      <c r="Y222" t="s">
        <v>89</v>
      </c>
      <c r="Z222" t="s">
        <v>198</v>
      </c>
    </row>
    <row r="223" spans="1:26" x14ac:dyDescent="0.25">
      <c r="A223" s="148">
        <v>1957</v>
      </c>
      <c r="B223" s="25">
        <v>43230</v>
      </c>
      <c r="C223" t="s">
        <v>407</v>
      </c>
      <c r="D223">
        <v>66.599999999999994</v>
      </c>
      <c r="E223">
        <v>69</v>
      </c>
      <c r="F223">
        <v>1.7999999999999999E-2</v>
      </c>
      <c r="G223">
        <v>521333</v>
      </c>
      <c r="H223">
        <v>13160</v>
      </c>
      <c r="I223">
        <v>15.5</v>
      </c>
      <c r="J223">
        <v>114</v>
      </c>
      <c r="K223">
        <v>114</v>
      </c>
      <c r="L223">
        <v>12.8</v>
      </c>
      <c r="M223">
        <v>0.98059598059598052</v>
      </c>
      <c r="N223">
        <v>1.1231</v>
      </c>
      <c r="O223">
        <v>1.1021000000000001</v>
      </c>
      <c r="P223">
        <v>3.6230000000000002</v>
      </c>
      <c r="Q223">
        <v>3.512</v>
      </c>
      <c r="R223">
        <v>5.0552999999999999</v>
      </c>
      <c r="S223">
        <v>1.631</v>
      </c>
      <c r="T223">
        <v>1.611</v>
      </c>
      <c r="U223">
        <v>1.59</v>
      </c>
      <c r="V223">
        <v>1.6080000000000001</v>
      </c>
      <c r="W223" t="s">
        <v>148</v>
      </c>
      <c r="X223" t="s">
        <v>671</v>
      </c>
      <c r="Y223" t="s">
        <v>89</v>
      </c>
      <c r="Z223" t="s">
        <v>198</v>
      </c>
    </row>
    <row r="224" spans="1:26" x14ac:dyDescent="0.25">
      <c r="A224" s="148">
        <v>1956</v>
      </c>
      <c r="B224" s="25">
        <v>43229</v>
      </c>
      <c r="C224" t="s">
        <v>410</v>
      </c>
      <c r="D224">
        <v>66.400000000000006</v>
      </c>
      <c r="E224">
        <v>66</v>
      </c>
      <c r="F224">
        <v>1.7999999999999999E-2</v>
      </c>
      <c r="G224">
        <v>521333</v>
      </c>
      <c r="H224">
        <v>13160</v>
      </c>
      <c r="I224">
        <v>15.5</v>
      </c>
      <c r="J224">
        <v>113</v>
      </c>
      <c r="K224">
        <v>113</v>
      </c>
      <c r="L224">
        <v>12.8</v>
      </c>
      <c r="M224">
        <v>0.98059598059598052</v>
      </c>
      <c r="N224">
        <v>2.1423000000000001</v>
      </c>
      <c r="O224">
        <v>2.1177999999999999</v>
      </c>
      <c r="P224">
        <v>2.153</v>
      </c>
      <c r="Q224">
        <v>2.089</v>
      </c>
      <c r="R224">
        <v>5.0770999999999997</v>
      </c>
      <c r="S224">
        <v>0.51</v>
      </c>
      <c r="T224">
        <v>0.501</v>
      </c>
      <c r="U224">
        <v>0.496</v>
      </c>
      <c r="V224">
        <v>0.51400000000000001</v>
      </c>
      <c r="W224" t="s">
        <v>148</v>
      </c>
      <c r="X224" t="s">
        <v>671</v>
      </c>
      <c r="Y224" t="s">
        <v>89</v>
      </c>
      <c r="Z224" t="s">
        <v>198</v>
      </c>
    </row>
    <row r="225" spans="1:26" x14ac:dyDescent="0.25">
      <c r="A225" s="148">
        <v>1955</v>
      </c>
      <c r="B225" s="25">
        <v>43229</v>
      </c>
      <c r="C225" t="s">
        <v>222</v>
      </c>
      <c r="D225">
        <v>68.5</v>
      </c>
      <c r="E225">
        <v>46</v>
      </c>
      <c r="F225">
        <v>1.7999999999999999E-2</v>
      </c>
      <c r="G225">
        <v>521333</v>
      </c>
      <c r="H225">
        <v>13160</v>
      </c>
      <c r="I225">
        <v>15.5</v>
      </c>
      <c r="J225">
        <v>113</v>
      </c>
      <c r="K225">
        <v>113</v>
      </c>
      <c r="L225">
        <v>12.8</v>
      </c>
      <c r="M225">
        <v>0.98059598059598052</v>
      </c>
      <c r="N225">
        <v>1.9704999999999999</v>
      </c>
      <c r="O225">
        <v>2.2115999999999998</v>
      </c>
      <c r="P225">
        <v>1.708</v>
      </c>
      <c r="Q225">
        <v>1.96</v>
      </c>
      <c r="R225">
        <v>5.0770999999999997</v>
      </c>
      <c r="S225">
        <v>0.44</v>
      </c>
      <c r="T225">
        <v>0.45</v>
      </c>
      <c r="U225">
        <v>0.436</v>
      </c>
      <c r="V225">
        <v>0.45400000000000001</v>
      </c>
      <c r="W225">
        <v>0</v>
      </c>
      <c r="X225" t="s">
        <v>1052</v>
      </c>
      <c r="Y225" t="s">
        <v>89</v>
      </c>
      <c r="Z225" t="s">
        <v>198</v>
      </c>
    </row>
    <row r="226" spans="1:26" x14ac:dyDescent="0.25">
      <c r="A226" s="148">
        <v>1954</v>
      </c>
      <c r="B226" s="25">
        <v>43229</v>
      </c>
      <c r="C226" t="s">
        <v>560</v>
      </c>
      <c r="D226">
        <v>68.7</v>
      </c>
      <c r="E226">
        <v>64</v>
      </c>
      <c r="F226">
        <v>1.7999999999999999E-2</v>
      </c>
      <c r="G226">
        <v>521333</v>
      </c>
      <c r="H226">
        <v>13160</v>
      </c>
      <c r="I226">
        <v>15.2</v>
      </c>
      <c r="J226">
        <v>113</v>
      </c>
      <c r="K226">
        <v>113</v>
      </c>
      <c r="L226">
        <v>12.5</v>
      </c>
      <c r="M226">
        <v>0.98263888888888884</v>
      </c>
      <c r="N226">
        <v>0</v>
      </c>
      <c r="O226">
        <v>0</v>
      </c>
      <c r="P226">
        <v>0</v>
      </c>
      <c r="Q226">
        <v>0</v>
      </c>
      <c r="R226">
        <v>5.0770999999999997</v>
      </c>
      <c r="S226" t="s">
        <v>468</v>
      </c>
      <c r="T226" t="s">
        <v>468</v>
      </c>
      <c r="U226" t="s">
        <v>468</v>
      </c>
      <c r="V226">
        <v>2</v>
      </c>
      <c r="W226" t="s">
        <v>661</v>
      </c>
      <c r="X226" t="s">
        <v>1052</v>
      </c>
      <c r="Y226" t="s">
        <v>89</v>
      </c>
      <c r="Z226" t="s">
        <v>198</v>
      </c>
    </row>
    <row r="227" spans="1:26" x14ac:dyDescent="0.25">
      <c r="A227" s="148">
        <v>1953</v>
      </c>
      <c r="B227" s="25">
        <v>43229</v>
      </c>
      <c r="C227" t="s">
        <v>220</v>
      </c>
      <c r="D227">
        <v>66</v>
      </c>
      <c r="E227">
        <v>73</v>
      </c>
      <c r="F227">
        <v>1.7999999999999999E-2</v>
      </c>
      <c r="G227">
        <v>521333</v>
      </c>
      <c r="H227">
        <v>13160</v>
      </c>
      <c r="I227">
        <v>15.5</v>
      </c>
      <c r="J227">
        <v>114</v>
      </c>
      <c r="K227">
        <v>114</v>
      </c>
      <c r="L227">
        <v>12.8</v>
      </c>
      <c r="M227">
        <v>0.98059598059598052</v>
      </c>
      <c r="N227">
        <v>2.1533000000000002</v>
      </c>
      <c r="O227">
        <v>2.1387</v>
      </c>
      <c r="P227">
        <v>2.097</v>
      </c>
      <c r="Q227">
        <v>2.0230000000000001</v>
      </c>
      <c r="R227">
        <v>5.0770999999999997</v>
      </c>
      <c r="S227">
        <v>0.49399999999999999</v>
      </c>
      <c r="T227">
        <v>0.48</v>
      </c>
      <c r="U227">
        <v>0.47799999999999998</v>
      </c>
      <c r="V227">
        <v>0.496</v>
      </c>
      <c r="W227" t="s">
        <v>148</v>
      </c>
      <c r="X227" t="s">
        <v>671</v>
      </c>
      <c r="Y227" t="s">
        <v>89</v>
      </c>
      <c r="Z227" t="s">
        <v>198</v>
      </c>
    </row>
    <row r="228" spans="1:26" x14ac:dyDescent="0.25">
      <c r="A228" s="148">
        <v>1952</v>
      </c>
      <c r="B228" s="25">
        <v>43229</v>
      </c>
      <c r="C228" t="s">
        <v>406</v>
      </c>
      <c r="D228">
        <v>65.8</v>
      </c>
      <c r="E228">
        <v>80</v>
      </c>
      <c r="F228">
        <v>1.7999999999999999E-2</v>
      </c>
      <c r="G228">
        <v>521333</v>
      </c>
      <c r="H228">
        <v>13160</v>
      </c>
      <c r="I228">
        <v>15.5</v>
      </c>
      <c r="J228">
        <v>114</v>
      </c>
      <c r="K228">
        <v>114</v>
      </c>
      <c r="L228">
        <v>12.8</v>
      </c>
      <c r="M228">
        <v>0.98059598059598052</v>
      </c>
      <c r="N228">
        <v>1.1323000000000001</v>
      </c>
      <c r="O228">
        <v>1.0787</v>
      </c>
      <c r="P228">
        <v>2.698</v>
      </c>
      <c r="Q228">
        <v>2.5979999999999999</v>
      </c>
      <c r="R228">
        <v>5.0770999999999997</v>
      </c>
      <c r="S228">
        <v>1.21</v>
      </c>
      <c r="T228">
        <v>1.2230000000000001</v>
      </c>
      <c r="U228">
        <v>1.1930000000000001</v>
      </c>
      <c r="V228">
        <v>1.2110000000000001</v>
      </c>
      <c r="W228" t="s">
        <v>148</v>
      </c>
      <c r="X228" t="s">
        <v>671</v>
      </c>
      <c r="Y228" t="s">
        <v>89</v>
      </c>
      <c r="Z228" t="s">
        <v>198</v>
      </c>
    </row>
    <row r="229" spans="1:26" x14ac:dyDescent="0.25">
      <c r="A229" s="148">
        <v>1951</v>
      </c>
      <c r="B229" s="25">
        <v>43228</v>
      </c>
      <c r="C229" t="s">
        <v>412</v>
      </c>
      <c r="D229">
        <v>65.099999999999994</v>
      </c>
      <c r="E229">
        <v>77</v>
      </c>
      <c r="F229">
        <v>1.7999999999999999E-2</v>
      </c>
      <c r="G229">
        <v>521333</v>
      </c>
      <c r="H229">
        <v>13160</v>
      </c>
      <c r="I229">
        <v>15.4</v>
      </c>
      <c r="J229">
        <v>113</v>
      </c>
      <c r="K229">
        <v>113</v>
      </c>
      <c r="L229">
        <v>12.7</v>
      </c>
      <c r="M229">
        <v>0.98127600554785033</v>
      </c>
      <c r="N229">
        <v>2.1452</v>
      </c>
      <c r="O229">
        <v>2.1166999999999998</v>
      </c>
      <c r="P229">
        <v>2.504</v>
      </c>
      <c r="Q229">
        <v>2.3959999999999999</v>
      </c>
      <c r="R229">
        <v>5.2601000000000004</v>
      </c>
      <c r="S229">
        <v>0.61399999999999999</v>
      </c>
      <c r="T229">
        <v>0.59499999999999997</v>
      </c>
      <c r="U229">
        <v>0.59299999999999997</v>
      </c>
      <c r="V229">
        <v>0.61099999999999999</v>
      </c>
      <c r="W229" t="s">
        <v>148</v>
      </c>
      <c r="X229" t="s">
        <v>671</v>
      </c>
      <c r="Y229" t="s">
        <v>89</v>
      </c>
      <c r="Z229" t="s">
        <v>198</v>
      </c>
    </row>
    <row r="230" spans="1:26" x14ac:dyDescent="0.25">
      <c r="A230" s="148">
        <v>1950</v>
      </c>
      <c r="B230" s="25">
        <v>43228</v>
      </c>
      <c r="C230" t="s">
        <v>500</v>
      </c>
      <c r="D230">
        <v>67.099999999999994</v>
      </c>
      <c r="E230">
        <v>60</v>
      </c>
      <c r="F230">
        <v>1.7999999999999999E-2</v>
      </c>
      <c r="G230">
        <v>521333</v>
      </c>
      <c r="H230">
        <v>13160</v>
      </c>
      <c r="I230">
        <v>15.3</v>
      </c>
      <c r="J230">
        <v>112.5</v>
      </c>
      <c r="K230">
        <v>112.5</v>
      </c>
      <c r="L230">
        <v>12.7</v>
      </c>
      <c r="M230">
        <v>0.98127600554785033</v>
      </c>
      <c r="N230">
        <v>0</v>
      </c>
      <c r="O230">
        <v>0</v>
      </c>
      <c r="P230">
        <v>0</v>
      </c>
      <c r="Q230">
        <v>0</v>
      </c>
      <c r="R230">
        <v>5.2601000000000004</v>
      </c>
      <c r="S230" t="s">
        <v>468</v>
      </c>
      <c r="T230" t="s">
        <v>468</v>
      </c>
      <c r="U230" t="s">
        <v>468</v>
      </c>
      <c r="V230">
        <v>3.6</v>
      </c>
      <c r="W230" t="s">
        <v>661</v>
      </c>
      <c r="X230" t="s">
        <v>1052</v>
      </c>
      <c r="Y230" t="s">
        <v>89</v>
      </c>
      <c r="Z230" t="s">
        <v>198</v>
      </c>
    </row>
    <row r="231" spans="1:26" x14ac:dyDescent="0.25">
      <c r="A231" s="148">
        <v>1949</v>
      </c>
      <c r="B231" s="25">
        <v>43228</v>
      </c>
      <c r="C231" t="s">
        <v>217</v>
      </c>
      <c r="D231">
        <v>67.099999999999994</v>
      </c>
      <c r="E231">
        <v>60</v>
      </c>
      <c r="F231">
        <v>1.7999999999999999E-2</v>
      </c>
      <c r="G231">
        <v>521333</v>
      </c>
      <c r="H231">
        <v>13160</v>
      </c>
      <c r="I231">
        <v>15.5</v>
      </c>
      <c r="J231">
        <v>113</v>
      </c>
      <c r="K231">
        <v>113</v>
      </c>
      <c r="L231">
        <v>12.8</v>
      </c>
      <c r="M231">
        <v>0.98059598059598052</v>
      </c>
      <c r="N231">
        <v>1.9744999999999999</v>
      </c>
      <c r="O231">
        <v>1.9905999999999999</v>
      </c>
      <c r="P231">
        <v>1.7649999999999999</v>
      </c>
      <c r="Q231">
        <v>1.788</v>
      </c>
      <c r="R231">
        <v>5.2601000000000004</v>
      </c>
      <c r="S231">
        <v>0.47</v>
      </c>
      <c r="T231">
        <v>0.47199999999999998</v>
      </c>
      <c r="U231">
        <v>0.46200000000000002</v>
      </c>
      <c r="V231">
        <v>0.48</v>
      </c>
      <c r="W231">
        <v>0</v>
      </c>
      <c r="X231" t="s">
        <v>1052</v>
      </c>
      <c r="Y231" t="s">
        <v>89</v>
      </c>
      <c r="Z231" t="s">
        <v>198</v>
      </c>
    </row>
    <row r="232" spans="1:26" x14ac:dyDescent="0.25">
      <c r="A232" s="148">
        <v>1948</v>
      </c>
      <c r="B232" s="25">
        <v>43228</v>
      </c>
      <c r="C232" t="s">
        <v>222</v>
      </c>
      <c r="D232">
        <v>65.400000000000006</v>
      </c>
      <c r="E232">
        <v>70</v>
      </c>
      <c r="F232">
        <v>1.7999999999999999E-2</v>
      </c>
      <c r="G232">
        <v>521333</v>
      </c>
      <c r="H232">
        <v>13160</v>
      </c>
      <c r="I232">
        <v>15.5</v>
      </c>
      <c r="J232">
        <v>114</v>
      </c>
      <c r="K232">
        <v>114</v>
      </c>
      <c r="L232">
        <v>12.8</v>
      </c>
      <c r="M232">
        <v>0.98059598059598052</v>
      </c>
      <c r="N232">
        <v>2.1452</v>
      </c>
      <c r="O232">
        <v>2.1265999999999998</v>
      </c>
      <c r="P232">
        <v>1.645</v>
      </c>
      <c r="Q232">
        <v>1.554</v>
      </c>
      <c r="R232">
        <v>5.2601000000000004</v>
      </c>
      <c r="S232">
        <v>0.40300000000000002</v>
      </c>
      <c r="T232">
        <v>0.38400000000000001</v>
      </c>
      <c r="U232">
        <v>0.38600000000000001</v>
      </c>
      <c r="V232">
        <v>0.40400000000000003</v>
      </c>
      <c r="W232" t="s">
        <v>148</v>
      </c>
      <c r="X232" t="s">
        <v>671</v>
      </c>
      <c r="Y232" t="s">
        <v>89</v>
      </c>
      <c r="Z232" t="s">
        <v>198</v>
      </c>
    </row>
    <row r="233" spans="1:26" x14ac:dyDescent="0.25">
      <c r="A233" s="148">
        <v>1947</v>
      </c>
      <c r="B233" s="25">
        <v>43228</v>
      </c>
      <c r="C233" t="s">
        <v>408</v>
      </c>
      <c r="D233">
        <v>65.8</v>
      </c>
      <c r="E233">
        <v>67</v>
      </c>
      <c r="F233">
        <v>1.7999999999999999E-2</v>
      </c>
      <c r="G233">
        <v>521333</v>
      </c>
      <c r="H233">
        <v>13160</v>
      </c>
      <c r="I233">
        <v>15.9</v>
      </c>
      <c r="J233">
        <v>117</v>
      </c>
      <c r="K233">
        <v>117</v>
      </c>
      <c r="L233">
        <v>13</v>
      </c>
      <c r="M233">
        <v>0.97923875432525953</v>
      </c>
      <c r="N233">
        <v>1.1646000000000001</v>
      </c>
      <c r="O233">
        <v>1.1324000000000001</v>
      </c>
      <c r="P233">
        <v>3.1539999999999999</v>
      </c>
      <c r="Q233">
        <v>3.036</v>
      </c>
      <c r="R233">
        <v>5.2601000000000004</v>
      </c>
      <c r="S233">
        <v>1.425</v>
      </c>
      <c r="T233">
        <v>1.41</v>
      </c>
      <c r="U233">
        <v>1.3879999999999999</v>
      </c>
      <c r="V233">
        <v>1.4059999999999999</v>
      </c>
      <c r="W233" t="s">
        <v>148</v>
      </c>
      <c r="X233" t="s">
        <v>671</v>
      </c>
      <c r="Y233" t="s">
        <v>89</v>
      </c>
      <c r="Z233" t="s">
        <v>198</v>
      </c>
    </row>
    <row r="234" spans="1:26" x14ac:dyDescent="0.25">
      <c r="A234" s="148">
        <v>1946</v>
      </c>
      <c r="B234" s="25">
        <v>43227</v>
      </c>
      <c r="C234" t="s">
        <v>411</v>
      </c>
      <c r="D234">
        <v>66.400000000000006</v>
      </c>
      <c r="E234">
        <v>70</v>
      </c>
      <c r="F234">
        <v>1.7999999999999999E-2</v>
      </c>
      <c r="G234">
        <v>521333</v>
      </c>
      <c r="H234">
        <v>13160</v>
      </c>
      <c r="I234">
        <v>15.6</v>
      </c>
      <c r="J234">
        <v>114</v>
      </c>
      <c r="K234">
        <v>114</v>
      </c>
      <c r="L234">
        <v>12.9</v>
      </c>
      <c r="M234">
        <v>0.97991689750692512</v>
      </c>
      <c r="N234">
        <v>2.1535000000000002</v>
      </c>
      <c r="O234">
        <v>2.1166999999999998</v>
      </c>
      <c r="P234">
        <v>2.3759999999999999</v>
      </c>
      <c r="Q234">
        <v>2.2309999999999999</v>
      </c>
      <c r="R234">
        <v>5.0258000000000003</v>
      </c>
      <c r="S234">
        <v>0.55500000000000005</v>
      </c>
      <c r="T234">
        <v>0.53</v>
      </c>
      <c r="U234">
        <v>0.53200000000000003</v>
      </c>
      <c r="V234">
        <v>0.55000000000000004</v>
      </c>
      <c r="W234" t="s">
        <v>148</v>
      </c>
      <c r="X234" t="s">
        <v>671</v>
      </c>
      <c r="Y234" t="s">
        <v>89</v>
      </c>
      <c r="Z234" t="s">
        <v>198</v>
      </c>
    </row>
    <row r="235" spans="1:26" x14ac:dyDescent="0.25">
      <c r="A235" s="148">
        <v>1945</v>
      </c>
      <c r="B235" s="25">
        <v>43227</v>
      </c>
      <c r="C235" t="s">
        <v>560</v>
      </c>
      <c r="D235">
        <v>66.900000000000006</v>
      </c>
      <c r="E235">
        <v>61</v>
      </c>
      <c r="F235">
        <v>1.7999999999999999E-2</v>
      </c>
      <c r="G235">
        <v>521333</v>
      </c>
      <c r="H235">
        <v>13160</v>
      </c>
      <c r="I235">
        <v>15.3</v>
      </c>
      <c r="J235">
        <v>113</v>
      </c>
      <c r="K235">
        <v>113</v>
      </c>
      <c r="L235">
        <v>12.6</v>
      </c>
      <c r="M235">
        <v>0.98195697432338658</v>
      </c>
      <c r="N235">
        <v>0</v>
      </c>
      <c r="O235">
        <v>0</v>
      </c>
      <c r="P235">
        <v>0</v>
      </c>
      <c r="Q235">
        <v>0</v>
      </c>
      <c r="R235">
        <v>5.0258000000000003</v>
      </c>
      <c r="S235" t="s">
        <v>468</v>
      </c>
      <c r="T235" t="s">
        <v>468</v>
      </c>
      <c r="U235" t="s">
        <v>468</v>
      </c>
      <c r="V235">
        <v>3.8</v>
      </c>
      <c r="W235" t="s">
        <v>661</v>
      </c>
      <c r="X235" t="s">
        <v>1052</v>
      </c>
      <c r="Y235" t="s">
        <v>89</v>
      </c>
      <c r="Z235" t="s">
        <v>198</v>
      </c>
    </row>
    <row r="236" spans="1:26" x14ac:dyDescent="0.25">
      <c r="A236" s="148">
        <v>1944</v>
      </c>
      <c r="B236" s="25">
        <v>43227</v>
      </c>
      <c r="C236" t="s">
        <v>220</v>
      </c>
      <c r="D236">
        <v>66.900000000000006</v>
      </c>
      <c r="E236">
        <v>61</v>
      </c>
      <c r="F236">
        <v>1.7999999999999999E-2</v>
      </c>
      <c r="G236">
        <v>521333</v>
      </c>
      <c r="H236">
        <v>13160</v>
      </c>
      <c r="I236">
        <v>15.4</v>
      </c>
      <c r="J236">
        <v>113</v>
      </c>
      <c r="K236">
        <v>113</v>
      </c>
      <c r="L236">
        <v>12.7</v>
      </c>
      <c r="M236">
        <v>0.98127600554785033</v>
      </c>
      <c r="N236">
        <v>1.9475</v>
      </c>
      <c r="O236">
        <v>1.9326000000000001</v>
      </c>
      <c r="P236">
        <v>1.7490000000000001</v>
      </c>
      <c r="Q236">
        <v>1.746</v>
      </c>
      <c r="R236">
        <v>5.0258000000000003</v>
      </c>
      <c r="S236">
        <v>0.45100000000000001</v>
      </c>
      <c r="T236">
        <v>0.45400000000000001</v>
      </c>
      <c r="U236">
        <v>0.44400000000000001</v>
      </c>
      <c r="V236">
        <v>0.46200000000000002</v>
      </c>
      <c r="W236">
        <v>0</v>
      </c>
      <c r="X236" t="s">
        <v>1052</v>
      </c>
      <c r="Y236" t="s">
        <v>89</v>
      </c>
      <c r="Z236" t="s">
        <v>198</v>
      </c>
    </row>
    <row r="237" spans="1:26" x14ac:dyDescent="0.25">
      <c r="A237" s="148">
        <v>1943</v>
      </c>
      <c r="B237" s="25">
        <v>43227</v>
      </c>
      <c r="C237" t="s">
        <v>407</v>
      </c>
      <c r="D237">
        <v>68.3</v>
      </c>
      <c r="E237">
        <v>65</v>
      </c>
      <c r="F237">
        <v>1.7999999999999999E-2</v>
      </c>
      <c r="G237">
        <v>521333</v>
      </c>
      <c r="H237">
        <v>13160</v>
      </c>
      <c r="I237">
        <v>15.6</v>
      </c>
      <c r="J237">
        <v>114</v>
      </c>
      <c r="K237">
        <v>114</v>
      </c>
      <c r="L237">
        <v>12.9</v>
      </c>
      <c r="M237">
        <v>0.97991689750692512</v>
      </c>
      <c r="N237">
        <v>1.1423000000000001</v>
      </c>
      <c r="O237">
        <v>1.1021000000000001</v>
      </c>
      <c r="P237">
        <v>4.0209999999999999</v>
      </c>
      <c r="Q237">
        <v>3.8210000000000002</v>
      </c>
      <c r="R237">
        <v>5.0258000000000003</v>
      </c>
      <c r="S237">
        <v>1.7689999999999999</v>
      </c>
      <c r="T237">
        <v>1.742</v>
      </c>
      <c r="U237">
        <v>1.72</v>
      </c>
      <c r="V237">
        <v>1.738</v>
      </c>
      <c r="W237" t="s">
        <v>148</v>
      </c>
      <c r="X237" t="s">
        <v>671</v>
      </c>
      <c r="Y237" t="s">
        <v>89</v>
      </c>
      <c r="Z237" t="s">
        <v>198</v>
      </c>
    </row>
    <row r="238" spans="1:26" x14ac:dyDescent="0.25">
      <c r="A238" s="148">
        <v>1942</v>
      </c>
      <c r="B238" s="25">
        <v>43226</v>
      </c>
      <c r="C238" t="s">
        <v>217</v>
      </c>
      <c r="D238">
        <v>66.599999999999994</v>
      </c>
      <c r="E238">
        <v>44</v>
      </c>
      <c r="F238">
        <v>1.7999999999999999E-2</v>
      </c>
      <c r="G238">
        <v>521333</v>
      </c>
      <c r="H238">
        <v>13160</v>
      </c>
      <c r="I238">
        <v>15.9</v>
      </c>
      <c r="J238">
        <v>117</v>
      </c>
      <c r="K238">
        <v>117</v>
      </c>
      <c r="L238">
        <v>13</v>
      </c>
      <c r="M238">
        <v>0.97923875432525953</v>
      </c>
      <c r="N238">
        <v>1.9723999999999999</v>
      </c>
      <c r="O238">
        <v>1.9516</v>
      </c>
      <c r="P238">
        <v>1.738</v>
      </c>
      <c r="Q238">
        <v>1.7490000000000001</v>
      </c>
      <c r="R238">
        <v>5.1291000000000002</v>
      </c>
      <c r="S238">
        <v>0.45200000000000001</v>
      </c>
      <c r="T238">
        <v>0.46</v>
      </c>
      <c r="U238">
        <v>0.44700000000000001</v>
      </c>
      <c r="V238">
        <v>0.46500000000000002</v>
      </c>
      <c r="W238">
        <v>0</v>
      </c>
      <c r="X238" t="s">
        <v>1052</v>
      </c>
      <c r="Y238" t="s">
        <v>89</v>
      </c>
      <c r="Z238" t="s">
        <v>198</v>
      </c>
    </row>
    <row r="239" spans="1:26" x14ac:dyDescent="0.25">
      <c r="A239" s="148">
        <v>1941</v>
      </c>
      <c r="B239" s="25">
        <v>43226</v>
      </c>
      <c r="C239" t="s">
        <v>500</v>
      </c>
      <c r="D239">
        <v>67.3</v>
      </c>
      <c r="E239">
        <v>72</v>
      </c>
      <c r="F239">
        <v>1.7999999999999999E-2</v>
      </c>
      <c r="G239">
        <v>521333</v>
      </c>
      <c r="H239">
        <v>13160</v>
      </c>
      <c r="I239">
        <v>15.3</v>
      </c>
      <c r="J239">
        <v>112</v>
      </c>
      <c r="K239">
        <v>112</v>
      </c>
      <c r="L239">
        <v>12.7</v>
      </c>
      <c r="M239">
        <v>0.98127600554785033</v>
      </c>
      <c r="N239">
        <v>0</v>
      </c>
      <c r="O239">
        <v>0</v>
      </c>
      <c r="P239">
        <v>0</v>
      </c>
      <c r="Q239">
        <v>0</v>
      </c>
      <c r="R239">
        <v>5.1291000000000002</v>
      </c>
      <c r="S239" t="s">
        <v>468</v>
      </c>
      <c r="T239" t="s">
        <v>468</v>
      </c>
      <c r="U239" t="s">
        <v>468</v>
      </c>
      <c r="V239">
        <v>3</v>
      </c>
      <c r="W239" t="s">
        <v>661</v>
      </c>
      <c r="X239" t="s">
        <v>1052</v>
      </c>
      <c r="Y239" t="s">
        <v>89</v>
      </c>
      <c r="Z239" t="s">
        <v>198</v>
      </c>
    </row>
    <row r="240" spans="1:26" x14ac:dyDescent="0.25">
      <c r="A240" s="148">
        <v>1940</v>
      </c>
      <c r="B240" s="25">
        <v>43226</v>
      </c>
      <c r="C240" t="s">
        <v>408</v>
      </c>
      <c r="D240">
        <v>66.400000000000006</v>
      </c>
      <c r="E240">
        <v>72</v>
      </c>
      <c r="F240">
        <v>1.7999999999999999E-2</v>
      </c>
      <c r="G240">
        <v>521333</v>
      </c>
      <c r="H240">
        <v>13160</v>
      </c>
      <c r="I240">
        <v>15.7</v>
      </c>
      <c r="J240">
        <v>115</v>
      </c>
      <c r="K240">
        <v>115</v>
      </c>
      <c r="L240">
        <v>12.9</v>
      </c>
      <c r="M240">
        <v>0.97991689750692512</v>
      </c>
      <c r="N240">
        <v>1.1653</v>
      </c>
      <c r="O240">
        <v>1.1024</v>
      </c>
      <c r="P240">
        <v>3.4980000000000002</v>
      </c>
      <c r="Q240">
        <v>3.2869999999999999</v>
      </c>
      <c r="R240">
        <v>5.1291000000000002</v>
      </c>
      <c r="S240">
        <v>1.54</v>
      </c>
      <c r="T240">
        <v>1.5289999999999999</v>
      </c>
      <c r="U240">
        <v>1.504</v>
      </c>
      <c r="V240">
        <v>1.522</v>
      </c>
      <c r="W240" t="s">
        <v>148</v>
      </c>
      <c r="X240" t="s">
        <v>671</v>
      </c>
      <c r="Y240" t="s">
        <v>89</v>
      </c>
      <c r="Z240" t="s">
        <v>198</v>
      </c>
    </row>
    <row r="241" spans="1:26" x14ac:dyDescent="0.25">
      <c r="A241" s="148">
        <v>1939</v>
      </c>
      <c r="B241" s="25">
        <v>43225</v>
      </c>
      <c r="C241" t="s">
        <v>222</v>
      </c>
      <c r="D241">
        <v>65.8</v>
      </c>
      <c r="E241">
        <v>64</v>
      </c>
      <c r="F241">
        <v>1.7999999999999999E-2</v>
      </c>
      <c r="G241">
        <v>521333</v>
      </c>
      <c r="H241">
        <v>13160</v>
      </c>
      <c r="I241">
        <v>15.6</v>
      </c>
      <c r="J241">
        <v>114</v>
      </c>
      <c r="K241">
        <v>114</v>
      </c>
      <c r="L241">
        <v>12.9</v>
      </c>
      <c r="M241">
        <v>0.97991689750692512</v>
      </c>
      <c r="N241">
        <v>2.1232000000000002</v>
      </c>
      <c r="O241">
        <v>2.0674999999999999</v>
      </c>
      <c r="P241">
        <v>1.911</v>
      </c>
      <c r="Q241">
        <v>1.776</v>
      </c>
      <c r="R241">
        <v>5.1359000000000004</v>
      </c>
      <c r="S241">
        <v>0.46200000000000002</v>
      </c>
      <c r="T241">
        <v>0.441</v>
      </c>
      <c r="U241">
        <v>0.442</v>
      </c>
      <c r="V241">
        <v>0.46</v>
      </c>
      <c r="W241" t="s">
        <v>148</v>
      </c>
      <c r="X241" t="s">
        <v>671</v>
      </c>
      <c r="Y241" t="s">
        <v>89</v>
      </c>
      <c r="Z241" t="s">
        <v>198</v>
      </c>
    </row>
    <row r="242" spans="1:26" x14ac:dyDescent="0.25">
      <c r="A242" s="148">
        <v>1938</v>
      </c>
      <c r="B242" s="25">
        <v>43225</v>
      </c>
      <c r="C242" t="s">
        <v>220</v>
      </c>
      <c r="D242">
        <v>67.3</v>
      </c>
      <c r="E242">
        <v>64</v>
      </c>
      <c r="F242">
        <v>1.7999999999999999E-2</v>
      </c>
      <c r="G242">
        <v>521333</v>
      </c>
      <c r="H242">
        <v>13160</v>
      </c>
      <c r="I242">
        <v>15.6</v>
      </c>
      <c r="J242">
        <v>114</v>
      </c>
      <c r="K242">
        <v>114</v>
      </c>
      <c r="L242">
        <v>12.9</v>
      </c>
      <c r="M242">
        <v>0.97991689750692512</v>
      </c>
      <c r="N242">
        <v>2.1452</v>
      </c>
      <c r="O242">
        <v>2.1092</v>
      </c>
      <c r="P242">
        <v>2.0539999999999998</v>
      </c>
      <c r="Q242">
        <v>1.954</v>
      </c>
      <c r="R242">
        <v>5.1359000000000004</v>
      </c>
      <c r="S242">
        <v>0.49199999999999999</v>
      </c>
      <c r="T242">
        <v>0.47599999999999998</v>
      </c>
      <c r="U242">
        <v>0.47399999999999998</v>
      </c>
      <c r="V242">
        <v>0.49199999999999999</v>
      </c>
      <c r="W242" t="s">
        <v>148</v>
      </c>
      <c r="X242" t="s">
        <v>1052</v>
      </c>
      <c r="Y242" t="s">
        <v>89</v>
      </c>
      <c r="Z242" t="s">
        <v>198</v>
      </c>
    </row>
    <row r="243" spans="1:26" x14ac:dyDescent="0.25">
      <c r="A243" s="148">
        <v>1937</v>
      </c>
      <c r="B243" s="25">
        <v>43225</v>
      </c>
      <c r="C243" t="s">
        <v>560</v>
      </c>
      <c r="D243">
        <v>66.400000000000006</v>
      </c>
      <c r="E243">
        <v>66</v>
      </c>
      <c r="F243">
        <v>1.7999999999999999E-2</v>
      </c>
      <c r="G243">
        <v>521333</v>
      </c>
      <c r="H243">
        <v>13160</v>
      </c>
      <c r="I243">
        <v>15.4</v>
      </c>
      <c r="J243">
        <v>113</v>
      </c>
      <c r="K243">
        <v>113</v>
      </c>
      <c r="L243">
        <v>12.7</v>
      </c>
      <c r="M243">
        <v>0.98127600554785033</v>
      </c>
      <c r="N243">
        <v>1.0386</v>
      </c>
      <c r="O243">
        <v>0.98250000000000004</v>
      </c>
      <c r="P243">
        <v>3.6640000000000001</v>
      </c>
      <c r="Q243">
        <v>3.4510000000000001</v>
      </c>
      <c r="R243">
        <v>5.1359000000000004</v>
      </c>
      <c r="S243">
        <v>1.8120000000000001</v>
      </c>
      <c r="T243">
        <v>1.804</v>
      </c>
      <c r="U243">
        <v>1.774</v>
      </c>
      <c r="V243">
        <v>1.792</v>
      </c>
      <c r="W243">
        <v>0</v>
      </c>
      <c r="X243" t="s">
        <v>1052</v>
      </c>
      <c r="Y243" t="s">
        <v>89</v>
      </c>
      <c r="Z243" t="s">
        <v>198</v>
      </c>
    </row>
    <row r="244" spans="1:26" x14ac:dyDescent="0.25">
      <c r="A244" s="148">
        <v>1936</v>
      </c>
      <c r="B244" s="25">
        <v>43225</v>
      </c>
      <c r="C244" t="s">
        <v>407</v>
      </c>
      <c r="D244">
        <v>68</v>
      </c>
      <c r="E244">
        <v>65</v>
      </c>
      <c r="F244">
        <v>1.7999999999999999E-2</v>
      </c>
      <c r="G244">
        <v>521333</v>
      </c>
      <c r="H244">
        <v>13160</v>
      </c>
      <c r="I244">
        <v>15.6</v>
      </c>
      <c r="J244">
        <v>114.5</v>
      </c>
      <c r="K244">
        <v>114.5</v>
      </c>
      <c r="L244">
        <v>12.8</v>
      </c>
      <c r="M244">
        <v>0.98059598059598052</v>
      </c>
      <c r="N244">
        <v>0</v>
      </c>
      <c r="O244">
        <v>0</v>
      </c>
      <c r="P244">
        <v>0</v>
      </c>
      <c r="Q244">
        <v>0</v>
      </c>
      <c r="R244">
        <v>5.1359000000000004</v>
      </c>
      <c r="S244" t="s">
        <v>468</v>
      </c>
      <c r="T244" t="s">
        <v>468</v>
      </c>
      <c r="U244" t="s">
        <v>468</v>
      </c>
      <c r="V244">
        <v>2</v>
      </c>
      <c r="W244" t="s">
        <v>661</v>
      </c>
      <c r="X244" t="s">
        <v>671</v>
      </c>
      <c r="Y244" t="s">
        <v>89</v>
      </c>
      <c r="Z244" t="s">
        <v>198</v>
      </c>
    </row>
    <row r="245" spans="1:26" x14ac:dyDescent="0.25">
      <c r="A245" s="148">
        <v>1935</v>
      </c>
      <c r="B245" s="25">
        <v>43224</v>
      </c>
      <c r="C245" t="s">
        <v>217</v>
      </c>
      <c r="D245">
        <v>66.8</v>
      </c>
      <c r="E245">
        <v>61</v>
      </c>
      <c r="F245">
        <v>2.1000000000000001E-2</v>
      </c>
      <c r="G245">
        <v>521333</v>
      </c>
      <c r="H245">
        <v>13160</v>
      </c>
      <c r="I245">
        <v>15.7</v>
      </c>
      <c r="J245">
        <v>115</v>
      </c>
      <c r="K245">
        <v>115</v>
      </c>
      <c r="L245">
        <v>12.9</v>
      </c>
      <c r="M245">
        <v>0.97991689750692512</v>
      </c>
      <c r="N245">
        <v>2.1423000000000001</v>
      </c>
      <c r="O245">
        <v>2.1021000000000001</v>
      </c>
      <c r="P245">
        <v>2.0670000000000002</v>
      </c>
      <c r="Q245">
        <v>1.9450000000000001</v>
      </c>
      <c r="R245">
        <v>5.1318999999999999</v>
      </c>
      <c r="S245">
        <v>0.495</v>
      </c>
      <c r="T245">
        <v>0.47499999999999998</v>
      </c>
      <c r="U245">
        <v>0.47499999999999998</v>
      </c>
      <c r="V245">
        <v>0.496</v>
      </c>
      <c r="W245" t="s">
        <v>148</v>
      </c>
      <c r="X245" t="s">
        <v>671</v>
      </c>
      <c r="Y245" t="s">
        <v>89</v>
      </c>
      <c r="Z245" t="s">
        <v>198</v>
      </c>
    </row>
    <row r="246" spans="1:26" x14ac:dyDescent="0.25">
      <c r="A246" s="148">
        <v>1934</v>
      </c>
      <c r="B246" s="25">
        <v>43224</v>
      </c>
      <c r="C246" t="s">
        <v>500</v>
      </c>
      <c r="D246">
        <v>66.8</v>
      </c>
      <c r="E246">
        <v>50</v>
      </c>
      <c r="F246">
        <v>2.1000000000000001E-2</v>
      </c>
      <c r="G246">
        <v>521333</v>
      </c>
      <c r="H246">
        <v>13160</v>
      </c>
      <c r="I246">
        <v>15.4</v>
      </c>
      <c r="J246">
        <v>113</v>
      </c>
      <c r="K246">
        <v>113</v>
      </c>
      <c r="L246">
        <v>12.7</v>
      </c>
      <c r="M246">
        <v>0.98127600554785033</v>
      </c>
      <c r="N246">
        <v>0</v>
      </c>
      <c r="O246">
        <v>0</v>
      </c>
      <c r="P246">
        <v>0</v>
      </c>
      <c r="Q246">
        <v>0</v>
      </c>
      <c r="R246">
        <v>5.1318999999999999</v>
      </c>
      <c r="S246" t="s">
        <v>468</v>
      </c>
      <c r="T246" t="s">
        <v>468</v>
      </c>
      <c r="U246" t="s">
        <v>468</v>
      </c>
      <c r="V246">
        <v>2.8</v>
      </c>
      <c r="W246" t="s">
        <v>661</v>
      </c>
      <c r="X246" t="s">
        <v>1052</v>
      </c>
      <c r="Y246" t="s">
        <v>89</v>
      </c>
      <c r="Z246" t="s">
        <v>198</v>
      </c>
    </row>
    <row r="247" spans="1:26" x14ac:dyDescent="0.25">
      <c r="A247" s="148">
        <v>1933</v>
      </c>
      <c r="B247" s="25">
        <v>43224</v>
      </c>
      <c r="C247" t="s">
        <v>222</v>
      </c>
      <c r="D247">
        <v>67.2</v>
      </c>
      <c r="E247">
        <v>78</v>
      </c>
      <c r="F247">
        <v>2.1000000000000001E-2</v>
      </c>
      <c r="G247">
        <v>521333</v>
      </c>
      <c r="H247">
        <v>13160</v>
      </c>
      <c r="I247">
        <v>15.5</v>
      </c>
      <c r="J247">
        <v>113</v>
      </c>
      <c r="K247">
        <v>113</v>
      </c>
      <c r="L247">
        <v>12.8</v>
      </c>
      <c r="M247">
        <v>0.98059598059598052</v>
      </c>
      <c r="N247">
        <v>1.9287000000000001</v>
      </c>
      <c r="O247">
        <v>2.1972999999999998</v>
      </c>
      <c r="P247">
        <v>1.7709999999999999</v>
      </c>
      <c r="Q247">
        <v>1.9970000000000001</v>
      </c>
      <c r="R247">
        <v>5.1318999999999999</v>
      </c>
      <c r="S247">
        <v>0.47099999999999997</v>
      </c>
      <c r="T247">
        <v>0.46600000000000003</v>
      </c>
      <c r="U247">
        <v>0.45900000000000002</v>
      </c>
      <c r="V247">
        <v>0.48</v>
      </c>
      <c r="W247">
        <v>0</v>
      </c>
      <c r="X247" t="s">
        <v>1052</v>
      </c>
      <c r="Y247" t="s">
        <v>89</v>
      </c>
      <c r="Z247" t="s">
        <v>198</v>
      </c>
    </row>
    <row r="248" spans="1:26" x14ac:dyDescent="0.25">
      <c r="A248" s="148">
        <v>1932</v>
      </c>
      <c r="B248" s="25">
        <v>43224</v>
      </c>
      <c r="C248" t="s">
        <v>408</v>
      </c>
      <c r="D248">
        <v>66.599999999999994</v>
      </c>
      <c r="E248">
        <v>69</v>
      </c>
      <c r="F248">
        <v>2.1000000000000001E-2</v>
      </c>
      <c r="G248">
        <v>521333</v>
      </c>
      <c r="H248">
        <v>13160</v>
      </c>
      <c r="I248">
        <v>15.6</v>
      </c>
      <c r="J248">
        <v>114</v>
      </c>
      <c r="K248">
        <v>114</v>
      </c>
      <c r="L248">
        <v>12.9</v>
      </c>
      <c r="M248">
        <v>0.97991689750692512</v>
      </c>
      <c r="N248">
        <v>1.1520999999999999</v>
      </c>
      <c r="O248">
        <v>1.1109</v>
      </c>
      <c r="P248">
        <v>3.254</v>
      </c>
      <c r="Q248">
        <v>3.0649999999999999</v>
      </c>
      <c r="R248">
        <v>5.1318999999999999</v>
      </c>
      <c r="S248">
        <v>1.4490000000000001</v>
      </c>
      <c r="T248">
        <v>1.4159999999999999</v>
      </c>
      <c r="U248">
        <v>1.4039999999999999</v>
      </c>
      <c r="V248">
        <v>1.425</v>
      </c>
      <c r="W248" t="s">
        <v>148</v>
      </c>
      <c r="X248" t="s">
        <v>671</v>
      </c>
      <c r="Y248" t="s">
        <v>89</v>
      </c>
      <c r="Z248" t="s">
        <v>198</v>
      </c>
    </row>
    <row r="249" spans="1:26" x14ac:dyDescent="0.25">
      <c r="A249" s="148">
        <v>1931</v>
      </c>
      <c r="B249" s="25">
        <v>43223</v>
      </c>
      <c r="C249" t="s">
        <v>411</v>
      </c>
      <c r="D249">
        <v>65.8</v>
      </c>
      <c r="E249">
        <v>66</v>
      </c>
      <c r="F249">
        <v>2.1000000000000001E-2</v>
      </c>
      <c r="G249">
        <v>521333</v>
      </c>
      <c r="H249">
        <v>13160</v>
      </c>
      <c r="I249">
        <v>15.5</v>
      </c>
      <c r="J249">
        <v>114</v>
      </c>
      <c r="K249">
        <v>114</v>
      </c>
      <c r="L249">
        <v>12.8</v>
      </c>
      <c r="M249">
        <v>0.98059598059598052</v>
      </c>
      <c r="N249">
        <v>1.1275999999999999</v>
      </c>
      <c r="O249">
        <v>1.0265</v>
      </c>
      <c r="P249">
        <v>2.5539999999999998</v>
      </c>
      <c r="Q249">
        <v>2.3460000000000001</v>
      </c>
      <c r="R249">
        <v>5.1478000000000002</v>
      </c>
      <c r="S249">
        <v>1.1659999999999999</v>
      </c>
      <c r="T249">
        <v>1.1759999999999999</v>
      </c>
      <c r="U249">
        <v>1.1479999999999999</v>
      </c>
      <c r="V249">
        <v>1.169</v>
      </c>
      <c r="W249" t="s">
        <v>148</v>
      </c>
      <c r="X249" t="s">
        <v>671</v>
      </c>
      <c r="Y249" t="s">
        <v>89</v>
      </c>
      <c r="Z249" t="s">
        <v>198</v>
      </c>
    </row>
    <row r="250" spans="1:26" x14ac:dyDescent="0.25">
      <c r="A250" s="148">
        <v>1930</v>
      </c>
      <c r="B250" s="25">
        <v>43223</v>
      </c>
      <c r="C250" t="s">
        <v>220</v>
      </c>
      <c r="D250">
        <v>67.2</v>
      </c>
      <c r="E250">
        <v>62</v>
      </c>
      <c r="F250">
        <v>2.1000000000000001E-2</v>
      </c>
      <c r="G250">
        <v>521333</v>
      </c>
      <c r="H250">
        <v>13160</v>
      </c>
      <c r="I250">
        <v>15.6</v>
      </c>
      <c r="J250">
        <v>114.5</v>
      </c>
      <c r="K250">
        <v>114.5</v>
      </c>
      <c r="L250">
        <v>12.8</v>
      </c>
      <c r="M250">
        <v>0.98059598059598052</v>
      </c>
      <c r="N250">
        <v>2.1562999999999999</v>
      </c>
      <c r="O250">
        <v>2.1042000000000001</v>
      </c>
      <c r="P250">
        <v>2.0449999999999999</v>
      </c>
      <c r="Q250">
        <v>1.9650000000000001</v>
      </c>
      <c r="R250">
        <v>5.1478000000000002</v>
      </c>
      <c r="S250">
        <v>0.48799999999999999</v>
      </c>
      <c r="T250">
        <v>0.48099999999999998</v>
      </c>
      <c r="U250">
        <v>0.47499999999999998</v>
      </c>
      <c r="V250">
        <v>0.496</v>
      </c>
      <c r="W250" t="s">
        <v>148</v>
      </c>
      <c r="X250" t="s">
        <v>1052</v>
      </c>
      <c r="Y250" t="s">
        <v>89</v>
      </c>
      <c r="Z250" t="s">
        <v>198</v>
      </c>
    </row>
    <row r="251" spans="1:26" x14ac:dyDescent="0.25">
      <c r="A251" s="148">
        <v>1929</v>
      </c>
      <c r="B251" s="25">
        <v>43223</v>
      </c>
      <c r="C251" t="s">
        <v>560</v>
      </c>
      <c r="D251">
        <v>68</v>
      </c>
      <c r="E251">
        <v>73</v>
      </c>
      <c r="F251">
        <v>2.1000000000000001E-2</v>
      </c>
      <c r="G251">
        <v>521333</v>
      </c>
      <c r="H251">
        <v>13160</v>
      </c>
      <c r="I251">
        <v>15.6</v>
      </c>
      <c r="J251">
        <v>115</v>
      </c>
      <c r="K251">
        <v>115</v>
      </c>
      <c r="L251">
        <v>12.8</v>
      </c>
      <c r="M251">
        <v>0.98059598059598052</v>
      </c>
      <c r="N251">
        <v>0</v>
      </c>
      <c r="O251">
        <v>0</v>
      </c>
      <c r="P251">
        <v>0</v>
      </c>
      <c r="Q251">
        <v>0</v>
      </c>
      <c r="R251">
        <v>5.1478000000000002</v>
      </c>
      <c r="S251" t="s">
        <v>468</v>
      </c>
      <c r="T251" t="s">
        <v>468</v>
      </c>
      <c r="U251" t="s">
        <v>468</v>
      </c>
      <c r="V251">
        <v>2.2000000000000002</v>
      </c>
      <c r="W251" t="s">
        <v>661</v>
      </c>
      <c r="X251" t="s">
        <v>1052</v>
      </c>
      <c r="Y251" t="s">
        <v>89</v>
      </c>
      <c r="Z251" t="s">
        <v>198</v>
      </c>
    </row>
    <row r="252" spans="1:26" x14ac:dyDescent="0.25">
      <c r="A252" s="148">
        <v>1928</v>
      </c>
      <c r="B252" s="25">
        <v>43222</v>
      </c>
      <c r="C252" t="s">
        <v>406</v>
      </c>
      <c r="D252">
        <v>67</v>
      </c>
      <c r="E252">
        <v>73</v>
      </c>
      <c r="F252">
        <v>2.1000000000000001E-2</v>
      </c>
      <c r="G252">
        <v>521333</v>
      </c>
      <c r="H252">
        <v>13160</v>
      </c>
      <c r="I252">
        <v>15.5</v>
      </c>
      <c r="J252">
        <v>114</v>
      </c>
      <c r="K252">
        <v>114</v>
      </c>
      <c r="L252">
        <v>12.8</v>
      </c>
      <c r="M252">
        <v>0.98059598059598052</v>
      </c>
      <c r="N252">
        <v>1.2929999999999999</v>
      </c>
      <c r="O252">
        <v>1.4001999999999999</v>
      </c>
      <c r="P252">
        <v>3.9358188167376511</v>
      </c>
      <c r="Q252">
        <v>4.2423451282775879</v>
      </c>
      <c r="R252">
        <v>4.9541000000000004</v>
      </c>
      <c r="S252">
        <v>1.508</v>
      </c>
      <c r="T252">
        <v>1.5009999999999999</v>
      </c>
      <c r="U252">
        <v>1.4750000000000001</v>
      </c>
      <c r="V252">
        <v>1.496</v>
      </c>
      <c r="W252">
        <v>0</v>
      </c>
      <c r="X252">
        <v>0</v>
      </c>
      <c r="Y252" t="s">
        <v>89</v>
      </c>
      <c r="Z252" t="s">
        <v>198</v>
      </c>
    </row>
    <row r="253" spans="1:26" x14ac:dyDescent="0.25">
      <c r="A253" s="148">
        <v>1927</v>
      </c>
      <c r="B253" s="25">
        <v>43222</v>
      </c>
      <c r="C253" t="s">
        <v>412</v>
      </c>
      <c r="D253">
        <v>67</v>
      </c>
      <c r="E253">
        <v>73</v>
      </c>
      <c r="F253">
        <v>2.1000000000000001E-2</v>
      </c>
      <c r="G253">
        <v>521333</v>
      </c>
      <c r="H253">
        <v>13160</v>
      </c>
      <c r="I253">
        <v>15.6</v>
      </c>
      <c r="J253">
        <v>114</v>
      </c>
      <c r="K253">
        <v>114</v>
      </c>
      <c r="L253">
        <v>12.9</v>
      </c>
      <c r="M253">
        <v>0.97991689750692512</v>
      </c>
      <c r="N253">
        <v>1.7697000000000001</v>
      </c>
      <c r="O253">
        <v>1.5482</v>
      </c>
      <c r="P253">
        <v>5.7905244141216361</v>
      </c>
      <c r="Q253">
        <v>5.0845186814961343</v>
      </c>
      <c r="R253">
        <v>4.9541000000000004</v>
      </c>
      <c r="S253">
        <v>1.621</v>
      </c>
      <c r="T253">
        <v>1.627</v>
      </c>
      <c r="U253">
        <v>1.591</v>
      </c>
      <c r="V253">
        <v>1.6120000000000001</v>
      </c>
      <c r="W253" t="s">
        <v>148</v>
      </c>
      <c r="X253" t="s">
        <v>190</v>
      </c>
      <c r="Y253" t="s">
        <v>89</v>
      </c>
      <c r="Z253" t="s">
        <v>198</v>
      </c>
    </row>
    <row r="254" spans="1:26" x14ac:dyDescent="0.25">
      <c r="A254" s="148">
        <v>1926</v>
      </c>
      <c r="B254" s="25">
        <v>43222</v>
      </c>
      <c r="C254" t="s">
        <v>500</v>
      </c>
      <c r="D254">
        <v>67</v>
      </c>
      <c r="E254">
        <v>73</v>
      </c>
      <c r="F254">
        <v>2.1000000000000001E-2</v>
      </c>
      <c r="G254">
        <v>521333</v>
      </c>
      <c r="H254">
        <v>13160</v>
      </c>
      <c r="I254">
        <v>15.7</v>
      </c>
      <c r="J254">
        <v>115</v>
      </c>
      <c r="K254">
        <v>115</v>
      </c>
      <c r="L254">
        <v>12.9</v>
      </c>
      <c r="M254">
        <v>0.97991689750692512</v>
      </c>
      <c r="N254">
        <v>0</v>
      </c>
      <c r="O254">
        <v>0</v>
      </c>
      <c r="P254">
        <v>0</v>
      </c>
      <c r="Q254">
        <v>0</v>
      </c>
      <c r="R254">
        <v>4.9541000000000004</v>
      </c>
      <c r="S254" t="s">
        <v>468</v>
      </c>
      <c r="T254" t="s">
        <v>468</v>
      </c>
      <c r="U254" t="s">
        <v>468</v>
      </c>
      <c r="V254">
        <v>2</v>
      </c>
      <c r="W254" t="s">
        <v>661</v>
      </c>
      <c r="X254" t="s">
        <v>190</v>
      </c>
      <c r="Y254" t="s">
        <v>89</v>
      </c>
      <c r="Z254" t="s">
        <v>198</v>
      </c>
    </row>
    <row r="255" spans="1:26" x14ac:dyDescent="0.25">
      <c r="A255" s="148">
        <v>1925</v>
      </c>
      <c r="B255" s="25">
        <v>43222</v>
      </c>
      <c r="C255" t="s">
        <v>217</v>
      </c>
      <c r="D255">
        <v>67.3</v>
      </c>
      <c r="E255">
        <v>56</v>
      </c>
      <c r="F255">
        <v>2.1000000000000001E-2</v>
      </c>
      <c r="G255">
        <v>521333</v>
      </c>
      <c r="H255">
        <v>13160</v>
      </c>
      <c r="I255">
        <v>15.6</v>
      </c>
      <c r="J255">
        <v>114</v>
      </c>
      <c r="K255">
        <v>114</v>
      </c>
      <c r="L255">
        <v>12.9</v>
      </c>
      <c r="M255">
        <v>0.97991689750692512</v>
      </c>
      <c r="N255">
        <v>2.1341999999999999</v>
      </c>
      <c r="O255">
        <v>2.1061000000000001</v>
      </c>
      <c r="P255">
        <v>2.0219999999999998</v>
      </c>
      <c r="Q255">
        <v>1.921</v>
      </c>
      <c r="R255">
        <v>4.9541000000000004</v>
      </c>
      <c r="S255">
        <v>0.46899999999999997</v>
      </c>
      <c r="T255">
        <v>0.45200000000000001</v>
      </c>
      <c r="U255">
        <v>0.45100000000000001</v>
      </c>
      <c r="V255">
        <v>0.47199999999999998</v>
      </c>
      <c r="W255" t="s">
        <v>148</v>
      </c>
      <c r="X255" t="s">
        <v>671</v>
      </c>
      <c r="Y255" t="s">
        <v>89</v>
      </c>
      <c r="Z255" t="s">
        <v>198</v>
      </c>
    </row>
    <row r="256" spans="1:26" x14ac:dyDescent="0.25">
      <c r="A256" s="148">
        <v>1924</v>
      </c>
      <c r="B256" s="25">
        <v>43222</v>
      </c>
      <c r="C256" t="s">
        <v>222</v>
      </c>
      <c r="D256">
        <v>67.099999999999994</v>
      </c>
      <c r="E256">
        <v>61</v>
      </c>
      <c r="F256">
        <v>2.1000000000000001E-2</v>
      </c>
      <c r="G256">
        <v>521333</v>
      </c>
      <c r="H256">
        <v>13160</v>
      </c>
      <c r="I256">
        <v>15.5</v>
      </c>
      <c r="J256">
        <v>114</v>
      </c>
      <c r="K256">
        <v>114</v>
      </c>
      <c r="L256">
        <v>12.8</v>
      </c>
      <c r="M256">
        <v>0.98059598059598052</v>
      </c>
      <c r="N256">
        <v>2.1023000000000001</v>
      </c>
      <c r="O256">
        <v>2.0322</v>
      </c>
      <c r="P256">
        <v>1.923</v>
      </c>
      <c r="Q256">
        <v>1.782</v>
      </c>
      <c r="R256">
        <v>4.9541000000000004</v>
      </c>
      <c r="S256">
        <v>0.45300000000000001</v>
      </c>
      <c r="T256">
        <v>0.434</v>
      </c>
      <c r="U256">
        <v>0.435</v>
      </c>
      <c r="V256">
        <v>0.45600000000000002</v>
      </c>
      <c r="W256" t="s">
        <v>148</v>
      </c>
      <c r="X256" t="s">
        <v>190</v>
      </c>
      <c r="Y256" t="s">
        <v>89</v>
      </c>
      <c r="Z256" t="s">
        <v>198</v>
      </c>
    </row>
    <row r="257" spans="1:26" x14ac:dyDescent="0.25">
      <c r="A257" s="148">
        <v>1923</v>
      </c>
      <c r="B257" s="25">
        <v>43221</v>
      </c>
      <c r="C257" t="s">
        <v>407</v>
      </c>
      <c r="D257">
        <v>66.7</v>
      </c>
      <c r="E257">
        <v>72</v>
      </c>
      <c r="F257">
        <v>2.1000000000000001E-2</v>
      </c>
      <c r="G257">
        <v>521333</v>
      </c>
      <c r="H257">
        <v>13160</v>
      </c>
      <c r="I257">
        <v>15.6</v>
      </c>
      <c r="J257">
        <v>114</v>
      </c>
      <c r="K257">
        <v>114</v>
      </c>
      <c r="L257">
        <v>12.9</v>
      </c>
      <c r="M257">
        <v>0.97991689750692512</v>
      </c>
      <c r="N257">
        <v>0</v>
      </c>
      <c r="O257">
        <v>0</v>
      </c>
      <c r="P257">
        <v>0</v>
      </c>
      <c r="Q257">
        <v>0</v>
      </c>
      <c r="R257">
        <v>5.0552000000000001</v>
      </c>
      <c r="S257" t="s">
        <v>468</v>
      </c>
      <c r="T257" t="s">
        <v>468</v>
      </c>
      <c r="U257" t="s">
        <v>468</v>
      </c>
      <c r="V257">
        <v>2.4</v>
      </c>
      <c r="W257" t="s">
        <v>661</v>
      </c>
      <c r="X257" t="s">
        <v>190</v>
      </c>
      <c r="Y257" t="s">
        <v>89</v>
      </c>
      <c r="Z257" t="s">
        <v>198</v>
      </c>
    </row>
    <row r="258" spans="1:26" x14ac:dyDescent="0.25">
      <c r="A258" s="148">
        <v>1922</v>
      </c>
      <c r="B258" s="25">
        <v>43221</v>
      </c>
      <c r="C258" t="s">
        <v>410</v>
      </c>
      <c r="D258">
        <v>66.7</v>
      </c>
      <c r="E258">
        <v>72</v>
      </c>
      <c r="F258">
        <v>2.1000000000000001E-2</v>
      </c>
      <c r="G258">
        <v>521333</v>
      </c>
      <c r="H258">
        <v>13160</v>
      </c>
      <c r="I258">
        <v>15.5</v>
      </c>
      <c r="J258">
        <v>114</v>
      </c>
      <c r="K258">
        <v>114</v>
      </c>
      <c r="L258">
        <v>12.8</v>
      </c>
      <c r="M258">
        <v>0.98059598059598052</v>
      </c>
      <c r="N258">
        <v>2.1924999999999999</v>
      </c>
      <c r="O258">
        <v>2.2006999999999999</v>
      </c>
      <c r="P258">
        <v>3.4219862715619556</v>
      </c>
      <c r="Q258">
        <v>3.4652579522076272</v>
      </c>
      <c r="R258">
        <v>5.0552000000000001</v>
      </c>
      <c r="S258">
        <v>0.78900000000000003</v>
      </c>
      <c r="T258">
        <v>0.79600000000000004</v>
      </c>
      <c r="U258">
        <v>0.77700000000000002</v>
      </c>
      <c r="V258">
        <v>0.79800000000000004</v>
      </c>
      <c r="W258" t="s">
        <v>148</v>
      </c>
      <c r="X258" t="s">
        <v>190</v>
      </c>
      <c r="Y258" t="s">
        <v>89</v>
      </c>
      <c r="Z258" t="s">
        <v>198</v>
      </c>
    </row>
    <row r="259" spans="1:26" x14ac:dyDescent="0.25">
      <c r="A259" s="148">
        <v>1921</v>
      </c>
      <c r="B259" s="25">
        <v>43221</v>
      </c>
      <c r="C259" t="s">
        <v>411</v>
      </c>
      <c r="D259">
        <v>66.7</v>
      </c>
      <c r="E259">
        <v>72</v>
      </c>
      <c r="F259">
        <v>2.1000000000000001E-2</v>
      </c>
      <c r="G259">
        <v>521333</v>
      </c>
      <c r="H259">
        <v>13160</v>
      </c>
      <c r="I259">
        <v>15.5</v>
      </c>
      <c r="J259">
        <v>113</v>
      </c>
      <c r="K259">
        <v>113</v>
      </c>
      <c r="L259">
        <v>12.8</v>
      </c>
      <c r="M259">
        <v>0.98059598059598052</v>
      </c>
      <c r="N259">
        <v>2.3491</v>
      </c>
      <c r="O259">
        <v>2.6128999999999998</v>
      </c>
      <c r="P259">
        <v>2.8996645038771955</v>
      </c>
      <c r="Q259">
        <v>3.1942795537268549</v>
      </c>
      <c r="R259">
        <v>5.0552000000000001</v>
      </c>
      <c r="S259">
        <v>0.624</v>
      </c>
      <c r="T259">
        <v>0.61799999999999999</v>
      </c>
      <c r="U259">
        <v>0.60899999999999999</v>
      </c>
      <c r="V259">
        <v>0.63</v>
      </c>
      <c r="W259" t="s">
        <v>148</v>
      </c>
      <c r="X259" t="s">
        <v>190</v>
      </c>
      <c r="Y259" t="s">
        <v>89</v>
      </c>
      <c r="Z259" t="s">
        <v>198</v>
      </c>
    </row>
    <row r="260" spans="1:26" x14ac:dyDescent="0.25">
      <c r="A260" s="148">
        <v>1920</v>
      </c>
      <c r="B260" s="25">
        <v>43221</v>
      </c>
      <c r="C260" t="s">
        <v>560</v>
      </c>
      <c r="D260">
        <v>66.400000000000006</v>
      </c>
      <c r="E260">
        <v>57</v>
      </c>
      <c r="F260">
        <v>2.1000000000000001E-2</v>
      </c>
      <c r="G260">
        <v>521333</v>
      </c>
      <c r="H260">
        <v>13160</v>
      </c>
      <c r="I260">
        <v>15.6</v>
      </c>
      <c r="J260">
        <v>114</v>
      </c>
      <c r="K260">
        <v>114</v>
      </c>
      <c r="L260">
        <v>12.9</v>
      </c>
      <c r="M260">
        <v>0.97991689750692512</v>
      </c>
      <c r="N260">
        <v>1.1343000000000001</v>
      </c>
      <c r="O260">
        <v>1.1023000000000001</v>
      </c>
      <c r="P260">
        <v>4.3040000000000003</v>
      </c>
      <c r="Q260">
        <v>4.1619999999999999</v>
      </c>
      <c r="R260">
        <v>5.0552000000000001</v>
      </c>
      <c r="S260">
        <v>1.9179999999999999</v>
      </c>
      <c r="T260">
        <v>1.909</v>
      </c>
      <c r="U260">
        <v>1.875</v>
      </c>
      <c r="V260">
        <v>1.8959999999999999</v>
      </c>
      <c r="W260" t="s">
        <v>148</v>
      </c>
      <c r="X260" t="s">
        <v>671</v>
      </c>
      <c r="Y260" t="s">
        <v>89</v>
      </c>
      <c r="Z260" t="s">
        <v>198</v>
      </c>
    </row>
    <row r="261" spans="1:26" x14ac:dyDescent="0.25">
      <c r="A261" s="148">
        <v>1919</v>
      </c>
      <c r="B261" s="25">
        <v>43220</v>
      </c>
      <c r="C261" t="s">
        <v>406</v>
      </c>
      <c r="D261">
        <v>66.3</v>
      </c>
      <c r="E261">
        <v>67</v>
      </c>
      <c r="F261">
        <v>2.1000000000000001E-2</v>
      </c>
      <c r="G261">
        <v>521333</v>
      </c>
      <c r="H261">
        <v>13160</v>
      </c>
      <c r="I261">
        <v>15.5</v>
      </c>
      <c r="J261">
        <v>113</v>
      </c>
      <c r="K261">
        <v>113</v>
      </c>
      <c r="L261">
        <v>12.8</v>
      </c>
      <c r="M261">
        <v>0.98059598059598052</v>
      </c>
      <c r="N261">
        <v>0</v>
      </c>
      <c r="O261">
        <v>0</v>
      </c>
      <c r="P261">
        <v>0</v>
      </c>
      <c r="Q261">
        <v>0</v>
      </c>
      <c r="R261">
        <v>5.2790999999999997</v>
      </c>
      <c r="S261" t="s">
        <v>468</v>
      </c>
      <c r="T261" t="s">
        <v>468</v>
      </c>
      <c r="U261" t="s">
        <v>468</v>
      </c>
      <c r="V261">
        <v>2.2000000000000002</v>
      </c>
      <c r="W261" t="s">
        <v>661</v>
      </c>
      <c r="X261" t="s">
        <v>190</v>
      </c>
      <c r="Y261" t="s">
        <v>89</v>
      </c>
      <c r="Z261" t="s">
        <v>198</v>
      </c>
    </row>
    <row r="262" spans="1:26" x14ac:dyDescent="0.25">
      <c r="A262" s="148">
        <v>1918</v>
      </c>
      <c r="B262" s="25">
        <v>43220</v>
      </c>
      <c r="C262" t="s">
        <v>293</v>
      </c>
      <c r="D262">
        <v>66.2</v>
      </c>
      <c r="E262">
        <v>64</v>
      </c>
      <c r="F262">
        <v>2.1000000000000001E-2</v>
      </c>
      <c r="G262">
        <v>521333</v>
      </c>
      <c r="H262">
        <v>13160</v>
      </c>
      <c r="I262">
        <v>16.3</v>
      </c>
      <c r="J262">
        <v>114</v>
      </c>
      <c r="K262">
        <v>114</v>
      </c>
      <c r="L262">
        <v>13.5</v>
      </c>
      <c r="M262">
        <v>0.97586206896551719</v>
      </c>
      <c r="N262">
        <v>2.7290999999999999</v>
      </c>
      <c r="O262">
        <v>2.6497000000000002</v>
      </c>
      <c r="P262">
        <v>3.7117951923623345</v>
      </c>
      <c r="Q262">
        <v>3.6489778560739521</v>
      </c>
      <c r="R262">
        <v>5.2790999999999997</v>
      </c>
      <c r="S262">
        <v>0.71799999999999997</v>
      </c>
      <c r="T262">
        <v>0.72699999999999998</v>
      </c>
      <c r="U262">
        <v>0.70499999999999996</v>
      </c>
      <c r="V262">
        <v>0.72599999999999998</v>
      </c>
      <c r="W262" t="s">
        <v>148</v>
      </c>
      <c r="X262" t="s">
        <v>190</v>
      </c>
      <c r="Y262" t="s">
        <v>89</v>
      </c>
      <c r="Z262" t="s">
        <v>198</v>
      </c>
    </row>
    <row r="263" spans="1:26" x14ac:dyDescent="0.25">
      <c r="A263" s="148">
        <v>1917</v>
      </c>
      <c r="B263" s="25">
        <v>43220</v>
      </c>
      <c r="C263" t="s">
        <v>220</v>
      </c>
      <c r="D263">
        <v>66.599999999999994</v>
      </c>
      <c r="E263">
        <v>69</v>
      </c>
      <c r="F263">
        <v>2.1000000000000001E-2</v>
      </c>
      <c r="G263">
        <v>521333</v>
      </c>
      <c r="H263">
        <v>13160</v>
      </c>
      <c r="I263">
        <v>15.6</v>
      </c>
      <c r="J263">
        <v>114</v>
      </c>
      <c r="K263">
        <v>114</v>
      </c>
      <c r="L263">
        <v>12.9</v>
      </c>
      <c r="M263">
        <v>0.97991689750692512</v>
      </c>
      <c r="N263">
        <v>2.3986000000000001</v>
      </c>
      <c r="O263">
        <v>2.6503999999999999</v>
      </c>
      <c r="P263">
        <v>2.1718300467882785</v>
      </c>
      <c r="Q263">
        <v>2.4349680816805894</v>
      </c>
      <c r="R263">
        <v>5.2790999999999997</v>
      </c>
      <c r="S263">
        <v>0.47799999999999998</v>
      </c>
      <c r="T263">
        <v>0.48499999999999999</v>
      </c>
      <c r="U263">
        <v>0.47199999999999998</v>
      </c>
      <c r="V263">
        <v>0.49299999999999999</v>
      </c>
      <c r="W263" t="s">
        <v>148</v>
      </c>
      <c r="X263" t="s">
        <v>190</v>
      </c>
      <c r="Y263" t="s">
        <v>89</v>
      </c>
      <c r="Z263" t="s">
        <v>198</v>
      </c>
    </row>
    <row r="264" spans="1:26" x14ac:dyDescent="0.25">
      <c r="A264" s="148">
        <v>1916</v>
      </c>
      <c r="B264" s="25">
        <v>43220</v>
      </c>
      <c r="C264" t="s">
        <v>500</v>
      </c>
      <c r="D264">
        <v>66.599999999999994</v>
      </c>
      <c r="E264">
        <v>69</v>
      </c>
      <c r="F264">
        <v>2.1000000000000001E-2</v>
      </c>
      <c r="G264">
        <v>521333</v>
      </c>
      <c r="H264">
        <v>13160</v>
      </c>
      <c r="I264">
        <v>15.6</v>
      </c>
      <c r="J264">
        <v>114.5</v>
      </c>
      <c r="K264">
        <v>114.5</v>
      </c>
      <c r="L264">
        <v>12.8</v>
      </c>
      <c r="M264">
        <v>0.98059598059598052</v>
      </c>
      <c r="N264">
        <v>1.1675</v>
      </c>
      <c r="O264">
        <v>1.1155999999999999</v>
      </c>
      <c r="P264">
        <v>3.3540000000000001</v>
      </c>
      <c r="Q264">
        <v>3.1560000000000001</v>
      </c>
      <c r="R264">
        <v>5.2790999999999997</v>
      </c>
      <c r="S264">
        <v>1.5169999999999999</v>
      </c>
      <c r="T264">
        <v>1.4930000000000001</v>
      </c>
      <c r="U264">
        <v>1.476</v>
      </c>
      <c r="V264">
        <v>1.4970000000000001</v>
      </c>
      <c r="W264" t="s">
        <v>148</v>
      </c>
      <c r="X264" t="s">
        <v>671</v>
      </c>
      <c r="Y264" t="s">
        <v>89</v>
      </c>
      <c r="Z264" t="s">
        <v>198</v>
      </c>
    </row>
    <row r="265" spans="1:26" x14ac:dyDescent="0.25">
      <c r="A265" s="148">
        <v>1915</v>
      </c>
      <c r="B265" s="25">
        <v>43219</v>
      </c>
      <c r="C265" t="s">
        <v>406</v>
      </c>
      <c r="D265">
        <v>66.8</v>
      </c>
      <c r="E265">
        <v>70</v>
      </c>
      <c r="F265">
        <v>2.1000000000000001E-2</v>
      </c>
      <c r="G265">
        <v>521333</v>
      </c>
      <c r="H265">
        <v>13160</v>
      </c>
      <c r="I265">
        <v>15.5</v>
      </c>
      <c r="J265">
        <v>113</v>
      </c>
      <c r="K265">
        <v>113</v>
      </c>
      <c r="L265">
        <v>12.8</v>
      </c>
      <c r="M265">
        <v>0.98059598059598052</v>
      </c>
      <c r="N265">
        <v>0</v>
      </c>
      <c r="O265">
        <v>0</v>
      </c>
      <c r="P265">
        <v>0</v>
      </c>
      <c r="Q265">
        <v>0</v>
      </c>
      <c r="R265">
        <v>4.9698000000000002</v>
      </c>
      <c r="S265" t="s">
        <v>468</v>
      </c>
      <c r="T265" t="s">
        <v>468</v>
      </c>
      <c r="U265" t="s">
        <v>468</v>
      </c>
      <c r="V265">
        <v>2.4</v>
      </c>
      <c r="W265" t="s">
        <v>661</v>
      </c>
      <c r="X265">
        <v>0</v>
      </c>
      <c r="Y265" t="s">
        <v>89</v>
      </c>
      <c r="Z265" t="s">
        <v>198</v>
      </c>
    </row>
    <row r="266" spans="1:26" x14ac:dyDescent="0.25">
      <c r="A266" s="148">
        <v>1914</v>
      </c>
      <c r="B266" s="25">
        <v>43219</v>
      </c>
      <c r="C266" t="s">
        <v>412</v>
      </c>
      <c r="D266">
        <v>67</v>
      </c>
      <c r="E266">
        <v>71</v>
      </c>
      <c r="F266">
        <v>2.1000000000000001E-2</v>
      </c>
      <c r="G266">
        <v>521333</v>
      </c>
      <c r="H266">
        <v>13160</v>
      </c>
      <c r="I266">
        <v>15.6</v>
      </c>
      <c r="J266">
        <v>115</v>
      </c>
      <c r="K266">
        <v>115</v>
      </c>
      <c r="L266">
        <v>12.8</v>
      </c>
      <c r="M266">
        <v>0.98059598059598052</v>
      </c>
      <c r="N266">
        <v>1.7193000000000001</v>
      </c>
      <c r="O266">
        <v>1.4787999999999999</v>
      </c>
      <c r="P266">
        <v>5.9607104913678617</v>
      </c>
      <c r="Q266">
        <v>5.1566670690973471</v>
      </c>
      <c r="R266">
        <v>4.9698000000000002</v>
      </c>
      <c r="S266">
        <v>1.7230000000000001</v>
      </c>
      <c r="T266">
        <v>1.7330000000000001</v>
      </c>
      <c r="U266">
        <v>1.694</v>
      </c>
      <c r="V266">
        <v>1.7150000000000001</v>
      </c>
      <c r="W266" t="s">
        <v>148</v>
      </c>
      <c r="X266" t="s">
        <v>190</v>
      </c>
      <c r="Y266" t="s">
        <v>89</v>
      </c>
      <c r="Z266" t="s">
        <v>198</v>
      </c>
    </row>
    <row r="267" spans="1:26" x14ac:dyDescent="0.25">
      <c r="A267" s="148">
        <v>1913</v>
      </c>
      <c r="B267" s="25">
        <v>43219</v>
      </c>
      <c r="C267" t="s">
        <v>217</v>
      </c>
      <c r="D267">
        <v>65.7</v>
      </c>
      <c r="E267">
        <v>57</v>
      </c>
      <c r="F267">
        <v>2.1000000000000001E-2</v>
      </c>
      <c r="G267">
        <v>521333</v>
      </c>
      <c r="H267">
        <v>13160</v>
      </c>
      <c r="I267">
        <v>15.5</v>
      </c>
      <c r="J267">
        <v>114</v>
      </c>
      <c r="K267">
        <v>114</v>
      </c>
      <c r="L267">
        <v>12.8</v>
      </c>
      <c r="M267">
        <v>0.98059598059598052</v>
      </c>
      <c r="N267">
        <v>2.6196999999999999</v>
      </c>
      <c r="O267">
        <v>2.4405999999999999</v>
      </c>
      <c r="P267">
        <v>2.5091094209022491</v>
      </c>
      <c r="Q267">
        <v>2.3130158155257754</v>
      </c>
      <c r="R267">
        <v>4.9698000000000002</v>
      </c>
      <c r="S267">
        <v>0.47599999999999998</v>
      </c>
      <c r="T267">
        <v>0.47099999999999997</v>
      </c>
      <c r="U267">
        <v>0.46400000000000002</v>
      </c>
      <c r="V267">
        <v>0.48499999999999999</v>
      </c>
      <c r="W267" t="s">
        <v>148</v>
      </c>
      <c r="X267" t="s">
        <v>190</v>
      </c>
      <c r="Y267" t="s">
        <v>89</v>
      </c>
      <c r="Z267" t="s">
        <v>198</v>
      </c>
    </row>
    <row r="268" spans="1:26" x14ac:dyDescent="0.25">
      <c r="A268" s="148">
        <v>1912</v>
      </c>
      <c r="B268" s="25">
        <v>43219</v>
      </c>
      <c r="C268" t="s">
        <v>560</v>
      </c>
      <c r="D268">
        <v>65.7</v>
      </c>
      <c r="E268">
        <v>57</v>
      </c>
      <c r="F268">
        <v>2.1000000000000001E-2</v>
      </c>
      <c r="G268">
        <v>521333</v>
      </c>
      <c r="H268">
        <v>13160</v>
      </c>
      <c r="I268">
        <v>15.5</v>
      </c>
      <c r="J268">
        <v>114</v>
      </c>
      <c r="K268">
        <v>114</v>
      </c>
      <c r="L268">
        <v>12.8</v>
      </c>
      <c r="M268">
        <v>0.98059598059598052</v>
      </c>
      <c r="N268">
        <v>1.167</v>
      </c>
      <c r="O268">
        <v>1.1429</v>
      </c>
      <c r="P268">
        <v>4.4340000000000002</v>
      </c>
      <c r="Q268">
        <v>4.3890000000000002</v>
      </c>
      <c r="R268">
        <v>4.9698000000000002</v>
      </c>
      <c r="S268">
        <v>1.8879999999999999</v>
      </c>
      <c r="T268">
        <v>1.909</v>
      </c>
      <c r="U268">
        <v>1.8620000000000001</v>
      </c>
      <c r="V268">
        <v>1.883</v>
      </c>
      <c r="W268" t="s">
        <v>148</v>
      </c>
      <c r="X268" t="s">
        <v>671</v>
      </c>
      <c r="Y268" t="s">
        <v>89</v>
      </c>
      <c r="Z268" t="s">
        <v>198</v>
      </c>
    </row>
    <row r="269" spans="1:26" x14ac:dyDescent="0.25">
      <c r="A269" s="148">
        <v>1911</v>
      </c>
      <c r="B269" s="25">
        <v>43218</v>
      </c>
      <c r="C269" t="s">
        <v>408</v>
      </c>
      <c r="D269">
        <v>65.8</v>
      </c>
      <c r="E269">
        <v>72</v>
      </c>
      <c r="F269">
        <v>2.1000000000000001E-2</v>
      </c>
      <c r="G269">
        <v>521333</v>
      </c>
      <c r="H269">
        <v>13160</v>
      </c>
      <c r="I269">
        <v>15.5</v>
      </c>
      <c r="J269">
        <v>114</v>
      </c>
      <c r="K269">
        <v>114</v>
      </c>
      <c r="L269">
        <v>12.8</v>
      </c>
      <c r="M269">
        <v>0.98059598059598052</v>
      </c>
      <c r="N269">
        <v>0</v>
      </c>
      <c r="O269">
        <v>0</v>
      </c>
      <c r="P269">
        <v>0</v>
      </c>
      <c r="Q269">
        <v>0</v>
      </c>
      <c r="R269">
        <v>5.0667</v>
      </c>
      <c r="S269" t="s">
        <v>468</v>
      </c>
      <c r="T269" t="s">
        <v>468</v>
      </c>
      <c r="U269" t="s">
        <v>468</v>
      </c>
      <c r="V269">
        <v>2</v>
      </c>
      <c r="W269" t="s">
        <v>661</v>
      </c>
      <c r="X269" t="s">
        <v>190</v>
      </c>
      <c r="Y269" t="s">
        <v>89</v>
      </c>
      <c r="Z269" t="s">
        <v>198</v>
      </c>
    </row>
    <row r="270" spans="1:26" x14ac:dyDescent="0.25">
      <c r="A270" s="148">
        <v>1909</v>
      </c>
      <c r="B270" s="25">
        <v>43218</v>
      </c>
      <c r="C270" t="s">
        <v>222</v>
      </c>
      <c r="D270">
        <v>67.2</v>
      </c>
      <c r="E270">
        <v>45</v>
      </c>
      <c r="F270">
        <v>2.1000000000000001E-2</v>
      </c>
      <c r="G270">
        <v>521333</v>
      </c>
      <c r="H270">
        <v>13160</v>
      </c>
      <c r="I270">
        <v>15.5</v>
      </c>
      <c r="J270">
        <v>113</v>
      </c>
      <c r="K270">
        <v>113</v>
      </c>
      <c r="L270">
        <v>12.8</v>
      </c>
      <c r="M270">
        <v>0.98059598059598052</v>
      </c>
      <c r="N270">
        <v>2.4802</v>
      </c>
      <c r="O270">
        <v>2.5186999999999999</v>
      </c>
      <c r="P270">
        <v>2.2958016065683782</v>
      </c>
      <c r="Q270">
        <v>2.3165259439082639</v>
      </c>
      <c r="R270">
        <v>5.0667</v>
      </c>
      <c r="S270">
        <v>0.46899999999999997</v>
      </c>
      <c r="T270">
        <v>0.46600000000000003</v>
      </c>
      <c r="U270">
        <v>0.45800000000000002</v>
      </c>
      <c r="V270">
        <v>0.47899999999999998</v>
      </c>
      <c r="W270" t="s">
        <v>148</v>
      </c>
      <c r="X270" t="s">
        <v>190</v>
      </c>
      <c r="Y270" t="s">
        <v>89</v>
      </c>
      <c r="Z270" t="s">
        <v>198</v>
      </c>
    </row>
    <row r="271" spans="1:26" x14ac:dyDescent="0.25">
      <c r="A271" s="148">
        <v>1910</v>
      </c>
      <c r="B271" s="25">
        <v>43218</v>
      </c>
      <c r="C271" t="s">
        <v>293</v>
      </c>
      <c r="D271">
        <v>65.900000000000006</v>
      </c>
      <c r="E271">
        <v>72</v>
      </c>
      <c r="F271">
        <v>2.1000000000000001E-2</v>
      </c>
      <c r="G271">
        <v>521333</v>
      </c>
      <c r="H271">
        <v>13160</v>
      </c>
      <c r="I271">
        <v>16.600000000000001</v>
      </c>
      <c r="J271">
        <v>113</v>
      </c>
      <c r="K271">
        <v>113</v>
      </c>
      <c r="L271">
        <v>13.9</v>
      </c>
      <c r="M271">
        <v>0.97317744154057773</v>
      </c>
      <c r="N271">
        <v>5.1298000000000004</v>
      </c>
      <c r="O271">
        <v>5.0572999999999997</v>
      </c>
      <c r="P271">
        <v>1.9135378056723313</v>
      </c>
      <c r="Q271">
        <v>1.8066419957763435</v>
      </c>
      <c r="R271">
        <v>5.0667</v>
      </c>
      <c r="S271">
        <v>0.189</v>
      </c>
      <c r="T271">
        <v>0.18099999999999999</v>
      </c>
      <c r="U271">
        <v>0.18</v>
      </c>
      <c r="V271">
        <v>0.20100000000000001</v>
      </c>
      <c r="W271" t="s">
        <v>148</v>
      </c>
      <c r="X271" t="s">
        <v>190</v>
      </c>
      <c r="Y271" t="s">
        <v>89</v>
      </c>
      <c r="Z271" t="s">
        <v>198</v>
      </c>
    </row>
    <row r="272" spans="1:26" x14ac:dyDescent="0.25">
      <c r="A272" s="148">
        <v>1908</v>
      </c>
      <c r="B272" s="25">
        <v>43218</v>
      </c>
      <c r="C272" t="s">
        <v>500</v>
      </c>
      <c r="D272">
        <v>66.900000000000006</v>
      </c>
      <c r="E272">
        <v>45</v>
      </c>
      <c r="F272">
        <v>2.1000000000000001E-2</v>
      </c>
      <c r="G272">
        <v>521333</v>
      </c>
      <c r="H272">
        <v>13160</v>
      </c>
      <c r="I272">
        <v>15.7</v>
      </c>
      <c r="J272">
        <v>115</v>
      </c>
      <c r="K272">
        <v>115</v>
      </c>
      <c r="L272">
        <v>12.9</v>
      </c>
      <c r="M272">
        <v>0.97991689750692512</v>
      </c>
      <c r="N272">
        <v>2.1652999999999998</v>
      </c>
      <c r="O272">
        <v>2.1421000000000001</v>
      </c>
      <c r="P272">
        <v>2.8940000000000001</v>
      </c>
      <c r="Q272">
        <v>2.7559999999999998</v>
      </c>
      <c r="R272">
        <v>5.0667</v>
      </c>
      <c r="S272">
        <v>0.67700000000000005</v>
      </c>
      <c r="T272">
        <v>0.65200000000000002</v>
      </c>
      <c r="U272">
        <v>0.65100000000000002</v>
      </c>
      <c r="V272">
        <v>0.67200000000000004</v>
      </c>
      <c r="W272" t="s">
        <v>148</v>
      </c>
      <c r="X272" t="s">
        <v>671</v>
      </c>
      <c r="Y272" t="s">
        <v>89</v>
      </c>
      <c r="Z272" t="s">
        <v>198</v>
      </c>
    </row>
    <row r="273" spans="1:26" x14ac:dyDescent="0.25">
      <c r="A273" s="148">
        <v>1907</v>
      </c>
      <c r="B273" s="25">
        <v>43218</v>
      </c>
      <c r="C273" t="s">
        <v>220</v>
      </c>
      <c r="D273">
        <v>67.8</v>
      </c>
      <c r="E273">
        <v>44</v>
      </c>
      <c r="F273">
        <v>2.1000000000000001E-2</v>
      </c>
      <c r="G273">
        <v>521333</v>
      </c>
      <c r="H273">
        <v>13160</v>
      </c>
      <c r="I273">
        <v>15.6</v>
      </c>
      <c r="J273">
        <v>115</v>
      </c>
      <c r="K273">
        <v>115</v>
      </c>
      <c r="L273">
        <v>12.8</v>
      </c>
      <c r="M273">
        <v>0.98059598059598052</v>
      </c>
      <c r="N273">
        <v>2.1042999999999998</v>
      </c>
      <c r="O273">
        <v>2.0674000000000001</v>
      </c>
      <c r="P273">
        <v>2.0339999999999998</v>
      </c>
      <c r="Q273">
        <v>1.9339999999999999</v>
      </c>
      <c r="R273">
        <v>5.0667</v>
      </c>
      <c r="S273">
        <v>0.49</v>
      </c>
      <c r="T273">
        <v>0.47399999999999998</v>
      </c>
      <c r="U273">
        <v>0.47299999999999998</v>
      </c>
      <c r="V273">
        <v>0.49399999999999999</v>
      </c>
      <c r="W273" t="s">
        <v>148</v>
      </c>
      <c r="X273" t="s">
        <v>190</v>
      </c>
      <c r="Y273" t="s">
        <v>89</v>
      </c>
      <c r="Z273" t="s">
        <v>198</v>
      </c>
    </row>
    <row r="274" spans="1:26" x14ac:dyDescent="0.25">
      <c r="A274" s="148">
        <v>1906</v>
      </c>
      <c r="B274" s="25">
        <v>43217</v>
      </c>
      <c r="C274" t="s">
        <v>406</v>
      </c>
      <c r="D274">
        <v>66.5</v>
      </c>
      <c r="E274">
        <v>73</v>
      </c>
      <c r="F274">
        <v>2.1000000000000001E-2</v>
      </c>
      <c r="G274">
        <v>521333</v>
      </c>
      <c r="H274">
        <v>13160</v>
      </c>
      <c r="I274">
        <v>15.6</v>
      </c>
      <c r="J274">
        <v>113</v>
      </c>
      <c r="K274">
        <v>113</v>
      </c>
      <c r="L274">
        <v>12.9</v>
      </c>
      <c r="M274">
        <v>0.97991689750692512</v>
      </c>
      <c r="N274">
        <v>1.7312000000000001</v>
      </c>
      <c r="O274">
        <v>1.4460999999999999</v>
      </c>
      <c r="P274">
        <v>6.9564422710784219</v>
      </c>
      <c r="Q274">
        <v>5.8803873980399626</v>
      </c>
      <c r="R274">
        <v>4.9897</v>
      </c>
      <c r="S274">
        <v>2.0049999999999999</v>
      </c>
      <c r="T274">
        <v>2.0289999999999999</v>
      </c>
      <c r="U274">
        <v>1.976</v>
      </c>
      <c r="V274">
        <v>1.9970000000000001</v>
      </c>
      <c r="W274" t="s">
        <v>148</v>
      </c>
      <c r="X274" t="s">
        <v>190</v>
      </c>
      <c r="Y274" t="s">
        <v>89</v>
      </c>
      <c r="Z274" t="s">
        <v>198</v>
      </c>
    </row>
    <row r="275" spans="1:26" x14ac:dyDescent="0.25">
      <c r="A275" s="148">
        <v>1905</v>
      </c>
      <c r="B275" s="25">
        <v>43218</v>
      </c>
      <c r="C275" t="s">
        <v>412</v>
      </c>
      <c r="D275">
        <v>66.8</v>
      </c>
      <c r="E275">
        <v>73</v>
      </c>
      <c r="F275">
        <v>2.1000000000000001E-2</v>
      </c>
      <c r="G275">
        <v>521333</v>
      </c>
      <c r="H275">
        <v>13160</v>
      </c>
      <c r="I275">
        <v>15.5</v>
      </c>
      <c r="J275">
        <v>114</v>
      </c>
      <c r="K275">
        <v>114</v>
      </c>
      <c r="L275">
        <v>12.8</v>
      </c>
      <c r="M275">
        <v>0.98059598059598052</v>
      </c>
      <c r="N275">
        <v>2.7793000000000001</v>
      </c>
      <c r="O275">
        <v>2.1255000000000002</v>
      </c>
      <c r="P275">
        <v>3.8343116821599863</v>
      </c>
      <c r="Q275">
        <v>2.9197465806146012</v>
      </c>
      <c r="R275">
        <v>5.0667</v>
      </c>
      <c r="S275">
        <v>0.69899999999999995</v>
      </c>
      <c r="T275">
        <v>0.69599999999999995</v>
      </c>
      <c r="U275">
        <v>0.68400000000000005</v>
      </c>
      <c r="V275">
        <v>0.70499999999999996</v>
      </c>
      <c r="W275" t="s">
        <v>148</v>
      </c>
      <c r="X275" t="s">
        <v>190</v>
      </c>
      <c r="Y275" t="s">
        <v>89</v>
      </c>
      <c r="Z275" t="s">
        <v>198</v>
      </c>
    </row>
    <row r="276" spans="1:26" x14ac:dyDescent="0.25">
      <c r="A276" s="148">
        <v>1904</v>
      </c>
      <c r="B276" s="25">
        <v>43217</v>
      </c>
      <c r="C276" t="s">
        <v>560</v>
      </c>
      <c r="D276">
        <v>65.8</v>
      </c>
      <c r="E276">
        <v>78</v>
      </c>
      <c r="F276">
        <v>2.1000000000000001E-2</v>
      </c>
      <c r="G276">
        <v>521333</v>
      </c>
      <c r="H276">
        <v>13160</v>
      </c>
      <c r="I276">
        <v>15.6</v>
      </c>
      <c r="J276">
        <v>114</v>
      </c>
      <c r="K276">
        <v>114</v>
      </c>
      <c r="L276">
        <v>12.9</v>
      </c>
      <c r="M276">
        <v>0.97991689750692512</v>
      </c>
      <c r="N276">
        <v>0</v>
      </c>
      <c r="O276">
        <v>0</v>
      </c>
      <c r="P276">
        <v>0</v>
      </c>
      <c r="Q276">
        <v>0</v>
      </c>
      <c r="R276">
        <v>4.9897</v>
      </c>
      <c r="S276" t="s">
        <v>468</v>
      </c>
      <c r="T276" t="s">
        <v>468</v>
      </c>
      <c r="U276" t="s">
        <v>468</v>
      </c>
      <c r="V276">
        <v>2</v>
      </c>
      <c r="W276" t="s">
        <v>661</v>
      </c>
      <c r="X276" t="s">
        <v>671</v>
      </c>
      <c r="Y276" t="s">
        <v>89</v>
      </c>
      <c r="Z276" t="s">
        <v>198</v>
      </c>
    </row>
    <row r="277" spans="1:26" x14ac:dyDescent="0.25">
      <c r="A277" s="148">
        <v>1903</v>
      </c>
      <c r="B277" s="25">
        <v>43217</v>
      </c>
      <c r="C277" t="s">
        <v>217</v>
      </c>
      <c r="D277">
        <v>66.599999999999994</v>
      </c>
      <c r="E277">
        <v>76</v>
      </c>
      <c r="F277">
        <v>2.1000000000000001E-2</v>
      </c>
      <c r="G277">
        <v>521333</v>
      </c>
      <c r="H277">
        <v>13160</v>
      </c>
      <c r="I277">
        <v>15.5</v>
      </c>
      <c r="J277">
        <v>114</v>
      </c>
      <c r="K277">
        <v>114</v>
      </c>
      <c r="L277">
        <v>12.8</v>
      </c>
      <c r="M277">
        <v>0.98059598059598052</v>
      </c>
      <c r="N277">
        <v>2.1297999999999999</v>
      </c>
      <c r="O277">
        <v>2.0789</v>
      </c>
      <c r="P277">
        <v>2.0649999999999999</v>
      </c>
      <c r="Q277">
        <v>1.9850000000000001</v>
      </c>
      <c r="R277">
        <v>4.9897</v>
      </c>
      <c r="S277">
        <v>0.48399999999999999</v>
      </c>
      <c r="T277">
        <v>0.47599999999999998</v>
      </c>
      <c r="U277">
        <v>0.47099999999999997</v>
      </c>
      <c r="V277">
        <v>0.49199999999999999</v>
      </c>
      <c r="W277" t="s">
        <v>148</v>
      </c>
      <c r="X277" t="s">
        <v>671</v>
      </c>
      <c r="Y277" t="s">
        <v>89</v>
      </c>
      <c r="Z277" t="s">
        <v>198</v>
      </c>
    </row>
    <row r="278" spans="1:26" x14ac:dyDescent="0.25">
      <c r="A278" s="148">
        <v>1902</v>
      </c>
      <c r="B278" s="25">
        <v>43216</v>
      </c>
      <c r="C278" t="s">
        <v>407</v>
      </c>
      <c r="D278">
        <v>67</v>
      </c>
      <c r="E278">
        <v>74</v>
      </c>
      <c r="F278">
        <v>2.1000000000000001E-2</v>
      </c>
      <c r="G278">
        <v>521333</v>
      </c>
      <c r="H278">
        <v>13160</v>
      </c>
      <c r="I278">
        <v>15.5</v>
      </c>
      <c r="J278">
        <v>114</v>
      </c>
      <c r="K278">
        <v>114</v>
      </c>
      <c r="L278">
        <v>12.8</v>
      </c>
      <c r="M278">
        <v>0.98059598059598052</v>
      </c>
      <c r="N278">
        <v>0</v>
      </c>
      <c r="O278">
        <v>0</v>
      </c>
      <c r="P278">
        <v>0</v>
      </c>
      <c r="Q278">
        <v>0</v>
      </c>
      <c r="R278">
        <v>5.0038999999999998</v>
      </c>
      <c r="S278" t="s">
        <v>468</v>
      </c>
      <c r="T278" t="s">
        <v>468</v>
      </c>
      <c r="U278" t="s">
        <v>468</v>
      </c>
      <c r="V278">
        <v>2.4</v>
      </c>
      <c r="W278" t="s">
        <v>661</v>
      </c>
      <c r="X278">
        <v>0</v>
      </c>
      <c r="Y278" t="s">
        <v>89</v>
      </c>
      <c r="Z278" t="s">
        <v>198</v>
      </c>
    </row>
    <row r="279" spans="1:26" x14ac:dyDescent="0.25">
      <c r="A279" s="148">
        <v>1901</v>
      </c>
      <c r="B279" s="25">
        <v>43216</v>
      </c>
      <c r="C279" t="s">
        <v>410</v>
      </c>
      <c r="D279">
        <v>67.2</v>
      </c>
      <c r="E279">
        <v>74</v>
      </c>
      <c r="F279">
        <v>2.1000000000000001E-2</v>
      </c>
      <c r="G279">
        <v>521333</v>
      </c>
      <c r="H279">
        <v>13160</v>
      </c>
      <c r="I279">
        <v>15.6</v>
      </c>
      <c r="J279">
        <v>114</v>
      </c>
      <c r="K279">
        <v>114</v>
      </c>
      <c r="L279">
        <v>12.9</v>
      </c>
      <c r="M279">
        <v>0.97991689750692512</v>
      </c>
      <c r="N279">
        <v>2.6711999999999998</v>
      </c>
      <c r="O279">
        <v>2.1985000000000001</v>
      </c>
      <c r="P279">
        <v>4.0837506744739107</v>
      </c>
      <c r="Q279">
        <v>3.3522962089570134</v>
      </c>
      <c r="R279">
        <v>5.0038999999999998</v>
      </c>
      <c r="S279">
        <v>0.76500000000000001</v>
      </c>
      <c r="T279">
        <v>0.76300000000000001</v>
      </c>
      <c r="U279">
        <v>0.749</v>
      </c>
      <c r="V279">
        <v>0.77</v>
      </c>
      <c r="W279" t="s">
        <v>148</v>
      </c>
      <c r="X279" t="s">
        <v>190</v>
      </c>
      <c r="Y279" t="s">
        <v>89</v>
      </c>
      <c r="Z279" t="s">
        <v>198</v>
      </c>
    </row>
    <row r="280" spans="1:26" x14ac:dyDescent="0.25">
      <c r="A280" s="148">
        <v>1900</v>
      </c>
      <c r="B280" s="25">
        <v>43216</v>
      </c>
      <c r="C280" t="s">
        <v>500</v>
      </c>
      <c r="D280">
        <v>66.7</v>
      </c>
      <c r="E280">
        <v>71</v>
      </c>
      <c r="F280">
        <v>2.1000000000000001E-2</v>
      </c>
      <c r="G280">
        <v>521333</v>
      </c>
      <c r="H280">
        <v>13160</v>
      </c>
      <c r="I280">
        <v>15.6</v>
      </c>
      <c r="J280">
        <v>113</v>
      </c>
      <c r="K280">
        <v>113</v>
      </c>
      <c r="L280">
        <v>12.9</v>
      </c>
      <c r="M280">
        <v>0.97991689750692512</v>
      </c>
      <c r="N280">
        <v>0</v>
      </c>
      <c r="O280">
        <v>0</v>
      </c>
      <c r="P280">
        <v>0</v>
      </c>
      <c r="Q280">
        <v>0</v>
      </c>
      <c r="R280">
        <v>5.0038999999999998</v>
      </c>
      <c r="S280" t="s">
        <v>468</v>
      </c>
      <c r="T280" t="s">
        <v>468</v>
      </c>
      <c r="U280" t="s">
        <v>468</v>
      </c>
      <c r="V280">
        <v>3.6</v>
      </c>
      <c r="W280" t="s">
        <v>661</v>
      </c>
      <c r="X280">
        <v>0</v>
      </c>
      <c r="Y280" t="s">
        <v>89</v>
      </c>
      <c r="Z280" t="s">
        <v>198</v>
      </c>
    </row>
    <row r="281" spans="1:26" x14ac:dyDescent="0.25">
      <c r="A281" s="148">
        <v>1899</v>
      </c>
      <c r="B281" s="25">
        <v>43216</v>
      </c>
      <c r="C281" t="s">
        <v>222</v>
      </c>
      <c r="D281">
        <v>67.3</v>
      </c>
      <c r="E281">
        <v>65</v>
      </c>
      <c r="F281">
        <v>2.1000000000000001E-2</v>
      </c>
      <c r="G281">
        <v>521333</v>
      </c>
      <c r="H281">
        <v>13160</v>
      </c>
      <c r="I281">
        <v>15.6</v>
      </c>
      <c r="J281">
        <v>113</v>
      </c>
      <c r="K281">
        <v>113</v>
      </c>
      <c r="L281">
        <v>12.9</v>
      </c>
      <c r="M281">
        <v>0.97991689750692512</v>
      </c>
      <c r="N281">
        <v>2.5482</v>
      </c>
      <c r="O281">
        <v>2.4199000000000002</v>
      </c>
      <c r="P281">
        <v>2.3985335438358084</v>
      </c>
      <c r="Q281">
        <v>2.2439169447830696</v>
      </c>
      <c r="R281">
        <v>5.0038999999999998</v>
      </c>
      <c r="S281">
        <v>0.47099999999999997</v>
      </c>
      <c r="T281">
        <v>0.46400000000000002</v>
      </c>
      <c r="U281">
        <v>0.45800000000000002</v>
      </c>
      <c r="V281">
        <v>0.47899999999999998</v>
      </c>
      <c r="W281" t="s">
        <v>148</v>
      </c>
      <c r="X281" t="s">
        <v>190</v>
      </c>
      <c r="Y281" t="s">
        <v>89</v>
      </c>
      <c r="Z281" t="s">
        <v>198</v>
      </c>
    </row>
    <row r="282" spans="1:26" x14ac:dyDescent="0.25">
      <c r="A282" s="148">
        <v>1898</v>
      </c>
      <c r="B282" s="25">
        <v>43216</v>
      </c>
      <c r="C282" t="s">
        <v>408</v>
      </c>
      <c r="D282">
        <v>66.8</v>
      </c>
      <c r="E282">
        <v>71</v>
      </c>
      <c r="F282">
        <v>2.1000000000000001E-2</v>
      </c>
      <c r="G282">
        <v>521333</v>
      </c>
      <c r="H282">
        <v>13160</v>
      </c>
      <c r="I282">
        <v>15.6</v>
      </c>
      <c r="J282">
        <v>114</v>
      </c>
      <c r="K282">
        <v>114</v>
      </c>
      <c r="L282">
        <v>12.9</v>
      </c>
      <c r="M282">
        <v>0.97991689750692512</v>
      </c>
      <c r="N282">
        <v>0</v>
      </c>
      <c r="O282">
        <v>0</v>
      </c>
      <c r="P282">
        <v>0</v>
      </c>
      <c r="Q282">
        <v>0</v>
      </c>
      <c r="R282">
        <v>5.0038999999999998</v>
      </c>
      <c r="S282" t="s">
        <v>468</v>
      </c>
      <c r="T282" t="s">
        <v>468</v>
      </c>
      <c r="U282" t="s">
        <v>468</v>
      </c>
      <c r="V282">
        <v>2.6</v>
      </c>
      <c r="W282" t="s">
        <v>661</v>
      </c>
      <c r="X282">
        <v>0</v>
      </c>
      <c r="Y282" t="s">
        <v>89</v>
      </c>
      <c r="Z282" t="s">
        <v>198</v>
      </c>
    </row>
    <row r="283" spans="1:26" x14ac:dyDescent="0.25">
      <c r="A283" s="148">
        <v>1897</v>
      </c>
      <c r="B283" s="25">
        <v>43215</v>
      </c>
      <c r="C283" t="s">
        <v>222</v>
      </c>
      <c r="D283">
        <v>67.2</v>
      </c>
      <c r="E283">
        <v>69</v>
      </c>
      <c r="F283">
        <v>2.1000000000000001E-2</v>
      </c>
      <c r="G283">
        <v>521333</v>
      </c>
      <c r="H283">
        <v>13160</v>
      </c>
      <c r="I283">
        <v>15.5</v>
      </c>
      <c r="J283">
        <v>114</v>
      </c>
      <c r="K283">
        <v>114</v>
      </c>
      <c r="L283">
        <v>12.8</v>
      </c>
      <c r="M283">
        <v>0.98059598059598052</v>
      </c>
      <c r="N283">
        <v>2.1993</v>
      </c>
      <c r="O283">
        <v>2.1246999999999998</v>
      </c>
      <c r="P283">
        <v>3.5539999999999998</v>
      </c>
      <c r="Q283">
        <v>3.367</v>
      </c>
      <c r="R283">
        <v>5.1177000000000001</v>
      </c>
      <c r="S283">
        <v>0.82699999999999996</v>
      </c>
      <c r="T283">
        <v>0.81100000000000005</v>
      </c>
      <c r="U283">
        <v>0.80300000000000005</v>
      </c>
      <c r="V283">
        <v>0.82399999999999995</v>
      </c>
      <c r="W283" t="s">
        <v>148</v>
      </c>
      <c r="X283" t="s">
        <v>189</v>
      </c>
      <c r="Y283" t="s">
        <v>89</v>
      </c>
      <c r="Z283" t="s">
        <v>198</v>
      </c>
    </row>
    <row r="284" spans="1:26" x14ac:dyDescent="0.25">
      <c r="A284" s="148">
        <v>1896</v>
      </c>
      <c r="B284" s="25">
        <v>43215</v>
      </c>
      <c r="C284" t="s">
        <v>220</v>
      </c>
      <c r="D284">
        <v>68</v>
      </c>
      <c r="E284">
        <v>71</v>
      </c>
      <c r="F284">
        <v>2.1000000000000001E-2</v>
      </c>
      <c r="G284">
        <v>521333</v>
      </c>
      <c r="H284">
        <v>13160</v>
      </c>
      <c r="I284">
        <v>15.5</v>
      </c>
      <c r="J284">
        <v>114</v>
      </c>
      <c r="K284">
        <v>114</v>
      </c>
      <c r="L284">
        <v>12.8</v>
      </c>
      <c r="M284">
        <v>0.98059598059598052</v>
      </c>
      <c r="N284">
        <v>2.2187000000000001</v>
      </c>
      <c r="O284">
        <v>2.1074999999999999</v>
      </c>
      <c r="P284">
        <v>2.0550000000000002</v>
      </c>
      <c r="Q284">
        <v>1.9850000000000001</v>
      </c>
      <c r="R284">
        <v>5.1177000000000001</v>
      </c>
      <c r="S284">
        <v>0.47399999999999998</v>
      </c>
      <c r="T284">
        <v>0.48199999999999998</v>
      </c>
      <c r="U284">
        <v>0.46899999999999997</v>
      </c>
      <c r="V284">
        <v>0.49</v>
      </c>
      <c r="W284" t="s">
        <v>148</v>
      </c>
      <c r="X284" t="s">
        <v>189</v>
      </c>
      <c r="Y284" t="s">
        <v>89</v>
      </c>
      <c r="Z284" t="s">
        <v>198</v>
      </c>
    </row>
    <row r="285" spans="1:26" x14ac:dyDescent="0.25">
      <c r="A285" s="148">
        <v>1895</v>
      </c>
      <c r="B285" s="25">
        <v>43215</v>
      </c>
      <c r="C285" t="s">
        <v>560</v>
      </c>
      <c r="D285">
        <v>68.7</v>
      </c>
      <c r="E285">
        <v>80</v>
      </c>
      <c r="F285">
        <v>2.1000000000000001E-2</v>
      </c>
      <c r="G285">
        <v>521333</v>
      </c>
      <c r="H285">
        <v>13160</v>
      </c>
      <c r="I285">
        <v>15.5</v>
      </c>
      <c r="J285">
        <v>113.5</v>
      </c>
      <c r="K285">
        <v>113.5</v>
      </c>
      <c r="L285">
        <v>12.8</v>
      </c>
      <c r="M285">
        <v>0.98059598059598052</v>
      </c>
      <c r="N285">
        <v>0</v>
      </c>
      <c r="O285">
        <v>0</v>
      </c>
      <c r="P285">
        <v>0</v>
      </c>
      <c r="Q285">
        <v>0</v>
      </c>
      <c r="R285">
        <v>5.1177000000000001</v>
      </c>
      <c r="S285" t="s">
        <v>468</v>
      </c>
      <c r="T285" t="s">
        <v>468</v>
      </c>
      <c r="U285" t="s">
        <v>468</v>
      </c>
      <c r="V285">
        <v>3.6</v>
      </c>
      <c r="W285" t="s">
        <v>661</v>
      </c>
      <c r="X285">
        <v>0</v>
      </c>
      <c r="Y285" t="s">
        <v>89</v>
      </c>
      <c r="Z285" t="s">
        <v>198</v>
      </c>
    </row>
    <row r="286" spans="1:26" x14ac:dyDescent="0.25">
      <c r="A286" s="148">
        <v>1894</v>
      </c>
      <c r="B286" s="25">
        <v>43215</v>
      </c>
      <c r="C286" t="s">
        <v>406</v>
      </c>
      <c r="D286">
        <v>65.8</v>
      </c>
      <c r="E286">
        <v>79</v>
      </c>
      <c r="F286">
        <v>2.1000000000000001E-2</v>
      </c>
      <c r="G286">
        <v>521333</v>
      </c>
      <c r="H286">
        <v>13160</v>
      </c>
      <c r="I286">
        <v>15.5</v>
      </c>
      <c r="J286">
        <v>114</v>
      </c>
      <c r="K286">
        <v>114</v>
      </c>
      <c r="L286">
        <v>12.8</v>
      </c>
      <c r="M286">
        <v>0.98059598059598052</v>
      </c>
      <c r="N286">
        <v>0</v>
      </c>
      <c r="O286">
        <v>0</v>
      </c>
      <c r="P286">
        <v>0</v>
      </c>
      <c r="Q286">
        <v>0</v>
      </c>
      <c r="R286">
        <v>5.1177000000000001</v>
      </c>
      <c r="S286" t="s">
        <v>468</v>
      </c>
      <c r="T286" t="s">
        <v>468</v>
      </c>
      <c r="U286" t="s">
        <v>468</v>
      </c>
      <c r="V286">
        <v>2.8</v>
      </c>
      <c r="W286" t="s">
        <v>661</v>
      </c>
      <c r="X286" t="s">
        <v>189</v>
      </c>
      <c r="Y286" t="s">
        <v>89</v>
      </c>
      <c r="Z286" t="s">
        <v>198</v>
      </c>
    </row>
    <row r="287" spans="1:26" x14ac:dyDescent="0.25">
      <c r="A287" s="148">
        <v>1893</v>
      </c>
      <c r="B287" s="25">
        <v>43214</v>
      </c>
      <c r="C287" t="s">
        <v>412</v>
      </c>
      <c r="D287">
        <v>67.2</v>
      </c>
      <c r="E287">
        <v>75</v>
      </c>
      <c r="F287">
        <v>2.1000000000000001E-2</v>
      </c>
      <c r="G287">
        <v>521333</v>
      </c>
      <c r="H287">
        <v>13160</v>
      </c>
      <c r="I287">
        <v>15.5</v>
      </c>
      <c r="J287">
        <v>113</v>
      </c>
      <c r="K287">
        <v>113</v>
      </c>
      <c r="L287">
        <v>12.8</v>
      </c>
      <c r="M287">
        <v>0.98059598059598052</v>
      </c>
      <c r="N287">
        <v>1.1647000000000001</v>
      </c>
      <c r="O287">
        <v>1.2028000000000001</v>
      </c>
      <c r="P287">
        <v>2.5739999999999998</v>
      </c>
      <c r="Q287">
        <v>2.6720000000000002</v>
      </c>
      <c r="R287">
        <v>5.1451000000000002</v>
      </c>
      <c r="S287">
        <v>1.137</v>
      </c>
      <c r="T287">
        <v>1.143</v>
      </c>
      <c r="U287">
        <v>1.1180000000000001</v>
      </c>
      <c r="V287">
        <v>1.139</v>
      </c>
      <c r="W287" t="s">
        <v>148</v>
      </c>
      <c r="X287" t="s">
        <v>189</v>
      </c>
      <c r="Y287" t="s">
        <v>89</v>
      </c>
      <c r="Z287" t="s">
        <v>198</v>
      </c>
    </row>
    <row r="288" spans="1:26" x14ac:dyDescent="0.25">
      <c r="A288" s="148">
        <v>1892</v>
      </c>
      <c r="B288" s="25">
        <v>43214</v>
      </c>
      <c r="C288" t="s">
        <v>217</v>
      </c>
      <c r="D288">
        <v>65.900000000000006</v>
      </c>
      <c r="E288">
        <v>68</v>
      </c>
      <c r="F288">
        <v>2.1000000000000001E-2</v>
      </c>
      <c r="G288">
        <v>521333</v>
      </c>
      <c r="H288">
        <v>13160</v>
      </c>
      <c r="I288">
        <v>15.6</v>
      </c>
      <c r="J288">
        <v>114</v>
      </c>
      <c r="K288">
        <v>114</v>
      </c>
      <c r="L288">
        <v>12.9</v>
      </c>
      <c r="M288">
        <v>0.97991689750692512</v>
      </c>
      <c r="N288">
        <v>2.5691000000000002</v>
      </c>
      <c r="O288">
        <v>2.8721999999999999</v>
      </c>
      <c r="P288">
        <v>2.4117612874385337</v>
      </c>
      <c r="Q288">
        <v>2.7074634117898579</v>
      </c>
      <c r="R288">
        <v>5.1451000000000002</v>
      </c>
      <c r="S288">
        <v>0.48299999999999998</v>
      </c>
      <c r="T288">
        <v>0.48499999999999999</v>
      </c>
      <c r="U288">
        <v>0.47399999999999998</v>
      </c>
      <c r="V288">
        <v>0.495</v>
      </c>
      <c r="W288">
        <v>0</v>
      </c>
      <c r="X288">
        <v>0</v>
      </c>
      <c r="Y288" t="s">
        <v>89</v>
      </c>
      <c r="Z288" t="s">
        <v>198</v>
      </c>
    </row>
    <row r="289" spans="1:26" x14ac:dyDescent="0.25">
      <c r="A289" s="148">
        <v>1891</v>
      </c>
      <c r="B289" s="25">
        <v>43214</v>
      </c>
      <c r="C289" t="s">
        <v>500</v>
      </c>
      <c r="D289">
        <v>67.2</v>
      </c>
      <c r="E289">
        <v>75</v>
      </c>
      <c r="F289">
        <v>2.1000000000000001E-2</v>
      </c>
      <c r="G289">
        <v>521333</v>
      </c>
      <c r="H289">
        <v>13160</v>
      </c>
      <c r="I289">
        <v>15.5</v>
      </c>
      <c r="J289">
        <v>114</v>
      </c>
      <c r="K289">
        <v>114</v>
      </c>
      <c r="L289">
        <v>12.8</v>
      </c>
      <c r="M289">
        <v>0.98059598059598052</v>
      </c>
      <c r="N289">
        <v>0</v>
      </c>
      <c r="O289">
        <v>0</v>
      </c>
      <c r="P289">
        <v>0</v>
      </c>
      <c r="Q289">
        <v>0</v>
      </c>
      <c r="R289">
        <v>5.1451000000000002</v>
      </c>
      <c r="S289" t="s">
        <v>468</v>
      </c>
      <c r="T289" t="s">
        <v>468</v>
      </c>
      <c r="U289" t="s">
        <v>468</v>
      </c>
      <c r="V289">
        <v>2</v>
      </c>
      <c r="W289" t="s">
        <v>661</v>
      </c>
      <c r="X289" t="s">
        <v>190</v>
      </c>
      <c r="Y289" t="s">
        <v>89</v>
      </c>
      <c r="Z289" t="s">
        <v>198</v>
      </c>
    </row>
    <row r="290" spans="1:26" x14ac:dyDescent="0.25">
      <c r="A290" s="148">
        <v>1890</v>
      </c>
      <c r="B290" s="25">
        <v>43214</v>
      </c>
      <c r="C290" t="s">
        <v>408</v>
      </c>
      <c r="D290">
        <v>66.8</v>
      </c>
      <c r="E290">
        <v>60</v>
      </c>
      <c r="F290">
        <v>2.1000000000000001E-2</v>
      </c>
      <c r="G290">
        <v>521333</v>
      </c>
      <c r="H290">
        <v>13160</v>
      </c>
      <c r="I290">
        <v>15.7</v>
      </c>
      <c r="J290">
        <v>115</v>
      </c>
      <c r="K290">
        <v>115</v>
      </c>
      <c r="L290">
        <v>12.9</v>
      </c>
      <c r="M290">
        <v>0.97991689750692512</v>
      </c>
      <c r="N290">
        <v>1.2042999999999999</v>
      </c>
      <c r="O290">
        <v>1.0986</v>
      </c>
      <c r="P290">
        <v>3.944</v>
      </c>
      <c r="Q290">
        <v>3.6280000000000001</v>
      </c>
      <c r="R290">
        <v>5.1451000000000002</v>
      </c>
      <c r="S290">
        <v>1.6850000000000001</v>
      </c>
      <c r="T290">
        <v>1.6990000000000001</v>
      </c>
      <c r="U290">
        <v>1.6579999999999999</v>
      </c>
      <c r="V290">
        <v>1.679</v>
      </c>
      <c r="W290" t="s">
        <v>148</v>
      </c>
      <c r="X290" t="s">
        <v>189</v>
      </c>
      <c r="Y290" t="s">
        <v>89</v>
      </c>
      <c r="Z290" t="s">
        <v>198</v>
      </c>
    </row>
    <row r="291" spans="1:26" x14ac:dyDescent="0.25">
      <c r="A291" s="148">
        <v>1889</v>
      </c>
      <c r="B291" s="25">
        <v>43213</v>
      </c>
      <c r="C291" t="s">
        <v>222</v>
      </c>
      <c r="D291">
        <v>68.7</v>
      </c>
      <c r="E291">
        <v>62</v>
      </c>
      <c r="F291">
        <v>2.1000000000000001E-2</v>
      </c>
      <c r="G291">
        <v>521333</v>
      </c>
      <c r="H291">
        <v>13160</v>
      </c>
      <c r="I291">
        <v>15.5</v>
      </c>
      <c r="J291">
        <v>114</v>
      </c>
      <c r="K291">
        <v>114</v>
      </c>
      <c r="L291">
        <v>12.8</v>
      </c>
      <c r="M291">
        <v>0.98059598059598052</v>
      </c>
      <c r="N291">
        <v>2.1467999999999998</v>
      </c>
      <c r="O291">
        <v>2.1993</v>
      </c>
      <c r="P291">
        <v>1.95</v>
      </c>
      <c r="Q291">
        <v>2.032</v>
      </c>
      <c r="R291">
        <v>5.1414999999999997</v>
      </c>
      <c r="S291">
        <v>0.46700000000000003</v>
      </c>
      <c r="T291">
        <v>0.47499999999999998</v>
      </c>
      <c r="U291">
        <v>0.46200000000000002</v>
      </c>
      <c r="V291">
        <v>0.48299999999999998</v>
      </c>
      <c r="W291" t="s">
        <v>148</v>
      </c>
      <c r="X291" t="s">
        <v>189</v>
      </c>
      <c r="Y291" t="s">
        <v>89</v>
      </c>
      <c r="Z291" t="s">
        <v>198</v>
      </c>
    </row>
    <row r="292" spans="1:26" x14ac:dyDescent="0.25">
      <c r="A292" s="148">
        <v>1888</v>
      </c>
      <c r="B292" s="25">
        <v>43213</v>
      </c>
      <c r="C292" t="s">
        <v>293</v>
      </c>
      <c r="D292">
        <v>69</v>
      </c>
      <c r="E292">
        <v>65</v>
      </c>
      <c r="F292">
        <v>2.1000000000000001E-2</v>
      </c>
      <c r="G292">
        <v>521333</v>
      </c>
      <c r="H292">
        <v>13160</v>
      </c>
      <c r="I292">
        <v>16.7</v>
      </c>
      <c r="J292">
        <v>113</v>
      </c>
      <c r="K292">
        <v>113</v>
      </c>
      <c r="L292">
        <v>13.9</v>
      </c>
      <c r="M292">
        <v>0.97317744154057773</v>
      </c>
      <c r="N292">
        <v>1.2014</v>
      </c>
      <c r="O292">
        <v>1.1253</v>
      </c>
      <c r="P292">
        <v>4.3019999999999996</v>
      </c>
      <c r="Q292">
        <v>4.0640000000000001</v>
      </c>
      <c r="R292">
        <v>5.1414999999999997</v>
      </c>
      <c r="S292">
        <v>1.841</v>
      </c>
      <c r="T292">
        <v>1.857</v>
      </c>
      <c r="U292">
        <v>1.7989999999999999</v>
      </c>
      <c r="V292">
        <v>1.82</v>
      </c>
      <c r="W292" t="s">
        <v>148</v>
      </c>
      <c r="X292" t="s">
        <v>189</v>
      </c>
      <c r="Y292" t="s">
        <v>89</v>
      </c>
      <c r="Z292" t="s">
        <v>198</v>
      </c>
    </row>
    <row r="293" spans="1:26" x14ac:dyDescent="0.25">
      <c r="A293" s="148">
        <v>1887</v>
      </c>
      <c r="B293" s="25">
        <v>43213</v>
      </c>
      <c r="C293" t="s">
        <v>560</v>
      </c>
      <c r="D293">
        <v>69.8</v>
      </c>
      <c r="E293">
        <v>74</v>
      </c>
      <c r="F293">
        <v>2.1000000000000001E-2</v>
      </c>
      <c r="G293">
        <v>521333</v>
      </c>
      <c r="H293">
        <v>13160</v>
      </c>
      <c r="I293">
        <v>15.6</v>
      </c>
      <c r="J293">
        <v>114</v>
      </c>
      <c r="K293">
        <v>114</v>
      </c>
      <c r="L293">
        <v>12.9</v>
      </c>
      <c r="M293">
        <v>0.97991689750692512</v>
      </c>
      <c r="N293">
        <v>0</v>
      </c>
      <c r="O293">
        <v>0</v>
      </c>
      <c r="P293">
        <v>0</v>
      </c>
      <c r="Q293">
        <v>0</v>
      </c>
      <c r="R293">
        <v>5.1414999999999997</v>
      </c>
      <c r="S293" t="s">
        <v>468</v>
      </c>
      <c r="T293" t="s">
        <v>468</v>
      </c>
      <c r="U293" t="s">
        <v>468</v>
      </c>
      <c r="V293">
        <v>2</v>
      </c>
      <c r="W293" t="s">
        <v>661</v>
      </c>
      <c r="X293" t="s">
        <v>190</v>
      </c>
      <c r="Y293" t="s">
        <v>89</v>
      </c>
      <c r="Z293" t="s">
        <v>198</v>
      </c>
    </row>
    <row r="294" spans="1:26" x14ac:dyDescent="0.25">
      <c r="A294" s="148">
        <v>1886</v>
      </c>
      <c r="B294" s="25">
        <v>43213</v>
      </c>
      <c r="C294" t="s">
        <v>220</v>
      </c>
      <c r="D294">
        <v>69.8</v>
      </c>
      <c r="E294">
        <v>74</v>
      </c>
      <c r="F294">
        <v>2.1000000000000001E-2</v>
      </c>
      <c r="G294">
        <v>521333</v>
      </c>
      <c r="H294">
        <v>13160</v>
      </c>
      <c r="I294">
        <v>15.6</v>
      </c>
      <c r="J294">
        <v>114</v>
      </c>
      <c r="K294">
        <v>114</v>
      </c>
      <c r="L294">
        <v>12.9</v>
      </c>
      <c r="M294">
        <v>0.97991689750692512</v>
      </c>
      <c r="N294">
        <v>2.3481000000000001</v>
      </c>
      <c r="O294">
        <v>2.5312000000000001</v>
      </c>
      <c r="P294">
        <v>2.1738706603131384</v>
      </c>
      <c r="Q294">
        <v>2.4024615384615386</v>
      </c>
      <c r="R294">
        <v>5.1414999999999997</v>
      </c>
      <c r="S294">
        <v>0.47599999999999998</v>
      </c>
      <c r="T294">
        <v>0.48799999999999999</v>
      </c>
      <c r="U294">
        <v>0.47199999999999998</v>
      </c>
      <c r="V294">
        <v>0.49299999999999999</v>
      </c>
      <c r="W294" t="s">
        <v>148</v>
      </c>
      <c r="X294" t="s">
        <v>190</v>
      </c>
      <c r="Y294" t="s">
        <v>89</v>
      </c>
      <c r="Z294" t="s">
        <v>198</v>
      </c>
    </row>
    <row r="295" spans="1:26" x14ac:dyDescent="0.25">
      <c r="A295" s="148">
        <v>1885</v>
      </c>
      <c r="B295" s="25">
        <v>43213</v>
      </c>
      <c r="C295" t="s">
        <v>406</v>
      </c>
      <c r="D295">
        <v>65.599999999999994</v>
      </c>
      <c r="E295">
        <v>80</v>
      </c>
      <c r="F295">
        <v>2.1000000000000001E-2</v>
      </c>
      <c r="G295">
        <v>521333</v>
      </c>
      <c r="H295">
        <v>13160</v>
      </c>
      <c r="I295">
        <v>15.5</v>
      </c>
      <c r="J295">
        <v>113</v>
      </c>
      <c r="K295">
        <v>113</v>
      </c>
      <c r="L295">
        <v>12.8</v>
      </c>
      <c r="M295">
        <v>0.98059598059598052</v>
      </c>
      <c r="N295">
        <v>1.1025</v>
      </c>
      <c r="O295">
        <v>1.1961999999999999</v>
      </c>
      <c r="P295">
        <v>3.851</v>
      </c>
      <c r="Q295">
        <v>4.2160000000000002</v>
      </c>
      <c r="R295">
        <v>5.1414999999999997</v>
      </c>
      <c r="S295">
        <v>1.796</v>
      </c>
      <c r="T295">
        <v>1.8120000000000001</v>
      </c>
      <c r="U295">
        <v>1.7689999999999999</v>
      </c>
      <c r="V295">
        <v>1.79</v>
      </c>
      <c r="W295" t="s">
        <v>148</v>
      </c>
      <c r="X295" t="s">
        <v>189</v>
      </c>
      <c r="Y295" t="s">
        <v>89</v>
      </c>
      <c r="Z295" t="s">
        <v>198</v>
      </c>
    </row>
    <row r="296" spans="1:26" x14ac:dyDescent="0.25">
      <c r="A296" s="148">
        <v>1884</v>
      </c>
      <c r="B296" s="25">
        <v>43212</v>
      </c>
      <c r="C296" t="s">
        <v>412</v>
      </c>
      <c r="D296">
        <v>66.599999999999994</v>
      </c>
      <c r="E296">
        <v>82</v>
      </c>
      <c r="F296">
        <v>2.1000000000000001E-2</v>
      </c>
      <c r="G296">
        <v>521333</v>
      </c>
      <c r="H296">
        <v>13160</v>
      </c>
      <c r="I296">
        <v>15.5</v>
      </c>
      <c r="J296">
        <v>114</v>
      </c>
      <c r="K296">
        <v>114</v>
      </c>
      <c r="L296">
        <v>12.8</v>
      </c>
      <c r="M296">
        <v>0.98059598059598052</v>
      </c>
      <c r="N296">
        <v>2.0663999999999998</v>
      </c>
      <c r="O296">
        <v>2.1871</v>
      </c>
      <c r="P296">
        <v>2.613</v>
      </c>
      <c r="Q296">
        <v>2.8210000000000002</v>
      </c>
      <c r="R296">
        <v>4.8154000000000003</v>
      </c>
      <c r="S296">
        <v>0.60899999999999999</v>
      </c>
      <c r="T296">
        <v>0.621</v>
      </c>
      <c r="U296">
        <v>0.60299999999999998</v>
      </c>
      <c r="V296">
        <v>0.624</v>
      </c>
      <c r="W296" t="s">
        <v>148</v>
      </c>
      <c r="X296" t="s">
        <v>189</v>
      </c>
      <c r="Y296" t="s">
        <v>89</v>
      </c>
      <c r="Z296" t="s">
        <v>198</v>
      </c>
    </row>
    <row r="297" spans="1:26" x14ac:dyDescent="0.25">
      <c r="A297" s="148">
        <v>1883</v>
      </c>
      <c r="B297" s="25">
        <v>43212</v>
      </c>
      <c r="C297" t="s">
        <v>293</v>
      </c>
      <c r="D297">
        <v>67.2</v>
      </c>
      <c r="E297">
        <v>85</v>
      </c>
      <c r="F297">
        <v>2.1000000000000001E-2</v>
      </c>
      <c r="G297">
        <v>521333</v>
      </c>
      <c r="H297">
        <v>13160</v>
      </c>
      <c r="I297">
        <v>16.7</v>
      </c>
      <c r="J297">
        <v>113</v>
      </c>
      <c r="K297">
        <v>113</v>
      </c>
      <c r="L297">
        <v>13.9</v>
      </c>
      <c r="M297">
        <v>0.97317744154057773</v>
      </c>
      <c r="N297">
        <v>0</v>
      </c>
      <c r="O297">
        <v>0</v>
      </c>
      <c r="P297">
        <v>0</v>
      </c>
      <c r="Q297">
        <v>0</v>
      </c>
      <c r="R297">
        <v>4.8154000000000003</v>
      </c>
      <c r="S297" t="s">
        <v>468</v>
      </c>
      <c r="T297" t="s">
        <v>468</v>
      </c>
      <c r="U297" t="s">
        <v>468</v>
      </c>
      <c r="V297">
        <v>3</v>
      </c>
      <c r="W297" t="s">
        <v>661</v>
      </c>
      <c r="X297" t="s">
        <v>189</v>
      </c>
      <c r="Y297" t="s">
        <v>89</v>
      </c>
      <c r="Z297" t="s">
        <v>198</v>
      </c>
    </row>
    <row r="298" spans="1:26" x14ac:dyDescent="0.25">
      <c r="A298" s="148">
        <v>1882</v>
      </c>
      <c r="B298" s="25">
        <v>43212</v>
      </c>
      <c r="C298" t="s">
        <v>217</v>
      </c>
      <c r="D298">
        <v>66.5</v>
      </c>
      <c r="E298">
        <v>79</v>
      </c>
      <c r="F298">
        <v>2.1000000000000001E-2</v>
      </c>
      <c r="G298">
        <v>521333</v>
      </c>
      <c r="H298">
        <v>13160</v>
      </c>
      <c r="I298">
        <v>15.6</v>
      </c>
      <c r="J298">
        <v>113.5</v>
      </c>
      <c r="K298">
        <v>113.5</v>
      </c>
      <c r="L298">
        <v>12.9</v>
      </c>
      <c r="M298">
        <v>0.97991689750692512</v>
      </c>
      <c r="N298">
        <v>2.7115</v>
      </c>
      <c r="O298">
        <v>2.4965999999999999</v>
      </c>
      <c r="P298">
        <v>2.6634121775968769</v>
      </c>
      <c r="Q298">
        <v>2.4004772189226231</v>
      </c>
      <c r="R298">
        <v>4.8154000000000003</v>
      </c>
      <c r="S298">
        <v>0.47299999999999998</v>
      </c>
      <c r="T298">
        <v>0.46300000000000002</v>
      </c>
      <c r="U298">
        <v>0.45900000000000002</v>
      </c>
      <c r="V298">
        <v>0.48</v>
      </c>
      <c r="W298" t="s">
        <v>148</v>
      </c>
      <c r="X298" t="s">
        <v>190</v>
      </c>
      <c r="Y298" t="s">
        <v>89</v>
      </c>
      <c r="Z298" t="s">
        <v>198</v>
      </c>
    </row>
    <row r="299" spans="1:26" x14ac:dyDescent="0.25">
      <c r="A299" s="148">
        <v>1881</v>
      </c>
      <c r="B299" s="25">
        <v>43212</v>
      </c>
      <c r="C299" t="s">
        <v>500</v>
      </c>
      <c r="D299">
        <v>66.7</v>
      </c>
      <c r="E299">
        <v>78</v>
      </c>
      <c r="F299">
        <v>2.1000000000000001E-2</v>
      </c>
      <c r="G299">
        <v>521333</v>
      </c>
      <c r="H299">
        <v>13160</v>
      </c>
      <c r="I299">
        <v>15.5</v>
      </c>
      <c r="J299">
        <v>114</v>
      </c>
      <c r="K299">
        <v>114</v>
      </c>
      <c r="L299">
        <v>12.8</v>
      </c>
      <c r="M299">
        <v>0.98059598059598052</v>
      </c>
      <c r="N299">
        <v>0</v>
      </c>
      <c r="O299">
        <v>0</v>
      </c>
      <c r="P299">
        <v>0</v>
      </c>
      <c r="Q299">
        <v>0</v>
      </c>
      <c r="R299">
        <v>4.8154000000000003</v>
      </c>
      <c r="S299" t="s">
        <v>468</v>
      </c>
      <c r="T299" t="s">
        <v>468</v>
      </c>
      <c r="U299" t="s">
        <v>468</v>
      </c>
      <c r="V299">
        <v>2.4</v>
      </c>
      <c r="W299" t="s">
        <v>661</v>
      </c>
      <c r="X299">
        <v>0</v>
      </c>
      <c r="Y299" t="s">
        <v>89</v>
      </c>
      <c r="Z299" t="s">
        <v>198</v>
      </c>
    </row>
    <row r="300" spans="1:26" x14ac:dyDescent="0.25">
      <c r="A300" s="148">
        <v>1880</v>
      </c>
      <c r="B300" s="25">
        <v>43212</v>
      </c>
      <c r="C300" t="s">
        <v>408</v>
      </c>
      <c r="D300">
        <v>66</v>
      </c>
      <c r="E300">
        <v>71</v>
      </c>
      <c r="F300">
        <v>2.1000000000000001E-2</v>
      </c>
      <c r="G300">
        <v>521333</v>
      </c>
      <c r="H300">
        <v>13160</v>
      </c>
      <c r="I300">
        <v>15.5</v>
      </c>
      <c r="J300">
        <v>113</v>
      </c>
      <c r="K300">
        <v>113</v>
      </c>
      <c r="L300">
        <v>12.8</v>
      </c>
      <c r="M300">
        <v>0.98059598059598052</v>
      </c>
      <c r="N300">
        <v>1.1950000000000001</v>
      </c>
      <c r="O300">
        <v>1.1168</v>
      </c>
      <c r="P300">
        <v>4.6929999999999996</v>
      </c>
      <c r="Q300">
        <v>4.4180000000000001</v>
      </c>
      <c r="R300">
        <v>4.8154000000000003</v>
      </c>
      <c r="S300">
        <v>1.891</v>
      </c>
      <c r="T300">
        <v>1.905</v>
      </c>
      <c r="U300">
        <v>1.861</v>
      </c>
      <c r="V300">
        <v>1.8819999999999999</v>
      </c>
      <c r="W300" t="s">
        <v>148</v>
      </c>
      <c r="X300" t="s">
        <v>189</v>
      </c>
      <c r="Y300" t="s">
        <v>89</v>
      </c>
      <c r="Z300" t="s">
        <v>198</v>
      </c>
    </row>
    <row r="301" spans="1:26" x14ac:dyDescent="0.25">
      <c r="A301" s="148">
        <v>1879</v>
      </c>
      <c r="B301" s="25">
        <v>43211</v>
      </c>
      <c r="C301" t="s">
        <v>412</v>
      </c>
      <c r="D301">
        <v>69.2</v>
      </c>
      <c r="E301">
        <v>67</v>
      </c>
      <c r="F301">
        <v>2.1000000000000001E-2</v>
      </c>
      <c r="G301">
        <v>521333</v>
      </c>
      <c r="H301">
        <v>13160</v>
      </c>
      <c r="I301">
        <v>15.6</v>
      </c>
      <c r="J301">
        <v>115</v>
      </c>
      <c r="K301">
        <v>115</v>
      </c>
      <c r="L301">
        <v>12.8</v>
      </c>
      <c r="M301">
        <v>0.98059598059598052</v>
      </c>
      <c r="N301">
        <v>1.2008000000000001</v>
      </c>
      <c r="O301">
        <v>1.0992999999999999</v>
      </c>
      <c r="P301">
        <v>2.4980000000000002</v>
      </c>
      <c r="Q301">
        <v>2.359</v>
      </c>
      <c r="R301">
        <v>4.9265999999999996</v>
      </c>
      <c r="S301">
        <v>1.0249999999999999</v>
      </c>
      <c r="T301">
        <v>1.0569999999999999</v>
      </c>
      <c r="U301">
        <v>1.0209999999999999</v>
      </c>
      <c r="V301">
        <v>1.042</v>
      </c>
      <c r="W301" t="s">
        <v>148</v>
      </c>
      <c r="X301" t="s">
        <v>189</v>
      </c>
      <c r="Y301" t="s">
        <v>89</v>
      </c>
      <c r="Z301" t="s">
        <v>198</v>
      </c>
    </row>
    <row r="302" spans="1:26" x14ac:dyDescent="0.25">
      <c r="A302" s="148">
        <v>1878</v>
      </c>
      <c r="B302" s="25">
        <v>43211</v>
      </c>
      <c r="C302" t="s">
        <v>293</v>
      </c>
      <c r="D302">
        <v>66.5</v>
      </c>
      <c r="E302">
        <v>71</v>
      </c>
      <c r="F302">
        <v>2.1000000000000001E-2</v>
      </c>
      <c r="G302">
        <v>521333</v>
      </c>
      <c r="H302">
        <v>13160</v>
      </c>
      <c r="I302">
        <v>16.5</v>
      </c>
      <c r="J302">
        <v>112</v>
      </c>
      <c r="K302">
        <v>112</v>
      </c>
      <c r="L302">
        <v>13.8</v>
      </c>
      <c r="M302">
        <v>0.97384721266345486</v>
      </c>
      <c r="N302">
        <v>0</v>
      </c>
      <c r="O302">
        <v>0</v>
      </c>
      <c r="P302">
        <v>0</v>
      </c>
      <c r="Q302">
        <v>0</v>
      </c>
      <c r="R302">
        <v>4.9265999999999996</v>
      </c>
      <c r="S302" t="s">
        <v>468</v>
      </c>
      <c r="T302" t="s">
        <v>468</v>
      </c>
      <c r="U302" t="s">
        <v>468</v>
      </c>
      <c r="V302">
        <v>6</v>
      </c>
      <c r="W302" t="s">
        <v>661</v>
      </c>
      <c r="X302" t="s">
        <v>189</v>
      </c>
      <c r="Y302" t="s">
        <v>89</v>
      </c>
      <c r="Z302" t="s">
        <v>198</v>
      </c>
    </row>
    <row r="303" spans="1:26" x14ac:dyDescent="0.25">
      <c r="A303" s="148">
        <v>1877</v>
      </c>
      <c r="B303" s="25">
        <v>43211</v>
      </c>
      <c r="C303" t="s">
        <v>560</v>
      </c>
      <c r="D303">
        <v>67.599999999999994</v>
      </c>
      <c r="E303">
        <v>51</v>
      </c>
      <c r="F303">
        <v>2.1000000000000001E-2</v>
      </c>
      <c r="G303">
        <v>521333</v>
      </c>
      <c r="H303">
        <v>13160</v>
      </c>
      <c r="I303">
        <v>15.4</v>
      </c>
      <c r="J303">
        <v>113.5</v>
      </c>
      <c r="K303">
        <v>113.5</v>
      </c>
      <c r="L303">
        <v>12.7</v>
      </c>
      <c r="M303">
        <v>0.98127600554785033</v>
      </c>
      <c r="N303">
        <v>0</v>
      </c>
      <c r="O303">
        <v>0</v>
      </c>
      <c r="P303">
        <v>0</v>
      </c>
      <c r="Q303">
        <v>0</v>
      </c>
      <c r="R303">
        <v>4.9265999999999996</v>
      </c>
      <c r="S303" t="s">
        <v>468</v>
      </c>
      <c r="T303" t="s">
        <v>468</v>
      </c>
      <c r="U303" t="s">
        <v>468</v>
      </c>
      <c r="V303">
        <v>2.8</v>
      </c>
      <c r="W303" t="s">
        <v>661</v>
      </c>
      <c r="X303" t="s">
        <v>190</v>
      </c>
      <c r="Y303" t="s">
        <v>89</v>
      </c>
      <c r="Z303" t="s">
        <v>198</v>
      </c>
    </row>
    <row r="304" spans="1:26" x14ac:dyDescent="0.25">
      <c r="A304" s="148">
        <v>1876</v>
      </c>
      <c r="B304" s="25">
        <v>43211</v>
      </c>
      <c r="C304" t="s">
        <v>222</v>
      </c>
      <c r="D304">
        <v>67.599999999999994</v>
      </c>
      <c r="E304">
        <v>51</v>
      </c>
      <c r="F304">
        <v>2.1000000000000001E-2</v>
      </c>
      <c r="G304">
        <v>521333</v>
      </c>
      <c r="H304">
        <v>13160</v>
      </c>
      <c r="I304">
        <v>15.5</v>
      </c>
      <c r="J304">
        <v>114</v>
      </c>
      <c r="K304">
        <v>114</v>
      </c>
      <c r="L304">
        <v>12.8</v>
      </c>
      <c r="M304">
        <v>0.98059598059598052</v>
      </c>
      <c r="N304">
        <v>2.6008</v>
      </c>
      <c r="O304">
        <v>2.1934</v>
      </c>
      <c r="P304">
        <v>2.5445248244225231</v>
      </c>
      <c r="Q304">
        <v>2.0925141070921125</v>
      </c>
      <c r="R304">
        <v>4.9265999999999996</v>
      </c>
      <c r="S304">
        <v>0.48199999999999998</v>
      </c>
      <c r="T304">
        <v>0.47</v>
      </c>
      <c r="U304">
        <v>0.46700000000000003</v>
      </c>
      <c r="V304">
        <v>0.48799999999999999</v>
      </c>
      <c r="W304" t="s">
        <v>148</v>
      </c>
      <c r="X304" t="s">
        <v>190</v>
      </c>
      <c r="Y304" t="s">
        <v>89</v>
      </c>
      <c r="Z304" t="s">
        <v>198</v>
      </c>
    </row>
    <row r="305" spans="1:26" x14ac:dyDescent="0.25">
      <c r="A305" s="148">
        <v>1875</v>
      </c>
      <c r="B305" s="25">
        <v>43211</v>
      </c>
      <c r="C305" t="s">
        <v>217</v>
      </c>
      <c r="D305">
        <v>68.900000000000006</v>
      </c>
      <c r="E305">
        <v>81</v>
      </c>
      <c r="F305">
        <v>2.1000000000000001E-2</v>
      </c>
      <c r="G305">
        <v>521333</v>
      </c>
      <c r="H305">
        <v>13160</v>
      </c>
      <c r="I305">
        <v>15.5</v>
      </c>
      <c r="J305">
        <v>113</v>
      </c>
      <c r="K305">
        <v>113</v>
      </c>
      <c r="L305">
        <v>12.8</v>
      </c>
      <c r="M305">
        <v>0.98059598059598052</v>
      </c>
      <c r="N305">
        <v>2.1966000000000001</v>
      </c>
      <c r="O305">
        <v>2.3014999999999999</v>
      </c>
      <c r="P305">
        <v>1.9570000000000001</v>
      </c>
      <c r="Q305">
        <v>2.1070000000000002</v>
      </c>
      <c r="R305">
        <v>4.9265999999999996</v>
      </c>
      <c r="S305">
        <v>0.439</v>
      </c>
      <c r="T305">
        <v>0.45100000000000001</v>
      </c>
      <c r="U305">
        <v>0.436</v>
      </c>
      <c r="V305">
        <v>0.45700000000000002</v>
      </c>
      <c r="W305" t="s">
        <v>148</v>
      </c>
      <c r="X305" t="s">
        <v>189</v>
      </c>
      <c r="Y305" t="s">
        <v>89</v>
      </c>
      <c r="Z305" t="s">
        <v>198</v>
      </c>
    </row>
    <row r="306" spans="1:26" x14ac:dyDescent="0.25">
      <c r="A306" s="148">
        <v>1874</v>
      </c>
      <c r="B306" s="25">
        <v>43211</v>
      </c>
      <c r="C306" t="s">
        <v>406</v>
      </c>
      <c r="D306">
        <v>70.099999999999994</v>
      </c>
      <c r="E306">
        <v>89</v>
      </c>
      <c r="F306">
        <v>2.1000000000000001E-2</v>
      </c>
      <c r="G306">
        <v>521333</v>
      </c>
      <c r="H306">
        <v>13160</v>
      </c>
      <c r="I306">
        <v>15.5</v>
      </c>
      <c r="J306">
        <v>113</v>
      </c>
      <c r="K306">
        <v>113</v>
      </c>
      <c r="L306">
        <v>12.8</v>
      </c>
      <c r="M306">
        <v>0.98059598059598052</v>
      </c>
      <c r="N306">
        <v>0</v>
      </c>
      <c r="O306">
        <v>0</v>
      </c>
      <c r="P306">
        <v>0</v>
      </c>
      <c r="Q306">
        <v>0</v>
      </c>
      <c r="R306">
        <v>4.9265999999999996</v>
      </c>
      <c r="S306" t="s">
        <v>468</v>
      </c>
      <c r="T306" t="s">
        <v>468</v>
      </c>
      <c r="U306" t="s">
        <v>468</v>
      </c>
      <c r="V306">
        <v>2.6</v>
      </c>
      <c r="W306" t="s">
        <v>661</v>
      </c>
      <c r="X306" t="s">
        <v>189</v>
      </c>
      <c r="Y306" t="s">
        <v>89</v>
      </c>
      <c r="Z306" t="s">
        <v>198</v>
      </c>
    </row>
    <row r="307" spans="1:26" x14ac:dyDescent="0.25">
      <c r="A307" s="148">
        <v>1873</v>
      </c>
      <c r="B307" s="25">
        <v>43210</v>
      </c>
      <c r="C307" t="s">
        <v>410</v>
      </c>
      <c r="D307">
        <v>70.5</v>
      </c>
      <c r="E307">
        <v>94</v>
      </c>
      <c r="F307">
        <v>2.1000000000000001E-2</v>
      </c>
      <c r="G307">
        <v>521333</v>
      </c>
      <c r="H307">
        <v>13160</v>
      </c>
      <c r="I307">
        <v>15.5</v>
      </c>
      <c r="J307">
        <v>113</v>
      </c>
      <c r="K307">
        <v>113</v>
      </c>
      <c r="L307">
        <v>12.8</v>
      </c>
      <c r="M307">
        <v>0.98059598059598052</v>
      </c>
      <c r="N307">
        <v>2.2067999999999999</v>
      </c>
      <c r="O307">
        <v>2.1158999999999999</v>
      </c>
      <c r="P307">
        <v>2.2509999999999999</v>
      </c>
      <c r="Q307">
        <v>2.1760000000000002</v>
      </c>
      <c r="R307">
        <v>4.9695999999999998</v>
      </c>
      <c r="S307">
        <v>0.50700000000000001</v>
      </c>
      <c r="T307">
        <v>0.51100000000000001</v>
      </c>
      <c r="U307">
        <v>0.499</v>
      </c>
      <c r="V307">
        <v>0.52</v>
      </c>
      <c r="W307" t="s">
        <v>148</v>
      </c>
      <c r="X307" t="s">
        <v>189</v>
      </c>
      <c r="Y307" t="s">
        <v>89</v>
      </c>
      <c r="Z307" t="s">
        <v>198</v>
      </c>
    </row>
    <row r="308" spans="1:26" x14ac:dyDescent="0.25">
      <c r="A308" s="148">
        <v>1872</v>
      </c>
      <c r="B308" s="25">
        <v>43210</v>
      </c>
      <c r="C308" t="s">
        <v>293</v>
      </c>
      <c r="D308">
        <v>70</v>
      </c>
      <c r="E308">
        <v>83</v>
      </c>
      <c r="F308">
        <v>2.1000000000000001E-2</v>
      </c>
      <c r="G308">
        <v>521333</v>
      </c>
      <c r="H308">
        <v>13160</v>
      </c>
      <c r="I308">
        <v>16.5</v>
      </c>
      <c r="J308">
        <v>112</v>
      </c>
      <c r="K308">
        <v>112</v>
      </c>
      <c r="L308">
        <v>13.8</v>
      </c>
      <c r="M308">
        <v>0.97384721266345486</v>
      </c>
      <c r="N308">
        <v>2.0468000000000002</v>
      </c>
      <c r="O308">
        <v>2.1722999999999999</v>
      </c>
      <c r="P308">
        <v>3.9249999999999998</v>
      </c>
      <c r="Q308">
        <v>4.2270000000000003</v>
      </c>
      <c r="R308">
        <v>4.9695999999999998</v>
      </c>
      <c r="S308">
        <v>0.95299999999999996</v>
      </c>
      <c r="T308">
        <v>0.96699999999999997</v>
      </c>
      <c r="U308">
        <v>0.93500000000000005</v>
      </c>
      <c r="V308">
        <v>0.95599999999999996</v>
      </c>
      <c r="W308" t="s">
        <v>148</v>
      </c>
      <c r="X308" t="s">
        <v>189</v>
      </c>
      <c r="Y308" t="s">
        <v>89</v>
      </c>
      <c r="Z308" t="s">
        <v>198</v>
      </c>
    </row>
    <row r="309" spans="1:26" x14ac:dyDescent="0.25">
      <c r="A309" s="148">
        <v>1871</v>
      </c>
      <c r="B309" s="25">
        <v>43210</v>
      </c>
      <c r="C309" t="s">
        <v>500</v>
      </c>
      <c r="D309">
        <v>69.7</v>
      </c>
      <c r="E309">
        <v>43</v>
      </c>
      <c r="F309">
        <v>2.1000000000000001E-2</v>
      </c>
      <c r="G309">
        <v>521333</v>
      </c>
      <c r="H309">
        <v>13160</v>
      </c>
      <c r="I309">
        <v>15.6</v>
      </c>
      <c r="J309">
        <v>113.5</v>
      </c>
      <c r="K309">
        <v>113.5</v>
      </c>
      <c r="L309">
        <v>12.9</v>
      </c>
      <c r="M309">
        <v>0.97991689750692512</v>
      </c>
      <c r="N309">
        <v>0</v>
      </c>
      <c r="O309">
        <v>0</v>
      </c>
      <c r="P309">
        <v>0</v>
      </c>
      <c r="Q309">
        <v>0</v>
      </c>
      <c r="R309">
        <v>4.9695999999999998</v>
      </c>
      <c r="S309" t="s">
        <v>468</v>
      </c>
      <c r="T309" t="s">
        <v>468</v>
      </c>
      <c r="U309" t="s">
        <v>468</v>
      </c>
      <c r="V309">
        <v>2.8</v>
      </c>
      <c r="W309" t="s">
        <v>661</v>
      </c>
      <c r="X309">
        <v>0</v>
      </c>
      <c r="Y309" t="s">
        <v>89</v>
      </c>
      <c r="Z309" t="s">
        <v>198</v>
      </c>
    </row>
    <row r="310" spans="1:26" x14ac:dyDescent="0.25">
      <c r="A310" s="148">
        <v>1870</v>
      </c>
      <c r="B310" s="25">
        <v>43210</v>
      </c>
      <c r="C310" t="s">
        <v>220</v>
      </c>
      <c r="D310">
        <v>69.7</v>
      </c>
      <c r="E310">
        <v>43</v>
      </c>
      <c r="F310">
        <v>2.1000000000000001E-2</v>
      </c>
      <c r="G310">
        <v>521333</v>
      </c>
      <c r="H310">
        <v>13160</v>
      </c>
      <c r="I310">
        <v>15.6</v>
      </c>
      <c r="J310">
        <v>114</v>
      </c>
      <c r="K310">
        <v>114</v>
      </c>
      <c r="L310">
        <v>12.9</v>
      </c>
      <c r="M310">
        <v>0.97991689750692512</v>
      </c>
      <c r="N310">
        <v>2.3980999999999999</v>
      </c>
      <c r="O310">
        <v>2.6412</v>
      </c>
      <c r="P310">
        <v>2.3114333145524792</v>
      </c>
      <c r="Q310">
        <v>2.5670066001287832</v>
      </c>
      <c r="R310">
        <v>4.9695999999999998</v>
      </c>
      <c r="S310">
        <v>0.47899999999999998</v>
      </c>
      <c r="T310">
        <v>0.48299999999999998</v>
      </c>
      <c r="U310">
        <v>0.47099999999999997</v>
      </c>
      <c r="V310">
        <v>0.49199999999999999</v>
      </c>
      <c r="W310" t="s">
        <v>148</v>
      </c>
      <c r="X310" t="s">
        <v>190</v>
      </c>
      <c r="Y310" t="s">
        <v>89</v>
      </c>
      <c r="Z310" t="s">
        <v>198</v>
      </c>
    </row>
    <row r="311" spans="1:26" x14ac:dyDescent="0.25">
      <c r="A311" s="148">
        <v>1869</v>
      </c>
      <c r="B311" s="25">
        <v>43209</v>
      </c>
      <c r="C311" t="s">
        <v>407</v>
      </c>
      <c r="D311">
        <v>68.7</v>
      </c>
      <c r="E311">
        <v>78</v>
      </c>
      <c r="F311">
        <v>2.1000000000000001E-2</v>
      </c>
      <c r="G311">
        <v>521333</v>
      </c>
      <c r="H311">
        <v>13160</v>
      </c>
      <c r="I311">
        <v>15.5</v>
      </c>
      <c r="J311">
        <v>114</v>
      </c>
      <c r="K311">
        <v>114</v>
      </c>
      <c r="L311">
        <v>12.8</v>
      </c>
      <c r="M311">
        <v>0.98059598059598052</v>
      </c>
      <c r="N311">
        <v>0</v>
      </c>
      <c r="O311">
        <v>0</v>
      </c>
      <c r="P311">
        <v>0</v>
      </c>
      <c r="Q311">
        <v>0</v>
      </c>
      <c r="R311">
        <v>5.1101999999999999</v>
      </c>
      <c r="S311" t="s">
        <v>468</v>
      </c>
      <c r="T311" t="s">
        <v>468</v>
      </c>
      <c r="U311" t="s">
        <v>468</v>
      </c>
      <c r="V311">
        <v>3.4</v>
      </c>
      <c r="W311" t="s">
        <v>661</v>
      </c>
      <c r="X311" t="s">
        <v>190</v>
      </c>
      <c r="Y311" t="s">
        <v>89</v>
      </c>
      <c r="Z311" t="s">
        <v>198</v>
      </c>
    </row>
    <row r="312" spans="1:26" x14ac:dyDescent="0.25">
      <c r="A312" s="148">
        <v>1868</v>
      </c>
      <c r="B312" s="25">
        <v>43209</v>
      </c>
      <c r="C312" t="s">
        <v>222</v>
      </c>
      <c r="D312">
        <v>69.3</v>
      </c>
      <c r="E312">
        <v>77</v>
      </c>
      <c r="F312">
        <v>2.1000000000000001E-2</v>
      </c>
      <c r="G312">
        <v>521333</v>
      </c>
      <c r="H312">
        <v>13160</v>
      </c>
      <c r="I312">
        <v>15.5</v>
      </c>
      <c r="J312">
        <v>113</v>
      </c>
      <c r="K312">
        <v>113</v>
      </c>
      <c r="L312">
        <v>12.8</v>
      </c>
      <c r="M312">
        <v>0.98059598059598052</v>
      </c>
      <c r="N312">
        <v>2.7111999999999998</v>
      </c>
      <c r="O312">
        <v>2.3075999999999999</v>
      </c>
      <c r="P312">
        <v>2.5041806582912605</v>
      </c>
      <c r="Q312">
        <v>2.1539767523775972</v>
      </c>
      <c r="R312">
        <v>5.1101999999999999</v>
      </c>
      <c r="S312">
        <v>0.47199999999999998</v>
      </c>
      <c r="T312">
        <v>0.47699999999999998</v>
      </c>
      <c r="U312">
        <v>0.46500000000000002</v>
      </c>
      <c r="V312">
        <v>0.48599999999999999</v>
      </c>
      <c r="W312" t="s">
        <v>148</v>
      </c>
      <c r="X312">
        <v>0</v>
      </c>
      <c r="Y312" t="s">
        <v>89</v>
      </c>
      <c r="Z312" t="s">
        <v>198</v>
      </c>
    </row>
    <row r="313" spans="1:26" x14ac:dyDescent="0.25">
      <c r="A313" s="148">
        <v>1867</v>
      </c>
      <c r="B313" s="25">
        <v>43209</v>
      </c>
      <c r="C313" t="s">
        <v>560</v>
      </c>
      <c r="D313">
        <v>69.099999999999994</v>
      </c>
      <c r="E313">
        <v>78</v>
      </c>
      <c r="F313">
        <v>2.1000000000000001E-2</v>
      </c>
      <c r="G313">
        <v>521333</v>
      </c>
      <c r="H313">
        <v>13160</v>
      </c>
      <c r="I313">
        <v>15.5</v>
      </c>
      <c r="J313">
        <v>113</v>
      </c>
      <c r="K313">
        <v>113</v>
      </c>
      <c r="L313">
        <v>12.8</v>
      </c>
      <c r="M313">
        <v>0.98059598059598052</v>
      </c>
      <c r="N313">
        <v>0</v>
      </c>
      <c r="O313">
        <v>0</v>
      </c>
      <c r="P313">
        <v>0</v>
      </c>
      <c r="Q313">
        <v>0</v>
      </c>
      <c r="R313">
        <v>5.1101999999999999</v>
      </c>
      <c r="S313" t="s">
        <v>468</v>
      </c>
      <c r="T313" t="s">
        <v>468</v>
      </c>
      <c r="U313" t="s">
        <v>468</v>
      </c>
      <c r="V313">
        <v>2.4</v>
      </c>
      <c r="W313" t="s">
        <v>661</v>
      </c>
      <c r="X313">
        <v>0</v>
      </c>
      <c r="Y313" t="s">
        <v>89</v>
      </c>
      <c r="Z313" t="s">
        <v>198</v>
      </c>
    </row>
    <row r="314" spans="1:26" x14ac:dyDescent="0.25">
      <c r="A314" s="148">
        <v>1866</v>
      </c>
      <c r="B314" s="25">
        <v>43209</v>
      </c>
      <c r="C314" t="s">
        <v>217</v>
      </c>
      <c r="D314">
        <v>68.900000000000006</v>
      </c>
      <c r="E314">
        <v>55</v>
      </c>
      <c r="F314">
        <v>2.1000000000000001E-2</v>
      </c>
      <c r="G314">
        <v>521333</v>
      </c>
      <c r="H314">
        <v>13160</v>
      </c>
      <c r="I314">
        <v>15.5</v>
      </c>
      <c r="J314">
        <v>113</v>
      </c>
      <c r="K314">
        <v>113</v>
      </c>
      <c r="L314">
        <v>12.8</v>
      </c>
      <c r="M314">
        <v>0.98059598059598052</v>
      </c>
      <c r="N314">
        <v>2.2193000000000001</v>
      </c>
      <c r="O314">
        <v>2.0015999999999998</v>
      </c>
      <c r="P314">
        <v>1.9630000000000001</v>
      </c>
      <c r="Q314">
        <v>1.7470000000000001</v>
      </c>
      <c r="R314">
        <v>5.1101999999999999</v>
      </c>
      <c r="S314">
        <v>0.45200000000000001</v>
      </c>
      <c r="T314">
        <v>0.44600000000000001</v>
      </c>
      <c r="U314">
        <v>0.44</v>
      </c>
      <c r="V314">
        <v>0.46100000000000002</v>
      </c>
      <c r="W314" t="s">
        <v>148</v>
      </c>
      <c r="X314" t="s">
        <v>189</v>
      </c>
      <c r="Y314" t="s">
        <v>89</v>
      </c>
      <c r="Z314" t="s">
        <v>198</v>
      </c>
    </row>
    <row r="315" spans="1:26" x14ac:dyDescent="0.25">
      <c r="A315" s="148">
        <v>1865</v>
      </c>
      <c r="B315" s="25">
        <v>43208</v>
      </c>
      <c r="C315" t="s">
        <v>408</v>
      </c>
      <c r="D315">
        <v>70.2</v>
      </c>
      <c r="E315">
        <v>76</v>
      </c>
      <c r="F315">
        <v>2.1000000000000001E-2</v>
      </c>
      <c r="G315">
        <v>521333</v>
      </c>
      <c r="H315">
        <v>13160</v>
      </c>
      <c r="I315">
        <v>15.6</v>
      </c>
      <c r="J315">
        <v>115</v>
      </c>
      <c r="K315">
        <v>115</v>
      </c>
      <c r="L315">
        <v>12.8</v>
      </c>
      <c r="M315">
        <v>0.98059598059598052</v>
      </c>
      <c r="N315">
        <v>0</v>
      </c>
      <c r="O315">
        <v>0</v>
      </c>
      <c r="P315">
        <v>0</v>
      </c>
      <c r="Q315">
        <v>0</v>
      </c>
      <c r="R315">
        <v>5.2149999999999999</v>
      </c>
      <c r="S315" t="s">
        <v>468</v>
      </c>
      <c r="T315" t="s">
        <v>468</v>
      </c>
      <c r="U315" t="s">
        <v>468</v>
      </c>
      <c r="V315">
        <v>2.4</v>
      </c>
      <c r="W315" t="s">
        <v>661</v>
      </c>
      <c r="X315" t="s">
        <v>1060</v>
      </c>
      <c r="Y315" t="s">
        <v>89</v>
      </c>
      <c r="Z315" t="s">
        <v>198</v>
      </c>
    </row>
    <row r="316" spans="1:26" x14ac:dyDescent="0.25">
      <c r="A316" s="148">
        <v>1864</v>
      </c>
      <c r="B316" s="25">
        <v>43208</v>
      </c>
      <c r="C316" t="s">
        <v>220</v>
      </c>
      <c r="D316">
        <v>69.8</v>
      </c>
      <c r="E316">
        <v>71</v>
      </c>
      <c r="F316">
        <v>2.1000000000000001E-2</v>
      </c>
      <c r="G316">
        <v>521333</v>
      </c>
      <c r="H316">
        <v>13160</v>
      </c>
      <c r="I316">
        <v>15.5</v>
      </c>
      <c r="J316">
        <v>114</v>
      </c>
      <c r="K316">
        <v>114</v>
      </c>
      <c r="L316">
        <v>12.8</v>
      </c>
      <c r="M316">
        <v>0.98059598059598052</v>
      </c>
      <c r="N316">
        <v>2.2107999999999999</v>
      </c>
      <c r="O316">
        <v>2.1735000000000002</v>
      </c>
      <c r="P316">
        <v>2.0150000000000001</v>
      </c>
      <c r="Q316">
        <v>1.9279999999999999</v>
      </c>
      <c r="R316">
        <v>5.2149999999999999</v>
      </c>
      <c r="S316">
        <v>0.47499999999999998</v>
      </c>
      <c r="T316">
        <v>0.46300000000000002</v>
      </c>
      <c r="U316">
        <v>0.46</v>
      </c>
      <c r="V316">
        <v>0.48099999999999998</v>
      </c>
      <c r="W316" t="s">
        <v>148</v>
      </c>
      <c r="X316" t="s">
        <v>1060</v>
      </c>
      <c r="Y316" t="s">
        <v>89</v>
      </c>
      <c r="Z316" t="s">
        <v>198</v>
      </c>
    </row>
    <row r="317" spans="1:26" x14ac:dyDescent="0.25">
      <c r="A317" s="148">
        <v>1863</v>
      </c>
      <c r="B317" s="25">
        <v>43208</v>
      </c>
      <c r="C317" t="s">
        <v>222</v>
      </c>
      <c r="D317">
        <v>70.7</v>
      </c>
      <c r="E317">
        <v>72</v>
      </c>
      <c r="F317">
        <v>2.1000000000000001E-2</v>
      </c>
      <c r="G317">
        <v>521333</v>
      </c>
      <c r="H317">
        <v>13160</v>
      </c>
      <c r="I317">
        <v>15.5</v>
      </c>
      <c r="J317">
        <v>113</v>
      </c>
      <c r="K317">
        <v>113</v>
      </c>
      <c r="L317">
        <v>12.8</v>
      </c>
      <c r="M317">
        <v>0.98059598059598052</v>
      </c>
      <c r="N317">
        <v>2.1964000000000001</v>
      </c>
      <c r="O317">
        <v>2.0739000000000001</v>
      </c>
      <c r="P317">
        <v>1.9830000000000001</v>
      </c>
      <c r="Q317">
        <v>1.9530000000000001</v>
      </c>
      <c r="R317">
        <v>5.2149999999999999</v>
      </c>
      <c r="S317">
        <v>0.47099999999999997</v>
      </c>
      <c r="T317">
        <v>0.49099999999999999</v>
      </c>
      <c r="U317">
        <v>0.47199999999999998</v>
      </c>
      <c r="V317">
        <v>0.49299999999999999</v>
      </c>
      <c r="W317" t="s">
        <v>148</v>
      </c>
      <c r="X317" t="s">
        <v>189</v>
      </c>
      <c r="Y317" t="s">
        <v>89</v>
      </c>
      <c r="Z317" t="s">
        <v>198</v>
      </c>
    </row>
    <row r="318" spans="1:26" x14ac:dyDescent="0.25">
      <c r="A318" s="148">
        <v>1862</v>
      </c>
      <c r="B318" s="25">
        <v>43208</v>
      </c>
      <c r="C318" t="s">
        <v>500</v>
      </c>
      <c r="D318">
        <v>70.2</v>
      </c>
      <c r="E318">
        <v>79</v>
      </c>
      <c r="F318">
        <v>2.1000000000000001E-2</v>
      </c>
      <c r="G318">
        <v>521333</v>
      </c>
      <c r="H318">
        <v>13160</v>
      </c>
      <c r="I318">
        <v>15.4</v>
      </c>
      <c r="J318">
        <v>113</v>
      </c>
      <c r="K318">
        <v>113</v>
      </c>
      <c r="L318">
        <v>12.7</v>
      </c>
      <c r="M318">
        <v>0.98127600554785033</v>
      </c>
      <c r="N318">
        <v>0</v>
      </c>
      <c r="O318">
        <v>0</v>
      </c>
      <c r="P318">
        <v>0</v>
      </c>
      <c r="Q318">
        <v>0</v>
      </c>
      <c r="R318">
        <v>5.2149999999999999</v>
      </c>
      <c r="S318" t="s">
        <v>468</v>
      </c>
      <c r="T318" t="s">
        <v>468</v>
      </c>
      <c r="U318" t="s">
        <v>468</v>
      </c>
      <c r="V318">
        <v>2.2000000000000002</v>
      </c>
      <c r="W318" t="s">
        <v>661</v>
      </c>
      <c r="X318">
        <v>0</v>
      </c>
      <c r="Y318" t="s">
        <v>89</v>
      </c>
      <c r="Z318" t="s">
        <v>198</v>
      </c>
    </row>
    <row r="319" spans="1:26" x14ac:dyDescent="0.25">
      <c r="A319" s="148">
        <v>1861</v>
      </c>
      <c r="B319" s="25">
        <v>43207</v>
      </c>
      <c r="C319" t="s">
        <v>406</v>
      </c>
      <c r="D319">
        <v>69.599999999999994</v>
      </c>
      <c r="E319">
        <v>78</v>
      </c>
      <c r="F319">
        <v>2.1000000000000001E-2</v>
      </c>
      <c r="G319">
        <v>521333</v>
      </c>
      <c r="H319">
        <v>13160</v>
      </c>
      <c r="I319">
        <v>15.6</v>
      </c>
      <c r="J319">
        <v>114.5</v>
      </c>
      <c r="K319">
        <v>114.5</v>
      </c>
      <c r="L319">
        <v>12.8</v>
      </c>
      <c r="M319">
        <v>0.98059598059598052</v>
      </c>
      <c r="N319">
        <v>0</v>
      </c>
      <c r="O319">
        <v>0</v>
      </c>
      <c r="P319">
        <v>0</v>
      </c>
      <c r="Q319">
        <v>0</v>
      </c>
      <c r="R319">
        <v>5.3140000000000001</v>
      </c>
      <c r="S319" t="s">
        <v>468</v>
      </c>
      <c r="T319" t="s">
        <v>468</v>
      </c>
      <c r="U319" t="s">
        <v>468</v>
      </c>
      <c r="V319">
        <v>2.4</v>
      </c>
      <c r="W319" t="s">
        <v>661</v>
      </c>
      <c r="X319" t="s">
        <v>1060</v>
      </c>
      <c r="Y319" t="s">
        <v>89</v>
      </c>
      <c r="Z319" t="s">
        <v>198</v>
      </c>
    </row>
    <row r="320" spans="1:26" x14ac:dyDescent="0.25">
      <c r="A320" s="148">
        <v>1860</v>
      </c>
      <c r="B320" s="25">
        <v>43207</v>
      </c>
      <c r="C320" t="s">
        <v>217</v>
      </c>
      <c r="D320">
        <v>70.099999999999994</v>
      </c>
      <c r="E320">
        <v>80</v>
      </c>
      <c r="F320">
        <v>2.1000000000000001E-2</v>
      </c>
      <c r="G320">
        <v>521333</v>
      </c>
      <c r="H320">
        <v>13160</v>
      </c>
      <c r="I320">
        <v>15.6</v>
      </c>
      <c r="J320">
        <v>115</v>
      </c>
      <c r="K320">
        <v>115</v>
      </c>
      <c r="L320">
        <v>12.8</v>
      </c>
      <c r="M320">
        <v>0.98059598059598052</v>
      </c>
      <c r="N320">
        <v>2.1974</v>
      </c>
      <c r="O320">
        <v>2.1560999999999999</v>
      </c>
      <c r="P320">
        <v>1.956</v>
      </c>
      <c r="Q320">
        <v>1.8720000000000001</v>
      </c>
      <c r="R320">
        <v>5.3140000000000001</v>
      </c>
      <c r="S320">
        <v>0.47299999999999998</v>
      </c>
      <c r="T320">
        <v>0.46100000000000002</v>
      </c>
      <c r="U320">
        <v>0.45800000000000002</v>
      </c>
      <c r="V320">
        <v>0.47899999999999998</v>
      </c>
      <c r="W320" t="s">
        <v>148</v>
      </c>
      <c r="X320" t="s">
        <v>1060</v>
      </c>
      <c r="Y320" t="s">
        <v>89</v>
      </c>
      <c r="Z320" t="s">
        <v>198</v>
      </c>
    </row>
    <row r="321" spans="1:26" x14ac:dyDescent="0.25">
      <c r="A321" s="148">
        <v>1859</v>
      </c>
      <c r="B321" s="25">
        <v>43207</v>
      </c>
      <c r="C321" t="s">
        <v>560</v>
      </c>
      <c r="D321">
        <v>70.2</v>
      </c>
      <c r="E321">
        <v>68</v>
      </c>
      <c r="F321">
        <v>2.1000000000000001E-2</v>
      </c>
      <c r="G321">
        <v>521333</v>
      </c>
      <c r="H321">
        <v>13160</v>
      </c>
      <c r="I321">
        <v>15.3</v>
      </c>
      <c r="J321">
        <v>113</v>
      </c>
      <c r="K321">
        <v>113</v>
      </c>
      <c r="L321">
        <v>12.6</v>
      </c>
      <c r="M321">
        <v>0.98195697432338658</v>
      </c>
      <c r="N321">
        <v>0</v>
      </c>
      <c r="O321">
        <v>0</v>
      </c>
      <c r="P321">
        <v>0</v>
      </c>
      <c r="Q321">
        <v>0</v>
      </c>
      <c r="R321">
        <v>5.3140000000000001</v>
      </c>
      <c r="S321" t="s">
        <v>468</v>
      </c>
      <c r="T321" t="s">
        <v>468</v>
      </c>
      <c r="U321" t="s">
        <v>468</v>
      </c>
      <c r="V321">
        <v>2.2000000000000002</v>
      </c>
      <c r="W321" t="s">
        <v>661</v>
      </c>
      <c r="X321" t="s">
        <v>189</v>
      </c>
      <c r="Y321" t="s">
        <v>89</v>
      </c>
      <c r="Z321" t="s">
        <v>198</v>
      </c>
    </row>
    <row r="322" spans="1:26" x14ac:dyDescent="0.25">
      <c r="A322" s="148">
        <v>1858</v>
      </c>
      <c r="B322" s="25">
        <v>43207</v>
      </c>
      <c r="C322" t="s">
        <v>220</v>
      </c>
      <c r="D322">
        <v>69.599999999999994</v>
      </c>
      <c r="E322">
        <v>57</v>
      </c>
      <c r="F322">
        <v>2.1000000000000001E-2</v>
      </c>
      <c r="G322">
        <v>521333</v>
      </c>
      <c r="H322">
        <v>13160</v>
      </c>
      <c r="I322">
        <v>15.5</v>
      </c>
      <c r="J322">
        <v>113</v>
      </c>
      <c r="K322">
        <v>113</v>
      </c>
      <c r="L322">
        <v>12.8</v>
      </c>
      <c r="M322">
        <v>0.98059598059598052</v>
      </c>
      <c r="N322">
        <v>2.2090000000000001</v>
      </c>
      <c r="O322">
        <v>2.1156999999999999</v>
      </c>
      <c r="P322">
        <v>1.744</v>
      </c>
      <c r="Q322">
        <v>1.72</v>
      </c>
      <c r="R322">
        <v>5.3140000000000001</v>
      </c>
      <c r="S322">
        <v>0.42</v>
      </c>
      <c r="T322">
        <v>0.432</v>
      </c>
      <c r="U322">
        <v>0.41799999999999998</v>
      </c>
      <c r="V322">
        <v>0.439</v>
      </c>
      <c r="W322" t="s">
        <v>148</v>
      </c>
      <c r="X322" t="s">
        <v>189</v>
      </c>
      <c r="Y322" t="s">
        <v>89</v>
      </c>
      <c r="Z322" t="s">
        <v>198</v>
      </c>
    </row>
    <row r="323" spans="1:26" x14ac:dyDescent="0.25">
      <c r="A323" s="148">
        <v>1857</v>
      </c>
      <c r="B323" s="25">
        <v>43206</v>
      </c>
      <c r="C323" t="s">
        <v>407</v>
      </c>
      <c r="D323">
        <v>71.400000000000006</v>
      </c>
      <c r="E323">
        <v>81</v>
      </c>
      <c r="F323">
        <v>2.1000000000000001E-2</v>
      </c>
      <c r="G323">
        <v>521333</v>
      </c>
      <c r="H323">
        <v>13160</v>
      </c>
      <c r="I323">
        <v>15.6</v>
      </c>
      <c r="J323">
        <v>114.5</v>
      </c>
      <c r="K323">
        <v>114.5</v>
      </c>
      <c r="L323">
        <v>12.8</v>
      </c>
      <c r="M323">
        <v>0.98059598059598052</v>
      </c>
      <c r="N323">
        <v>1.1329</v>
      </c>
      <c r="O323">
        <v>1.0827</v>
      </c>
      <c r="P323">
        <v>4.4720000000000004</v>
      </c>
      <c r="Q323">
        <v>4.2549999999999999</v>
      </c>
      <c r="R323">
        <v>4.8513000000000002</v>
      </c>
      <c r="S323">
        <v>1.915</v>
      </c>
      <c r="T323">
        <v>1.907</v>
      </c>
      <c r="U323">
        <v>1.8740000000000001</v>
      </c>
      <c r="V323">
        <v>1.895</v>
      </c>
      <c r="W323" t="s">
        <v>148</v>
      </c>
      <c r="X323" t="s">
        <v>1060</v>
      </c>
      <c r="Y323" t="s">
        <v>89</v>
      </c>
      <c r="Z323" t="s">
        <v>198</v>
      </c>
    </row>
    <row r="324" spans="1:26" x14ac:dyDescent="0.25">
      <c r="A324" s="148">
        <v>1856</v>
      </c>
      <c r="B324" s="25">
        <v>43206</v>
      </c>
      <c r="C324" t="s">
        <v>222</v>
      </c>
      <c r="D324">
        <v>88.3</v>
      </c>
      <c r="E324">
        <v>82</v>
      </c>
      <c r="F324">
        <v>2.1000000000000001E-2</v>
      </c>
      <c r="G324">
        <v>521333</v>
      </c>
      <c r="H324">
        <v>13160</v>
      </c>
      <c r="I324">
        <v>15.6</v>
      </c>
      <c r="J324">
        <v>114.5</v>
      </c>
      <c r="K324">
        <v>114.5</v>
      </c>
      <c r="L324">
        <v>12.8</v>
      </c>
      <c r="M324">
        <v>0.98059598059598052</v>
      </c>
      <c r="N324">
        <v>2.1859000000000002</v>
      </c>
      <c r="O324">
        <v>2.1263999999999998</v>
      </c>
      <c r="P324">
        <v>2.157</v>
      </c>
      <c r="Q324">
        <v>2.0510000000000002</v>
      </c>
      <c r="R324">
        <v>4.8513000000000002</v>
      </c>
      <c r="S324">
        <v>0.47899999999999998</v>
      </c>
      <c r="T324">
        <v>0.46800000000000003</v>
      </c>
      <c r="U324">
        <v>0.46400000000000002</v>
      </c>
      <c r="V324">
        <v>0.48499999999999999</v>
      </c>
      <c r="W324" t="s">
        <v>148</v>
      </c>
      <c r="X324" t="s">
        <v>1060</v>
      </c>
      <c r="Y324" t="s">
        <v>89</v>
      </c>
      <c r="Z324" t="s">
        <v>198</v>
      </c>
    </row>
    <row r="325" spans="1:26" x14ac:dyDescent="0.25">
      <c r="A325" s="148">
        <v>1855</v>
      </c>
      <c r="B325" s="25">
        <v>43206</v>
      </c>
      <c r="C325" t="s">
        <v>500</v>
      </c>
      <c r="D325">
        <v>69.400000000000006</v>
      </c>
      <c r="E325">
        <v>87</v>
      </c>
      <c r="F325">
        <v>2.5000000000000001E-2</v>
      </c>
      <c r="G325">
        <v>521333</v>
      </c>
      <c r="H325">
        <v>13160</v>
      </c>
      <c r="I325">
        <v>15.6</v>
      </c>
      <c r="J325">
        <v>116</v>
      </c>
      <c r="K325">
        <v>116</v>
      </c>
      <c r="L325">
        <v>12.8</v>
      </c>
      <c r="M325">
        <v>0.98059598059598052</v>
      </c>
      <c r="N325">
        <v>0</v>
      </c>
      <c r="O325">
        <v>0</v>
      </c>
      <c r="P325">
        <v>0</v>
      </c>
      <c r="Q325">
        <v>0</v>
      </c>
      <c r="R325">
        <v>4.8513000000000002</v>
      </c>
      <c r="S325" t="s">
        <v>468</v>
      </c>
      <c r="T325" t="s">
        <v>468</v>
      </c>
      <c r="U325" t="s">
        <v>468</v>
      </c>
      <c r="V325">
        <v>2.8</v>
      </c>
      <c r="W325" t="s">
        <v>661</v>
      </c>
      <c r="X325" t="s">
        <v>1060</v>
      </c>
      <c r="Y325" t="s">
        <v>89</v>
      </c>
      <c r="Z325" t="s">
        <v>198</v>
      </c>
    </row>
    <row r="326" spans="1:26" x14ac:dyDescent="0.25">
      <c r="A326" s="148">
        <v>1854</v>
      </c>
      <c r="B326" s="25">
        <v>43206</v>
      </c>
      <c r="C326" t="s">
        <v>217</v>
      </c>
      <c r="D326">
        <v>70.5</v>
      </c>
      <c r="E326">
        <v>66</v>
      </c>
      <c r="F326">
        <v>2.1000000000000001E-2</v>
      </c>
      <c r="G326">
        <v>521333</v>
      </c>
      <c r="H326">
        <v>13160</v>
      </c>
      <c r="I326">
        <v>15.5</v>
      </c>
      <c r="J326">
        <v>114</v>
      </c>
      <c r="K326">
        <v>114</v>
      </c>
      <c r="L326">
        <v>12.8</v>
      </c>
      <c r="M326">
        <v>0.98059598059598052</v>
      </c>
      <c r="N326">
        <v>2.2671000000000001</v>
      </c>
      <c r="O326">
        <v>2.1438000000000001</v>
      </c>
      <c r="P326">
        <v>2.0009999999999999</v>
      </c>
      <c r="Q326">
        <v>1.9359999999999999</v>
      </c>
      <c r="R326">
        <v>4.8513000000000002</v>
      </c>
      <c r="S326">
        <v>0.42799999999999999</v>
      </c>
      <c r="T326">
        <v>0.438</v>
      </c>
      <c r="U326">
        <v>0.42499999999999999</v>
      </c>
      <c r="V326">
        <v>0.44600000000000001</v>
      </c>
      <c r="W326" t="s">
        <v>148</v>
      </c>
      <c r="X326" t="s">
        <v>189</v>
      </c>
      <c r="Y326" t="s">
        <v>89</v>
      </c>
      <c r="Z326" t="s">
        <v>198</v>
      </c>
    </row>
    <row r="327" spans="1:26" x14ac:dyDescent="0.25">
      <c r="A327" s="148">
        <v>1853</v>
      </c>
      <c r="B327" s="25">
        <v>43206</v>
      </c>
      <c r="C327" t="s">
        <v>408</v>
      </c>
      <c r="D327">
        <v>69.599999999999994</v>
      </c>
      <c r="E327">
        <v>71</v>
      </c>
      <c r="F327">
        <v>2.1000000000000001E-2</v>
      </c>
      <c r="G327">
        <v>521333</v>
      </c>
      <c r="H327">
        <v>13160</v>
      </c>
      <c r="I327">
        <v>15.6</v>
      </c>
      <c r="J327">
        <v>114.5</v>
      </c>
      <c r="K327">
        <v>114.5</v>
      </c>
      <c r="L327">
        <v>12.8</v>
      </c>
      <c r="M327">
        <v>0.98059598059598052</v>
      </c>
      <c r="N327">
        <v>1.1922999999999999</v>
      </c>
      <c r="O327">
        <v>1.1023000000000001</v>
      </c>
      <c r="P327">
        <v>3.9020000000000001</v>
      </c>
      <c r="Q327">
        <v>3.605</v>
      </c>
      <c r="R327">
        <v>4.8513000000000002</v>
      </c>
      <c r="S327">
        <v>1.5880000000000001</v>
      </c>
      <c r="T327">
        <v>1.587</v>
      </c>
      <c r="U327">
        <v>1.5569999999999999</v>
      </c>
      <c r="V327">
        <v>1.5780000000000001</v>
      </c>
      <c r="W327" t="s">
        <v>148</v>
      </c>
      <c r="X327" t="s">
        <v>671</v>
      </c>
      <c r="Y327" t="s">
        <v>89</v>
      </c>
      <c r="Z327" t="s">
        <v>198</v>
      </c>
    </row>
    <row r="328" spans="1:26" x14ac:dyDescent="0.25">
      <c r="A328" s="148">
        <v>1852</v>
      </c>
      <c r="B328" s="25">
        <v>43205</v>
      </c>
      <c r="C328" t="s">
        <v>220</v>
      </c>
      <c r="D328">
        <v>68.7</v>
      </c>
      <c r="E328">
        <v>81</v>
      </c>
      <c r="F328">
        <v>2.1000000000000001E-2</v>
      </c>
      <c r="G328">
        <v>521333</v>
      </c>
      <c r="H328">
        <v>13160</v>
      </c>
      <c r="I328">
        <v>15.6</v>
      </c>
      <c r="J328">
        <v>114.5</v>
      </c>
      <c r="K328">
        <v>114.5</v>
      </c>
      <c r="L328">
        <v>12.8</v>
      </c>
      <c r="M328">
        <v>0.98059598059598052</v>
      </c>
      <c r="N328">
        <v>2.1101999999999999</v>
      </c>
      <c r="O328">
        <v>2.0434000000000001</v>
      </c>
      <c r="P328">
        <v>2.1019999999999999</v>
      </c>
      <c r="Q328">
        <v>1.9450000000000001</v>
      </c>
      <c r="R328">
        <v>4.9629000000000003</v>
      </c>
      <c r="S328">
        <v>0.49399999999999999</v>
      </c>
      <c r="T328">
        <v>0.47199999999999998</v>
      </c>
      <c r="U328">
        <v>0.47399999999999998</v>
      </c>
      <c r="V328">
        <v>0.495</v>
      </c>
      <c r="W328" t="s">
        <v>148</v>
      </c>
      <c r="X328" t="s">
        <v>671</v>
      </c>
      <c r="Y328" t="s">
        <v>89</v>
      </c>
      <c r="Z328" t="s">
        <v>198</v>
      </c>
    </row>
    <row r="329" spans="1:26" x14ac:dyDescent="0.25">
      <c r="A329" s="148">
        <v>1851</v>
      </c>
      <c r="B329" s="25">
        <v>43205</v>
      </c>
      <c r="C329" t="s">
        <v>560</v>
      </c>
      <c r="D329">
        <v>69.400000000000006</v>
      </c>
      <c r="E329">
        <v>73</v>
      </c>
      <c r="F329">
        <v>2.1000000000000001E-2</v>
      </c>
      <c r="G329">
        <v>521333</v>
      </c>
      <c r="H329">
        <v>13160</v>
      </c>
      <c r="I329">
        <v>15.4</v>
      </c>
      <c r="J329">
        <v>113</v>
      </c>
      <c r="K329">
        <v>113</v>
      </c>
      <c r="L329">
        <v>12.7</v>
      </c>
      <c r="M329">
        <v>0.98127600554785033</v>
      </c>
      <c r="N329">
        <v>0</v>
      </c>
      <c r="O329">
        <v>0</v>
      </c>
      <c r="P329">
        <v>0</v>
      </c>
      <c r="Q329">
        <v>0</v>
      </c>
      <c r="R329">
        <v>4.9629000000000003</v>
      </c>
      <c r="S329" t="s">
        <v>468</v>
      </c>
      <c r="T329" t="s">
        <v>468</v>
      </c>
      <c r="U329" t="s">
        <v>468</v>
      </c>
      <c r="V329">
        <v>3.2</v>
      </c>
      <c r="W329" t="s">
        <v>661</v>
      </c>
      <c r="X329" t="s">
        <v>189</v>
      </c>
      <c r="Y329" t="s">
        <v>89</v>
      </c>
      <c r="Z329" t="s">
        <v>198</v>
      </c>
    </row>
    <row r="330" spans="1:26" x14ac:dyDescent="0.25">
      <c r="A330" s="148">
        <v>1850</v>
      </c>
      <c r="B330" s="25">
        <v>43205</v>
      </c>
      <c r="C330" t="s">
        <v>222</v>
      </c>
      <c r="D330">
        <v>71.400000000000006</v>
      </c>
      <c r="E330">
        <v>55</v>
      </c>
      <c r="F330">
        <v>2.1000000000000001E-2</v>
      </c>
      <c r="G330">
        <v>521333</v>
      </c>
      <c r="H330">
        <v>13160</v>
      </c>
      <c r="I330">
        <v>15.5</v>
      </c>
      <c r="J330">
        <v>114</v>
      </c>
      <c r="K330">
        <v>114</v>
      </c>
      <c r="L330">
        <v>12.8</v>
      </c>
      <c r="M330">
        <v>0.98059598059598052</v>
      </c>
      <c r="N330">
        <v>2.0571000000000002</v>
      </c>
      <c r="O330">
        <v>2.1865999999999999</v>
      </c>
      <c r="P330">
        <v>1.9079999999999999</v>
      </c>
      <c r="Q330">
        <v>1.9950000000000001</v>
      </c>
      <c r="R330">
        <v>4.9629000000000003</v>
      </c>
      <c r="S330">
        <v>0.46</v>
      </c>
      <c r="T330">
        <v>0.45300000000000001</v>
      </c>
      <c r="U330">
        <v>0.44800000000000001</v>
      </c>
      <c r="V330">
        <v>0.46899999999999997</v>
      </c>
      <c r="W330" t="s">
        <v>148</v>
      </c>
      <c r="X330" t="s">
        <v>189</v>
      </c>
      <c r="Y330" t="s">
        <v>89</v>
      </c>
      <c r="Z330" t="s">
        <v>198</v>
      </c>
    </row>
    <row r="331" spans="1:26" x14ac:dyDescent="0.25">
      <c r="A331" s="148">
        <v>1849</v>
      </c>
      <c r="B331" s="25">
        <v>43205</v>
      </c>
      <c r="C331" t="s">
        <v>406</v>
      </c>
      <c r="D331">
        <v>70</v>
      </c>
      <c r="E331">
        <v>87</v>
      </c>
      <c r="F331">
        <v>2.1000000000000001E-2</v>
      </c>
      <c r="G331">
        <v>521333</v>
      </c>
      <c r="H331">
        <v>13160</v>
      </c>
      <c r="I331">
        <v>15.7</v>
      </c>
      <c r="J331">
        <v>114.5</v>
      </c>
      <c r="K331">
        <v>114.5</v>
      </c>
      <c r="L331">
        <v>12.9</v>
      </c>
      <c r="M331">
        <v>0.97991689750692512</v>
      </c>
      <c r="N331">
        <v>1.1342000000000001</v>
      </c>
      <c r="O331">
        <v>1.0876999999999999</v>
      </c>
      <c r="P331">
        <v>4.4260000000000002</v>
      </c>
      <c r="Q331">
        <v>4.1760000000000002</v>
      </c>
      <c r="R331">
        <v>4.9629000000000003</v>
      </c>
      <c r="S331">
        <v>1.9370000000000001</v>
      </c>
      <c r="T331">
        <v>1.905</v>
      </c>
      <c r="U331">
        <v>1.8819999999999999</v>
      </c>
      <c r="V331">
        <v>1.903</v>
      </c>
      <c r="W331" t="s">
        <v>148</v>
      </c>
      <c r="X331" t="s">
        <v>671</v>
      </c>
      <c r="Y331" t="s">
        <v>89</v>
      </c>
      <c r="Z331" t="s">
        <v>198</v>
      </c>
    </row>
    <row r="332" spans="1:26" x14ac:dyDescent="0.25">
      <c r="A332" s="148">
        <v>1848</v>
      </c>
      <c r="B332" s="25">
        <v>43204</v>
      </c>
      <c r="C332" t="s">
        <v>217</v>
      </c>
      <c r="D332">
        <v>69.400000000000006</v>
      </c>
      <c r="E332">
        <v>86</v>
      </c>
      <c r="F332">
        <v>2.1000000000000001E-2</v>
      </c>
      <c r="G332">
        <v>521333</v>
      </c>
      <c r="H332">
        <v>13160</v>
      </c>
      <c r="I332">
        <v>15.6</v>
      </c>
      <c r="J332">
        <v>114.5</v>
      </c>
      <c r="K332">
        <v>114.5</v>
      </c>
      <c r="L332">
        <v>12.8</v>
      </c>
      <c r="M332">
        <v>0.98059598059598052</v>
      </c>
      <c r="N332">
        <v>2.1055000000000001</v>
      </c>
      <c r="O332">
        <v>2.0562</v>
      </c>
      <c r="P332">
        <v>2.0230000000000001</v>
      </c>
      <c r="Q332">
        <v>1.895</v>
      </c>
      <c r="R332">
        <v>5.0439999999999996</v>
      </c>
      <c r="S332">
        <v>0.48499999999999999</v>
      </c>
      <c r="T332">
        <v>0.46500000000000002</v>
      </c>
      <c r="U332">
        <v>0.46600000000000003</v>
      </c>
      <c r="V332">
        <v>0.48699999999999999</v>
      </c>
      <c r="W332" t="s">
        <v>148</v>
      </c>
      <c r="X332" t="s">
        <v>671</v>
      </c>
      <c r="Y332" t="s">
        <v>89</v>
      </c>
      <c r="Z332" t="s">
        <v>198</v>
      </c>
    </row>
    <row r="333" spans="1:26" x14ac:dyDescent="0.25">
      <c r="A333" s="148">
        <v>1847</v>
      </c>
      <c r="B333" s="25">
        <v>43204</v>
      </c>
      <c r="C333" t="s">
        <v>500</v>
      </c>
      <c r="D333">
        <v>70.5</v>
      </c>
      <c r="E333">
        <v>76</v>
      </c>
      <c r="F333">
        <v>2.1000000000000001E-2</v>
      </c>
      <c r="G333">
        <v>521333</v>
      </c>
      <c r="H333">
        <v>13160</v>
      </c>
      <c r="I333">
        <v>15.6</v>
      </c>
      <c r="J333">
        <v>115</v>
      </c>
      <c r="K333">
        <v>115</v>
      </c>
      <c r="L333">
        <v>12.8</v>
      </c>
      <c r="M333">
        <v>0.98059598059598052</v>
      </c>
      <c r="N333">
        <v>1.1759999999999999</v>
      </c>
      <c r="O333">
        <v>1.3046</v>
      </c>
      <c r="P333">
        <v>3.65</v>
      </c>
      <c r="Q333">
        <v>4.1180000000000003</v>
      </c>
      <c r="R333">
        <v>5.0439999999999996</v>
      </c>
      <c r="S333">
        <v>1.5660000000000001</v>
      </c>
      <c r="T333">
        <v>1.5920000000000001</v>
      </c>
      <c r="U333">
        <v>1.548</v>
      </c>
      <c r="V333">
        <v>1.569</v>
      </c>
      <c r="W333" t="s">
        <v>148</v>
      </c>
      <c r="X333" t="s">
        <v>189</v>
      </c>
      <c r="Y333" t="s">
        <v>89</v>
      </c>
      <c r="Z333" t="s">
        <v>198</v>
      </c>
    </row>
    <row r="334" spans="1:26" x14ac:dyDescent="0.25">
      <c r="A334" s="148">
        <v>1846</v>
      </c>
      <c r="B334" s="25">
        <v>43204</v>
      </c>
      <c r="C334" t="s">
        <v>220</v>
      </c>
      <c r="D334">
        <v>68.7</v>
      </c>
      <c r="E334">
        <v>57</v>
      </c>
      <c r="F334">
        <v>2.1000000000000001E-2</v>
      </c>
      <c r="G334">
        <v>521333</v>
      </c>
      <c r="H334">
        <v>13160</v>
      </c>
      <c r="I334">
        <v>15.5</v>
      </c>
      <c r="J334">
        <v>113</v>
      </c>
      <c r="K334">
        <v>113</v>
      </c>
      <c r="L334">
        <v>12.8</v>
      </c>
      <c r="M334">
        <v>0.98059598059598052</v>
      </c>
      <c r="N334">
        <v>2.1478999999999999</v>
      </c>
      <c r="O334">
        <v>2.0960999999999999</v>
      </c>
      <c r="P334">
        <v>1.929</v>
      </c>
      <c r="Q334">
        <v>1.9410000000000001</v>
      </c>
      <c r="R334">
        <v>5.0439999999999996</v>
      </c>
      <c r="S334">
        <v>0.45300000000000001</v>
      </c>
      <c r="T334">
        <v>0.46700000000000003</v>
      </c>
      <c r="U334">
        <v>0.45100000000000001</v>
      </c>
      <c r="V334">
        <v>0.47199999999999998</v>
      </c>
      <c r="W334" t="s">
        <v>148</v>
      </c>
      <c r="X334" t="s">
        <v>189</v>
      </c>
      <c r="Y334" t="s">
        <v>89</v>
      </c>
      <c r="Z334" t="s">
        <v>198</v>
      </c>
    </row>
    <row r="335" spans="1:26" x14ac:dyDescent="0.25">
      <c r="A335" s="148">
        <v>1845</v>
      </c>
      <c r="B335" s="25">
        <v>43204</v>
      </c>
      <c r="C335" t="s">
        <v>407</v>
      </c>
      <c r="D335">
        <v>68.5</v>
      </c>
      <c r="E335">
        <v>67</v>
      </c>
      <c r="F335">
        <v>2.1000000000000001E-2</v>
      </c>
      <c r="G335">
        <v>521333</v>
      </c>
      <c r="H335">
        <v>13160</v>
      </c>
      <c r="I335">
        <v>15.7</v>
      </c>
      <c r="J335">
        <v>114.5</v>
      </c>
      <c r="K335">
        <v>114.5</v>
      </c>
      <c r="L335">
        <v>12.9</v>
      </c>
      <c r="M335">
        <v>0.97991689750692512</v>
      </c>
      <c r="R335">
        <v>5.0439999999999996</v>
      </c>
      <c r="S335" t="s">
        <v>468</v>
      </c>
      <c r="T335" t="s">
        <v>468</v>
      </c>
      <c r="U335" t="s">
        <v>468</v>
      </c>
      <c r="V335">
        <v>4</v>
      </c>
      <c r="W335" t="s">
        <v>661</v>
      </c>
      <c r="X335" t="s">
        <v>671</v>
      </c>
      <c r="Y335" t="s">
        <v>89</v>
      </c>
      <c r="Z335" t="s">
        <v>198</v>
      </c>
    </row>
    <row r="336" spans="1:26" x14ac:dyDescent="0.25">
      <c r="A336" s="148">
        <v>1844</v>
      </c>
      <c r="B336" s="25">
        <v>43203</v>
      </c>
      <c r="C336" t="s">
        <v>222</v>
      </c>
      <c r="D336">
        <v>68.400000000000006</v>
      </c>
      <c r="E336">
        <v>70</v>
      </c>
      <c r="F336">
        <v>2.1000000000000001E-2</v>
      </c>
      <c r="G336">
        <v>521333</v>
      </c>
      <c r="H336">
        <v>13160</v>
      </c>
      <c r="I336">
        <v>15.7</v>
      </c>
      <c r="J336">
        <v>114.5</v>
      </c>
      <c r="K336">
        <v>114.5</v>
      </c>
      <c r="L336">
        <v>12.9</v>
      </c>
      <c r="M336">
        <v>0.97991689750692512</v>
      </c>
      <c r="N336">
        <v>2.1023000000000001</v>
      </c>
      <c r="O336">
        <v>2.0872000000000002</v>
      </c>
      <c r="P336">
        <v>1.956</v>
      </c>
      <c r="Q336">
        <v>1.8580000000000001</v>
      </c>
      <c r="R336">
        <v>5.0160999999999998</v>
      </c>
      <c r="S336">
        <v>0.46700000000000003</v>
      </c>
      <c r="T336">
        <v>0.44700000000000001</v>
      </c>
      <c r="U336">
        <v>0.44800000000000001</v>
      </c>
      <c r="V336">
        <v>0.46899999999999997</v>
      </c>
      <c r="W336" t="s">
        <v>148</v>
      </c>
      <c r="X336" t="s">
        <v>671</v>
      </c>
      <c r="Y336" t="s">
        <v>89</v>
      </c>
      <c r="Z336" t="s">
        <v>198</v>
      </c>
    </row>
    <row r="337" spans="1:26" x14ac:dyDescent="0.25">
      <c r="A337" s="148">
        <v>1843</v>
      </c>
      <c r="B337" s="25">
        <v>43203</v>
      </c>
      <c r="C337" t="s">
        <v>560</v>
      </c>
      <c r="D337">
        <v>68.7</v>
      </c>
      <c r="E337">
        <v>51</v>
      </c>
      <c r="F337">
        <v>2.1000000000000001E-2</v>
      </c>
      <c r="G337">
        <v>521333</v>
      </c>
      <c r="H337">
        <v>13160</v>
      </c>
      <c r="I337">
        <v>15.6</v>
      </c>
      <c r="J337">
        <v>114</v>
      </c>
      <c r="K337">
        <v>114</v>
      </c>
      <c r="L337">
        <v>12.9</v>
      </c>
      <c r="M337">
        <v>0.97991689750692512</v>
      </c>
      <c r="N337">
        <v>1.1008</v>
      </c>
      <c r="O337">
        <v>1.1642999999999999</v>
      </c>
      <c r="P337">
        <v>2.9430000000000001</v>
      </c>
      <c r="Q337">
        <v>3.15</v>
      </c>
      <c r="R337">
        <v>5.0160999999999998</v>
      </c>
      <c r="S337">
        <v>1.341</v>
      </c>
      <c r="T337">
        <v>1.357</v>
      </c>
      <c r="U337">
        <v>1.3220000000000001</v>
      </c>
      <c r="V337">
        <v>1.343</v>
      </c>
      <c r="W337" t="s">
        <v>148</v>
      </c>
      <c r="X337" t="s">
        <v>189</v>
      </c>
      <c r="Y337" t="s">
        <v>89</v>
      </c>
      <c r="Z337" t="s">
        <v>198</v>
      </c>
    </row>
    <row r="338" spans="1:26" x14ac:dyDescent="0.25">
      <c r="A338" s="148">
        <v>1842</v>
      </c>
      <c r="B338" s="25">
        <v>43203</v>
      </c>
      <c r="C338" t="s">
        <v>217</v>
      </c>
      <c r="D338">
        <v>68.900000000000006</v>
      </c>
      <c r="E338">
        <v>53</v>
      </c>
      <c r="F338">
        <v>2.1000000000000001E-2</v>
      </c>
      <c r="G338">
        <v>521333</v>
      </c>
      <c r="H338">
        <v>13160</v>
      </c>
      <c r="I338">
        <v>15.5</v>
      </c>
      <c r="J338">
        <v>113</v>
      </c>
      <c r="K338">
        <v>113</v>
      </c>
      <c r="L338">
        <v>12.8</v>
      </c>
      <c r="M338">
        <v>0.98059598059598052</v>
      </c>
      <c r="N338">
        <v>2.1101000000000001</v>
      </c>
      <c r="O338">
        <v>2.1985999999999999</v>
      </c>
      <c r="P338">
        <v>1.7250000000000001</v>
      </c>
      <c r="Q338">
        <v>1.8120000000000001</v>
      </c>
      <c r="R338">
        <v>5.0160999999999998</v>
      </c>
      <c r="S338">
        <v>0.41</v>
      </c>
      <c r="T338">
        <v>0.41299999999999998</v>
      </c>
      <c r="U338">
        <v>0.40400000000000003</v>
      </c>
      <c r="V338">
        <v>0.42499999999999999</v>
      </c>
      <c r="W338" t="s">
        <v>148</v>
      </c>
      <c r="X338" t="s">
        <v>189</v>
      </c>
      <c r="Y338" t="s">
        <v>89</v>
      </c>
      <c r="Z338" t="s">
        <v>198</v>
      </c>
    </row>
    <row r="339" spans="1:26" x14ac:dyDescent="0.25">
      <c r="A339" s="148">
        <v>1841</v>
      </c>
      <c r="B339" s="25">
        <v>43203</v>
      </c>
      <c r="C339" t="s">
        <v>408</v>
      </c>
      <c r="D339">
        <v>69.7</v>
      </c>
      <c r="E339">
        <v>72</v>
      </c>
      <c r="F339">
        <v>2.1000000000000001E-2</v>
      </c>
      <c r="G339">
        <v>521333</v>
      </c>
      <c r="H339">
        <v>13160</v>
      </c>
      <c r="I339">
        <v>15.7</v>
      </c>
      <c r="J339">
        <v>115</v>
      </c>
      <c r="K339">
        <v>115</v>
      </c>
      <c r="L339">
        <v>12.9</v>
      </c>
      <c r="M339">
        <v>0.97991689750692512</v>
      </c>
      <c r="R339">
        <v>5.0160999999999998</v>
      </c>
      <c r="S339" t="s">
        <v>468</v>
      </c>
      <c r="T339" t="s">
        <v>468</v>
      </c>
      <c r="U339" t="s">
        <v>468</v>
      </c>
      <c r="V339">
        <v>2.5</v>
      </c>
      <c r="W339" t="s">
        <v>661</v>
      </c>
      <c r="X339" t="s">
        <v>671</v>
      </c>
      <c r="Y339" t="s">
        <v>89</v>
      </c>
      <c r="Z339" t="s">
        <v>198</v>
      </c>
    </row>
    <row r="340" spans="1:26" x14ac:dyDescent="0.25">
      <c r="A340" s="148">
        <v>1840</v>
      </c>
      <c r="B340" s="25">
        <v>43202</v>
      </c>
      <c r="C340" t="s">
        <v>220</v>
      </c>
      <c r="D340">
        <v>68.900000000000006</v>
      </c>
      <c r="E340">
        <v>67</v>
      </c>
      <c r="F340">
        <v>2.1000000000000001E-2</v>
      </c>
      <c r="G340">
        <v>521333</v>
      </c>
      <c r="H340">
        <v>13160</v>
      </c>
      <c r="I340">
        <v>15.7</v>
      </c>
      <c r="J340">
        <v>114.5</v>
      </c>
      <c r="K340">
        <v>114.5</v>
      </c>
      <c r="L340">
        <v>12.9</v>
      </c>
      <c r="M340">
        <v>0.97991689750692512</v>
      </c>
      <c r="N340">
        <v>2.1097000000000001</v>
      </c>
      <c r="O340">
        <v>2.0678999999999998</v>
      </c>
      <c r="P340">
        <v>2.073</v>
      </c>
      <c r="Q340">
        <v>1.9690000000000001</v>
      </c>
      <c r="R340">
        <v>4.9972000000000003</v>
      </c>
      <c r="S340">
        <v>0.49099999999999999</v>
      </c>
      <c r="T340">
        <v>0.47599999999999998</v>
      </c>
      <c r="U340">
        <v>0.47399999999999998</v>
      </c>
      <c r="V340">
        <v>0.495</v>
      </c>
      <c r="W340" t="s">
        <v>148</v>
      </c>
      <c r="X340" t="s">
        <v>671</v>
      </c>
      <c r="Y340" t="s">
        <v>89</v>
      </c>
      <c r="Z340" t="s">
        <v>198</v>
      </c>
    </row>
    <row r="341" spans="1:26" x14ac:dyDescent="0.25">
      <c r="A341" s="148">
        <v>1839</v>
      </c>
      <c r="B341" s="25">
        <v>43202</v>
      </c>
      <c r="C341" t="s">
        <v>500</v>
      </c>
      <c r="D341">
        <v>70</v>
      </c>
      <c r="E341">
        <v>69</v>
      </c>
      <c r="F341">
        <v>2.1000000000000001E-2</v>
      </c>
      <c r="G341">
        <v>521333</v>
      </c>
      <c r="H341">
        <v>13160</v>
      </c>
      <c r="I341">
        <v>15.6</v>
      </c>
      <c r="J341">
        <v>114.5</v>
      </c>
      <c r="K341">
        <v>114.5</v>
      </c>
      <c r="L341">
        <v>12.8</v>
      </c>
      <c r="M341">
        <v>0.98059598059598052</v>
      </c>
      <c r="N341">
        <v>1.1564000000000001</v>
      </c>
      <c r="O341">
        <v>1.1329</v>
      </c>
      <c r="P341">
        <v>2.863</v>
      </c>
      <c r="Q341">
        <v>2.734</v>
      </c>
      <c r="R341">
        <v>4.9972000000000003</v>
      </c>
      <c r="S341">
        <v>1.2370000000000001</v>
      </c>
      <c r="T341">
        <v>1.206</v>
      </c>
      <c r="U341">
        <v>1.198</v>
      </c>
      <c r="V341">
        <v>1.2190000000000001</v>
      </c>
      <c r="W341" t="s">
        <v>148</v>
      </c>
      <c r="X341" t="s">
        <v>671</v>
      </c>
      <c r="Y341" t="s">
        <v>89</v>
      </c>
      <c r="Z341" t="s">
        <v>198</v>
      </c>
    </row>
    <row r="342" spans="1:26" x14ac:dyDescent="0.25">
      <c r="A342" s="148">
        <v>1838</v>
      </c>
      <c r="B342" s="25">
        <v>43202</v>
      </c>
      <c r="C342" t="s">
        <v>222</v>
      </c>
      <c r="D342">
        <v>68</v>
      </c>
      <c r="E342">
        <v>65</v>
      </c>
      <c r="F342">
        <v>2.1000000000000001E-2</v>
      </c>
      <c r="G342">
        <v>521333</v>
      </c>
      <c r="H342">
        <v>13160</v>
      </c>
      <c r="I342">
        <v>15.7</v>
      </c>
      <c r="J342">
        <v>115</v>
      </c>
      <c r="K342">
        <v>115</v>
      </c>
      <c r="L342">
        <v>12.9</v>
      </c>
      <c r="M342">
        <v>0.97991689750692512</v>
      </c>
      <c r="N342">
        <v>1.9927999999999999</v>
      </c>
      <c r="O342">
        <v>2.1863000000000001</v>
      </c>
      <c r="P342">
        <v>1.841</v>
      </c>
      <c r="Q342">
        <v>1.976</v>
      </c>
      <c r="R342">
        <v>4.9972000000000003</v>
      </c>
      <c r="S342">
        <v>0.46200000000000002</v>
      </c>
      <c r="T342">
        <v>0.45200000000000001</v>
      </c>
      <c r="U342">
        <v>0.44800000000000001</v>
      </c>
      <c r="V342">
        <v>0.46899999999999997</v>
      </c>
      <c r="W342" t="s">
        <v>148</v>
      </c>
      <c r="X342" t="s">
        <v>189</v>
      </c>
      <c r="Y342" t="s">
        <v>89</v>
      </c>
      <c r="Z342" t="s">
        <v>198</v>
      </c>
    </row>
    <row r="343" spans="1:26" x14ac:dyDescent="0.25">
      <c r="A343" s="148">
        <v>1837</v>
      </c>
      <c r="B343" s="25">
        <v>43201</v>
      </c>
      <c r="C343" t="s">
        <v>406</v>
      </c>
      <c r="D343">
        <v>69.2</v>
      </c>
      <c r="E343">
        <v>72</v>
      </c>
      <c r="F343">
        <v>2.1000000000000001E-2</v>
      </c>
      <c r="G343">
        <v>521333</v>
      </c>
      <c r="H343">
        <v>13160</v>
      </c>
      <c r="I343">
        <v>15.6</v>
      </c>
      <c r="J343">
        <v>115</v>
      </c>
      <c r="K343">
        <v>115</v>
      </c>
      <c r="L343">
        <v>12.8</v>
      </c>
      <c r="M343">
        <v>0.98059598059598052</v>
      </c>
      <c r="N343">
        <v>1.077</v>
      </c>
      <c r="O343">
        <v>0.89470000000000005</v>
      </c>
      <c r="P343">
        <v>4.7069999999999999</v>
      </c>
      <c r="Q343">
        <v>3.9009999999999998</v>
      </c>
      <c r="R343">
        <v>4.593</v>
      </c>
      <c r="S343">
        <v>2.0070000000000001</v>
      </c>
      <c r="T343">
        <v>2.0030000000000001</v>
      </c>
      <c r="U343">
        <v>1.966</v>
      </c>
      <c r="V343">
        <v>1.9870000000000001</v>
      </c>
      <c r="W343">
        <v>0</v>
      </c>
      <c r="X343" t="s">
        <v>188</v>
      </c>
      <c r="Y343" t="s">
        <v>89</v>
      </c>
      <c r="Z343" t="s">
        <v>198</v>
      </c>
    </row>
    <row r="344" spans="1:26" x14ac:dyDescent="0.25">
      <c r="A344" s="148">
        <v>1836</v>
      </c>
      <c r="B344" s="25">
        <v>43201</v>
      </c>
      <c r="C344" t="s">
        <v>220</v>
      </c>
      <c r="D344">
        <v>69.2</v>
      </c>
      <c r="E344">
        <v>70</v>
      </c>
      <c r="F344">
        <v>2.1000000000000001E-2</v>
      </c>
      <c r="G344">
        <v>521333</v>
      </c>
      <c r="H344">
        <v>13160</v>
      </c>
      <c r="I344">
        <v>15.7</v>
      </c>
      <c r="J344">
        <v>115</v>
      </c>
      <c r="K344">
        <v>115</v>
      </c>
      <c r="L344">
        <v>12.9</v>
      </c>
      <c r="M344">
        <v>0.97991689750692512</v>
      </c>
      <c r="N344">
        <v>1.8831</v>
      </c>
      <c r="O344">
        <v>2.0141</v>
      </c>
      <c r="P344">
        <v>1.84</v>
      </c>
      <c r="Q344">
        <v>2.0569999999999999</v>
      </c>
      <c r="R344">
        <v>4.593</v>
      </c>
      <c r="S344">
        <v>0.44900000000000001</v>
      </c>
      <c r="T344">
        <v>0.46899999999999997</v>
      </c>
      <c r="U344">
        <v>0.45</v>
      </c>
      <c r="V344">
        <v>0.47099999999999997</v>
      </c>
      <c r="W344">
        <v>0</v>
      </c>
      <c r="X344" t="s">
        <v>188</v>
      </c>
      <c r="Y344" t="s">
        <v>89</v>
      </c>
      <c r="Z344" t="s">
        <v>198</v>
      </c>
    </row>
    <row r="345" spans="1:26" x14ac:dyDescent="0.25">
      <c r="A345" s="148">
        <v>1835</v>
      </c>
      <c r="B345" s="25">
        <v>43201</v>
      </c>
      <c r="C345" t="s">
        <v>293</v>
      </c>
      <c r="D345">
        <v>69.2</v>
      </c>
      <c r="E345">
        <v>70</v>
      </c>
      <c r="F345">
        <v>2.1000000000000001E-2</v>
      </c>
      <c r="G345">
        <v>521333</v>
      </c>
      <c r="H345">
        <v>13160</v>
      </c>
      <c r="I345">
        <v>16.600000000000001</v>
      </c>
      <c r="J345">
        <v>114</v>
      </c>
      <c r="K345">
        <v>114</v>
      </c>
      <c r="L345">
        <v>13.8</v>
      </c>
      <c r="M345">
        <v>0.97384721266345486</v>
      </c>
      <c r="N345">
        <v>0.99239999999999995</v>
      </c>
      <c r="O345">
        <v>1.0058</v>
      </c>
      <c r="P345">
        <v>4.282</v>
      </c>
      <c r="Q345">
        <v>4.3609999999999998</v>
      </c>
      <c r="R345">
        <v>4.593</v>
      </c>
      <c r="S345">
        <v>1.982</v>
      </c>
      <c r="T345">
        <v>1.9910000000000001</v>
      </c>
      <c r="U345">
        <v>1.9350000000000001</v>
      </c>
      <c r="V345">
        <v>1.956</v>
      </c>
      <c r="W345">
        <v>0</v>
      </c>
      <c r="X345" t="s">
        <v>188</v>
      </c>
      <c r="Y345" t="s">
        <v>89</v>
      </c>
      <c r="Z345" t="s">
        <v>198</v>
      </c>
    </row>
    <row r="346" spans="1:26" x14ac:dyDescent="0.25">
      <c r="A346" s="148">
        <v>1834</v>
      </c>
      <c r="B346" s="25">
        <v>43201</v>
      </c>
      <c r="C346" t="s">
        <v>560</v>
      </c>
      <c r="D346">
        <v>69.2</v>
      </c>
      <c r="E346">
        <v>70</v>
      </c>
      <c r="F346">
        <v>2.1000000000000001E-2</v>
      </c>
      <c r="G346">
        <v>521333</v>
      </c>
      <c r="H346">
        <v>13160</v>
      </c>
      <c r="I346">
        <v>15.3</v>
      </c>
      <c r="J346">
        <v>114</v>
      </c>
      <c r="K346">
        <v>114</v>
      </c>
      <c r="L346">
        <v>12.6</v>
      </c>
      <c r="M346">
        <v>0.98195697432338658</v>
      </c>
      <c r="N346">
        <v>0</v>
      </c>
      <c r="O346">
        <v>0</v>
      </c>
      <c r="P346">
        <v>0</v>
      </c>
      <c r="Q346">
        <v>0</v>
      </c>
      <c r="R346">
        <v>4.593</v>
      </c>
      <c r="S346" t="s">
        <v>468</v>
      </c>
      <c r="T346" t="s">
        <v>468</v>
      </c>
      <c r="U346" t="s">
        <v>468</v>
      </c>
      <c r="V346">
        <v>2.2000000000000002</v>
      </c>
      <c r="W346" t="s">
        <v>661</v>
      </c>
      <c r="X346" t="s">
        <v>188</v>
      </c>
      <c r="Y346" t="s">
        <v>89</v>
      </c>
      <c r="Z346" t="s">
        <v>198</v>
      </c>
    </row>
    <row r="347" spans="1:26" x14ac:dyDescent="0.25">
      <c r="A347" s="148">
        <v>1833</v>
      </c>
      <c r="B347" s="25">
        <v>43201</v>
      </c>
      <c r="C347" t="s">
        <v>217</v>
      </c>
      <c r="D347">
        <v>70.2</v>
      </c>
      <c r="E347">
        <v>70</v>
      </c>
      <c r="F347">
        <v>2.1000000000000001E-2</v>
      </c>
      <c r="G347">
        <v>521333</v>
      </c>
      <c r="H347">
        <v>13160</v>
      </c>
      <c r="I347">
        <v>15.7</v>
      </c>
      <c r="J347">
        <v>115</v>
      </c>
      <c r="K347">
        <v>115</v>
      </c>
      <c r="L347">
        <v>12.9</v>
      </c>
      <c r="M347">
        <v>0.97991689750692512</v>
      </c>
      <c r="N347">
        <v>2.1023000000000001</v>
      </c>
      <c r="O347">
        <v>2.0674999999999999</v>
      </c>
      <c r="P347">
        <v>2.165</v>
      </c>
      <c r="Q347">
        <v>2.0670000000000002</v>
      </c>
      <c r="R347">
        <v>4.593</v>
      </c>
      <c r="S347">
        <v>0.47299999999999998</v>
      </c>
      <c r="T347">
        <v>0.45900000000000002</v>
      </c>
      <c r="U347">
        <v>0.45700000000000002</v>
      </c>
      <c r="V347">
        <v>0.47799999999999998</v>
      </c>
      <c r="W347" t="s">
        <v>148</v>
      </c>
      <c r="X347" t="s">
        <v>671</v>
      </c>
      <c r="Y347" t="s">
        <v>89</v>
      </c>
      <c r="Z347" t="s">
        <v>198</v>
      </c>
    </row>
    <row r="348" spans="1:26" x14ac:dyDescent="0.25">
      <c r="A348" s="148">
        <v>1832</v>
      </c>
      <c r="B348" s="25">
        <v>43201</v>
      </c>
      <c r="C348" t="s">
        <v>222</v>
      </c>
      <c r="D348">
        <v>69</v>
      </c>
      <c r="E348">
        <v>77</v>
      </c>
      <c r="F348">
        <v>2.1000000000000001E-2</v>
      </c>
      <c r="G348">
        <v>521333</v>
      </c>
      <c r="H348">
        <v>13160</v>
      </c>
      <c r="I348">
        <v>15.6</v>
      </c>
      <c r="J348">
        <v>115</v>
      </c>
      <c r="K348">
        <v>115</v>
      </c>
      <c r="L348">
        <v>12.8</v>
      </c>
      <c r="M348">
        <v>0.98059598059598052</v>
      </c>
      <c r="N348">
        <v>1.8675999999999999</v>
      </c>
      <c r="O348">
        <v>1.8824000000000001</v>
      </c>
      <c r="P348">
        <v>1.806</v>
      </c>
      <c r="Q348">
        <v>1.7609999999999999</v>
      </c>
      <c r="R348">
        <v>4.593</v>
      </c>
      <c r="S348">
        <v>0.44400000000000001</v>
      </c>
      <c r="T348">
        <v>0.43</v>
      </c>
      <c r="U348">
        <v>0.42899999999999999</v>
      </c>
      <c r="V348">
        <v>0.45</v>
      </c>
      <c r="W348">
        <v>0</v>
      </c>
      <c r="X348" t="s">
        <v>188</v>
      </c>
      <c r="Y348" t="s">
        <v>89</v>
      </c>
      <c r="Z348" t="s">
        <v>198</v>
      </c>
    </row>
    <row r="349" spans="1:26" x14ac:dyDescent="0.25">
      <c r="A349" s="148">
        <v>1831</v>
      </c>
      <c r="B349" s="25">
        <v>43200</v>
      </c>
      <c r="C349" t="s">
        <v>408</v>
      </c>
      <c r="D349">
        <v>71</v>
      </c>
      <c r="E349">
        <v>80</v>
      </c>
      <c r="F349">
        <v>2.1000000000000001E-2</v>
      </c>
      <c r="G349">
        <v>521333</v>
      </c>
      <c r="H349">
        <v>13160</v>
      </c>
      <c r="I349">
        <v>15.5</v>
      </c>
      <c r="J349">
        <v>113</v>
      </c>
      <c r="K349">
        <v>113</v>
      </c>
      <c r="L349">
        <v>12.8</v>
      </c>
      <c r="M349">
        <v>0.98059598059598052</v>
      </c>
      <c r="N349">
        <v>1.0580000000000001</v>
      </c>
      <c r="O349">
        <v>0.93110000000000004</v>
      </c>
      <c r="P349">
        <v>3.6779999999999999</v>
      </c>
      <c r="Q349">
        <v>3.2690000000000001</v>
      </c>
      <c r="R349">
        <v>5.3757999999999999</v>
      </c>
      <c r="S349">
        <v>1.869</v>
      </c>
      <c r="T349">
        <v>1.887</v>
      </c>
      <c r="U349">
        <v>1.8420000000000001</v>
      </c>
      <c r="V349">
        <v>1.863</v>
      </c>
      <c r="W349">
        <v>0</v>
      </c>
      <c r="X349" t="s">
        <v>188</v>
      </c>
      <c r="Y349" t="s">
        <v>89</v>
      </c>
      <c r="Z349" t="s">
        <v>198</v>
      </c>
    </row>
    <row r="350" spans="1:26" x14ac:dyDescent="0.25">
      <c r="A350" s="148">
        <v>1830</v>
      </c>
      <c r="B350" s="25">
        <v>43200</v>
      </c>
      <c r="C350" t="s">
        <v>411</v>
      </c>
      <c r="D350">
        <v>71</v>
      </c>
      <c r="E350">
        <v>80</v>
      </c>
      <c r="F350">
        <v>2.1000000000000001E-2</v>
      </c>
      <c r="G350">
        <v>521333</v>
      </c>
      <c r="H350">
        <v>13160</v>
      </c>
      <c r="I350">
        <v>15.6</v>
      </c>
      <c r="J350">
        <v>115</v>
      </c>
      <c r="K350">
        <v>115</v>
      </c>
      <c r="L350">
        <v>12.8</v>
      </c>
      <c r="M350">
        <v>0.98059598059598052</v>
      </c>
      <c r="N350">
        <v>2.0059</v>
      </c>
      <c r="O350">
        <v>1.9893000000000001</v>
      </c>
      <c r="P350">
        <v>2.242</v>
      </c>
      <c r="Q350">
        <v>2.2690000000000001</v>
      </c>
      <c r="R350">
        <v>5.3757999999999999</v>
      </c>
      <c r="S350">
        <v>0.60099999999999998</v>
      </c>
      <c r="T350">
        <v>0.61299999999999999</v>
      </c>
      <c r="U350">
        <v>0.59499999999999997</v>
      </c>
      <c r="V350">
        <v>0.61599999999999999</v>
      </c>
      <c r="W350">
        <v>0</v>
      </c>
      <c r="X350" t="s">
        <v>188</v>
      </c>
      <c r="Y350" t="s">
        <v>89</v>
      </c>
      <c r="Z350" t="s">
        <v>198</v>
      </c>
    </row>
    <row r="351" spans="1:26" x14ac:dyDescent="0.25">
      <c r="A351" s="148">
        <v>1829</v>
      </c>
      <c r="B351" s="25">
        <v>43200</v>
      </c>
      <c r="C351" t="s">
        <v>220</v>
      </c>
      <c r="D351">
        <v>70.2</v>
      </c>
      <c r="E351">
        <v>68</v>
      </c>
      <c r="F351">
        <v>2.1000000000000001E-2</v>
      </c>
      <c r="G351">
        <v>521333</v>
      </c>
      <c r="H351">
        <v>13160</v>
      </c>
      <c r="I351">
        <v>15.6</v>
      </c>
      <c r="J351">
        <v>114</v>
      </c>
      <c r="K351">
        <v>114</v>
      </c>
      <c r="L351">
        <v>12.9</v>
      </c>
      <c r="M351">
        <v>0.97991689750692512</v>
      </c>
      <c r="N351">
        <v>2.1183999999999998</v>
      </c>
      <c r="O351">
        <v>2.0638999999999998</v>
      </c>
      <c r="P351">
        <v>1.8680000000000001</v>
      </c>
      <c r="Q351">
        <v>1.792</v>
      </c>
      <c r="R351">
        <v>5.3757999999999999</v>
      </c>
      <c r="S351">
        <v>0.47399999999999998</v>
      </c>
      <c r="T351">
        <v>0.46700000000000003</v>
      </c>
      <c r="U351">
        <v>0.46100000000000002</v>
      </c>
      <c r="V351">
        <v>0.48199999999999998</v>
      </c>
      <c r="W351" t="s">
        <v>148</v>
      </c>
      <c r="X351" t="s">
        <v>1060</v>
      </c>
      <c r="Y351" t="s">
        <v>89</v>
      </c>
      <c r="Z351" t="s">
        <v>198</v>
      </c>
    </row>
    <row r="352" spans="1:26" x14ac:dyDescent="0.25">
      <c r="A352" s="148">
        <v>1828</v>
      </c>
      <c r="B352" s="25">
        <v>43200</v>
      </c>
      <c r="C352" t="s">
        <v>500</v>
      </c>
      <c r="D352">
        <v>69.599999999999994</v>
      </c>
      <c r="E352">
        <v>66</v>
      </c>
      <c r="F352">
        <v>2.1000000000000001E-2</v>
      </c>
      <c r="G352">
        <v>521333</v>
      </c>
      <c r="H352">
        <v>13160</v>
      </c>
      <c r="I352">
        <v>15.5</v>
      </c>
      <c r="J352">
        <v>114</v>
      </c>
      <c r="K352">
        <v>114</v>
      </c>
      <c r="L352">
        <v>12.8</v>
      </c>
      <c r="M352">
        <v>0.98059598059598052</v>
      </c>
      <c r="N352">
        <v>0</v>
      </c>
      <c r="O352">
        <v>0</v>
      </c>
      <c r="P352">
        <v>0</v>
      </c>
      <c r="Q352">
        <v>0</v>
      </c>
      <c r="R352">
        <v>5.3757999999999999</v>
      </c>
      <c r="S352" t="s">
        <v>468</v>
      </c>
      <c r="T352" t="s">
        <v>468</v>
      </c>
      <c r="U352" t="s">
        <v>468</v>
      </c>
      <c r="V352">
        <v>2</v>
      </c>
      <c r="W352" t="s">
        <v>661</v>
      </c>
      <c r="X352" t="s">
        <v>1060</v>
      </c>
      <c r="Y352" t="s">
        <v>89</v>
      </c>
      <c r="Z352" t="s">
        <v>198</v>
      </c>
    </row>
    <row r="353" spans="1:26" x14ac:dyDescent="0.25">
      <c r="A353" s="148">
        <v>1827</v>
      </c>
      <c r="B353" s="25">
        <v>43199</v>
      </c>
      <c r="C353" t="s">
        <v>407</v>
      </c>
      <c r="D353">
        <v>69</v>
      </c>
      <c r="E353">
        <v>60</v>
      </c>
      <c r="F353">
        <v>2.1000000000000001E-2</v>
      </c>
      <c r="G353">
        <v>521333</v>
      </c>
      <c r="H353">
        <v>13160</v>
      </c>
      <c r="I353">
        <v>15.7</v>
      </c>
      <c r="J353">
        <v>115</v>
      </c>
      <c r="K353">
        <v>115</v>
      </c>
      <c r="L353">
        <v>12.9</v>
      </c>
      <c r="M353">
        <v>0.97991689750692512</v>
      </c>
      <c r="N353">
        <v>1.0891</v>
      </c>
      <c r="O353">
        <v>0.99580000000000002</v>
      </c>
      <c r="P353">
        <v>3.0950000000000002</v>
      </c>
      <c r="Q353">
        <v>2.77</v>
      </c>
      <c r="R353">
        <v>5.0115999999999996</v>
      </c>
      <c r="S353">
        <v>1.4239999999999999</v>
      </c>
      <c r="T353">
        <v>1.3939999999999999</v>
      </c>
      <c r="U353">
        <v>1.381</v>
      </c>
      <c r="V353">
        <v>1.4019999999999999</v>
      </c>
      <c r="W353">
        <v>0</v>
      </c>
      <c r="X353" t="s">
        <v>188</v>
      </c>
      <c r="Y353" t="s">
        <v>89</v>
      </c>
      <c r="Z353" t="s">
        <v>198</v>
      </c>
    </row>
    <row r="354" spans="1:26" x14ac:dyDescent="0.25">
      <c r="A354" s="148">
        <v>1826</v>
      </c>
      <c r="B354" s="25">
        <v>43199</v>
      </c>
      <c r="C354" t="s">
        <v>217</v>
      </c>
      <c r="D354">
        <v>69</v>
      </c>
      <c r="E354">
        <v>60</v>
      </c>
      <c r="F354">
        <v>2.1000000000000001E-2</v>
      </c>
      <c r="G354">
        <v>521333</v>
      </c>
      <c r="H354">
        <v>13160</v>
      </c>
      <c r="I354">
        <v>15.5</v>
      </c>
      <c r="J354">
        <v>113</v>
      </c>
      <c r="K354">
        <v>113</v>
      </c>
      <c r="L354">
        <v>12.8</v>
      </c>
      <c r="M354">
        <v>0.98059598059598052</v>
      </c>
      <c r="N354">
        <v>1.9655</v>
      </c>
      <c r="O354">
        <v>2.0041000000000002</v>
      </c>
      <c r="P354">
        <v>1.8740000000000001</v>
      </c>
      <c r="Q354">
        <v>1.873</v>
      </c>
      <c r="R354">
        <v>5.0115999999999996</v>
      </c>
      <c r="S354">
        <v>0.47799999999999998</v>
      </c>
      <c r="T354">
        <v>0.46800000000000003</v>
      </c>
      <c r="U354">
        <v>0.46400000000000002</v>
      </c>
      <c r="V354">
        <v>0.48499999999999999</v>
      </c>
      <c r="W354">
        <v>0</v>
      </c>
      <c r="X354" t="s">
        <v>188</v>
      </c>
      <c r="Y354" t="s">
        <v>89</v>
      </c>
      <c r="Z354" t="s">
        <v>198</v>
      </c>
    </row>
    <row r="355" spans="1:26" x14ac:dyDescent="0.25">
      <c r="A355" s="148">
        <v>1825</v>
      </c>
      <c r="B355" s="25">
        <v>43199</v>
      </c>
      <c r="C355" t="s">
        <v>293</v>
      </c>
      <c r="D355">
        <v>69</v>
      </c>
      <c r="E355">
        <v>60</v>
      </c>
      <c r="F355">
        <v>2.1000000000000001E-2</v>
      </c>
      <c r="G355">
        <v>521333</v>
      </c>
      <c r="H355">
        <v>13160</v>
      </c>
      <c r="I355">
        <v>16.7</v>
      </c>
      <c r="J355">
        <v>113</v>
      </c>
      <c r="K355">
        <v>113</v>
      </c>
      <c r="L355">
        <v>13.9</v>
      </c>
      <c r="M355">
        <v>0.97317744154057773</v>
      </c>
      <c r="N355">
        <v>0.97140000000000004</v>
      </c>
      <c r="O355">
        <v>1.1013999999999999</v>
      </c>
      <c r="P355">
        <v>2.8039999999999998</v>
      </c>
      <c r="Q355">
        <v>3.117</v>
      </c>
      <c r="R355">
        <v>5.0115999999999996</v>
      </c>
      <c r="S355">
        <v>1.4470000000000001</v>
      </c>
      <c r="T355">
        <v>1.4179999999999999</v>
      </c>
      <c r="U355">
        <v>1.3939999999999999</v>
      </c>
      <c r="V355">
        <v>1.415</v>
      </c>
      <c r="W355">
        <v>0</v>
      </c>
      <c r="X355" t="s">
        <v>188</v>
      </c>
      <c r="Y355" t="s">
        <v>89</v>
      </c>
      <c r="Z355" t="s">
        <v>198</v>
      </c>
    </row>
    <row r="356" spans="1:26" x14ac:dyDescent="0.25">
      <c r="A356" s="148">
        <v>1824</v>
      </c>
      <c r="B356" s="25">
        <v>43199</v>
      </c>
      <c r="C356" t="s">
        <v>222</v>
      </c>
      <c r="D356">
        <v>69.2</v>
      </c>
      <c r="E356">
        <v>61</v>
      </c>
      <c r="F356">
        <v>2.1000000000000001E-2</v>
      </c>
      <c r="G356">
        <v>521333</v>
      </c>
      <c r="H356">
        <v>13160</v>
      </c>
      <c r="I356">
        <v>15.6</v>
      </c>
      <c r="J356">
        <v>115</v>
      </c>
      <c r="K356">
        <v>115</v>
      </c>
      <c r="L356">
        <v>12.8</v>
      </c>
      <c r="M356">
        <v>0.98059598059598052</v>
      </c>
      <c r="N356">
        <v>2.2584</v>
      </c>
      <c r="O356">
        <v>2.1960999999999999</v>
      </c>
      <c r="P356">
        <v>2.0419999999999998</v>
      </c>
      <c r="Q356">
        <v>1.9319999999999999</v>
      </c>
      <c r="R356">
        <v>5.0115999999999996</v>
      </c>
      <c r="S356">
        <v>0.45300000000000001</v>
      </c>
      <c r="T356">
        <v>0.441</v>
      </c>
      <c r="U356">
        <v>0.438</v>
      </c>
      <c r="V356">
        <v>0.45900000000000002</v>
      </c>
      <c r="W356" t="s">
        <v>148</v>
      </c>
      <c r="X356" t="s">
        <v>1060</v>
      </c>
      <c r="Y356" t="s">
        <v>89</v>
      </c>
      <c r="Z356" t="s">
        <v>198</v>
      </c>
    </row>
    <row r="357" spans="1:26" x14ac:dyDescent="0.25">
      <c r="A357" s="148">
        <v>1823</v>
      </c>
      <c r="B357" s="25">
        <v>43199</v>
      </c>
      <c r="C357" t="s">
        <v>560</v>
      </c>
      <c r="D357">
        <v>68.7</v>
      </c>
      <c r="E357">
        <v>58</v>
      </c>
      <c r="F357">
        <v>2.1000000000000001E-2</v>
      </c>
      <c r="G357">
        <v>521333</v>
      </c>
      <c r="H357">
        <v>13160</v>
      </c>
      <c r="I357">
        <v>15.6</v>
      </c>
      <c r="J357">
        <v>115</v>
      </c>
      <c r="K357">
        <v>115</v>
      </c>
      <c r="L357">
        <v>12.8</v>
      </c>
      <c r="M357">
        <v>0.98059598059598052</v>
      </c>
      <c r="N357">
        <v>0</v>
      </c>
      <c r="O357">
        <v>0</v>
      </c>
      <c r="P357">
        <v>0</v>
      </c>
      <c r="Q357">
        <v>0</v>
      </c>
      <c r="R357">
        <v>5.0115999999999996</v>
      </c>
      <c r="S357" t="s">
        <v>468</v>
      </c>
      <c r="T357" t="s">
        <v>468</v>
      </c>
      <c r="U357" t="s">
        <v>468</v>
      </c>
      <c r="V357">
        <v>2.2000000000000002</v>
      </c>
      <c r="W357" t="s">
        <v>661</v>
      </c>
      <c r="X357" t="s">
        <v>1060</v>
      </c>
      <c r="Y357" t="s">
        <v>89</v>
      </c>
      <c r="Z357" t="s">
        <v>198</v>
      </c>
    </row>
    <row r="358" spans="1:26" x14ac:dyDescent="0.25">
      <c r="A358" s="148">
        <v>1822</v>
      </c>
      <c r="B358" s="25">
        <v>43198</v>
      </c>
      <c r="C358" t="s">
        <v>406</v>
      </c>
      <c r="D358">
        <v>71</v>
      </c>
      <c r="E358">
        <v>68</v>
      </c>
      <c r="F358">
        <v>2.1000000000000001E-2</v>
      </c>
      <c r="G358">
        <v>521333</v>
      </c>
      <c r="H358">
        <v>13160</v>
      </c>
      <c r="I358">
        <v>15.6</v>
      </c>
      <c r="J358">
        <v>114.5</v>
      </c>
      <c r="K358">
        <v>114.5</v>
      </c>
      <c r="L358">
        <v>12.8</v>
      </c>
      <c r="M358">
        <v>0.98059598059598052</v>
      </c>
      <c r="N358">
        <v>0.85229999999999995</v>
      </c>
      <c r="O358">
        <v>0.8236</v>
      </c>
      <c r="P358">
        <v>2.661</v>
      </c>
      <c r="Q358">
        <v>2.61</v>
      </c>
      <c r="R358">
        <v>4.7305999999999999</v>
      </c>
      <c r="S358">
        <v>1.4770000000000001</v>
      </c>
      <c r="T358">
        <v>1.4990000000000001</v>
      </c>
      <c r="U358">
        <v>1.4590000000000001</v>
      </c>
      <c r="V358">
        <v>1.48</v>
      </c>
      <c r="W358">
        <v>0</v>
      </c>
      <c r="X358" t="s">
        <v>188</v>
      </c>
      <c r="Y358" t="s">
        <v>89</v>
      </c>
      <c r="Z358" t="s">
        <v>198</v>
      </c>
    </row>
    <row r="359" spans="1:26" x14ac:dyDescent="0.25">
      <c r="A359" s="148">
        <v>1821</v>
      </c>
      <c r="B359" s="25">
        <v>43198</v>
      </c>
      <c r="C359" t="s">
        <v>220</v>
      </c>
      <c r="D359">
        <v>68.2</v>
      </c>
      <c r="E359">
        <v>58</v>
      </c>
      <c r="F359">
        <v>2.1000000000000001E-2</v>
      </c>
      <c r="G359">
        <v>521333</v>
      </c>
      <c r="H359">
        <v>13160</v>
      </c>
      <c r="I359">
        <v>15.7</v>
      </c>
      <c r="J359">
        <v>115</v>
      </c>
      <c r="K359">
        <v>115</v>
      </c>
      <c r="L359">
        <v>12.9</v>
      </c>
      <c r="M359">
        <v>0.97991689750692512</v>
      </c>
      <c r="N359">
        <v>2.1539000000000001</v>
      </c>
      <c r="O359">
        <v>2.0943999999999998</v>
      </c>
      <c r="P359">
        <v>2.226</v>
      </c>
      <c r="Q359">
        <v>2.129</v>
      </c>
      <c r="R359">
        <v>4.7305999999999999</v>
      </c>
      <c r="S359">
        <v>0.48899999999999999</v>
      </c>
      <c r="T359">
        <v>0.48099999999999998</v>
      </c>
      <c r="U359">
        <v>0.47499999999999998</v>
      </c>
      <c r="V359">
        <v>0.496</v>
      </c>
      <c r="W359" t="s">
        <v>148</v>
      </c>
      <c r="X359" t="s">
        <v>1060</v>
      </c>
      <c r="Y359" t="s">
        <v>89</v>
      </c>
      <c r="Z359" t="s">
        <v>198</v>
      </c>
    </row>
    <row r="360" spans="1:26" x14ac:dyDescent="0.25">
      <c r="A360" s="148">
        <v>1820</v>
      </c>
      <c r="B360" s="25">
        <v>43198</v>
      </c>
      <c r="C360" t="s">
        <v>500</v>
      </c>
      <c r="D360">
        <v>68.900000000000006</v>
      </c>
      <c r="E360">
        <v>57</v>
      </c>
      <c r="F360">
        <v>2.1000000000000001E-2</v>
      </c>
      <c r="G360">
        <v>521333</v>
      </c>
      <c r="H360">
        <v>13160</v>
      </c>
      <c r="I360">
        <v>15.5</v>
      </c>
      <c r="J360">
        <v>116</v>
      </c>
      <c r="K360">
        <v>116</v>
      </c>
      <c r="L360">
        <v>12.7</v>
      </c>
      <c r="M360">
        <v>0.98127600554785033</v>
      </c>
      <c r="N360">
        <v>0</v>
      </c>
      <c r="O360">
        <v>0</v>
      </c>
      <c r="P360">
        <v>0</v>
      </c>
      <c r="Q360">
        <v>0</v>
      </c>
      <c r="R360">
        <v>4.7305999999999999</v>
      </c>
      <c r="S360" t="s">
        <v>468</v>
      </c>
      <c r="T360" t="s">
        <v>468</v>
      </c>
      <c r="U360" t="s">
        <v>468</v>
      </c>
      <c r="V360">
        <v>2.6</v>
      </c>
      <c r="W360" t="s">
        <v>661</v>
      </c>
      <c r="X360" t="s">
        <v>1060</v>
      </c>
      <c r="Y360" t="s">
        <v>89</v>
      </c>
      <c r="Z360" t="s">
        <v>198</v>
      </c>
    </row>
    <row r="361" spans="1:26" x14ac:dyDescent="0.25">
      <c r="A361" s="148">
        <v>1818</v>
      </c>
      <c r="B361" s="25">
        <v>43197</v>
      </c>
      <c r="C361" t="s">
        <v>407</v>
      </c>
      <c r="D361">
        <v>69.599999999999994</v>
      </c>
      <c r="E361">
        <v>70</v>
      </c>
      <c r="F361">
        <v>2.1000000000000001E-2</v>
      </c>
      <c r="G361">
        <v>521333</v>
      </c>
      <c r="H361">
        <v>13160</v>
      </c>
      <c r="I361">
        <v>15.6</v>
      </c>
      <c r="J361">
        <v>115</v>
      </c>
      <c r="K361">
        <v>115</v>
      </c>
      <c r="L361">
        <v>12.8</v>
      </c>
      <c r="M361">
        <v>0.98059598059598052</v>
      </c>
      <c r="N361">
        <v>0</v>
      </c>
      <c r="O361">
        <v>0</v>
      </c>
      <c r="P361">
        <v>0</v>
      </c>
      <c r="Q361">
        <v>0</v>
      </c>
      <c r="R361">
        <v>5.0179999999999998</v>
      </c>
      <c r="S361" t="s">
        <v>468</v>
      </c>
      <c r="T361" t="s">
        <v>468</v>
      </c>
      <c r="U361" t="s">
        <v>468</v>
      </c>
      <c r="V361">
        <v>2.4</v>
      </c>
      <c r="W361" t="s">
        <v>661</v>
      </c>
      <c r="X361" t="s">
        <v>188</v>
      </c>
      <c r="Y361" t="s">
        <v>89</v>
      </c>
      <c r="Z361" t="s">
        <v>198</v>
      </c>
    </row>
    <row r="362" spans="1:26" x14ac:dyDescent="0.25">
      <c r="A362" s="148">
        <v>1819</v>
      </c>
      <c r="B362" s="25">
        <v>43197</v>
      </c>
      <c r="C362" t="s">
        <v>217</v>
      </c>
      <c r="D362">
        <v>69.599999999999994</v>
      </c>
      <c r="E362">
        <v>70</v>
      </c>
      <c r="F362">
        <v>2.1000000000000001E-2</v>
      </c>
      <c r="G362">
        <v>521333</v>
      </c>
      <c r="H362">
        <v>13160</v>
      </c>
      <c r="I362">
        <v>15.7</v>
      </c>
      <c r="J362">
        <v>115</v>
      </c>
      <c r="K362">
        <v>115</v>
      </c>
      <c r="L362">
        <v>12.9</v>
      </c>
      <c r="M362">
        <v>0.97991689750692512</v>
      </c>
      <c r="N362">
        <v>1.8026</v>
      </c>
      <c r="O362">
        <v>1.7269000000000001</v>
      </c>
      <c r="P362">
        <v>1.726</v>
      </c>
      <c r="Q362">
        <v>1.601</v>
      </c>
      <c r="R362">
        <v>5.0179999999999998</v>
      </c>
      <c r="S362">
        <v>0.48</v>
      </c>
      <c r="T362">
        <v>0.46500000000000002</v>
      </c>
      <c r="U362">
        <v>0.46300000000000002</v>
      </c>
      <c r="V362">
        <v>0.48399999999999999</v>
      </c>
      <c r="W362">
        <v>0</v>
      </c>
      <c r="X362" t="s">
        <v>188</v>
      </c>
      <c r="Y362" t="s">
        <v>89</v>
      </c>
      <c r="Z362" t="s">
        <v>198</v>
      </c>
    </row>
    <row r="363" spans="1:26" x14ac:dyDescent="0.25">
      <c r="A363" s="148">
        <v>1817</v>
      </c>
      <c r="B363" s="25">
        <v>43197</v>
      </c>
      <c r="C363" t="s">
        <v>293</v>
      </c>
      <c r="D363">
        <v>69.599999999999994</v>
      </c>
      <c r="E363">
        <v>70</v>
      </c>
      <c r="F363">
        <v>2.1000000000000001E-2</v>
      </c>
      <c r="G363">
        <v>521333</v>
      </c>
      <c r="H363">
        <v>13160</v>
      </c>
      <c r="I363">
        <v>16.8</v>
      </c>
      <c r="J363">
        <v>114</v>
      </c>
      <c r="K363">
        <v>114</v>
      </c>
      <c r="L363">
        <v>14</v>
      </c>
      <c r="M363">
        <v>0.97250859106529208</v>
      </c>
      <c r="N363">
        <v>1.8638999999999999</v>
      </c>
      <c r="O363">
        <v>1.9477</v>
      </c>
      <c r="P363">
        <v>2.3450000000000002</v>
      </c>
      <c r="Q363">
        <v>2.5089999999999999</v>
      </c>
      <c r="R363">
        <v>5.0179999999999998</v>
      </c>
      <c r="S363">
        <v>0.63100000000000001</v>
      </c>
      <c r="T363">
        <v>0.64600000000000002</v>
      </c>
      <c r="U363">
        <v>0.621</v>
      </c>
      <c r="V363">
        <v>0.64200000000000002</v>
      </c>
      <c r="W363">
        <v>0</v>
      </c>
      <c r="X363" t="s">
        <v>188</v>
      </c>
      <c r="Y363" t="s">
        <v>89</v>
      </c>
      <c r="Z363" t="s">
        <v>198</v>
      </c>
    </row>
    <row r="364" spans="1:26" x14ac:dyDescent="0.25">
      <c r="A364" s="148">
        <v>1815</v>
      </c>
      <c r="B364" s="25">
        <v>43197</v>
      </c>
      <c r="C364" t="s">
        <v>560</v>
      </c>
      <c r="D364">
        <v>69.3</v>
      </c>
      <c r="E364">
        <v>59</v>
      </c>
      <c r="F364">
        <v>2.1000000000000001E-2</v>
      </c>
      <c r="G364">
        <v>521333</v>
      </c>
      <c r="H364">
        <v>13160</v>
      </c>
      <c r="I364">
        <v>15.4</v>
      </c>
      <c r="J364">
        <v>114</v>
      </c>
      <c r="K364">
        <v>114</v>
      </c>
      <c r="L364">
        <v>12.7</v>
      </c>
      <c r="M364">
        <v>0.98127600554785033</v>
      </c>
      <c r="N364">
        <v>0</v>
      </c>
      <c r="O364">
        <v>0</v>
      </c>
      <c r="P364">
        <v>0</v>
      </c>
      <c r="Q364">
        <v>0</v>
      </c>
      <c r="R364">
        <v>5.0179999999999998</v>
      </c>
      <c r="S364" t="s">
        <v>468</v>
      </c>
      <c r="T364" t="s">
        <v>468</v>
      </c>
      <c r="U364" t="s">
        <v>468</v>
      </c>
      <c r="V364">
        <v>2.4</v>
      </c>
      <c r="W364" t="s">
        <v>661</v>
      </c>
      <c r="X364" t="s">
        <v>1060</v>
      </c>
      <c r="Y364" t="s">
        <v>89</v>
      </c>
      <c r="Z364" t="s">
        <v>198</v>
      </c>
    </row>
    <row r="365" spans="1:26" x14ac:dyDescent="0.25">
      <c r="A365" s="148">
        <v>1816</v>
      </c>
      <c r="B365" s="25">
        <v>43197</v>
      </c>
      <c r="C365" t="s">
        <v>222</v>
      </c>
      <c r="D365">
        <v>69.5</v>
      </c>
      <c r="E365">
        <v>61</v>
      </c>
      <c r="F365">
        <v>2.1000000000000001E-2</v>
      </c>
      <c r="G365">
        <v>521333</v>
      </c>
      <c r="H365">
        <v>13160</v>
      </c>
      <c r="I365">
        <v>15.6</v>
      </c>
      <c r="J365">
        <v>114.5</v>
      </c>
      <c r="K365">
        <v>114.5</v>
      </c>
      <c r="L365">
        <v>12.8</v>
      </c>
      <c r="M365">
        <v>0.98059598059598052</v>
      </c>
      <c r="N365">
        <v>2.1261999999999999</v>
      </c>
      <c r="O365">
        <v>2.0847000000000002</v>
      </c>
      <c r="P365">
        <v>2.0569999999999999</v>
      </c>
      <c r="Q365">
        <v>1.976</v>
      </c>
      <c r="R365">
        <v>5.0179999999999998</v>
      </c>
      <c r="S365">
        <v>0.48499999999999999</v>
      </c>
      <c r="T365">
        <v>0.47599999999999998</v>
      </c>
      <c r="U365">
        <v>0.47099999999999997</v>
      </c>
      <c r="V365">
        <v>0.49199999999999999</v>
      </c>
      <c r="W365" t="s">
        <v>148</v>
      </c>
      <c r="X365" t="s">
        <v>1060</v>
      </c>
      <c r="Y365" t="s">
        <v>89</v>
      </c>
      <c r="Z365" t="s">
        <v>198</v>
      </c>
    </row>
    <row r="366" spans="1:26" x14ac:dyDescent="0.25">
      <c r="A366" s="148">
        <v>1814</v>
      </c>
      <c r="B366" s="25">
        <v>43196</v>
      </c>
      <c r="C366" t="s">
        <v>406</v>
      </c>
      <c r="D366">
        <v>70</v>
      </c>
      <c r="E366">
        <v>59</v>
      </c>
      <c r="F366">
        <v>2.1000000000000001E-2</v>
      </c>
      <c r="G366">
        <v>521333</v>
      </c>
      <c r="H366">
        <v>13160</v>
      </c>
      <c r="I366">
        <v>15.7</v>
      </c>
      <c r="J366">
        <v>115</v>
      </c>
      <c r="K366">
        <v>115</v>
      </c>
      <c r="L366">
        <v>12.9</v>
      </c>
      <c r="M366">
        <v>0.97991689750692512</v>
      </c>
      <c r="N366">
        <v>0.9637</v>
      </c>
      <c r="O366">
        <v>1.0581</v>
      </c>
      <c r="P366">
        <v>3.569</v>
      </c>
      <c r="Q366">
        <v>3.956</v>
      </c>
      <c r="R366">
        <v>4.9093999999999998</v>
      </c>
      <c r="S366">
        <v>1.8180000000000001</v>
      </c>
      <c r="T366">
        <v>1.8360000000000001</v>
      </c>
      <c r="U366">
        <v>1.79</v>
      </c>
      <c r="V366">
        <v>1.8109999999999999</v>
      </c>
      <c r="W366">
        <v>0</v>
      </c>
      <c r="X366" t="s">
        <v>188</v>
      </c>
      <c r="Y366" t="s">
        <v>89</v>
      </c>
      <c r="Z366" t="s">
        <v>198</v>
      </c>
    </row>
    <row r="367" spans="1:26" x14ac:dyDescent="0.25">
      <c r="A367" s="148">
        <v>1813</v>
      </c>
      <c r="B367" s="25">
        <v>43196</v>
      </c>
      <c r="C367" t="s">
        <v>293</v>
      </c>
      <c r="D367">
        <v>70</v>
      </c>
      <c r="E367">
        <v>59</v>
      </c>
      <c r="F367">
        <v>2.1000000000000001E-2</v>
      </c>
      <c r="G367">
        <v>521333</v>
      </c>
      <c r="H367">
        <v>13160</v>
      </c>
      <c r="I367">
        <v>16.8</v>
      </c>
      <c r="J367">
        <v>115</v>
      </c>
      <c r="K367">
        <v>115</v>
      </c>
      <c r="L367">
        <v>13.9</v>
      </c>
      <c r="M367">
        <v>0.97317744154057773</v>
      </c>
      <c r="N367">
        <v>1.893</v>
      </c>
      <c r="O367">
        <v>2.0053999999999998</v>
      </c>
      <c r="P367">
        <v>2.2440000000000002</v>
      </c>
      <c r="Q367">
        <v>2.4670000000000001</v>
      </c>
      <c r="R367">
        <v>4.9093999999999998</v>
      </c>
      <c r="S367">
        <v>0.58199999999999996</v>
      </c>
      <c r="T367">
        <v>0.60399999999999998</v>
      </c>
      <c r="U367">
        <v>0.57699999999999996</v>
      </c>
      <c r="V367">
        <v>0.59799999999999998</v>
      </c>
      <c r="W367">
        <v>0</v>
      </c>
      <c r="X367" t="s">
        <v>188</v>
      </c>
      <c r="Y367" t="s">
        <v>89</v>
      </c>
      <c r="Z367" t="s">
        <v>198</v>
      </c>
    </row>
    <row r="368" spans="1:26" x14ac:dyDescent="0.25">
      <c r="A368" s="148">
        <v>1812</v>
      </c>
      <c r="B368" s="25">
        <v>43196</v>
      </c>
      <c r="C368" t="s">
        <v>560</v>
      </c>
      <c r="D368">
        <v>69</v>
      </c>
      <c r="E368">
        <v>59</v>
      </c>
      <c r="F368">
        <v>2.1000000000000001E-2</v>
      </c>
      <c r="G368">
        <v>521333</v>
      </c>
      <c r="H368">
        <v>13160</v>
      </c>
      <c r="I368">
        <v>15.5</v>
      </c>
      <c r="J368">
        <v>115</v>
      </c>
      <c r="K368">
        <v>115</v>
      </c>
      <c r="L368">
        <v>12.7</v>
      </c>
      <c r="M368">
        <v>0.98127600554785033</v>
      </c>
      <c r="N368">
        <v>0</v>
      </c>
      <c r="O368">
        <v>0</v>
      </c>
      <c r="P368">
        <v>0</v>
      </c>
      <c r="Q368">
        <v>0</v>
      </c>
      <c r="R368">
        <v>4.9093999999999998</v>
      </c>
      <c r="S368" t="s">
        <v>468</v>
      </c>
      <c r="T368" t="s">
        <v>468</v>
      </c>
      <c r="U368" t="s">
        <v>468</v>
      </c>
      <c r="V368">
        <v>2.2000000000000002</v>
      </c>
      <c r="W368" t="s">
        <v>661</v>
      </c>
      <c r="X368" t="s">
        <v>188</v>
      </c>
      <c r="Y368" t="s">
        <v>89</v>
      </c>
      <c r="Z368" t="s">
        <v>198</v>
      </c>
    </row>
    <row r="369" spans="1:26" x14ac:dyDescent="0.25">
      <c r="A369" s="148">
        <v>1811</v>
      </c>
      <c r="B369" s="25">
        <v>43196</v>
      </c>
      <c r="C369" t="s">
        <v>217</v>
      </c>
      <c r="D369">
        <v>68.900000000000006</v>
      </c>
      <c r="E369">
        <v>64</v>
      </c>
      <c r="F369">
        <v>2.1000000000000001E-2</v>
      </c>
      <c r="G369">
        <v>521333</v>
      </c>
      <c r="H369">
        <v>13160</v>
      </c>
      <c r="I369">
        <v>15.6</v>
      </c>
      <c r="J369">
        <v>114.5</v>
      </c>
      <c r="K369">
        <v>114.5</v>
      </c>
      <c r="L369">
        <v>12.8</v>
      </c>
      <c r="M369">
        <v>0.98059598059598052</v>
      </c>
      <c r="N369">
        <v>2.3161999999999998</v>
      </c>
      <c r="O369">
        <v>2.2483</v>
      </c>
      <c r="P369">
        <v>2.2130000000000001</v>
      </c>
      <c r="Q369">
        <v>2.097</v>
      </c>
      <c r="R369">
        <v>4.9093999999999998</v>
      </c>
      <c r="S369">
        <v>0.46899999999999997</v>
      </c>
      <c r="T369">
        <v>0.45800000000000002</v>
      </c>
      <c r="U369">
        <v>0.45500000000000002</v>
      </c>
      <c r="V369">
        <v>0.47599999999999998</v>
      </c>
      <c r="W369" t="s">
        <v>148</v>
      </c>
      <c r="X369" t="s">
        <v>1060</v>
      </c>
      <c r="Y369" t="s">
        <v>89</v>
      </c>
      <c r="Z369" t="s">
        <v>198</v>
      </c>
    </row>
    <row r="370" spans="1:26" x14ac:dyDescent="0.25">
      <c r="A370" s="148">
        <v>1810</v>
      </c>
      <c r="B370" s="25">
        <v>43196</v>
      </c>
      <c r="C370" t="s">
        <v>220</v>
      </c>
      <c r="D370">
        <v>68.5</v>
      </c>
      <c r="E370">
        <v>61</v>
      </c>
      <c r="F370">
        <v>2.1000000000000001E-2</v>
      </c>
      <c r="G370">
        <v>521333</v>
      </c>
      <c r="H370">
        <v>13160</v>
      </c>
      <c r="I370">
        <v>15.6</v>
      </c>
      <c r="J370">
        <v>115</v>
      </c>
      <c r="K370">
        <v>115</v>
      </c>
      <c r="L370">
        <v>12.8</v>
      </c>
      <c r="M370">
        <v>0.98059598059598052</v>
      </c>
      <c r="N370">
        <v>2.1573000000000002</v>
      </c>
      <c r="O370">
        <v>2.1133999999999999</v>
      </c>
      <c r="P370">
        <v>1.9450000000000001</v>
      </c>
      <c r="Q370">
        <v>1.8540000000000001</v>
      </c>
      <c r="R370">
        <v>4.9093999999999998</v>
      </c>
      <c r="S370">
        <v>0.443</v>
      </c>
      <c r="T370">
        <v>0.43099999999999999</v>
      </c>
      <c r="U370">
        <v>0.42899999999999999</v>
      </c>
      <c r="V370">
        <v>0.45</v>
      </c>
      <c r="W370" t="s">
        <v>148</v>
      </c>
      <c r="X370" t="s">
        <v>1060</v>
      </c>
      <c r="Y370" t="s">
        <v>89</v>
      </c>
      <c r="Z370" t="s">
        <v>198</v>
      </c>
    </row>
    <row r="371" spans="1:26" x14ac:dyDescent="0.25">
      <c r="A371" s="148">
        <v>1809</v>
      </c>
      <c r="B371" s="25">
        <v>43195</v>
      </c>
      <c r="C371" t="s">
        <v>408</v>
      </c>
      <c r="D371">
        <v>67.8</v>
      </c>
      <c r="E371">
        <v>72</v>
      </c>
      <c r="F371">
        <v>2.1000000000000001E-2</v>
      </c>
      <c r="G371">
        <v>521333</v>
      </c>
      <c r="H371">
        <v>13160</v>
      </c>
      <c r="I371">
        <v>15.5</v>
      </c>
      <c r="J371">
        <v>113</v>
      </c>
      <c r="K371">
        <v>113</v>
      </c>
      <c r="L371">
        <v>12.8</v>
      </c>
      <c r="M371">
        <v>0.98059598059598052</v>
      </c>
      <c r="N371">
        <v>1.4278</v>
      </c>
      <c r="O371">
        <v>1.3826000000000001</v>
      </c>
      <c r="P371">
        <v>2.9129999999999998</v>
      </c>
      <c r="Q371">
        <v>2.7690000000000001</v>
      </c>
      <c r="R371">
        <v>4.9371</v>
      </c>
      <c r="S371">
        <v>1.0069999999999999</v>
      </c>
      <c r="T371">
        <v>0.98899999999999999</v>
      </c>
      <c r="U371">
        <v>0.97899999999999998</v>
      </c>
      <c r="V371">
        <v>1</v>
      </c>
      <c r="W371" t="s">
        <v>148</v>
      </c>
      <c r="X371" t="s">
        <v>1060</v>
      </c>
      <c r="Y371" t="s">
        <v>89</v>
      </c>
      <c r="Z371" t="s">
        <v>198</v>
      </c>
    </row>
    <row r="372" spans="1:26" x14ac:dyDescent="0.25">
      <c r="A372" s="148">
        <v>1808</v>
      </c>
      <c r="B372" s="25">
        <v>43195</v>
      </c>
      <c r="C372" t="s">
        <v>412</v>
      </c>
      <c r="D372">
        <v>68.2</v>
      </c>
      <c r="E372">
        <v>73</v>
      </c>
      <c r="F372">
        <v>2.1000000000000001E-2</v>
      </c>
      <c r="G372">
        <v>521333</v>
      </c>
      <c r="H372">
        <v>13160</v>
      </c>
      <c r="I372">
        <v>15.7</v>
      </c>
      <c r="J372">
        <v>115.5</v>
      </c>
      <c r="K372">
        <v>115.5</v>
      </c>
      <c r="L372">
        <v>12.9</v>
      </c>
      <c r="M372">
        <v>0.97991689750692512</v>
      </c>
      <c r="N372">
        <v>2.1842000000000001</v>
      </c>
      <c r="O372">
        <v>2.1358000000000001</v>
      </c>
      <c r="P372">
        <v>2.5209999999999999</v>
      </c>
      <c r="Q372">
        <v>2.3820000000000001</v>
      </c>
      <c r="R372">
        <v>4.9371</v>
      </c>
      <c r="S372">
        <v>0.56999999999999995</v>
      </c>
      <c r="T372">
        <v>0.55100000000000005</v>
      </c>
      <c r="U372">
        <v>0.54900000000000004</v>
      </c>
      <c r="V372">
        <v>0.56999999999999995</v>
      </c>
      <c r="W372" t="s">
        <v>148</v>
      </c>
      <c r="X372" t="s">
        <v>1060</v>
      </c>
      <c r="Y372" t="s">
        <v>89</v>
      </c>
      <c r="Z372" t="s">
        <v>198</v>
      </c>
    </row>
    <row r="373" spans="1:26" x14ac:dyDescent="0.25">
      <c r="A373" s="148">
        <v>1807</v>
      </c>
      <c r="B373" s="25">
        <v>43195</v>
      </c>
      <c r="C373" t="s">
        <v>293</v>
      </c>
      <c r="D373">
        <v>67.599999999999994</v>
      </c>
      <c r="E373">
        <v>72</v>
      </c>
      <c r="F373">
        <v>2.1000000000000001E-2</v>
      </c>
      <c r="G373">
        <v>521333</v>
      </c>
      <c r="H373">
        <v>13160</v>
      </c>
      <c r="I373">
        <v>16.8</v>
      </c>
      <c r="J373">
        <v>114.5</v>
      </c>
      <c r="K373">
        <v>114.5</v>
      </c>
      <c r="L373">
        <v>14</v>
      </c>
      <c r="M373">
        <v>0.97250859106529208</v>
      </c>
      <c r="N373">
        <v>2.1293000000000002</v>
      </c>
      <c r="O373">
        <v>2.0849000000000002</v>
      </c>
      <c r="P373">
        <v>2.218</v>
      </c>
      <c r="Q373">
        <v>2.0790000000000002</v>
      </c>
      <c r="R373">
        <v>4.9371</v>
      </c>
      <c r="S373">
        <v>0.51400000000000001</v>
      </c>
      <c r="T373">
        <v>0.49199999999999999</v>
      </c>
      <c r="U373">
        <v>0.48899999999999999</v>
      </c>
      <c r="V373">
        <v>0.51</v>
      </c>
      <c r="W373" t="s">
        <v>148</v>
      </c>
      <c r="X373" t="s">
        <v>1060</v>
      </c>
      <c r="Y373" t="s">
        <v>89</v>
      </c>
      <c r="Z373" t="s">
        <v>198</v>
      </c>
    </row>
    <row r="374" spans="1:26" x14ac:dyDescent="0.25">
      <c r="A374" s="148">
        <v>1806</v>
      </c>
      <c r="B374" s="25">
        <v>43195</v>
      </c>
      <c r="C374" t="s">
        <v>560</v>
      </c>
      <c r="D374">
        <v>68</v>
      </c>
      <c r="E374">
        <v>70</v>
      </c>
      <c r="F374">
        <v>2.1000000000000001E-2</v>
      </c>
      <c r="G374">
        <v>521333</v>
      </c>
      <c r="H374">
        <v>13160</v>
      </c>
      <c r="I374">
        <v>15.3</v>
      </c>
      <c r="J374">
        <v>113</v>
      </c>
      <c r="K374">
        <v>113</v>
      </c>
      <c r="L374">
        <v>12.6</v>
      </c>
      <c r="M374">
        <v>0.98195697432338658</v>
      </c>
      <c r="N374">
        <v>0</v>
      </c>
      <c r="O374">
        <v>0</v>
      </c>
      <c r="P374">
        <v>0</v>
      </c>
      <c r="Q374">
        <v>0</v>
      </c>
      <c r="R374">
        <v>4.9371</v>
      </c>
      <c r="S374" t="s">
        <v>468</v>
      </c>
      <c r="T374" t="s">
        <v>468</v>
      </c>
      <c r="U374" t="s">
        <v>468</v>
      </c>
      <c r="V374">
        <v>2</v>
      </c>
      <c r="W374" t="s">
        <v>661</v>
      </c>
      <c r="X374" t="s">
        <v>188</v>
      </c>
      <c r="Y374" t="s">
        <v>89</v>
      </c>
      <c r="Z374" t="s">
        <v>198</v>
      </c>
    </row>
    <row r="375" spans="1:26" x14ac:dyDescent="0.25">
      <c r="A375" s="148">
        <v>1805</v>
      </c>
      <c r="B375" s="25">
        <v>43195</v>
      </c>
      <c r="C375" t="s">
        <v>222</v>
      </c>
      <c r="D375">
        <v>67</v>
      </c>
      <c r="E375">
        <v>71</v>
      </c>
      <c r="F375">
        <v>2.1000000000000001E-2</v>
      </c>
      <c r="G375">
        <v>521333</v>
      </c>
      <c r="H375">
        <v>13160</v>
      </c>
      <c r="I375">
        <v>15.7</v>
      </c>
      <c r="J375">
        <v>115</v>
      </c>
      <c r="K375">
        <v>115</v>
      </c>
      <c r="L375">
        <v>12.9</v>
      </c>
      <c r="M375">
        <v>0.97991689750692512</v>
      </c>
      <c r="N375">
        <v>2.0093000000000001</v>
      </c>
      <c r="O375">
        <v>1.8745000000000001</v>
      </c>
      <c r="P375">
        <v>1.786</v>
      </c>
      <c r="Q375">
        <v>1.617</v>
      </c>
      <c r="R375">
        <v>4.9371</v>
      </c>
      <c r="S375">
        <v>0.439</v>
      </c>
      <c r="T375">
        <v>0.42599999999999999</v>
      </c>
      <c r="U375">
        <v>0.42399999999999999</v>
      </c>
      <c r="V375">
        <v>0.44500000000000001</v>
      </c>
      <c r="W375">
        <v>0</v>
      </c>
      <c r="X375" t="s">
        <v>188</v>
      </c>
      <c r="Y375" t="s">
        <v>89</v>
      </c>
      <c r="Z375" t="s">
        <v>198</v>
      </c>
    </row>
    <row r="376" spans="1:26" x14ac:dyDescent="0.25">
      <c r="A376" s="148">
        <v>1804</v>
      </c>
      <c r="B376" s="25">
        <v>43195</v>
      </c>
      <c r="C376" t="s">
        <v>407</v>
      </c>
      <c r="D376">
        <v>66.8</v>
      </c>
      <c r="E376">
        <v>75</v>
      </c>
      <c r="F376">
        <v>2.1000000000000001E-2</v>
      </c>
      <c r="G376">
        <v>521333</v>
      </c>
      <c r="H376">
        <v>13160</v>
      </c>
      <c r="I376">
        <v>15.7</v>
      </c>
      <c r="J376">
        <v>115.5</v>
      </c>
      <c r="K376">
        <v>115.5</v>
      </c>
      <c r="L376">
        <v>12.9</v>
      </c>
      <c r="M376">
        <v>0.97991689750692512</v>
      </c>
      <c r="N376">
        <v>0</v>
      </c>
      <c r="O376">
        <v>0</v>
      </c>
      <c r="P376">
        <v>0</v>
      </c>
      <c r="Q376">
        <v>0</v>
      </c>
      <c r="R376">
        <v>4.9371</v>
      </c>
      <c r="S376" t="s">
        <v>468</v>
      </c>
      <c r="T376" t="s">
        <v>468</v>
      </c>
      <c r="U376" t="s">
        <v>468</v>
      </c>
      <c r="V376">
        <v>2.2000000000000002</v>
      </c>
      <c r="W376" t="s">
        <v>661</v>
      </c>
      <c r="X376" t="s">
        <v>1052</v>
      </c>
      <c r="Y376" t="s">
        <v>89</v>
      </c>
      <c r="Z376" t="s">
        <v>198</v>
      </c>
    </row>
    <row r="377" spans="1:26" x14ac:dyDescent="0.25">
      <c r="A377" s="148">
        <v>1803</v>
      </c>
      <c r="B377" s="25">
        <v>43194</v>
      </c>
      <c r="C377" t="s">
        <v>411</v>
      </c>
      <c r="D377">
        <v>67.099999999999994</v>
      </c>
      <c r="E377">
        <v>73</v>
      </c>
      <c r="F377">
        <v>2.1000000000000001E-2</v>
      </c>
      <c r="G377">
        <v>521333</v>
      </c>
      <c r="H377">
        <v>13160</v>
      </c>
      <c r="I377">
        <v>15.7</v>
      </c>
      <c r="J377">
        <v>117</v>
      </c>
      <c r="K377">
        <v>117</v>
      </c>
      <c r="L377">
        <v>12.8</v>
      </c>
      <c r="M377">
        <v>0.98059598059598052</v>
      </c>
      <c r="N377">
        <v>1.9626999999999999</v>
      </c>
      <c r="O377">
        <v>1.8153999999999999</v>
      </c>
      <c r="P377">
        <v>2.7879999999999998</v>
      </c>
      <c r="Q377">
        <v>2.5859999999999999</v>
      </c>
      <c r="R377">
        <v>5.0529999999999999</v>
      </c>
      <c r="S377">
        <v>0.71799999999999997</v>
      </c>
      <c r="T377">
        <v>0.72</v>
      </c>
      <c r="U377">
        <v>0.70499999999999996</v>
      </c>
      <c r="V377">
        <v>0.72599999999999998</v>
      </c>
      <c r="W377">
        <v>0</v>
      </c>
      <c r="X377" t="s">
        <v>1052</v>
      </c>
      <c r="Y377" t="s">
        <v>89</v>
      </c>
      <c r="Z377" t="s">
        <v>198</v>
      </c>
    </row>
    <row r="378" spans="1:26" x14ac:dyDescent="0.25">
      <c r="A378" s="148">
        <v>1802</v>
      </c>
      <c r="B378" s="25">
        <v>43194</v>
      </c>
      <c r="C378" t="s">
        <v>293</v>
      </c>
      <c r="D378">
        <v>67.099999999999994</v>
      </c>
      <c r="E378">
        <v>73</v>
      </c>
      <c r="F378">
        <v>2.1000000000000001E-2</v>
      </c>
      <c r="G378">
        <v>521333</v>
      </c>
      <c r="H378">
        <v>13160</v>
      </c>
      <c r="I378">
        <v>16.8</v>
      </c>
      <c r="J378">
        <v>114</v>
      </c>
      <c r="K378">
        <v>114</v>
      </c>
      <c r="L378">
        <v>14</v>
      </c>
      <c r="M378">
        <v>0.97250859106529208</v>
      </c>
      <c r="N378">
        <v>2.0314999999999999</v>
      </c>
      <c r="O378">
        <v>1.8466</v>
      </c>
      <c r="P378">
        <v>2.742</v>
      </c>
      <c r="Q378">
        <v>2.4780000000000002</v>
      </c>
      <c r="R378">
        <v>5.0529999999999999</v>
      </c>
      <c r="S378">
        <v>0.68200000000000005</v>
      </c>
      <c r="T378">
        <v>0.67800000000000005</v>
      </c>
      <c r="U378">
        <v>0.66100000000000003</v>
      </c>
      <c r="V378">
        <v>0.68200000000000005</v>
      </c>
      <c r="W378">
        <v>0</v>
      </c>
      <c r="X378" t="s">
        <v>1052</v>
      </c>
      <c r="Y378" t="s">
        <v>89</v>
      </c>
      <c r="Z378" t="s">
        <v>198</v>
      </c>
    </row>
    <row r="379" spans="1:26" x14ac:dyDescent="0.25">
      <c r="A379" s="148">
        <v>1801</v>
      </c>
      <c r="B379" s="25">
        <v>43194</v>
      </c>
      <c r="C379" t="s">
        <v>500</v>
      </c>
      <c r="D379">
        <v>69.400000000000006</v>
      </c>
      <c r="E379">
        <v>50</v>
      </c>
      <c r="F379">
        <v>2.1000000000000001E-2</v>
      </c>
      <c r="G379">
        <v>521333</v>
      </c>
      <c r="H379">
        <v>13160</v>
      </c>
      <c r="I379">
        <v>15.3</v>
      </c>
      <c r="J379">
        <v>113</v>
      </c>
      <c r="K379">
        <v>113</v>
      </c>
      <c r="L379">
        <v>12.6</v>
      </c>
      <c r="M379">
        <v>0.98195697432338658</v>
      </c>
      <c r="N379">
        <v>0</v>
      </c>
      <c r="O379">
        <v>0</v>
      </c>
      <c r="P379">
        <v>0</v>
      </c>
      <c r="Q379">
        <v>0</v>
      </c>
      <c r="R379">
        <v>5.0529999999999999</v>
      </c>
      <c r="S379" t="s">
        <v>468</v>
      </c>
      <c r="T379" t="s">
        <v>468</v>
      </c>
      <c r="U379" t="s">
        <v>468</v>
      </c>
      <c r="V379">
        <v>2.2000000000000002</v>
      </c>
      <c r="W379" t="s">
        <v>661</v>
      </c>
      <c r="X379" t="s">
        <v>188</v>
      </c>
      <c r="Y379" t="s">
        <v>89</v>
      </c>
      <c r="Z379" t="s">
        <v>198</v>
      </c>
    </row>
    <row r="380" spans="1:26" x14ac:dyDescent="0.25">
      <c r="A380" s="148">
        <v>1800</v>
      </c>
      <c r="B380" s="25">
        <v>43194</v>
      </c>
      <c r="C380" t="s">
        <v>217</v>
      </c>
      <c r="D380">
        <v>68.2</v>
      </c>
      <c r="E380">
        <v>66</v>
      </c>
      <c r="F380">
        <v>2.1000000000000001E-2</v>
      </c>
      <c r="G380">
        <v>521333</v>
      </c>
      <c r="H380">
        <v>13160</v>
      </c>
      <c r="I380">
        <v>15.5</v>
      </c>
      <c r="J380">
        <v>113</v>
      </c>
      <c r="K380">
        <v>113</v>
      </c>
      <c r="L380">
        <v>12.8</v>
      </c>
      <c r="M380">
        <v>0.98059598059598052</v>
      </c>
      <c r="N380">
        <v>2.1898</v>
      </c>
      <c r="O380">
        <v>1.9862</v>
      </c>
      <c r="P380">
        <v>1.9279999999999999</v>
      </c>
      <c r="Q380">
        <v>1.7450000000000001</v>
      </c>
      <c r="R380">
        <v>5.0529999999999999</v>
      </c>
      <c r="S380">
        <v>0.44500000000000001</v>
      </c>
      <c r="T380">
        <v>0.44400000000000001</v>
      </c>
      <c r="U380">
        <v>0.436</v>
      </c>
      <c r="V380">
        <v>0.45700000000000002</v>
      </c>
      <c r="W380">
        <v>0</v>
      </c>
      <c r="X380" t="s">
        <v>188</v>
      </c>
      <c r="Y380" t="s">
        <v>89</v>
      </c>
      <c r="Z380" t="s">
        <v>198</v>
      </c>
    </row>
    <row r="381" spans="1:26" x14ac:dyDescent="0.25">
      <c r="A381" s="148">
        <v>1799</v>
      </c>
      <c r="B381" s="25">
        <v>43194</v>
      </c>
      <c r="C381" t="s">
        <v>220</v>
      </c>
      <c r="D381">
        <v>68.2</v>
      </c>
      <c r="E381">
        <v>69</v>
      </c>
      <c r="F381">
        <v>2.1000000000000001E-2</v>
      </c>
      <c r="G381">
        <v>521333</v>
      </c>
      <c r="H381">
        <v>13160</v>
      </c>
      <c r="I381">
        <v>15.7</v>
      </c>
      <c r="J381">
        <v>115.5</v>
      </c>
      <c r="K381">
        <v>115.5</v>
      </c>
      <c r="L381">
        <v>12.9</v>
      </c>
      <c r="M381">
        <v>0.97991689750692512</v>
      </c>
      <c r="N381">
        <v>1.9348000000000001</v>
      </c>
      <c r="O381">
        <v>2.1547000000000001</v>
      </c>
      <c r="P381">
        <v>1.8440000000000001</v>
      </c>
      <c r="Q381">
        <v>2.089</v>
      </c>
      <c r="R381">
        <v>5.0529999999999999</v>
      </c>
      <c r="S381">
        <v>0.48199999999999998</v>
      </c>
      <c r="T381">
        <v>0.49</v>
      </c>
      <c r="U381">
        <v>0.47599999999999998</v>
      </c>
      <c r="V381">
        <v>0.497</v>
      </c>
      <c r="W381">
        <v>0</v>
      </c>
      <c r="X381" t="s">
        <v>1052</v>
      </c>
      <c r="Y381" t="s">
        <v>89</v>
      </c>
      <c r="Z381" t="s">
        <v>198</v>
      </c>
    </row>
    <row r="382" spans="1:26" x14ac:dyDescent="0.25">
      <c r="A382" s="148">
        <v>1798</v>
      </c>
      <c r="B382" s="25">
        <v>43193</v>
      </c>
      <c r="C382" t="s">
        <v>406</v>
      </c>
      <c r="D382">
        <v>69.099999999999994</v>
      </c>
      <c r="E382">
        <v>71</v>
      </c>
      <c r="F382">
        <v>2.1000000000000001E-2</v>
      </c>
      <c r="G382">
        <v>521333</v>
      </c>
      <c r="H382">
        <v>13160</v>
      </c>
      <c r="I382">
        <v>15.7</v>
      </c>
      <c r="J382">
        <v>117</v>
      </c>
      <c r="K382">
        <v>117</v>
      </c>
      <c r="L382">
        <v>12.8</v>
      </c>
      <c r="M382">
        <v>0.98059598059598052</v>
      </c>
      <c r="N382">
        <v>0.96309999999999996</v>
      </c>
      <c r="O382">
        <v>1.0729</v>
      </c>
      <c r="P382">
        <v>3.008</v>
      </c>
      <c r="Q382">
        <v>3.359</v>
      </c>
      <c r="R382">
        <v>5.1509999999999998</v>
      </c>
      <c r="S382">
        <v>1.609</v>
      </c>
      <c r="T382">
        <v>1.613</v>
      </c>
      <c r="U382">
        <v>1.58</v>
      </c>
      <c r="V382">
        <v>1.601</v>
      </c>
      <c r="W382">
        <v>0</v>
      </c>
      <c r="X382" t="s">
        <v>1052</v>
      </c>
      <c r="Y382" t="s">
        <v>89</v>
      </c>
      <c r="Z382" t="s">
        <v>198</v>
      </c>
    </row>
    <row r="383" spans="1:26" x14ac:dyDescent="0.25">
      <c r="A383" s="148">
        <v>1797</v>
      </c>
      <c r="B383" s="25">
        <v>43193</v>
      </c>
      <c r="C383" t="s">
        <v>410</v>
      </c>
      <c r="D383">
        <v>69.099999999999994</v>
      </c>
      <c r="E383">
        <v>71</v>
      </c>
      <c r="F383">
        <v>2.1000000000000001E-2</v>
      </c>
      <c r="G383">
        <v>521333</v>
      </c>
      <c r="H383">
        <v>13160</v>
      </c>
      <c r="I383">
        <v>15.6</v>
      </c>
      <c r="J383">
        <v>115.5</v>
      </c>
      <c r="K383">
        <v>115.5</v>
      </c>
      <c r="L383">
        <v>12.8</v>
      </c>
      <c r="M383">
        <v>0.98059598059598052</v>
      </c>
      <c r="N383">
        <v>2.1878000000000002</v>
      </c>
      <c r="O383">
        <v>2.0065</v>
      </c>
      <c r="P383">
        <v>2.4260000000000002</v>
      </c>
      <c r="Q383">
        <v>2.2320000000000002</v>
      </c>
      <c r="R383">
        <v>5.1509999999999998</v>
      </c>
      <c r="S383">
        <v>0.57099999999999995</v>
      </c>
      <c r="T383">
        <v>0.57299999999999995</v>
      </c>
      <c r="U383">
        <v>0.56100000000000005</v>
      </c>
      <c r="V383">
        <v>0.58199999999999996</v>
      </c>
      <c r="W383">
        <v>0</v>
      </c>
      <c r="X383" t="s">
        <v>1052</v>
      </c>
      <c r="Y383" t="s">
        <v>89</v>
      </c>
      <c r="Z383" t="s">
        <v>198</v>
      </c>
    </row>
    <row r="384" spans="1:26" x14ac:dyDescent="0.25">
      <c r="A384" s="148">
        <v>1796</v>
      </c>
      <c r="B384" s="25">
        <v>43193</v>
      </c>
      <c r="C384" t="s">
        <v>412</v>
      </c>
      <c r="D384">
        <v>69.099999999999994</v>
      </c>
      <c r="E384">
        <v>71</v>
      </c>
      <c r="F384">
        <v>2.1000000000000001E-2</v>
      </c>
      <c r="G384">
        <v>521333</v>
      </c>
      <c r="H384">
        <v>13160</v>
      </c>
      <c r="I384">
        <v>15.7</v>
      </c>
      <c r="J384">
        <v>115</v>
      </c>
      <c r="K384">
        <v>115</v>
      </c>
      <c r="L384">
        <v>12.9</v>
      </c>
      <c r="M384">
        <v>0.97991689750692512</v>
      </c>
      <c r="N384">
        <v>1.9823</v>
      </c>
      <c r="O384">
        <v>1.9139999999999999</v>
      </c>
      <c r="P384">
        <v>2.0510000000000002</v>
      </c>
      <c r="Q384">
        <v>1.964</v>
      </c>
      <c r="R384">
        <v>5.1509999999999998</v>
      </c>
      <c r="S384">
        <v>0.53300000000000003</v>
      </c>
      <c r="T384">
        <v>0.52900000000000003</v>
      </c>
      <c r="U384">
        <v>0.52</v>
      </c>
      <c r="V384">
        <v>0.54100000000000004</v>
      </c>
      <c r="W384">
        <v>0</v>
      </c>
      <c r="X384" t="s">
        <v>1052</v>
      </c>
      <c r="Y384" t="s">
        <v>89</v>
      </c>
      <c r="Z384" t="s">
        <v>198</v>
      </c>
    </row>
    <row r="385" spans="1:26" x14ac:dyDescent="0.25">
      <c r="A385" s="148">
        <v>1795</v>
      </c>
      <c r="B385" s="25">
        <v>43193</v>
      </c>
      <c r="C385" t="s">
        <v>560</v>
      </c>
      <c r="D385">
        <v>69.599999999999994</v>
      </c>
      <c r="E385">
        <v>50</v>
      </c>
      <c r="F385">
        <v>2.1000000000000001E-2</v>
      </c>
      <c r="G385">
        <v>521333</v>
      </c>
      <c r="H385">
        <v>13160</v>
      </c>
      <c r="I385">
        <v>15.3</v>
      </c>
      <c r="J385">
        <v>114</v>
      </c>
      <c r="K385">
        <v>114</v>
      </c>
      <c r="L385">
        <v>12.6</v>
      </c>
      <c r="M385">
        <v>0.98195697432338658</v>
      </c>
      <c r="N385">
        <v>0</v>
      </c>
      <c r="O385">
        <v>0</v>
      </c>
      <c r="P385">
        <v>0</v>
      </c>
      <c r="Q385">
        <v>0</v>
      </c>
      <c r="R385">
        <v>5.1509999999999998</v>
      </c>
      <c r="S385" t="s">
        <v>468</v>
      </c>
      <c r="T385" t="s">
        <v>468</v>
      </c>
      <c r="U385" t="s">
        <v>468</v>
      </c>
      <c r="V385">
        <v>2</v>
      </c>
      <c r="W385" t="s">
        <v>661</v>
      </c>
      <c r="X385" t="s">
        <v>188</v>
      </c>
      <c r="Y385" t="s">
        <v>89</v>
      </c>
      <c r="Z385" t="s">
        <v>198</v>
      </c>
    </row>
    <row r="386" spans="1:26" x14ac:dyDescent="0.25">
      <c r="A386" s="148">
        <v>1794</v>
      </c>
      <c r="B386" s="25">
        <v>43192</v>
      </c>
      <c r="C386" t="s">
        <v>408</v>
      </c>
      <c r="D386">
        <v>70.7</v>
      </c>
      <c r="E386">
        <v>53</v>
      </c>
      <c r="F386">
        <v>2.5000000000000001E-2</v>
      </c>
      <c r="G386">
        <v>521333</v>
      </c>
      <c r="H386">
        <v>13160</v>
      </c>
      <c r="I386">
        <v>15.6</v>
      </c>
      <c r="J386">
        <v>115.5</v>
      </c>
      <c r="K386">
        <v>115.5</v>
      </c>
      <c r="L386">
        <v>12.8</v>
      </c>
      <c r="M386">
        <v>0.98059598059598052</v>
      </c>
      <c r="N386">
        <v>0.90190000000000003</v>
      </c>
      <c r="O386">
        <v>0.98709999999999998</v>
      </c>
      <c r="P386">
        <v>2.536</v>
      </c>
      <c r="Q386">
        <v>2.7789999999999999</v>
      </c>
      <c r="R386">
        <v>5.2754000000000003</v>
      </c>
      <c r="S386">
        <v>1.4830000000000001</v>
      </c>
      <c r="T386">
        <v>1.4850000000000001</v>
      </c>
      <c r="U386">
        <v>1.4550000000000001</v>
      </c>
      <c r="V386">
        <v>1.48</v>
      </c>
      <c r="W386">
        <v>0</v>
      </c>
      <c r="X386" t="s">
        <v>1052</v>
      </c>
      <c r="Y386" t="s">
        <v>89</v>
      </c>
      <c r="Z386" t="s">
        <v>198</v>
      </c>
    </row>
    <row r="387" spans="1:26" x14ac:dyDescent="0.25">
      <c r="A387" s="148">
        <v>1793</v>
      </c>
      <c r="B387" s="25">
        <v>43192</v>
      </c>
      <c r="C387" t="s">
        <v>412</v>
      </c>
      <c r="D387">
        <v>70.7</v>
      </c>
      <c r="E387">
        <v>53</v>
      </c>
      <c r="F387">
        <v>2.5000000000000001E-2</v>
      </c>
      <c r="G387">
        <v>521333</v>
      </c>
      <c r="H387">
        <v>13160</v>
      </c>
      <c r="I387">
        <v>15.7</v>
      </c>
      <c r="J387">
        <v>115</v>
      </c>
      <c r="K387">
        <v>115</v>
      </c>
      <c r="L387">
        <v>12.9</v>
      </c>
      <c r="M387">
        <v>0.97991689750692512</v>
      </c>
      <c r="N387">
        <v>1.0618000000000001</v>
      </c>
      <c r="O387">
        <v>0.98229999999999995</v>
      </c>
      <c r="P387">
        <v>2.2890000000000001</v>
      </c>
      <c r="Q387">
        <v>2.12</v>
      </c>
      <c r="R387">
        <v>5.2754000000000003</v>
      </c>
      <c r="S387">
        <v>1.137</v>
      </c>
      <c r="T387">
        <v>1.139</v>
      </c>
      <c r="U387">
        <v>1.115</v>
      </c>
      <c r="V387">
        <v>1.1399999999999999</v>
      </c>
      <c r="W387">
        <v>0</v>
      </c>
      <c r="X387" t="s">
        <v>1052</v>
      </c>
      <c r="Y387" t="s">
        <v>89</v>
      </c>
      <c r="Z387" t="s">
        <v>198</v>
      </c>
    </row>
    <row r="388" spans="1:26" x14ac:dyDescent="0.25">
      <c r="A388" s="148">
        <v>1792</v>
      </c>
      <c r="B388" s="25">
        <v>43192</v>
      </c>
      <c r="C388" t="s">
        <v>222</v>
      </c>
      <c r="D388">
        <v>70.7</v>
      </c>
      <c r="E388">
        <v>53</v>
      </c>
      <c r="F388">
        <v>2.5000000000000001E-2</v>
      </c>
      <c r="G388">
        <v>521333</v>
      </c>
      <c r="H388">
        <v>13160</v>
      </c>
      <c r="I388">
        <v>15.7</v>
      </c>
      <c r="J388">
        <v>117</v>
      </c>
      <c r="K388">
        <v>117</v>
      </c>
      <c r="L388">
        <v>12.8</v>
      </c>
      <c r="M388">
        <v>0.98059598059598052</v>
      </c>
      <c r="N388">
        <v>2.0640999999999998</v>
      </c>
      <c r="O388">
        <v>1.9786999999999999</v>
      </c>
      <c r="P388">
        <v>1.774</v>
      </c>
      <c r="Q388">
        <v>1.6839999999999999</v>
      </c>
      <c r="R388">
        <v>5.2754000000000003</v>
      </c>
      <c r="S388">
        <v>0.45300000000000001</v>
      </c>
      <c r="T388">
        <v>0.44900000000000001</v>
      </c>
      <c r="U388">
        <v>0.442</v>
      </c>
      <c r="V388">
        <v>0.46700000000000003</v>
      </c>
      <c r="W388">
        <v>0</v>
      </c>
      <c r="X388" t="s">
        <v>1052</v>
      </c>
      <c r="Y388" t="s">
        <v>89</v>
      </c>
      <c r="Z388" t="s">
        <v>198</v>
      </c>
    </row>
    <row r="389" spans="1:26" x14ac:dyDescent="0.25">
      <c r="A389" s="148">
        <v>1791</v>
      </c>
      <c r="B389" s="25">
        <v>43192</v>
      </c>
      <c r="C389" t="s">
        <v>500</v>
      </c>
      <c r="D389">
        <v>68</v>
      </c>
      <c r="E389">
        <v>47</v>
      </c>
      <c r="F389">
        <v>2.5000000000000001E-2</v>
      </c>
      <c r="G389">
        <v>521333</v>
      </c>
      <c r="H389">
        <v>13160</v>
      </c>
      <c r="I389">
        <v>15.5</v>
      </c>
      <c r="J389">
        <v>115</v>
      </c>
      <c r="K389">
        <v>115</v>
      </c>
      <c r="L389">
        <v>12.7</v>
      </c>
      <c r="M389">
        <v>0.98127600554785033</v>
      </c>
      <c r="N389">
        <v>0</v>
      </c>
      <c r="O389">
        <v>0</v>
      </c>
      <c r="P389">
        <v>0</v>
      </c>
      <c r="Q389">
        <v>0</v>
      </c>
      <c r="R389">
        <v>5.2754000000000003</v>
      </c>
      <c r="S389" t="s">
        <v>468</v>
      </c>
      <c r="T389" t="s">
        <v>468</v>
      </c>
      <c r="U389" t="s">
        <v>468</v>
      </c>
      <c r="V389">
        <v>2</v>
      </c>
      <c r="W389" t="s">
        <v>661</v>
      </c>
      <c r="X389" t="s">
        <v>188</v>
      </c>
      <c r="Y389" t="s">
        <v>89</v>
      </c>
      <c r="Z389" t="s">
        <v>198</v>
      </c>
    </row>
    <row r="390" spans="1:26" x14ac:dyDescent="0.25">
      <c r="A390" s="148">
        <v>1790</v>
      </c>
      <c r="B390" s="25">
        <v>43192</v>
      </c>
      <c r="C390" t="s">
        <v>217</v>
      </c>
      <c r="D390">
        <v>70.2</v>
      </c>
      <c r="E390">
        <v>49</v>
      </c>
      <c r="F390">
        <v>2.5000000000000001E-2</v>
      </c>
      <c r="G390">
        <v>521333</v>
      </c>
      <c r="H390">
        <v>13160</v>
      </c>
      <c r="I390">
        <v>15.6</v>
      </c>
      <c r="J390">
        <v>115.5</v>
      </c>
      <c r="K390">
        <v>115.5</v>
      </c>
      <c r="L390">
        <v>12.8</v>
      </c>
      <c r="M390">
        <v>0.98059598059598052</v>
      </c>
      <c r="N390">
        <v>1.9638</v>
      </c>
      <c r="O390">
        <v>2.0230999999999999</v>
      </c>
      <c r="P390">
        <v>1.7789999999999999</v>
      </c>
      <c r="Q390">
        <v>1.849</v>
      </c>
      <c r="R390">
        <v>5.2754000000000003</v>
      </c>
      <c r="S390">
        <v>0.47799999999999998</v>
      </c>
      <c r="T390">
        <v>0.48199999999999998</v>
      </c>
      <c r="U390">
        <v>0.47099999999999997</v>
      </c>
      <c r="V390">
        <v>0.496</v>
      </c>
      <c r="W390">
        <v>0</v>
      </c>
      <c r="X390" t="s">
        <v>1052</v>
      </c>
      <c r="Y390" t="s">
        <v>89</v>
      </c>
      <c r="Z390" t="s">
        <v>198</v>
      </c>
    </row>
    <row r="391" spans="1:26" x14ac:dyDescent="0.25">
      <c r="A391" s="148">
        <v>1789</v>
      </c>
      <c r="B391" s="25">
        <v>43192</v>
      </c>
      <c r="C391" t="s">
        <v>406</v>
      </c>
      <c r="D391">
        <v>70.2</v>
      </c>
      <c r="E391">
        <v>49</v>
      </c>
      <c r="F391">
        <v>2.5000000000000001E-2</v>
      </c>
      <c r="G391">
        <v>521333</v>
      </c>
      <c r="H391">
        <v>13160</v>
      </c>
      <c r="I391">
        <v>15.5</v>
      </c>
      <c r="J391">
        <v>114</v>
      </c>
      <c r="K391">
        <v>114</v>
      </c>
      <c r="L391">
        <v>12.8</v>
      </c>
      <c r="M391">
        <v>0.98059598059598052</v>
      </c>
      <c r="N391">
        <v>0.998</v>
      </c>
      <c r="O391">
        <v>0.93369999999999997</v>
      </c>
      <c r="P391">
        <v>3.7080000000000002</v>
      </c>
      <c r="Q391">
        <v>3.5009999999999999</v>
      </c>
      <c r="R391">
        <v>5.2754000000000003</v>
      </c>
      <c r="S391">
        <v>1.96</v>
      </c>
      <c r="T391">
        <v>1.978</v>
      </c>
      <c r="U391">
        <v>1.931</v>
      </c>
      <c r="V391">
        <v>1.956</v>
      </c>
      <c r="W391">
        <v>0</v>
      </c>
      <c r="X391" t="s">
        <v>1052</v>
      </c>
      <c r="Y391" t="s">
        <v>89</v>
      </c>
      <c r="Z391" t="s">
        <v>198</v>
      </c>
    </row>
    <row r="392" spans="1:26" x14ac:dyDescent="0.25">
      <c r="A392" s="148">
        <v>1788</v>
      </c>
      <c r="B392" s="25">
        <v>43191</v>
      </c>
      <c r="C392" t="s">
        <v>410</v>
      </c>
      <c r="D392">
        <v>71.3</v>
      </c>
      <c r="E392">
        <v>54</v>
      </c>
      <c r="F392">
        <v>2.5000000000000001E-2</v>
      </c>
      <c r="G392">
        <v>521333</v>
      </c>
      <c r="H392">
        <v>13160</v>
      </c>
      <c r="I392">
        <v>15.7</v>
      </c>
      <c r="J392">
        <v>115</v>
      </c>
      <c r="K392">
        <v>115</v>
      </c>
      <c r="L392">
        <v>12.9</v>
      </c>
      <c r="M392">
        <v>0.97991689750692512</v>
      </c>
      <c r="N392">
        <v>1.8917999999999999</v>
      </c>
      <c r="O392">
        <v>1.9314</v>
      </c>
      <c r="P392">
        <v>1.994</v>
      </c>
      <c r="Q392">
        <v>2.0609999999999999</v>
      </c>
      <c r="R392">
        <v>5.3863000000000003</v>
      </c>
      <c r="S392">
        <v>0.56799999999999995</v>
      </c>
      <c r="T392">
        <v>0.57499999999999996</v>
      </c>
      <c r="U392">
        <v>0.56000000000000005</v>
      </c>
      <c r="V392">
        <v>0.58499999999999996</v>
      </c>
      <c r="W392">
        <v>0</v>
      </c>
      <c r="X392" t="s">
        <v>1052</v>
      </c>
      <c r="Y392" t="s">
        <v>89</v>
      </c>
      <c r="Z392" t="s">
        <v>198</v>
      </c>
    </row>
    <row r="393" spans="1:26" x14ac:dyDescent="0.25">
      <c r="A393" s="148">
        <v>1787</v>
      </c>
      <c r="B393" s="25">
        <v>43191</v>
      </c>
      <c r="C393" t="s">
        <v>560</v>
      </c>
      <c r="D393">
        <v>66</v>
      </c>
      <c r="E393">
        <v>45</v>
      </c>
      <c r="F393">
        <v>2.5000000000000001E-2</v>
      </c>
      <c r="G393">
        <v>521333</v>
      </c>
      <c r="H393">
        <v>13160</v>
      </c>
      <c r="I393">
        <v>15.4</v>
      </c>
      <c r="J393">
        <v>114</v>
      </c>
      <c r="K393">
        <v>114</v>
      </c>
      <c r="L393">
        <v>12.7</v>
      </c>
      <c r="M393">
        <v>0.98127600554785033</v>
      </c>
      <c r="N393">
        <v>0</v>
      </c>
      <c r="O393">
        <v>0</v>
      </c>
      <c r="P393">
        <v>0</v>
      </c>
      <c r="Q393">
        <v>0</v>
      </c>
      <c r="R393">
        <v>5.3863000000000003</v>
      </c>
      <c r="S393" t="s">
        <v>468</v>
      </c>
      <c r="T393" t="s">
        <v>468</v>
      </c>
      <c r="U393" t="s">
        <v>468</v>
      </c>
      <c r="V393">
        <v>2.4</v>
      </c>
      <c r="W393" t="s">
        <v>661</v>
      </c>
      <c r="X393" t="s">
        <v>188</v>
      </c>
      <c r="Y393" t="s">
        <v>89</v>
      </c>
      <c r="Z393" t="s">
        <v>198</v>
      </c>
    </row>
    <row r="394" spans="1:26" x14ac:dyDescent="0.25">
      <c r="A394" s="148">
        <v>1786</v>
      </c>
      <c r="B394" s="25">
        <v>43191</v>
      </c>
      <c r="C394" t="s">
        <v>220</v>
      </c>
      <c r="D394">
        <v>66</v>
      </c>
      <c r="E394">
        <v>45</v>
      </c>
      <c r="F394">
        <v>2.5000000000000001E-2</v>
      </c>
      <c r="G394">
        <v>521333</v>
      </c>
      <c r="H394">
        <v>13160</v>
      </c>
      <c r="I394">
        <v>15.7</v>
      </c>
      <c r="J394">
        <v>115</v>
      </c>
      <c r="K394">
        <v>115</v>
      </c>
      <c r="L394">
        <v>12.9</v>
      </c>
      <c r="M394">
        <v>0.97991689750692512</v>
      </c>
      <c r="N394">
        <v>2.1046999999999998</v>
      </c>
      <c r="O394">
        <v>1.9856</v>
      </c>
      <c r="P394">
        <v>1.7849999999999999</v>
      </c>
      <c r="Q394">
        <v>1.728</v>
      </c>
      <c r="R394">
        <v>5.3863000000000003</v>
      </c>
      <c r="S394">
        <v>0.45700000000000002</v>
      </c>
      <c r="T394">
        <v>0.46899999999999997</v>
      </c>
      <c r="U394">
        <v>0.45400000000000001</v>
      </c>
      <c r="V394">
        <v>0.47899999999999998</v>
      </c>
      <c r="W394">
        <v>0</v>
      </c>
      <c r="X394" t="s">
        <v>188</v>
      </c>
      <c r="Y394" t="s">
        <v>89</v>
      </c>
      <c r="Z394" t="s">
        <v>198</v>
      </c>
    </row>
    <row r="395" spans="1:26" x14ac:dyDescent="0.25">
      <c r="A395" s="148">
        <v>1785</v>
      </c>
      <c r="B395" s="25">
        <v>43190</v>
      </c>
      <c r="C395" t="s">
        <v>408</v>
      </c>
      <c r="D395">
        <v>68.7</v>
      </c>
      <c r="E395">
        <v>52</v>
      </c>
      <c r="F395">
        <v>2.5000000000000001E-2</v>
      </c>
      <c r="G395">
        <v>521333</v>
      </c>
      <c r="H395">
        <v>13160</v>
      </c>
      <c r="I395">
        <v>15.7</v>
      </c>
      <c r="J395">
        <v>115</v>
      </c>
      <c r="K395">
        <v>115</v>
      </c>
      <c r="L395">
        <v>12.9</v>
      </c>
      <c r="M395">
        <v>0.97991689750692512</v>
      </c>
      <c r="N395">
        <v>1.1586000000000001</v>
      </c>
      <c r="O395">
        <v>1.0748</v>
      </c>
      <c r="P395">
        <v>3.4940000000000002</v>
      </c>
      <c r="Q395">
        <v>3.2549999999999999</v>
      </c>
      <c r="R395">
        <v>5.0564</v>
      </c>
      <c r="S395">
        <v>1.5249999999999999</v>
      </c>
      <c r="T395">
        <v>1.5309999999999999</v>
      </c>
      <c r="U395">
        <v>1.4970000000000001</v>
      </c>
      <c r="V395">
        <v>1.522</v>
      </c>
      <c r="W395">
        <v>0</v>
      </c>
      <c r="X395" t="s">
        <v>1052</v>
      </c>
      <c r="Y395" t="s">
        <v>89</v>
      </c>
      <c r="Z395" t="s">
        <v>198</v>
      </c>
    </row>
    <row r="396" spans="1:26" x14ac:dyDescent="0.25">
      <c r="A396" s="148">
        <v>1784</v>
      </c>
      <c r="B396" s="25">
        <v>43190</v>
      </c>
      <c r="C396" t="s">
        <v>412</v>
      </c>
      <c r="D396">
        <v>68.7</v>
      </c>
      <c r="E396">
        <v>52</v>
      </c>
      <c r="F396">
        <v>2.5000000000000001E-2</v>
      </c>
      <c r="G396">
        <v>521333</v>
      </c>
      <c r="H396">
        <v>13160</v>
      </c>
      <c r="I396">
        <v>15.7</v>
      </c>
      <c r="J396">
        <v>115</v>
      </c>
      <c r="K396">
        <v>115</v>
      </c>
      <c r="L396">
        <v>12.9</v>
      </c>
      <c r="M396">
        <v>0.97991689750692512</v>
      </c>
      <c r="N396">
        <v>2.1755</v>
      </c>
      <c r="O396">
        <v>1.9642999999999999</v>
      </c>
      <c r="P396">
        <v>2.887</v>
      </c>
      <c r="Q396">
        <v>2.5910000000000002</v>
      </c>
      <c r="R396">
        <v>5.0564</v>
      </c>
      <c r="S396">
        <v>0.67100000000000004</v>
      </c>
      <c r="T396">
        <v>0.66700000000000004</v>
      </c>
      <c r="U396">
        <v>0.65600000000000003</v>
      </c>
      <c r="V396">
        <v>0.68100000000000005</v>
      </c>
      <c r="W396">
        <v>0</v>
      </c>
      <c r="X396" t="s">
        <v>1052</v>
      </c>
      <c r="Y396" t="s">
        <v>89</v>
      </c>
      <c r="Z396" t="s">
        <v>198</v>
      </c>
    </row>
    <row r="397" spans="1:26" x14ac:dyDescent="0.25">
      <c r="A397" s="148">
        <v>1783</v>
      </c>
      <c r="B397" s="25">
        <v>43190</v>
      </c>
      <c r="C397" t="s">
        <v>222</v>
      </c>
      <c r="D397">
        <v>68.7</v>
      </c>
      <c r="E397">
        <v>52</v>
      </c>
      <c r="F397">
        <v>2.5000000000000001E-2</v>
      </c>
      <c r="G397">
        <v>521333</v>
      </c>
      <c r="H397">
        <v>13160</v>
      </c>
      <c r="I397">
        <v>15.5</v>
      </c>
      <c r="J397">
        <v>114</v>
      </c>
      <c r="K397">
        <v>114</v>
      </c>
      <c r="L397">
        <v>12.8</v>
      </c>
      <c r="M397">
        <v>0.98059598059598052</v>
      </c>
      <c r="N397">
        <v>2.1987999999999999</v>
      </c>
      <c r="O397">
        <v>2.2149000000000001</v>
      </c>
      <c r="P397">
        <v>1.9970000000000001</v>
      </c>
      <c r="Q397">
        <v>2.0009999999999999</v>
      </c>
      <c r="R397">
        <v>5.0564</v>
      </c>
      <c r="S397">
        <v>0.45900000000000002</v>
      </c>
      <c r="T397">
        <v>0.45700000000000002</v>
      </c>
      <c r="U397">
        <v>0.44900000000000001</v>
      </c>
      <c r="V397">
        <v>0.47399999999999998</v>
      </c>
      <c r="W397">
        <v>0</v>
      </c>
      <c r="X397" t="s">
        <v>1052</v>
      </c>
      <c r="Y397" t="s">
        <v>89</v>
      </c>
      <c r="Z397" t="s">
        <v>198</v>
      </c>
    </row>
    <row r="398" spans="1:26" x14ac:dyDescent="0.25">
      <c r="A398" s="148">
        <v>1782</v>
      </c>
      <c r="B398" s="25">
        <v>43190</v>
      </c>
      <c r="C398" t="s">
        <v>500</v>
      </c>
      <c r="D398">
        <v>70</v>
      </c>
      <c r="E398">
        <v>50</v>
      </c>
      <c r="F398">
        <v>2.5000000000000001E-2</v>
      </c>
      <c r="G398">
        <v>521333</v>
      </c>
      <c r="H398">
        <v>13160</v>
      </c>
      <c r="I398">
        <v>15.5</v>
      </c>
      <c r="J398">
        <v>116</v>
      </c>
      <c r="K398">
        <v>116</v>
      </c>
      <c r="L398">
        <v>12.7</v>
      </c>
      <c r="M398">
        <v>0.98127600554785033</v>
      </c>
      <c r="N398">
        <v>0</v>
      </c>
      <c r="O398">
        <v>0</v>
      </c>
      <c r="P398">
        <v>0</v>
      </c>
      <c r="Q398">
        <v>0</v>
      </c>
      <c r="R398">
        <v>5.0564</v>
      </c>
      <c r="S398" t="s">
        <v>468</v>
      </c>
      <c r="T398" t="s">
        <v>468</v>
      </c>
      <c r="U398" t="s">
        <v>468</v>
      </c>
      <c r="V398">
        <v>2.2000000000000002</v>
      </c>
      <c r="W398" t="s">
        <v>661</v>
      </c>
      <c r="X398" t="s">
        <v>188</v>
      </c>
      <c r="Y398" t="s">
        <v>89</v>
      </c>
      <c r="Z398" t="s">
        <v>198</v>
      </c>
    </row>
    <row r="399" spans="1:26" x14ac:dyDescent="0.25">
      <c r="A399" s="148">
        <v>1781</v>
      </c>
      <c r="B399" s="25">
        <v>43190</v>
      </c>
      <c r="C399" t="s">
        <v>406</v>
      </c>
      <c r="D399">
        <v>67.3</v>
      </c>
      <c r="E399">
        <v>42</v>
      </c>
      <c r="F399">
        <v>2.5000000000000001E-2</v>
      </c>
      <c r="G399">
        <v>521333</v>
      </c>
      <c r="H399">
        <v>13160</v>
      </c>
      <c r="I399">
        <v>15.6</v>
      </c>
      <c r="J399">
        <v>114.5</v>
      </c>
      <c r="K399">
        <v>114.5</v>
      </c>
      <c r="L399">
        <v>12.8</v>
      </c>
      <c r="M399">
        <v>0.98059598059598052</v>
      </c>
      <c r="N399">
        <v>1.0023</v>
      </c>
      <c r="O399">
        <v>0.97450000000000003</v>
      </c>
      <c r="P399">
        <v>2.9910000000000001</v>
      </c>
      <c r="Q399">
        <v>2.87</v>
      </c>
      <c r="R399">
        <v>5.0564</v>
      </c>
      <c r="S399">
        <v>1.5089999999999999</v>
      </c>
      <c r="T399">
        <v>1.4890000000000001</v>
      </c>
      <c r="U399">
        <v>1.47</v>
      </c>
      <c r="V399">
        <v>1.4950000000000001</v>
      </c>
      <c r="W399">
        <v>0</v>
      </c>
      <c r="X399" t="s">
        <v>1052</v>
      </c>
      <c r="Y399" t="s">
        <v>89</v>
      </c>
      <c r="Z399" t="s">
        <v>198</v>
      </c>
    </row>
    <row r="400" spans="1:26" x14ac:dyDescent="0.25">
      <c r="A400" s="148">
        <v>1780</v>
      </c>
      <c r="B400" s="25">
        <v>43189</v>
      </c>
      <c r="C400" t="s">
        <v>293</v>
      </c>
      <c r="D400">
        <v>67.900000000000006</v>
      </c>
      <c r="E400">
        <v>53</v>
      </c>
      <c r="F400">
        <v>2.5000000000000001E-2</v>
      </c>
      <c r="G400">
        <v>521333</v>
      </c>
      <c r="H400">
        <v>13160</v>
      </c>
      <c r="I400">
        <v>16.7</v>
      </c>
      <c r="J400">
        <v>113</v>
      </c>
      <c r="K400">
        <v>113</v>
      </c>
      <c r="L400">
        <v>13.9</v>
      </c>
      <c r="M400">
        <v>0.97317744154057773</v>
      </c>
      <c r="N400">
        <v>2.0594999999999999</v>
      </c>
      <c r="O400">
        <v>2.1105999999999998</v>
      </c>
      <c r="P400">
        <v>3.0840000000000001</v>
      </c>
      <c r="Q400">
        <v>3.169</v>
      </c>
      <c r="R400">
        <v>5.0819999999999999</v>
      </c>
      <c r="S400">
        <v>0.76100000000000001</v>
      </c>
      <c r="T400">
        <v>0.76300000000000001</v>
      </c>
      <c r="U400">
        <v>0.74199999999999999</v>
      </c>
      <c r="V400">
        <v>0.76700000000000002</v>
      </c>
      <c r="W400">
        <v>0</v>
      </c>
      <c r="X400" t="s">
        <v>1052</v>
      </c>
      <c r="Y400" t="s">
        <v>89</v>
      </c>
      <c r="Z400" t="s">
        <v>198</v>
      </c>
    </row>
    <row r="401" spans="1:26" x14ac:dyDescent="0.25">
      <c r="A401" s="148">
        <v>1779</v>
      </c>
      <c r="B401" s="25">
        <v>43189</v>
      </c>
      <c r="C401" t="s">
        <v>560</v>
      </c>
      <c r="D401">
        <v>69</v>
      </c>
      <c r="E401">
        <v>48</v>
      </c>
      <c r="F401">
        <v>2.5000000000000001E-2</v>
      </c>
      <c r="G401">
        <v>521333</v>
      </c>
      <c r="H401">
        <v>13160</v>
      </c>
      <c r="I401">
        <v>15.5</v>
      </c>
      <c r="J401">
        <v>115</v>
      </c>
      <c r="K401">
        <v>115</v>
      </c>
      <c r="L401">
        <v>12.7</v>
      </c>
      <c r="M401">
        <v>0.98127600554785033</v>
      </c>
      <c r="N401">
        <v>0</v>
      </c>
      <c r="O401">
        <v>0</v>
      </c>
      <c r="P401">
        <v>0</v>
      </c>
      <c r="Q401">
        <v>0</v>
      </c>
      <c r="R401">
        <v>5.0819999999999999</v>
      </c>
      <c r="S401" t="s">
        <v>468</v>
      </c>
      <c r="T401" t="s">
        <v>468</v>
      </c>
      <c r="U401" t="s">
        <v>468</v>
      </c>
      <c r="V401">
        <v>2.8</v>
      </c>
      <c r="W401" t="s">
        <v>661</v>
      </c>
      <c r="X401" t="s">
        <v>188</v>
      </c>
      <c r="Y401" t="s">
        <v>89</v>
      </c>
      <c r="Z401" t="s">
        <v>198</v>
      </c>
    </row>
    <row r="402" spans="1:26" x14ac:dyDescent="0.25">
      <c r="A402" s="148">
        <v>1778</v>
      </c>
      <c r="B402" s="25">
        <v>43189</v>
      </c>
      <c r="C402" t="s">
        <v>217</v>
      </c>
      <c r="D402">
        <v>69</v>
      </c>
      <c r="E402">
        <v>48</v>
      </c>
      <c r="F402">
        <v>2.5000000000000001E-2</v>
      </c>
      <c r="G402">
        <v>521333</v>
      </c>
      <c r="H402">
        <v>13160</v>
      </c>
      <c r="I402">
        <v>15.7</v>
      </c>
      <c r="J402">
        <v>115</v>
      </c>
      <c r="K402">
        <v>115</v>
      </c>
      <c r="L402">
        <v>12.9</v>
      </c>
      <c r="M402">
        <v>0.97991689750692512</v>
      </c>
      <c r="N402">
        <v>2.1465999999999998</v>
      </c>
      <c r="O402">
        <v>1.9638</v>
      </c>
      <c r="P402">
        <v>1.716</v>
      </c>
      <c r="Q402">
        <v>1.609</v>
      </c>
      <c r="R402">
        <v>5.0819999999999999</v>
      </c>
      <c r="S402">
        <v>0.40600000000000003</v>
      </c>
      <c r="T402">
        <v>0.41599999999999998</v>
      </c>
      <c r="U402">
        <v>0.40300000000000002</v>
      </c>
      <c r="V402">
        <v>0.42799999999999999</v>
      </c>
      <c r="W402">
        <v>0</v>
      </c>
      <c r="X402" t="s">
        <v>188</v>
      </c>
      <c r="Y402" t="s">
        <v>89</v>
      </c>
      <c r="Z402" t="s">
        <v>198</v>
      </c>
    </row>
    <row r="403" spans="1:26" x14ac:dyDescent="0.25">
      <c r="A403" s="148">
        <v>1777</v>
      </c>
      <c r="B403" s="25">
        <v>43189</v>
      </c>
      <c r="C403" t="s">
        <v>220</v>
      </c>
      <c r="D403">
        <v>67</v>
      </c>
      <c r="E403">
        <v>40</v>
      </c>
      <c r="F403">
        <v>2.5000000000000001E-2</v>
      </c>
      <c r="G403">
        <v>521333</v>
      </c>
      <c r="H403">
        <v>13160</v>
      </c>
      <c r="I403">
        <v>15.7</v>
      </c>
      <c r="J403">
        <v>115</v>
      </c>
      <c r="K403">
        <v>115</v>
      </c>
      <c r="L403">
        <v>12.9</v>
      </c>
      <c r="M403">
        <v>0.97991689750692512</v>
      </c>
      <c r="N403">
        <v>2.2031000000000001</v>
      </c>
      <c r="O403">
        <v>1.9863999999999999</v>
      </c>
      <c r="P403">
        <v>1.9470000000000001</v>
      </c>
      <c r="Q403">
        <v>1.804</v>
      </c>
      <c r="R403">
        <v>5.0819999999999999</v>
      </c>
      <c r="S403">
        <v>0.44900000000000001</v>
      </c>
      <c r="T403">
        <v>0.46200000000000002</v>
      </c>
      <c r="U403">
        <v>0.44600000000000001</v>
      </c>
      <c r="V403">
        <v>0.47099999999999997</v>
      </c>
      <c r="W403">
        <v>0</v>
      </c>
      <c r="X403" t="s">
        <v>188</v>
      </c>
      <c r="Y403" t="s">
        <v>89</v>
      </c>
      <c r="Z403" t="s">
        <v>198</v>
      </c>
    </row>
    <row r="404" spans="1:26" x14ac:dyDescent="0.25">
      <c r="A404" s="148">
        <v>1776</v>
      </c>
      <c r="B404" s="25">
        <v>43188</v>
      </c>
      <c r="C404" t="s">
        <v>408</v>
      </c>
      <c r="D404">
        <v>70</v>
      </c>
      <c r="E404">
        <v>57</v>
      </c>
      <c r="F404">
        <v>2.5000000000000001E-2</v>
      </c>
      <c r="G404">
        <v>521333</v>
      </c>
      <c r="H404">
        <v>13160</v>
      </c>
      <c r="I404">
        <v>15.5</v>
      </c>
      <c r="J404">
        <v>114</v>
      </c>
      <c r="K404">
        <v>114</v>
      </c>
      <c r="L404">
        <v>12.8</v>
      </c>
      <c r="M404">
        <v>0.98059598059598052</v>
      </c>
      <c r="N404">
        <v>0.93020000000000003</v>
      </c>
      <c r="O404">
        <v>1.0562</v>
      </c>
      <c r="P404">
        <v>2.9540000000000002</v>
      </c>
      <c r="Q404">
        <v>3.306</v>
      </c>
      <c r="R404">
        <v>5.0601000000000003</v>
      </c>
      <c r="S404">
        <v>1.607</v>
      </c>
      <c r="T404">
        <v>1.5840000000000001</v>
      </c>
      <c r="U404">
        <v>1.5649999999999999</v>
      </c>
      <c r="V404">
        <v>1.59</v>
      </c>
      <c r="W404">
        <v>0</v>
      </c>
      <c r="X404" t="s">
        <v>188</v>
      </c>
      <c r="Y404" t="s">
        <v>89</v>
      </c>
      <c r="Z404" t="s">
        <v>198</v>
      </c>
    </row>
    <row r="405" spans="1:26" x14ac:dyDescent="0.25">
      <c r="A405" s="148">
        <v>1775</v>
      </c>
      <c r="B405" s="25">
        <v>43188</v>
      </c>
      <c r="C405" t="s">
        <v>412</v>
      </c>
      <c r="D405">
        <v>70</v>
      </c>
      <c r="E405">
        <v>57</v>
      </c>
      <c r="F405">
        <v>2.5000000000000001E-2</v>
      </c>
      <c r="G405">
        <v>521333</v>
      </c>
      <c r="H405">
        <v>13160</v>
      </c>
      <c r="I405">
        <v>15.5</v>
      </c>
      <c r="J405">
        <v>114</v>
      </c>
      <c r="K405">
        <v>114</v>
      </c>
      <c r="L405">
        <v>12.8</v>
      </c>
      <c r="M405">
        <v>0.98059598059598052</v>
      </c>
      <c r="N405">
        <v>1.9608000000000001</v>
      </c>
      <c r="O405">
        <v>2.0177</v>
      </c>
      <c r="P405">
        <v>2.4990000000000001</v>
      </c>
      <c r="Q405">
        <v>2.6709999999999998</v>
      </c>
      <c r="R405">
        <v>5.0601000000000003</v>
      </c>
      <c r="S405">
        <v>0.64500000000000002</v>
      </c>
      <c r="T405">
        <v>0.67</v>
      </c>
      <c r="U405">
        <v>0.64500000000000002</v>
      </c>
      <c r="V405">
        <v>0.67</v>
      </c>
      <c r="W405">
        <v>0</v>
      </c>
      <c r="X405" t="s">
        <v>188</v>
      </c>
      <c r="Y405" t="s">
        <v>89</v>
      </c>
      <c r="Z405" t="s">
        <v>198</v>
      </c>
    </row>
    <row r="406" spans="1:26" x14ac:dyDescent="0.25">
      <c r="A406" s="148">
        <v>1774</v>
      </c>
      <c r="B406" s="25">
        <v>43188</v>
      </c>
      <c r="C406" t="s">
        <v>293</v>
      </c>
      <c r="D406">
        <v>69</v>
      </c>
      <c r="E406">
        <v>56</v>
      </c>
      <c r="F406">
        <v>2.5000000000000001E-2</v>
      </c>
      <c r="G406">
        <v>521333</v>
      </c>
      <c r="H406">
        <v>13160</v>
      </c>
      <c r="I406">
        <v>16.7</v>
      </c>
      <c r="J406">
        <v>114</v>
      </c>
      <c r="K406">
        <v>114</v>
      </c>
      <c r="L406">
        <v>13.9</v>
      </c>
      <c r="M406">
        <v>0.97317744154057773</v>
      </c>
      <c r="N406">
        <v>1.8204</v>
      </c>
      <c r="O406">
        <v>1.9671000000000001</v>
      </c>
      <c r="P406">
        <v>2.2469999999999999</v>
      </c>
      <c r="Q406">
        <v>2.363</v>
      </c>
      <c r="R406">
        <v>5.0601000000000003</v>
      </c>
      <c r="S406">
        <v>0.625</v>
      </c>
      <c r="T406">
        <v>0.60799999999999998</v>
      </c>
      <c r="U406">
        <v>0.6</v>
      </c>
      <c r="V406">
        <v>0.625</v>
      </c>
      <c r="W406">
        <v>0</v>
      </c>
      <c r="X406" t="s">
        <v>188</v>
      </c>
      <c r="Y406" t="s">
        <v>89</v>
      </c>
      <c r="Z406" t="s">
        <v>198</v>
      </c>
    </row>
    <row r="407" spans="1:26" x14ac:dyDescent="0.25">
      <c r="A407" s="148">
        <v>1773</v>
      </c>
      <c r="B407" s="25">
        <v>43188</v>
      </c>
      <c r="C407" t="s">
        <v>500</v>
      </c>
      <c r="D407">
        <v>69</v>
      </c>
      <c r="E407">
        <v>56</v>
      </c>
      <c r="F407">
        <v>2.5000000000000001E-2</v>
      </c>
      <c r="G407">
        <v>521333</v>
      </c>
      <c r="H407">
        <v>13160</v>
      </c>
      <c r="I407">
        <v>15.5</v>
      </c>
      <c r="J407">
        <v>114</v>
      </c>
      <c r="K407">
        <v>114</v>
      </c>
      <c r="L407">
        <v>12.8</v>
      </c>
      <c r="M407">
        <v>0.98059598059598052</v>
      </c>
      <c r="N407">
        <v>0</v>
      </c>
      <c r="O407">
        <v>0</v>
      </c>
      <c r="P407">
        <v>0</v>
      </c>
      <c r="Q407">
        <v>0</v>
      </c>
      <c r="R407">
        <v>5.0601000000000003</v>
      </c>
      <c r="S407" t="s">
        <v>468</v>
      </c>
      <c r="T407" t="s">
        <v>468</v>
      </c>
      <c r="U407" t="s">
        <v>468</v>
      </c>
      <c r="V407">
        <v>2.4</v>
      </c>
      <c r="W407" t="s">
        <v>661</v>
      </c>
      <c r="X407" t="s">
        <v>188</v>
      </c>
      <c r="Y407" t="s">
        <v>89</v>
      </c>
      <c r="Z407" t="s">
        <v>198</v>
      </c>
    </row>
    <row r="408" spans="1:26" x14ac:dyDescent="0.25">
      <c r="A408" s="148">
        <v>1772</v>
      </c>
      <c r="B408" s="25">
        <v>43188</v>
      </c>
      <c r="C408" t="s">
        <v>222</v>
      </c>
      <c r="D408">
        <v>68.7</v>
      </c>
      <c r="E408">
        <v>58</v>
      </c>
      <c r="F408">
        <v>2.5000000000000001E-2</v>
      </c>
      <c r="G408">
        <v>521333</v>
      </c>
      <c r="H408">
        <v>13160</v>
      </c>
      <c r="I408">
        <v>15.6</v>
      </c>
      <c r="J408">
        <v>114.5</v>
      </c>
      <c r="K408">
        <v>114.5</v>
      </c>
      <c r="L408">
        <v>12.8</v>
      </c>
      <c r="M408">
        <v>0.98059598059598052</v>
      </c>
      <c r="N408">
        <v>1.9412</v>
      </c>
      <c r="O408">
        <v>1.9644999999999999</v>
      </c>
      <c r="P408">
        <v>1.776</v>
      </c>
      <c r="Q408">
        <v>1.79</v>
      </c>
      <c r="R408">
        <v>5.0601000000000003</v>
      </c>
      <c r="S408">
        <v>0.46300000000000002</v>
      </c>
      <c r="T408">
        <v>0.46100000000000002</v>
      </c>
      <c r="U408">
        <v>0.45300000000000001</v>
      </c>
      <c r="V408">
        <v>0.47799999999999998</v>
      </c>
      <c r="W408">
        <v>0</v>
      </c>
      <c r="X408" t="s">
        <v>1052</v>
      </c>
      <c r="Y408" t="s">
        <v>89</v>
      </c>
      <c r="Z408" t="s">
        <v>198</v>
      </c>
    </row>
    <row r="409" spans="1:26" x14ac:dyDescent="0.25">
      <c r="A409" s="148">
        <v>1771</v>
      </c>
      <c r="B409" s="25">
        <v>43187</v>
      </c>
      <c r="C409" t="s">
        <v>406</v>
      </c>
      <c r="D409">
        <v>67.8</v>
      </c>
      <c r="E409">
        <v>69</v>
      </c>
      <c r="F409">
        <v>2.5000000000000001E-2</v>
      </c>
      <c r="G409">
        <v>521333</v>
      </c>
      <c r="H409">
        <v>13160</v>
      </c>
      <c r="I409">
        <v>15.5</v>
      </c>
      <c r="J409">
        <v>114</v>
      </c>
      <c r="K409">
        <v>114</v>
      </c>
      <c r="L409">
        <v>12.8</v>
      </c>
      <c r="M409">
        <v>0.98059598059598052</v>
      </c>
      <c r="N409">
        <v>1.3428</v>
      </c>
      <c r="O409">
        <v>1.2653000000000001</v>
      </c>
      <c r="P409">
        <v>4.6139999999999999</v>
      </c>
      <c r="Q409">
        <v>4.3120000000000003</v>
      </c>
      <c r="R409">
        <v>5.1032000000000002</v>
      </c>
      <c r="S409">
        <v>1.754</v>
      </c>
      <c r="T409">
        <v>1.7390000000000001</v>
      </c>
      <c r="U409">
        <v>1.7130000000000001</v>
      </c>
      <c r="V409">
        <v>1.738</v>
      </c>
      <c r="W409" t="s">
        <v>148</v>
      </c>
      <c r="X409" t="s">
        <v>1060</v>
      </c>
      <c r="Y409" t="s">
        <v>89</v>
      </c>
      <c r="Z409" t="s">
        <v>198</v>
      </c>
    </row>
    <row r="410" spans="1:26" x14ac:dyDescent="0.25">
      <c r="A410" s="148">
        <v>1770</v>
      </c>
      <c r="B410" s="25">
        <v>43187</v>
      </c>
      <c r="C410" t="s">
        <v>560</v>
      </c>
      <c r="D410">
        <v>67.099999999999994</v>
      </c>
      <c r="E410">
        <v>75</v>
      </c>
      <c r="F410">
        <v>2.5000000000000001E-2</v>
      </c>
      <c r="G410">
        <v>521333</v>
      </c>
      <c r="H410">
        <v>13160</v>
      </c>
      <c r="I410">
        <v>15.4</v>
      </c>
      <c r="J410">
        <v>114</v>
      </c>
      <c r="K410">
        <v>114</v>
      </c>
      <c r="L410">
        <v>12.7</v>
      </c>
      <c r="M410">
        <v>0.98127600554785033</v>
      </c>
      <c r="N410">
        <v>0</v>
      </c>
      <c r="O410">
        <v>0</v>
      </c>
      <c r="P410">
        <v>0</v>
      </c>
      <c r="Q410">
        <v>0</v>
      </c>
      <c r="R410">
        <v>5.1032000000000002</v>
      </c>
      <c r="S410" t="s">
        <v>468</v>
      </c>
      <c r="T410" t="s">
        <v>468</v>
      </c>
      <c r="U410" t="s">
        <v>468</v>
      </c>
      <c r="V410">
        <v>2.2000000000000002</v>
      </c>
      <c r="W410" t="s">
        <v>661</v>
      </c>
      <c r="X410" t="s">
        <v>1052</v>
      </c>
      <c r="Y410" t="s">
        <v>89</v>
      </c>
      <c r="Z410" t="s">
        <v>198</v>
      </c>
    </row>
    <row r="411" spans="1:26" x14ac:dyDescent="0.25">
      <c r="A411" s="148">
        <v>1769</v>
      </c>
      <c r="B411" s="25">
        <v>43187</v>
      </c>
      <c r="C411" t="s">
        <v>217</v>
      </c>
      <c r="D411">
        <v>67.099999999999994</v>
      </c>
      <c r="E411">
        <v>75</v>
      </c>
      <c r="F411">
        <v>2.5000000000000001E-2</v>
      </c>
      <c r="G411">
        <v>521333</v>
      </c>
      <c r="H411">
        <v>13160</v>
      </c>
      <c r="I411">
        <v>15.5</v>
      </c>
      <c r="J411">
        <v>114</v>
      </c>
      <c r="K411">
        <v>114</v>
      </c>
      <c r="L411">
        <v>12.8</v>
      </c>
      <c r="M411">
        <v>0.98059598059598052</v>
      </c>
      <c r="N411">
        <v>1.9524999999999999</v>
      </c>
      <c r="O411">
        <v>2.0139999999999998</v>
      </c>
      <c r="P411">
        <v>1.7090000000000001</v>
      </c>
      <c r="Q411">
        <v>1.796</v>
      </c>
      <c r="R411">
        <v>5.1032000000000002</v>
      </c>
      <c r="S411">
        <v>0.44700000000000001</v>
      </c>
      <c r="T411">
        <v>0.45500000000000002</v>
      </c>
      <c r="U411">
        <v>0.442</v>
      </c>
      <c r="V411">
        <v>0.46700000000000003</v>
      </c>
      <c r="W411">
        <v>0</v>
      </c>
      <c r="X411" t="s">
        <v>1052</v>
      </c>
      <c r="Y411" t="s">
        <v>89</v>
      </c>
      <c r="Z411" t="s">
        <v>198</v>
      </c>
    </row>
    <row r="412" spans="1:26" x14ac:dyDescent="0.25">
      <c r="A412" s="148">
        <v>1768</v>
      </c>
      <c r="B412" s="25">
        <v>43187</v>
      </c>
      <c r="C412" t="s">
        <v>220</v>
      </c>
      <c r="D412">
        <v>67.099999999999994</v>
      </c>
      <c r="E412">
        <v>75</v>
      </c>
      <c r="F412">
        <v>2.5000000000000001E-2</v>
      </c>
      <c r="G412">
        <v>521333</v>
      </c>
      <c r="H412">
        <v>13160</v>
      </c>
      <c r="I412">
        <v>15.5</v>
      </c>
      <c r="J412">
        <v>114</v>
      </c>
      <c r="K412">
        <v>114</v>
      </c>
      <c r="L412">
        <v>12.8</v>
      </c>
      <c r="M412">
        <v>0.98059598059598052</v>
      </c>
      <c r="N412">
        <v>2.0049999999999999</v>
      </c>
      <c r="O412">
        <v>1.9562999999999999</v>
      </c>
      <c r="P412">
        <v>1.8260000000000001</v>
      </c>
      <c r="Q412">
        <v>1.798</v>
      </c>
      <c r="R412">
        <v>5.1032000000000002</v>
      </c>
      <c r="S412">
        <v>0.46500000000000002</v>
      </c>
      <c r="T412">
        <v>0.46899999999999997</v>
      </c>
      <c r="U412">
        <v>0.45800000000000002</v>
      </c>
      <c r="V412">
        <v>0.48299999999999998</v>
      </c>
      <c r="W412">
        <v>0</v>
      </c>
      <c r="X412" t="s">
        <v>1052</v>
      </c>
      <c r="Y412" t="s">
        <v>89</v>
      </c>
      <c r="Z412" t="s">
        <v>198</v>
      </c>
    </row>
    <row r="413" spans="1:26" x14ac:dyDescent="0.25">
      <c r="A413" s="148">
        <v>1767</v>
      </c>
      <c r="B413" s="25">
        <v>43186</v>
      </c>
      <c r="C413" t="s">
        <v>408</v>
      </c>
      <c r="D413">
        <v>68.900000000000006</v>
      </c>
      <c r="E413">
        <v>65</v>
      </c>
      <c r="F413">
        <v>2.5000000000000001E-2</v>
      </c>
      <c r="G413">
        <v>521333</v>
      </c>
      <c r="H413">
        <v>13160</v>
      </c>
      <c r="I413">
        <v>15.7</v>
      </c>
      <c r="J413">
        <v>114.5</v>
      </c>
      <c r="K413">
        <v>114.5</v>
      </c>
      <c r="L413">
        <v>12.9</v>
      </c>
      <c r="M413">
        <v>0.97991689750692512</v>
      </c>
      <c r="N413">
        <v>1.3968</v>
      </c>
      <c r="O413">
        <v>1.3526</v>
      </c>
      <c r="P413">
        <v>4.3280000000000003</v>
      </c>
      <c r="Q413">
        <v>4.1529999999999996</v>
      </c>
      <c r="R413">
        <v>5.1749000000000001</v>
      </c>
      <c r="S413">
        <v>1.603</v>
      </c>
      <c r="T413">
        <v>1.589</v>
      </c>
      <c r="U413">
        <v>1.5640000000000001</v>
      </c>
      <c r="V413">
        <v>1.589</v>
      </c>
      <c r="W413" t="s">
        <v>148</v>
      </c>
      <c r="X413" t="s">
        <v>1060</v>
      </c>
      <c r="Y413" t="s">
        <v>89</v>
      </c>
      <c r="Z413" t="s">
        <v>198</v>
      </c>
    </row>
    <row r="414" spans="1:26" x14ac:dyDescent="0.25">
      <c r="A414" s="148">
        <v>1766</v>
      </c>
      <c r="B414" s="25">
        <v>43186</v>
      </c>
      <c r="C414" t="s">
        <v>412</v>
      </c>
      <c r="D414">
        <v>68.2</v>
      </c>
      <c r="E414">
        <v>63</v>
      </c>
      <c r="F414">
        <v>2.5000000000000001E-2</v>
      </c>
      <c r="G414">
        <v>521333</v>
      </c>
      <c r="H414">
        <v>13160</v>
      </c>
      <c r="I414">
        <v>15.6</v>
      </c>
      <c r="J414">
        <v>114</v>
      </c>
      <c r="K414">
        <v>114</v>
      </c>
      <c r="L414">
        <v>12.9</v>
      </c>
      <c r="M414">
        <v>0.97991689750692512</v>
      </c>
      <c r="N414">
        <v>2.2361</v>
      </c>
      <c r="O414">
        <v>2.1848999999999998</v>
      </c>
      <c r="P414">
        <v>2.851</v>
      </c>
      <c r="Q414">
        <v>2.7240000000000002</v>
      </c>
      <c r="R414">
        <v>5.1749000000000001</v>
      </c>
      <c r="S414">
        <v>0.66</v>
      </c>
      <c r="T414">
        <v>0.64500000000000002</v>
      </c>
      <c r="U414">
        <v>0.63900000000000001</v>
      </c>
      <c r="V414">
        <v>0.66400000000000003</v>
      </c>
      <c r="W414" t="s">
        <v>148</v>
      </c>
      <c r="X414" t="s">
        <v>1060</v>
      </c>
      <c r="Y414" t="s">
        <v>89</v>
      </c>
      <c r="Z414" t="s">
        <v>198</v>
      </c>
    </row>
    <row r="415" spans="1:26" x14ac:dyDescent="0.25">
      <c r="A415" s="148">
        <v>1765</v>
      </c>
      <c r="B415" s="25">
        <v>43186</v>
      </c>
      <c r="C415" t="s">
        <v>500</v>
      </c>
      <c r="D415">
        <v>68.7</v>
      </c>
      <c r="E415">
        <v>62</v>
      </c>
      <c r="F415">
        <v>2.5000000000000001E-2</v>
      </c>
      <c r="G415">
        <v>521333</v>
      </c>
      <c r="H415">
        <v>13160</v>
      </c>
      <c r="I415">
        <v>15.4</v>
      </c>
      <c r="J415">
        <v>114</v>
      </c>
      <c r="K415">
        <v>114</v>
      </c>
      <c r="L415">
        <v>12.7</v>
      </c>
      <c r="M415">
        <v>0.98127600554785033</v>
      </c>
      <c r="N415">
        <v>0</v>
      </c>
      <c r="O415">
        <v>0</v>
      </c>
      <c r="P415">
        <v>0</v>
      </c>
      <c r="Q415">
        <v>0</v>
      </c>
      <c r="R415">
        <v>5.1749000000000001</v>
      </c>
      <c r="S415" t="s">
        <v>468</v>
      </c>
      <c r="T415" t="s">
        <v>468</v>
      </c>
      <c r="U415" t="s">
        <v>468</v>
      </c>
      <c r="V415">
        <v>2.4</v>
      </c>
      <c r="W415" t="s">
        <v>661</v>
      </c>
      <c r="X415" t="s">
        <v>1052</v>
      </c>
      <c r="Y415" t="s">
        <v>89</v>
      </c>
      <c r="Z415" t="s">
        <v>198</v>
      </c>
    </row>
    <row r="416" spans="1:26" x14ac:dyDescent="0.25">
      <c r="A416" s="148">
        <v>1764</v>
      </c>
      <c r="B416" s="25">
        <v>43186</v>
      </c>
      <c r="C416" t="s">
        <v>222</v>
      </c>
      <c r="D416">
        <v>68.7</v>
      </c>
      <c r="E416">
        <v>62</v>
      </c>
      <c r="F416">
        <v>2.5000000000000001E-2</v>
      </c>
      <c r="G416">
        <v>521333</v>
      </c>
      <c r="H416">
        <v>13160</v>
      </c>
      <c r="I416">
        <v>15.5</v>
      </c>
      <c r="J416">
        <v>114</v>
      </c>
      <c r="K416">
        <v>114</v>
      </c>
      <c r="L416">
        <v>12.8</v>
      </c>
      <c r="M416">
        <v>0.98059598059598052</v>
      </c>
      <c r="N416">
        <v>2.0348999999999999</v>
      </c>
      <c r="O416">
        <v>1.982</v>
      </c>
      <c r="P416">
        <v>1.718</v>
      </c>
      <c r="Q416">
        <v>1.7070000000000001</v>
      </c>
      <c r="R416">
        <v>5.1749000000000001</v>
      </c>
      <c r="S416">
        <v>0.437</v>
      </c>
      <c r="T416">
        <v>0.44600000000000001</v>
      </c>
      <c r="U416">
        <v>0.433</v>
      </c>
      <c r="V416">
        <v>0.45800000000000002</v>
      </c>
      <c r="W416">
        <v>0</v>
      </c>
      <c r="X416" t="s">
        <v>1052</v>
      </c>
      <c r="Y416" t="s">
        <v>89</v>
      </c>
      <c r="Z416" t="s">
        <v>198</v>
      </c>
    </row>
    <row r="417" spans="1:26" x14ac:dyDescent="0.25">
      <c r="A417" s="148">
        <v>1763</v>
      </c>
      <c r="B417" s="25">
        <v>43185</v>
      </c>
      <c r="C417" t="s">
        <v>406</v>
      </c>
      <c r="D417">
        <v>68.099999999999994</v>
      </c>
      <c r="E417">
        <v>64</v>
      </c>
      <c r="F417">
        <v>2.5000000000000001E-2</v>
      </c>
      <c r="G417">
        <v>521333</v>
      </c>
      <c r="H417">
        <v>13160</v>
      </c>
      <c r="I417">
        <v>15.7</v>
      </c>
      <c r="J417">
        <v>115</v>
      </c>
      <c r="K417">
        <v>115</v>
      </c>
      <c r="L417">
        <v>12.9</v>
      </c>
      <c r="M417">
        <v>0.97991689750692512</v>
      </c>
      <c r="N417">
        <v>1.4293</v>
      </c>
      <c r="O417">
        <v>1.3765000000000001</v>
      </c>
      <c r="P417">
        <v>4.6120000000000001</v>
      </c>
      <c r="Q417">
        <v>4.407</v>
      </c>
      <c r="R417">
        <v>5.2851999999999997</v>
      </c>
      <c r="S417">
        <v>1.7050000000000001</v>
      </c>
      <c r="T417">
        <v>1.6919999999999999</v>
      </c>
      <c r="U417">
        <v>1.6639999999999999</v>
      </c>
      <c r="V417">
        <v>1.6890000000000001</v>
      </c>
      <c r="W417" t="s">
        <v>148</v>
      </c>
      <c r="X417" t="s">
        <v>1060</v>
      </c>
      <c r="Y417" t="s">
        <v>89</v>
      </c>
      <c r="Z417" t="s">
        <v>198</v>
      </c>
    </row>
    <row r="418" spans="1:26" x14ac:dyDescent="0.25">
      <c r="A418" s="148">
        <v>1762</v>
      </c>
      <c r="B418" s="25">
        <v>43185</v>
      </c>
      <c r="C418" t="s">
        <v>217</v>
      </c>
      <c r="D418">
        <v>68.400000000000006</v>
      </c>
      <c r="E418">
        <v>66</v>
      </c>
      <c r="F418">
        <v>2.5000000000000001E-2</v>
      </c>
      <c r="G418">
        <v>521333</v>
      </c>
      <c r="H418">
        <v>13160</v>
      </c>
      <c r="I418">
        <v>15.7</v>
      </c>
      <c r="J418">
        <v>114.5</v>
      </c>
      <c r="K418">
        <v>114.5</v>
      </c>
      <c r="L418">
        <v>12.9</v>
      </c>
      <c r="M418">
        <v>0.97991689750692512</v>
      </c>
      <c r="N418">
        <v>2.2191999999999998</v>
      </c>
      <c r="O418">
        <v>2.1404999999999998</v>
      </c>
      <c r="P418">
        <v>1.968</v>
      </c>
      <c r="Q418">
        <v>1.837</v>
      </c>
      <c r="R418">
        <v>5.2851999999999997</v>
      </c>
      <c r="S418">
        <v>0.46899999999999997</v>
      </c>
      <c r="T418">
        <v>0.45400000000000001</v>
      </c>
      <c r="U418">
        <v>0.45200000000000001</v>
      </c>
      <c r="V418">
        <v>0.47699999999999998</v>
      </c>
      <c r="W418" t="s">
        <v>148</v>
      </c>
      <c r="X418" t="s">
        <v>1060</v>
      </c>
      <c r="Y418" t="s">
        <v>89</v>
      </c>
      <c r="Z418" t="s">
        <v>198</v>
      </c>
    </row>
    <row r="419" spans="1:26" x14ac:dyDescent="0.25">
      <c r="A419" s="148">
        <v>1761</v>
      </c>
      <c r="B419" s="25">
        <v>43185</v>
      </c>
      <c r="C419" t="s">
        <v>560</v>
      </c>
      <c r="D419">
        <v>68.900000000000006</v>
      </c>
      <c r="E419">
        <v>44</v>
      </c>
      <c r="F419">
        <v>2.5000000000000001E-2</v>
      </c>
      <c r="G419">
        <v>521333</v>
      </c>
      <c r="H419">
        <v>13160</v>
      </c>
      <c r="I419">
        <v>15.4</v>
      </c>
      <c r="J419">
        <v>114</v>
      </c>
      <c r="K419">
        <v>114</v>
      </c>
      <c r="L419">
        <v>12.7</v>
      </c>
      <c r="M419">
        <v>0.98127600554785033</v>
      </c>
      <c r="N419">
        <v>0</v>
      </c>
      <c r="O419">
        <v>0</v>
      </c>
      <c r="P419">
        <v>0</v>
      </c>
      <c r="Q419">
        <v>0</v>
      </c>
      <c r="R419">
        <v>5.2851999999999997</v>
      </c>
      <c r="S419" t="s">
        <v>468</v>
      </c>
      <c r="T419" t="s">
        <v>468</v>
      </c>
      <c r="U419" t="s">
        <v>468</v>
      </c>
      <c r="V419">
        <v>2.2000000000000002</v>
      </c>
      <c r="W419" t="s">
        <v>661</v>
      </c>
      <c r="X419" t="s">
        <v>1052</v>
      </c>
      <c r="Y419" t="s">
        <v>89</v>
      </c>
      <c r="Z419" t="s">
        <v>198</v>
      </c>
    </row>
    <row r="420" spans="1:26" x14ac:dyDescent="0.25">
      <c r="A420" s="148">
        <v>1760</v>
      </c>
      <c r="B420" s="25">
        <v>43185</v>
      </c>
      <c r="C420" t="s">
        <v>220</v>
      </c>
      <c r="D420">
        <v>68.900000000000006</v>
      </c>
      <c r="E420">
        <v>44</v>
      </c>
      <c r="F420">
        <v>2.5000000000000001E-2</v>
      </c>
      <c r="G420">
        <v>521333</v>
      </c>
      <c r="H420">
        <v>13160</v>
      </c>
      <c r="I420">
        <v>15.6</v>
      </c>
      <c r="J420">
        <v>114</v>
      </c>
      <c r="K420">
        <v>114</v>
      </c>
      <c r="L420">
        <v>12.9</v>
      </c>
      <c r="M420">
        <v>0.97991689750692512</v>
      </c>
      <c r="N420">
        <v>1.9198999999999999</v>
      </c>
      <c r="O420">
        <v>2.1905000000000001</v>
      </c>
      <c r="P420">
        <v>1.7250000000000001</v>
      </c>
      <c r="Q420">
        <v>1.956</v>
      </c>
      <c r="R420">
        <v>5.2851999999999997</v>
      </c>
      <c r="S420">
        <v>0.47499999999999998</v>
      </c>
      <c r="T420">
        <v>0.47199999999999998</v>
      </c>
      <c r="U420">
        <v>0.46400000000000002</v>
      </c>
      <c r="V420">
        <v>0.48899999999999999</v>
      </c>
      <c r="W420">
        <v>0</v>
      </c>
      <c r="X420" t="s">
        <v>1052</v>
      </c>
      <c r="Y420" t="s">
        <v>89</v>
      </c>
      <c r="Z420" t="s">
        <v>198</v>
      </c>
    </row>
    <row r="421" spans="1:26" x14ac:dyDescent="0.25">
      <c r="A421" s="148">
        <v>1759</v>
      </c>
      <c r="B421" s="25">
        <v>43184</v>
      </c>
      <c r="C421" t="s">
        <v>408</v>
      </c>
      <c r="D421">
        <v>68.2</v>
      </c>
      <c r="E421">
        <v>66</v>
      </c>
      <c r="F421">
        <v>2.5000000000000001E-2</v>
      </c>
      <c r="G421">
        <v>521333</v>
      </c>
      <c r="H421">
        <v>13160</v>
      </c>
      <c r="I421">
        <v>15.6</v>
      </c>
      <c r="J421">
        <v>114</v>
      </c>
      <c r="K421">
        <v>114</v>
      </c>
      <c r="L421">
        <v>12.9</v>
      </c>
      <c r="M421">
        <v>0.97991689750692512</v>
      </c>
      <c r="N421">
        <v>1.4729000000000001</v>
      </c>
      <c r="O421">
        <v>1.4185000000000001</v>
      </c>
      <c r="P421">
        <v>5.1120000000000001</v>
      </c>
      <c r="Q421">
        <v>4.8760000000000003</v>
      </c>
      <c r="R421">
        <v>5.3228999999999997</v>
      </c>
      <c r="S421">
        <v>1.847</v>
      </c>
      <c r="T421">
        <v>1.83</v>
      </c>
      <c r="U421">
        <v>1.802</v>
      </c>
      <c r="V421">
        <v>1.827</v>
      </c>
      <c r="W421" t="s">
        <v>148</v>
      </c>
      <c r="X421" t="s">
        <v>1060</v>
      </c>
      <c r="Y421" t="s">
        <v>89</v>
      </c>
      <c r="Z421" t="s">
        <v>198</v>
      </c>
    </row>
    <row r="422" spans="1:26" x14ac:dyDescent="0.25">
      <c r="A422" s="148">
        <v>1758</v>
      </c>
      <c r="B422" s="25">
        <v>43184</v>
      </c>
      <c r="C422" t="s">
        <v>412</v>
      </c>
      <c r="D422">
        <v>66.7</v>
      </c>
      <c r="E422">
        <v>68</v>
      </c>
      <c r="F422">
        <v>2.5000000000000001E-2</v>
      </c>
      <c r="G422">
        <v>521333</v>
      </c>
      <c r="H422">
        <v>13160</v>
      </c>
      <c r="I422">
        <v>15.8</v>
      </c>
      <c r="J422">
        <v>115.5</v>
      </c>
      <c r="K422">
        <v>115.5</v>
      </c>
      <c r="L422">
        <v>13</v>
      </c>
      <c r="M422">
        <v>0.97923875432525953</v>
      </c>
      <c r="N422">
        <v>2.1362000000000001</v>
      </c>
      <c r="O422">
        <v>2.1137999999999999</v>
      </c>
      <c r="P422">
        <v>2.5409999999999999</v>
      </c>
      <c r="Q422">
        <v>2.4359999999999999</v>
      </c>
      <c r="R422">
        <v>5.3228999999999997</v>
      </c>
      <c r="S422">
        <v>0.63300000000000001</v>
      </c>
      <c r="T422">
        <v>0.61299999999999999</v>
      </c>
      <c r="U422">
        <v>0.61</v>
      </c>
      <c r="V422">
        <v>0.63500000000000001</v>
      </c>
      <c r="W422" t="s">
        <v>148</v>
      </c>
      <c r="X422" t="s">
        <v>1060</v>
      </c>
      <c r="Y422" t="s">
        <v>89</v>
      </c>
      <c r="Z422" t="s">
        <v>198</v>
      </c>
    </row>
    <row r="423" spans="1:26" x14ac:dyDescent="0.25">
      <c r="A423" s="148">
        <v>1757</v>
      </c>
      <c r="B423" s="25">
        <v>43184</v>
      </c>
      <c r="C423" t="s">
        <v>293</v>
      </c>
      <c r="D423">
        <v>67.8</v>
      </c>
      <c r="E423">
        <v>69</v>
      </c>
      <c r="F423">
        <v>2.5000000000000001E-2</v>
      </c>
      <c r="G423">
        <v>521333</v>
      </c>
      <c r="H423">
        <v>13160</v>
      </c>
      <c r="I423">
        <v>16.8</v>
      </c>
      <c r="J423">
        <v>115</v>
      </c>
      <c r="K423">
        <v>115</v>
      </c>
      <c r="L423">
        <v>13.9</v>
      </c>
      <c r="M423">
        <v>0.97317744154057773</v>
      </c>
      <c r="N423">
        <v>2.1968000000000001</v>
      </c>
      <c r="O423">
        <v>2.1326999999999998</v>
      </c>
      <c r="P423">
        <v>3.3279999999999998</v>
      </c>
      <c r="Q423">
        <v>3.1720000000000002</v>
      </c>
      <c r="R423">
        <v>5.3228999999999997</v>
      </c>
      <c r="S423">
        <v>0.80600000000000005</v>
      </c>
      <c r="T423">
        <v>0.79200000000000004</v>
      </c>
      <c r="U423">
        <v>0.77800000000000002</v>
      </c>
      <c r="V423">
        <v>0.80300000000000005</v>
      </c>
      <c r="W423" t="s">
        <v>148</v>
      </c>
      <c r="X423" t="s">
        <v>1060</v>
      </c>
      <c r="Y423" t="s">
        <v>89</v>
      </c>
      <c r="Z423" t="s">
        <v>198</v>
      </c>
    </row>
    <row r="424" spans="1:26" x14ac:dyDescent="0.25">
      <c r="A424" s="148">
        <v>1756</v>
      </c>
      <c r="B424" s="25">
        <v>43184</v>
      </c>
      <c r="C424" t="s">
        <v>500</v>
      </c>
      <c r="D424">
        <v>69.3</v>
      </c>
      <c r="E424">
        <v>46</v>
      </c>
      <c r="F424">
        <v>2.5000000000000001E-2</v>
      </c>
      <c r="G424">
        <v>521333</v>
      </c>
      <c r="H424">
        <v>13160</v>
      </c>
      <c r="I424">
        <v>15.3</v>
      </c>
      <c r="J424">
        <v>114</v>
      </c>
      <c r="K424">
        <v>114</v>
      </c>
      <c r="L424">
        <v>12.6</v>
      </c>
      <c r="M424">
        <v>0.98195697432338658</v>
      </c>
      <c r="N424">
        <v>0</v>
      </c>
      <c r="O424">
        <v>0</v>
      </c>
      <c r="P424">
        <v>0</v>
      </c>
      <c r="Q424">
        <v>0</v>
      </c>
      <c r="R424">
        <v>5.3228999999999997</v>
      </c>
      <c r="S424" t="s">
        <v>468</v>
      </c>
      <c r="T424" t="s">
        <v>468</v>
      </c>
      <c r="U424" t="s">
        <v>468</v>
      </c>
      <c r="V424">
        <v>2.4</v>
      </c>
      <c r="W424" t="s">
        <v>661</v>
      </c>
      <c r="X424" t="s">
        <v>1052</v>
      </c>
      <c r="Y424" t="s">
        <v>89</v>
      </c>
      <c r="Z424" t="s">
        <v>198</v>
      </c>
    </row>
    <row r="425" spans="1:26" x14ac:dyDescent="0.25">
      <c r="A425" s="148">
        <v>1755</v>
      </c>
      <c r="B425" s="25">
        <v>43183</v>
      </c>
      <c r="C425" t="s">
        <v>407</v>
      </c>
      <c r="D425">
        <v>66.3</v>
      </c>
      <c r="E425">
        <v>64</v>
      </c>
      <c r="F425">
        <v>2.5000000000000001E-2</v>
      </c>
      <c r="G425">
        <v>521333</v>
      </c>
      <c r="H425">
        <v>13160</v>
      </c>
      <c r="I425">
        <v>15.8</v>
      </c>
      <c r="J425">
        <v>115.5</v>
      </c>
      <c r="K425">
        <v>115.5</v>
      </c>
      <c r="L425">
        <v>13</v>
      </c>
      <c r="M425">
        <v>0.97923875432525953</v>
      </c>
      <c r="N425">
        <v>0</v>
      </c>
      <c r="O425">
        <v>0</v>
      </c>
      <c r="P425">
        <v>0</v>
      </c>
      <c r="Q425">
        <v>0</v>
      </c>
      <c r="R425">
        <v>5.4278000000000004</v>
      </c>
      <c r="S425" t="s">
        <v>468</v>
      </c>
      <c r="T425" t="s">
        <v>468</v>
      </c>
      <c r="U425" t="s">
        <v>468</v>
      </c>
      <c r="V425">
        <v>2.2000000000000002</v>
      </c>
      <c r="W425" t="s">
        <v>661</v>
      </c>
      <c r="X425" t="s">
        <v>1060</v>
      </c>
      <c r="Y425" t="s">
        <v>89</v>
      </c>
      <c r="Z425" t="s">
        <v>198</v>
      </c>
    </row>
    <row r="426" spans="1:26" x14ac:dyDescent="0.25">
      <c r="A426" s="148">
        <v>1754</v>
      </c>
      <c r="B426" s="25">
        <v>43183</v>
      </c>
      <c r="C426" t="s">
        <v>222</v>
      </c>
      <c r="D426">
        <v>68.900000000000006</v>
      </c>
      <c r="E426">
        <v>66</v>
      </c>
      <c r="F426">
        <v>2.5000000000000001E-2</v>
      </c>
      <c r="G426">
        <v>521333</v>
      </c>
      <c r="H426">
        <v>13160</v>
      </c>
      <c r="I426">
        <v>15.7</v>
      </c>
      <c r="J426">
        <v>115</v>
      </c>
      <c r="K426">
        <v>115</v>
      </c>
      <c r="L426">
        <v>12.9</v>
      </c>
      <c r="M426">
        <v>0.97991689750692512</v>
      </c>
      <c r="N426">
        <v>2.1941999999999999</v>
      </c>
      <c r="O426">
        <v>2.1347999999999998</v>
      </c>
      <c r="P426">
        <v>1.952</v>
      </c>
      <c r="Q426">
        <v>1.839</v>
      </c>
      <c r="R426">
        <v>5.4278000000000004</v>
      </c>
      <c r="S426">
        <v>0.48299999999999998</v>
      </c>
      <c r="T426">
        <v>0.46800000000000003</v>
      </c>
      <c r="U426">
        <v>0.46600000000000003</v>
      </c>
      <c r="V426">
        <v>0.49099999999999999</v>
      </c>
      <c r="W426" t="s">
        <v>148</v>
      </c>
      <c r="X426" t="s">
        <v>1060</v>
      </c>
      <c r="Y426" t="s">
        <v>89</v>
      </c>
      <c r="Z426" t="s">
        <v>198</v>
      </c>
    </row>
    <row r="427" spans="1:26" x14ac:dyDescent="0.25">
      <c r="A427" s="148">
        <v>1753</v>
      </c>
      <c r="B427" s="25">
        <v>43183</v>
      </c>
      <c r="C427" t="s">
        <v>293</v>
      </c>
      <c r="D427">
        <v>69.3</v>
      </c>
      <c r="E427">
        <v>68</v>
      </c>
      <c r="F427">
        <v>2.5000000000000001E-2</v>
      </c>
      <c r="G427">
        <v>521333</v>
      </c>
      <c r="H427">
        <v>13160</v>
      </c>
      <c r="I427">
        <v>16.7</v>
      </c>
      <c r="J427">
        <v>114</v>
      </c>
      <c r="K427">
        <v>114</v>
      </c>
      <c r="L427">
        <v>13.9</v>
      </c>
      <c r="M427">
        <v>0.97317744154057773</v>
      </c>
      <c r="N427">
        <v>2.2172999999999998</v>
      </c>
      <c r="O427">
        <v>2.1671</v>
      </c>
      <c r="P427">
        <v>3.234</v>
      </c>
      <c r="Q427">
        <v>3.1019999999999999</v>
      </c>
      <c r="R427">
        <v>5.4278000000000004</v>
      </c>
      <c r="S427">
        <v>0.79200000000000004</v>
      </c>
      <c r="T427">
        <v>0.77700000000000002</v>
      </c>
      <c r="U427">
        <v>0.76300000000000001</v>
      </c>
      <c r="V427">
        <v>0.78800000000000003</v>
      </c>
      <c r="W427" t="s">
        <v>148</v>
      </c>
      <c r="X427" t="s">
        <v>1060</v>
      </c>
      <c r="Y427" t="s">
        <v>89</v>
      </c>
      <c r="Z427" t="s">
        <v>198</v>
      </c>
    </row>
    <row r="428" spans="1:26" x14ac:dyDescent="0.25">
      <c r="A428" s="148">
        <v>1752</v>
      </c>
      <c r="B428" s="25">
        <v>43183</v>
      </c>
      <c r="C428" t="s">
        <v>217</v>
      </c>
      <c r="D428">
        <v>69.900000000000006</v>
      </c>
      <c r="E428">
        <v>58</v>
      </c>
      <c r="F428">
        <v>2.5000000000000001E-2</v>
      </c>
      <c r="G428">
        <v>521333</v>
      </c>
      <c r="H428">
        <v>13160</v>
      </c>
      <c r="I428">
        <v>15.6</v>
      </c>
      <c r="J428">
        <v>114</v>
      </c>
      <c r="K428">
        <v>114</v>
      </c>
      <c r="L428">
        <v>12.9</v>
      </c>
      <c r="M428">
        <v>0.97991689750692512</v>
      </c>
      <c r="N428">
        <v>1.9406000000000001</v>
      </c>
      <c r="O428">
        <v>1.95</v>
      </c>
      <c r="P428">
        <v>1.595</v>
      </c>
      <c r="Q428">
        <v>1.6060000000000001</v>
      </c>
      <c r="R428">
        <v>5.4278000000000004</v>
      </c>
      <c r="S428">
        <v>0.44600000000000001</v>
      </c>
      <c r="T428">
        <v>0.44700000000000001</v>
      </c>
      <c r="U428">
        <v>0.438</v>
      </c>
      <c r="V428">
        <v>0.46300000000000002</v>
      </c>
      <c r="W428">
        <v>0</v>
      </c>
      <c r="X428" t="s">
        <v>1052</v>
      </c>
      <c r="Y428" t="s">
        <v>89</v>
      </c>
      <c r="Z428" t="s">
        <v>198</v>
      </c>
    </row>
    <row r="429" spans="1:26" x14ac:dyDescent="0.25">
      <c r="A429" s="148">
        <v>1751</v>
      </c>
      <c r="B429" s="25">
        <v>43183</v>
      </c>
      <c r="C429" t="s">
        <v>560</v>
      </c>
      <c r="D429">
        <v>69.900000000000006</v>
      </c>
      <c r="E429">
        <v>58</v>
      </c>
      <c r="F429">
        <v>2.5000000000000001E-2</v>
      </c>
      <c r="G429">
        <v>521333</v>
      </c>
      <c r="H429">
        <v>13160</v>
      </c>
      <c r="I429">
        <v>15.5</v>
      </c>
      <c r="J429">
        <v>115</v>
      </c>
      <c r="K429">
        <v>115</v>
      </c>
      <c r="L429">
        <v>12.7</v>
      </c>
      <c r="M429">
        <v>0.98127600554785033</v>
      </c>
      <c r="N429">
        <v>1.9974000000000001</v>
      </c>
      <c r="O429">
        <v>2.0327000000000002</v>
      </c>
      <c r="P429">
        <v>3.202</v>
      </c>
      <c r="Q429">
        <v>3.266</v>
      </c>
      <c r="R429">
        <v>5.4278000000000004</v>
      </c>
      <c r="S429">
        <v>0.87</v>
      </c>
      <c r="T429">
        <v>0.872</v>
      </c>
      <c r="U429">
        <v>0.85499999999999998</v>
      </c>
      <c r="V429">
        <v>0.88</v>
      </c>
      <c r="W429">
        <v>0</v>
      </c>
      <c r="X429" t="s">
        <v>1052</v>
      </c>
      <c r="Y429" t="s">
        <v>89</v>
      </c>
      <c r="Z429" t="s">
        <v>198</v>
      </c>
    </row>
    <row r="430" spans="1:26" x14ac:dyDescent="0.25">
      <c r="A430" s="148">
        <v>1750</v>
      </c>
      <c r="B430" s="25">
        <v>43182</v>
      </c>
      <c r="C430" t="s">
        <v>408</v>
      </c>
      <c r="D430">
        <v>68.5</v>
      </c>
      <c r="E430">
        <v>69</v>
      </c>
      <c r="F430">
        <v>2.5000000000000001E-2</v>
      </c>
      <c r="G430">
        <v>521333</v>
      </c>
      <c r="H430">
        <v>13160</v>
      </c>
      <c r="I430">
        <v>15.8</v>
      </c>
      <c r="J430">
        <v>115</v>
      </c>
      <c r="K430">
        <v>115</v>
      </c>
      <c r="L430">
        <v>13</v>
      </c>
      <c r="M430">
        <v>0.97923875432525953</v>
      </c>
      <c r="N430">
        <v>1.3644000000000001</v>
      </c>
      <c r="O430">
        <v>1.3179000000000001</v>
      </c>
      <c r="P430">
        <v>5.4320000000000004</v>
      </c>
      <c r="Q430">
        <v>5.1980000000000004</v>
      </c>
      <c r="R430">
        <v>4.8838999999999997</v>
      </c>
      <c r="S430">
        <v>1.944</v>
      </c>
      <c r="T430">
        <v>1.9259999999999999</v>
      </c>
      <c r="U430">
        <v>1.895</v>
      </c>
      <c r="V430">
        <v>1.92</v>
      </c>
      <c r="W430" t="s">
        <v>148</v>
      </c>
      <c r="X430" t="s">
        <v>1060</v>
      </c>
      <c r="Y430" t="s">
        <v>89</v>
      </c>
      <c r="Z430" t="s">
        <v>198</v>
      </c>
    </row>
    <row r="431" spans="1:26" x14ac:dyDescent="0.25">
      <c r="A431" s="148">
        <v>1749</v>
      </c>
      <c r="B431" s="25">
        <v>43182</v>
      </c>
      <c r="C431" t="s">
        <v>220</v>
      </c>
      <c r="D431">
        <v>68.400000000000006</v>
      </c>
      <c r="E431">
        <v>67</v>
      </c>
      <c r="F431">
        <v>2.5000000000000001E-2</v>
      </c>
      <c r="G431">
        <v>521333</v>
      </c>
      <c r="H431">
        <v>13160</v>
      </c>
      <c r="I431">
        <v>15.8</v>
      </c>
      <c r="J431">
        <v>115.5</v>
      </c>
      <c r="K431">
        <v>115.5</v>
      </c>
      <c r="L431">
        <v>13</v>
      </c>
      <c r="M431">
        <v>0.97923875432525953</v>
      </c>
      <c r="N431">
        <v>2.2831000000000001</v>
      </c>
      <c r="O431">
        <v>2.2239</v>
      </c>
      <c r="P431">
        <v>2.238</v>
      </c>
      <c r="Q431">
        <v>2.117</v>
      </c>
      <c r="R431">
        <v>4.8838999999999997</v>
      </c>
      <c r="S431">
        <v>0.47899999999999998</v>
      </c>
      <c r="T431">
        <v>0.46500000000000002</v>
      </c>
      <c r="U431">
        <v>0.46200000000000002</v>
      </c>
      <c r="V431">
        <v>0.48699999999999999</v>
      </c>
      <c r="W431" t="s">
        <v>148</v>
      </c>
      <c r="X431" t="s">
        <v>1060</v>
      </c>
      <c r="Y431" t="s">
        <v>89</v>
      </c>
      <c r="Z431" t="s">
        <v>198</v>
      </c>
    </row>
    <row r="432" spans="1:26" x14ac:dyDescent="0.25">
      <c r="A432" s="148">
        <v>1748</v>
      </c>
      <c r="B432" s="25">
        <v>43182</v>
      </c>
      <c r="C432" t="s">
        <v>500</v>
      </c>
      <c r="D432">
        <v>68.3</v>
      </c>
      <c r="E432">
        <v>58</v>
      </c>
      <c r="F432">
        <v>2.5000000000000001E-2</v>
      </c>
      <c r="G432">
        <v>521333</v>
      </c>
      <c r="H432">
        <v>13160</v>
      </c>
      <c r="I432">
        <v>15.4</v>
      </c>
      <c r="J432">
        <v>114</v>
      </c>
      <c r="K432">
        <v>114</v>
      </c>
      <c r="L432">
        <v>12.7</v>
      </c>
      <c r="M432">
        <v>0.98127600554785033</v>
      </c>
      <c r="N432">
        <v>0</v>
      </c>
      <c r="O432">
        <v>0</v>
      </c>
      <c r="P432">
        <v>0</v>
      </c>
      <c r="Q432">
        <v>0</v>
      </c>
      <c r="R432">
        <v>4.8838999999999997</v>
      </c>
      <c r="S432" t="s">
        <v>468</v>
      </c>
      <c r="T432" t="s">
        <v>468</v>
      </c>
      <c r="U432" t="s">
        <v>468</v>
      </c>
      <c r="V432">
        <v>3</v>
      </c>
      <c r="W432" t="s">
        <v>661</v>
      </c>
      <c r="X432" t="s">
        <v>1052</v>
      </c>
      <c r="Y432" t="s">
        <v>89</v>
      </c>
      <c r="Z432" t="s">
        <v>198</v>
      </c>
    </row>
    <row r="433" spans="1:26" x14ac:dyDescent="0.25">
      <c r="A433" s="148">
        <v>1747</v>
      </c>
      <c r="B433" s="25">
        <v>43182</v>
      </c>
      <c r="C433" t="s">
        <v>222</v>
      </c>
      <c r="D433">
        <v>68.3</v>
      </c>
      <c r="E433">
        <v>58</v>
      </c>
      <c r="F433">
        <v>2.5000000000000001E-2</v>
      </c>
      <c r="G433">
        <v>521333</v>
      </c>
      <c r="H433">
        <v>13160</v>
      </c>
      <c r="I433">
        <v>15.6</v>
      </c>
      <c r="J433">
        <v>114</v>
      </c>
      <c r="K433">
        <v>114</v>
      </c>
      <c r="L433">
        <v>12.9</v>
      </c>
      <c r="M433">
        <v>0.97991689750692512</v>
      </c>
      <c r="N433">
        <v>2.0636000000000001</v>
      </c>
      <c r="O433">
        <v>1.9234</v>
      </c>
      <c r="P433">
        <v>1.9139999999999999</v>
      </c>
      <c r="Q433">
        <v>1.8580000000000001</v>
      </c>
      <c r="R433">
        <v>4.8838999999999997</v>
      </c>
      <c r="S433">
        <v>0.45300000000000001</v>
      </c>
      <c r="T433">
        <v>0.47199999999999998</v>
      </c>
      <c r="U433">
        <v>0.45300000000000001</v>
      </c>
      <c r="V433">
        <v>0.47799999999999998</v>
      </c>
      <c r="W433">
        <v>0</v>
      </c>
      <c r="X433" t="s">
        <v>1052</v>
      </c>
      <c r="Y433" t="s">
        <v>89</v>
      </c>
      <c r="Z433" t="s">
        <v>198</v>
      </c>
    </row>
    <row r="434" spans="1:26" x14ac:dyDescent="0.25">
      <c r="A434" s="148">
        <v>1746</v>
      </c>
      <c r="B434" s="25">
        <v>43181</v>
      </c>
      <c r="C434" t="s">
        <v>406</v>
      </c>
      <c r="D434">
        <v>67.2</v>
      </c>
      <c r="E434">
        <v>65</v>
      </c>
      <c r="F434">
        <v>2.5000000000000001E-2</v>
      </c>
      <c r="G434">
        <v>521333</v>
      </c>
      <c r="H434">
        <v>13160</v>
      </c>
      <c r="I434">
        <v>15.8</v>
      </c>
      <c r="J434">
        <v>116</v>
      </c>
      <c r="K434">
        <v>116</v>
      </c>
      <c r="L434">
        <v>13</v>
      </c>
      <c r="M434">
        <v>0.97923875432525953</v>
      </c>
      <c r="N434">
        <v>0</v>
      </c>
      <c r="O434">
        <v>0</v>
      </c>
      <c r="P434">
        <v>0</v>
      </c>
      <c r="Q434">
        <v>0</v>
      </c>
      <c r="R434">
        <v>4.9927000000000001</v>
      </c>
      <c r="S434" t="s">
        <v>468</v>
      </c>
      <c r="T434" t="s">
        <v>468</v>
      </c>
      <c r="U434" t="s">
        <v>468</v>
      </c>
      <c r="V434">
        <v>2.4</v>
      </c>
      <c r="W434" t="s">
        <v>661</v>
      </c>
      <c r="X434" t="s">
        <v>1060</v>
      </c>
      <c r="Y434" t="s">
        <v>89</v>
      </c>
      <c r="Z434" t="s">
        <v>198</v>
      </c>
    </row>
    <row r="435" spans="1:26" x14ac:dyDescent="0.25">
      <c r="A435" s="148">
        <v>1745</v>
      </c>
      <c r="B435" s="25">
        <v>43181</v>
      </c>
      <c r="C435" t="s">
        <v>412</v>
      </c>
      <c r="D435">
        <v>68.900000000000006</v>
      </c>
      <c r="E435">
        <v>67</v>
      </c>
      <c r="F435">
        <v>2.5000000000000001E-2</v>
      </c>
      <c r="G435">
        <v>521333</v>
      </c>
      <c r="H435">
        <v>13160</v>
      </c>
      <c r="I435">
        <v>15.8</v>
      </c>
      <c r="J435">
        <v>114</v>
      </c>
      <c r="K435">
        <v>114</v>
      </c>
      <c r="L435">
        <v>13</v>
      </c>
      <c r="M435">
        <v>0.97923875432525953</v>
      </c>
      <c r="N435">
        <v>2.1972</v>
      </c>
      <c r="O435">
        <v>2.1524000000000001</v>
      </c>
      <c r="P435">
        <v>3.351</v>
      </c>
      <c r="Q435">
        <v>3.2160000000000002</v>
      </c>
      <c r="R435">
        <v>4.9927000000000001</v>
      </c>
      <c r="S435">
        <v>0.76100000000000001</v>
      </c>
      <c r="T435">
        <v>0.746</v>
      </c>
      <c r="U435">
        <v>0.73799999999999999</v>
      </c>
      <c r="V435">
        <v>0.76300000000000001</v>
      </c>
      <c r="W435" t="s">
        <v>148</v>
      </c>
      <c r="X435" t="s">
        <v>1060</v>
      </c>
      <c r="Y435" t="s">
        <v>89</v>
      </c>
      <c r="Z435" t="s">
        <v>198</v>
      </c>
    </row>
    <row r="436" spans="1:26" x14ac:dyDescent="0.25">
      <c r="A436" s="148">
        <v>1744</v>
      </c>
      <c r="B436" s="25">
        <v>43181</v>
      </c>
      <c r="C436" t="s">
        <v>560</v>
      </c>
      <c r="D436">
        <v>70</v>
      </c>
      <c r="E436">
        <v>62</v>
      </c>
      <c r="F436">
        <v>2.5000000000000001E-2</v>
      </c>
      <c r="G436">
        <v>521333</v>
      </c>
      <c r="H436">
        <v>13160</v>
      </c>
      <c r="I436">
        <v>15.7</v>
      </c>
      <c r="J436">
        <v>115</v>
      </c>
      <c r="K436">
        <v>115</v>
      </c>
      <c r="L436">
        <v>12.9</v>
      </c>
      <c r="M436">
        <v>0.97991689750692512</v>
      </c>
      <c r="N436">
        <v>1.0772999999999999</v>
      </c>
      <c r="O436">
        <v>1.1800999999999999</v>
      </c>
      <c r="P436">
        <v>2.5760000000000001</v>
      </c>
      <c r="Q436">
        <v>2.903</v>
      </c>
      <c r="R436">
        <v>4.9927000000000001</v>
      </c>
      <c r="S436">
        <v>1.194</v>
      </c>
      <c r="T436">
        <v>1.228</v>
      </c>
      <c r="U436">
        <v>1.1870000000000001</v>
      </c>
      <c r="V436">
        <v>1.212</v>
      </c>
      <c r="W436">
        <v>0</v>
      </c>
      <c r="X436" t="s">
        <v>1052</v>
      </c>
      <c r="Y436" t="s">
        <v>89</v>
      </c>
      <c r="Z436" t="s">
        <v>198</v>
      </c>
    </row>
    <row r="437" spans="1:26" x14ac:dyDescent="0.25">
      <c r="A437" s="148">
        <v>1743</v>
      </c>
      <c r="B437" s="25">
        <v>43181</v>
      </c>
      <c r="C437" t="s">
        <v>217</v>
      </c>
      <c r="D437">
        <v>70</v>
      </c>
      <c r="E437">
        <v>62</v>
      </c>
      <c r="F437">
        <v>2.5000000000000001E-2</v>
      </c>
      <c r="G437">
        <v>521333</v>
      </c>
      <c r="H437">
        <v>13160</v>
      </c>
      <c r="I437">
        <v>15.8</v>
      </c>
      <c r="J437">
        <v>115</v>
      </c>
      <c r="K437">
        <v>115</v>
      </c>
      <c r="L437">
        <v>13</v>
      </c>
      <c r="M437">
        <v>0.97923875432525953</v>
      </c>
      <c r="N437">
        <v>2.0533999999999999</v>
      </c>
      <c r="O437">
        <v>1.9829000000000001</v>
      </c>
      <c r="P437">
        <v>1.879</v>
      </c>
      <c r="Q437">
        <v>1.8149999999999999</v>
      </c>
      <c r="R437">
        <v>4.9927000000000001</v>
      </c>
      <c r="S437">
        <v>0.45700000000000002</v>
      </c>
      <c r="T437">
        <v>0.45700000000000002</v>
      </c>
      <c r="U437">
        <v>0.44800000000000001</v>
      </c>
      <c r="V437">
        <v>0.47299999999999998</v>
      </c>
      <c r="W437">
        <v>0</v>
      </c>
      <c r="X437" t="s">
        <v>1052</v>
      </c>
      <c r="Y437" t="s">
        <v>89</v>
      </c>
      <c r="Z437" t="s">
        <v>198</v>
      </c>
    </row>
    <row r="438" spans="1:26" x14ac:dyDescent="0.25">
      <c r="A438" s="148">
        <v>1742</v>
      </c>
      <c r="B438" s="25">
        <v>43180</v>
      </c>
      <c r="C438" t="s">
        <v>408</v>
      </c>
      <c r="D438">
        <v>67.900000000000006</v>
      </c>
      <c r="E438">
        <v>64</v>
      </c>
      <c r="F438">
        <v>2.5000000000000001E-2</v>
      </c>
      <c r="G438">
        <v>521333</v>
      </c>
      <c r="H438">
        <v>13160</v>
      </c>
      <c r="I438">
        <v>15.8</v>
      </c>
      <c r="J438">
        <v>115</v>
      </c>
      <c r="K438">
        <v>115</v>
      </c>
      <c r="L438">
        <v>13</v>
      </c>
      <c r="M438">
        <v>0.97923875432525953</v>
      </c>
      <c r="N438">
        <v>1.8792</v>
      </c>
      <c r="O438">
        <v>1.5416000000000001</v>
      </c>
      <c r="P438">
        <v>3.9994217564148897</v>
      </c>
      <c r="Q438">
        <v>3.2221129984339241</v>
      </c>
      <c r="R438">
        <v>4.9805999999999999</v>
      </c>
      <c r="S438">
        <v>1.06</v>
      </c>
      <c r="T438">
        <v>1.0409999999999999</v>
      </c>
      <c r="U438">
        <v>1.0289999999999999</v>
      </c>
      <c r="V438">
        <v>1.054</v>
      </c>
      <c r="W438" t="s">
        <v>148</v>
      </c>
      <c r="X438" t="s">
        <v>190</v>
      </c>
      <c r="Y438" t="s">
        <v>89</v>
      </c>
      <c r="Z438" t="s">
        <v>198</v>
      </c>
    </row>
    <row r="439" spans="1:26" x14ac:dyDescent="0.25">
      <c r="A439" s="148">
        <v>1741</v>
      </c>
      <c r="B439" s="25">
        <v>43180</v>
      </c>
      <c r="C439" t="s">
        <v>222</v>
      </c>
      <c r="D439">
        <v>68.099999999999994</v>
      </c>
      <c r="E439">
        <v>69</v>
      </c>
      <c r="F439">
        <v>2.5000000000000001E-2</v>
      </c>
      <c r="G439">
        <v>521333</v>
      </c>
      <c r="H439">
        <v>13160</v>
      </c>
      <c r="I439">
        <v>15.8</v>
      </c>
      <c r="J439">
        <v>116</v>
      </c>
      <c r="K439">
        <v>116</v>
      </c>
      <c r="L439">
        <v>13</v>
      </c>
      <c r="M439">
        <v>0.97923875432525953</v>
      </c>
      <c r="N439">
        <v>2.3612000000000002</v>
      </c>
      <c r="O439">
        <v>2.2839</v>
      </c>
      <c r="P439">
        <v>2.3039999999999998</v>
      </c>
      <c r="Q439">
        <v>2.161</v>
      </c>
      <c r="R439">
        <v>4.9805999999999999</v>
      </c>
      <c r="S439">
        <v>0.48599999999999999</v>
      </c>
      <c r="T439">
        <v>0.47099999999999997</v>
      </c>
      <c r="U439">
        <v>0.46899999999999997</v>
      </c>
      <c r="V439">
        <v>0.49399999999999999</v>
      </c>
      <c r="W439" t="s">
        <v>148</v>
      </c>
      <c r="X439" t="s">
        <v>1060</v>
      </c>
      <c r="Y439" t="s">
        <v>89</v>
      </c>
      <c r="Z439" t="s">
        <v>198</v>
      </c>
    </row>
    <row r="440" spans="1:26" x14ac:dyDescent="0.25">
      <c r="A440" s="148">
        <v>1740</v>
      </c>
      <c r="B440" s="25">
        <v>43180</v>
      </c>
      <c r="C440" t="s">
        <v>220</v>
      </c>
      <c r="D440">
        <v>69.5</v>
      </c>
      <c r="E440">
        <v>71</v>
      </c>
      <c r="F440">
        <v>2.5000000000000001E-2</v>
      </c>
      <c r="G440">
        <v>521333</v>
      </c>
      <c r="H440">
        <v>13160</v>
      </c>
      <c r="I440">
        <v>15.8</v>
      </c>
      <c r="J440">
        <v>114</v>
      </c>
      <c r="K440">
        <v>114</v>
      </c>
      <c r="L440">
        <v>13</v>
      </c>
      <c r="M440">
        <v>0.97923875432525953</v>
      </c>
      <c r="N440">
        <v>2.2183000000000002</v>
      </c>
      <c r="O440">
        <v>2.1827000000000001</v>
      </c>
      <c r="P440">
        <v>2.1920000000000002</v>
      </c>
      <c r="Q440">
        <v>2.0819999999999999</v>
      </c>
      <c r="R440">
        <v>4.9805999999999999</v>
      </c>
      <c r="S440">
        <v>0.49199999999999999</v>
      </c>
      <c r="T440">
        <v>0.47499999999999998</v>
      </c>
      <c r="U440">
        <v>0.47299999999999998</v>
      </c>
      <c r="V440">
        <v>0.498</v>
      </c>
      <c r="W440" t="s">
        <v>148</v>
      </c>
      <c r="X440" t="s">
        <v>1060</v>
      </c>
      <c r="Y440" t="s">
        <v>89</v>
      </c>
      <c r="Z440" t="s">
        <v>198</v>
      </c>
    </row>
    <row r="441" spans="1:26" x14ac:dyDescent="0.25">
      <c r="A441" s="148">
        <v>1739</v>
      </c>
      <c r="B441" s="25">
        <v>43180</v>
      </c>
      <c r="C441" t="s">
        <v>500</v>
      </c>
      <c r="D441">
        <v>66.5</v>
      </c>
      <c r="E441">
        <v>71</v>
      </c>
      <c r="F441">
        <v>2.5000000000000001E-2</v>
      </c>
      <c r="G441">
        <v>521333</v>
      </c>
      <c r="H441">
        <v>13160</v>
      </c>
      <c r="I441">
        <v>15.8</v>
      </c>
      <c r="J441">
        <v>114</v>
      </c>
      <c r="K441">
        <v>114</v>
      </c>
      <c r="L441">
        <v>13</v>
      </c>
      <c r="M441">
        <v>0.97923875432525953</v>
      </c>
      <c r="N441">
        <v>0</v>
      </c>
      <c r="O441">
        <v>0</v>
      </c>
      <c r="P441">
        <v>0</v>
      </c>
      <c r="Q441">
        <v>0</v>
      </c>
      <c r="R441">
        <v>4.9805999999999999</v>
      </c>
      <c r="S441" t="s">
        <v>468</v>
      </c>
      <c r="T441" t="s">
        <v>468</v>
      </c>
      <c r="U441" t="s">
        <v>468</v>
      </c>
      <c r="V441">
        <v>3.8</v>
      </c>
      <c r="W441" t="s">
        <v>661</v>
      </c>
      <c r="X441" t="s">
        <v>1060</v>
      </c>
      <c r="Y441" t="s">
        <v>89</v>
      </c>
      <c r="Z441" t="s">
        <v>198</v>
      </c>
    </row>
    <row r="442" spans="1:26" x14ac:dyDescent="0.25">
      <c r="A442" s="148">
        <v>1738</v>
      </c>
      <c r="B442" s="25">
        <v>43179</v>
      </c>
      <c r="C442" t="s">
        <v>406</v>
      </c>
      <c r="D442">
        <v>67.2</v>
      </c>
      <c r="E442">
        <v>64</v>
      </c>
      <c r="F442">
        <v>2.5000000000000001E-2</v>
      </c>
      <c r="G442">
        <v>521333</v>
      </c>
      <c r="H442">
        <v>13160</v>
      </c>
      <c r="I442">
        <v>15.7</v>
      </c>
      <c r="J442">
        <v>114</v>
      </c>
      <c r="K442">
        <v>114</v>
      </c>
      <c r="L442">
        <v>13</v>
      </c>
      <c r="M442">
        <v>0.97923875432525953</v>
      </c>
      <c r="N442">
        <v>1.6072</v>
      </c>
      <c r="O442">
        <v>1.2883</v>
      </c>
      <c r="P442">
        <v>4.1984835935011144</v>
      </c>
      <c r="Q442">
        <v>3.3490000000000002</v>
      </c>
      <c r="R442">
        <v>5.0224000000000002</v>
      </c>
      <c r="S442">
        <v>1.3120000000000001</v>
      </c>
      <c r="T442">
        <v>1.306</v>
      </c>
      <c r="U442">
        <v>1.282</v>
      </c>
      <c r="V442">
        <v>1.3069999999999999</v>
      </c>
      <c r="W442" t="s">
        <v>148</v>
      </c>
      <c r="X442" t="s">
        <v>190</v>
      </c>
      <c r="Y442" t="s">
        <v>89</v>
      </c>
      <c r="Z442" t="s">
        <v>198</v>
      </c>
    </row>
    <row r="443" spans="1:26" x14ac:dyDescent="0.25">
      <c r="A443" s="148">
        <v>1737</v>
      </c>
      <c r="B443" s="25">
        <v>43179</v>
      </c>
      <c r="C443" t="s">
        <v>412</v>
      </c>
      <c r="D443">
        <v>67.900000000000006</v>
      </c>
      <c r="E443">
        <v>64</v>
      </c>
      <c r="F443">
        <v>2.5000000000000001E-2</v>
      </c>
      <c r="G443">
        <v>521333</v>
      </c>
      <c r="H443">
        <v>13160</v>
      </c>
      <c r="I443">
        <v>15.8</v>
      </c>
      <c r="J443">
        <v>114</v>
      </c>
      <c r="K443">
        <v>114</v>
      </c>
      <c r="L443">
        <v>13</v>
      </c>
      <c r="M443">
        <v>0.97923875432525953</v>
      </c>
      <c r="N443">
        <v>2.3965999999999998</v>
      </c>
      <c r="O443">
        <v>2.5491999999999999</v>
      </c>
      <c r="P443">
        <v>4.0179999999999998</v>
      </c>
      <c r="Q443">
        <v>4.2309999999999999</v>
      </c>
      <c r="R443">
        <v>5.0224000000000002</v>
      </c>
      <c r="S443">
        <v>0.84199999999999997</v>
      </c>
      <c r="T443">
        <v>0.83399999999999996</v>
      </c>
      <c r="U443">
        <v>0.82099999999999995</v>
      </c>
      <c r="V443">
        <v>0.84599999999999997</v>
      </c>
      <c r="W443" t="s">
        <v>148</v>
      </c>
      <c r="X443" t="s">
        <v>190</v>
      </c>
      <c r="Y443" t="s">
        <v>89</v>
      </c>
      <c r="Z443" t="s">
        <v>198</v>
      </c>
    </row>
    <row r="444" spans="1:26" x14ac:dyDescent="0.25">
      <c r="A444" s="148">
        <v>1736</v>
      </c>
      <c r="B444" s="25">
        <v>43179</v>
      </c>
      <c r="C444" t="s">
        <v>217</v>
      </c>
      <c r="D444">
        <v>68.5</v>
      </c>
      <c r="E444">
        <v>69</v>
      </c>
      <c r="F444">
        <v>2.5000000000000001E-2</v>
      </c>
      <c r="G444">
        <v>521333</v>
      </c>
      <c r="H444">
        <v>13160</v>
      </c>
      <c r="I444">
        <v>15.8</v>
      </c>
      <c r="J444">
        <v>115</v>
      </c>
      <c r="K444">
        <v>115</v>
      </c>
      <c r="L444">
        <v>13</v>
      </c>
      <c r="M444">
        <v>0.97923875432525953</v>
      </c>
      <c r="N444">
        <v>2.2639</v>
      </c>
      <c r="O444">
        <v>2.1962999999999999</v>
      </c>
      <c r="P444">
        <v>2.173</v>
      </c>
      <c r="Q444">
        <v>2.0630000000000002</v>
      </c>
      <c r="R444">
        <v>5.0224000000000002</v>
      </c>
      <c r="S444">
        <v>0.48199999999999998</v>
      </c>
      <c r="T444">
        <v>0.47199999999999998</v>
      </c>
      <c r="U444">
        <v>0.46700000000000003</v>
      </c>
      <c r="V444">
        <v>0.49199999999999999</v>
      </c>
      <c r="W444" t="s">
        <v>148</v>
      </c>
      <c r="X444" t="s">
        <v>1060</v>
      </c>
      <c r="Y444" t="s">
        <v>89</v>
      </c>
      <c r="Z444" t="s">
        <v>198</v>
      </c>
    </row>
    <row r="445" spans="1:26" x14ac:dyDescent="0.25">
      <c r="A445" s="148">
        <v>1735</v>
      </c>
      <c r="B445" s="25">
        <v>43179</v>
      </c>
      <c r="C445" t="s">
        <v>560</v>
      </c>
      <c r="D445">
        <v>66.400000000000006</v>
      </c>
      <c r="E445">
        <v>68</v>
      </c>
      <c r="F445">
        <v>2.5000000000000001E-2</v>
      </c>
      <c r="G445">
        <v>521333</v>
      </c>
      <c r="H445">
        <v>13160</v>
      </c>
      <c r="I445">
        <v>15.8</v>
      </c>
      <c r="J445">
        <v>115.5</v>
      </c>
      <c r="K445">
        <v>115.5</v>
      </c>
      <c r="L445">
        <v>13</v>
      </c>
      <c r="M445">
        <v>0.97923875432525953</v>
      </c>
      <c r="N445">
        <v>0</v>
      </c>
      <c r="O445">
        <v>0</v>
      </c>
      <c r="P445">
        <v>0</v>
      </c>
      <c r="Q445">
        <v>0</v>
      </c>
      <c r="R445">
        <v>5.0224000000000002</v>
      </c>
      <c r="S445" t="s">
        <v>468</v>
      </c>
      <c r="T445" t="s">
        <v>468</v>
      </c>
      <c r="U445" t="s">
        <v>468</v>
      </c>
      <c r="V445">
        <v>3.4</v>
      </c>
      <c r="W445" t="s">
        <v>661</v>
      </c>
      <c r="X445" t="s">
        <v>1060</v>
      </c>
      <c r="Y445" t="s">
        <v>89</v>
      </c>
      <c r="Z445" t="s">
        <v>198</v>
      </c>
    </row>
    <row r="446" spans="1:26" x14ac:dyDescent="0.25">
      <c r="A446" s="148">
        <v>1734</v>
      </c>
      <c r="B446" s="25">
        <v>43179</v>
      </c>
      <c r="C446" t="s">
        <v>222</v>
      </c>
      <c r="D446">
        <v>67.900000000000006</v>
      </c>
      <c r="E446">
        <v>56</v>
      </c>
      <c r="F446">
        <v>2.5000000000000001E-2</v>
      </c>
      <c r="G446">
        <v>521333</v>
      </c>
      <c r="H446">
        <v>13160</v>
      </c>
      <c r="I446">
        <v>15.7</v>
      </c>
      <c r="J446">
        <v>115</v>
      </c>
      <c r="K446">
        <v>115</v>
      </c>
      <c r="L446">
        <v>12.9</v>
      </c>
      <c r="M446">
        <v>0.97991689750692512</v>
      </c>
      <c r="N446">
        <v>2.4581</v>
      </c>
      <c r="O446">
        <v>2.4076</v>
      </c>
      <c r="P446">
        <v>2.3247799856642239</v>
      </c>
      <c r="Q446">
        <v>2.2338754380375918</v>
      </c>
      <c r="R446">
        <v>5.0224000000000002</v>
      </c>
      <c r="S446">
        <v>0.47499999999999998</v>
      </c>
      <c r="T446">
        <v>0.46600000000000003</v>
      </c>
      <c r="U446">
        <v>0.46100000000000002</v>
      </c>
      <c r="V446">
        <v>0.48599999999999999</v>
      </c>
      <c r="W446" t="s">
        <v>148</v>
      </c>
      <c r="X446" t="s">
        <v>190</v>
      </c>
      <c r="Y446" t="s">
        <v>89</v>
      </c>
      <c r="Z446" t="s">
        <v>198</v>
      </c>
    </row>
    <row r="447" spans="1:26" x14ac:dyDescent="0.25">
      <c r="A447" s="148">
        <v>1733</v>
      </c>
      <c r="B447" s="25">
        <v>43178</v>
      </c>
      <c r="C447" t="s">
        <v>408</v>
      </c>
      <c r="D447">
        <v>68.099999999999994</v>
      </c>
      <c r="E447">
        <v>61</v>
      </c>
      <c r="F447">
        <v>2.5000000000000001E-2</v>
      </c>
      <c r="G447">
        <v>521333</v>
      </c>
      <c r="H447">
        <v>13160</v>
      </c>
      <c r="I447">
        <v>15.8</v>
      </c>
      <c r="J447">
        <v>115</v>
      </c>
      <c r="K447">
        <v>115</v>
      </c>
      <c r="L447">
        <v>13</v>
      </c>
      <c r="M447">
        <v>0.97923875432525953</v>
      </c>
      <c r="N447">
        <v>1.8207</v>
      </c>
      <c r="O447">
        <v>1.2612000000000001</v>
      </c>
      <c r="P447">
        <v>5.3309964222560344</v>
      </c>
      <c r="Q447">
        <v>3.6616655015010071</v>
      </c>
      <c r="R447">
        <v>4.8634000000000004</v>
      </c>
      <c r="S447">
        <v>1.4239999999999999</v>
      </c>
      <c r="T447">
        <v>1.4119999999999999</v>
      </c>
      <c r="U447">
        <v>1.389</v>
      </c>
      <c r="V447">
        <v>1.4139999999999999</v>
      </c>
      <c r="W447" t="s">
        <v>148</v>
      </c>
      <c r="X447" t="s">
        <v>190</v>
      </c>
      <c r="Y447" t="s">
        <v>89</v>
      </c>
      <c r="Z447" t="s">
        <v>198</v>
      </c>
    </row>
    <row r="448" spans="1:26" x14ac:dyDescent="0.25">
      <c r="A448" s="148">
        <v>1732</v>
      </c>
      <c r="B448" s="25">
        <v>43178</v>
      </c>
      <c r="C448" t="s">
        <v>411</v>
      </c>
      <c r="D448">
        <v>68.099999999999994</v>
      </c>
      <c r="E448">
        <v>61</v>
      </c>
      <c r="F448">
        <v>2.5000000000000001E-2</v>
      </c>
      <c r="G448">
        <v>521333</v>
      </c>
      <c r="H448">
        <v>13160</v>
      </c>
      <c r="I448">
        <v>15.8</v>
      </c>
      <c r="J448">
        <v>115.5</v>
      </c>
      <c r="K448">
        <v>115.5</v>
      </c>
      <c r="L448">
        <v>13</v>
      </c>
      <c r="M448">
        <v>0.97923875432525953</v>
      </c>
      <c r="N448">
        <v>2.7103000000000002</v>
      </c>
      <c r="O448">
        <v>2.3892000000000002</v>
      </c>
      <c r="P448">
        <v>3.5833427231977626</v>
      </c>
      <c r="Q448">
        <v>3.129</v>
      </c>
      <c r="R448">
        <v>4.8634000000000004</v>
      </c>
      <c r="S448">
        <v>0.64300000000000002</v>
      </c>
      <c r="T448">
        <v>0.63700000000000001</v>
      </c>
      <c r="U448">
        <v>0.627</v>
      </c>
      <c r="V448">
        <v>0.65200000000000002</v>
      </c>
      <c r="W448" t="s">
        <v>148</v>
      </c>
      <c r="X448" t="s">
        <v>190</v>
      </c>
      <c r="Y448" t="s">
        <v>89</v>
      </c>
      <c r="Z448" t="s">
        <v>198</v>
      </c>
    </row>
    <row r="449" spans="1:26" x14ac:dyDescent="0.25">
      <c r="A449" s="148">
        <v>1731</v>
      </c>
      <c r="B449" s="25">
        <v>43178</v>
      </c>
      <c r="C449" t="s">
        <v>220</v>
      </c>
      <c r="D449">
        <v>68.400000000000006</v>
      </c>
      <c r="E449">
        <v>62</v>
      </c>
      <c r="F449">
        <v>2.5000000000000001E-2</v>
      </c>
      <c r="G449">
        <v>521333</v>
      </c>
      <c r="H449">
        <v>13160</v>
      </c>
      <c r="I449">
        <v>15.8</v>
      </c>
      <c r="J449">
        <v>114</v>
      </c>
      <c r="K449">
        <v>114</v>
      </c>
      <c r="L449">
        <v>13</v>
      </c>
      <c r="M449">
        <v>0.97923875432525953</v>
      </c>
      <c r="N449">
        <v>2.3273000000000001</v>
      </c>
      <c r="O449">
        <v>2.2694000000000001</v>
      </c>
      <c r="P449">
        <v>2.335</v>
      </c>
      <c r="Q449">
        <v>2.202</v>
      </c>
      <c r="R449">
        <v>4.8634000000000004</v>
      </c>
      <c r="S449">
        <v>0.48799999999999999</v>
      </c>
      <c r="T449">
        <v>0.47199999999999998</v>
      </c>
      <c r="U449">
        <v>0.47</v>
      </c>
      <c r="V449">
        <v>0.495</v>
      </c>
      <c r="W449" t="s">
        <v>148</v>
      </c>
      <c r="X449" t="s">
        <v>1060</v>
      </c>
      <c r="Y449" t="s">
        <v>89</v>
      </c>
      <c r="Z449" t="s">
        <v>198</v>
      </c>
    </row>
    <row r="450" spans="1:26" x14ac:dyDescent="0.25">
      <c r="A450" s="148">
        <v>1730</v>
      </c>
      <c r="B450" s="25">
        <v>43178</v>
      </c>
      <c r="C450" t="s">
        <v>500</v>
      </c>
      <c r="D450">
        <v>68.2</v>
      </c>
      <c r="E450">
        <v>39</v>
      </c>
      <c r="F450">
        <v>2.5000000000000001E-2</v>
      </c>
      <c r="G450">
        <v>521333</v>
      </c>
      <c r="H450">
        <v>13160</v>
      </c>
      <c r="I450">
        <v>15.7</v>
      </c>
      <c r="J450">
        <v>116</v>
      </c>
      <c r="K450">
        <v>116</v>
      </c>
      <c r="L450">
        <v>12.9</v>
      </c>
      <c r="M450">
        <v>0.97991689750692512</v>
      </c>
      <c r="N450">
        <v>0</v>
      </c>
      <c r="O450">
        <v>0</v>
      </c>
      <c r="P450">
        <v>0</v>
      </c>
      <c r="Q450">
        <v>0</v>
      </c>
      <c r="R450">
        <v>4.8634000000000004</v>
      </c>
      <c r="S450" t="s">
        <v>468</v>
      </c>
      <c r="T450" t="s">
        <v>468</v>
      </c>
      <c r="U450" t="s">
        <v>468</v>
      </c>
      <c r="V450">
        <v>3.4</v>
      </c>
      <c r="W450" t="s">
        <v>661</v>
      </c>
      <c r="X450" t="s">
        <v>1060</v>
      </c>
      <c r="Y450" t="s">
        <v>89</v>
      </c>
      <c r="Z450" t="s">
        <v>198</v>
      </c>
    </row>
    <row r="451" spans="1:26" x14ac:dyDescent="0.25">
      <c r="A451" s="148">
        <v>1729</v>
      </c>
      <c r="B451" s="25">
        <v>43177</v>
      </c>
      <c r="C451" t="s">
        <v>407</v>
      </c>
      <c r="D451">
        <v>67.900000000000006</v>
      </c>
      <c r="E451">
        <v>65</v>
      </c>
      <c r="F451">
        <v>2.5000000000000001E-2</v>
      </c>
      <c r="G451">
        <v>521333</v>
      </c>
      <c r="H451">
        <v>13160</v>
      </c>
      <c r="I451">
        <v>15.9</v>
      </c>
      <c r="J451">
        <v>116</v>
      </c>
      <c r="K451">
        <v>116</v>
      </c>
      <c r="L451">
        <v>13</v>
      </c>
      <c r="M451">
        <v>0.97923875432525953</v>
      </c>
      <c r="N451">
        <v>1.9530000000000001</v>
      </c>
      <c r="O451">
        <v>1.2887</v>
      </c>
      <c r="P451">
        <v>7.0850682933297966</v>
      </c>
      <c r="Q451">
        <v>4.7093077841135127</v>
      </c>
      <c r="R451">
        <v>5.2786999999999997</v>
      </c>
      <c r="S451">
        <v>1.915</v>
      </c>
      <c r="T451">
        <v>1.929</v>
      </c>
      <c r="U451">
        <v>1.8819999999999999</v>
      </c>
      <c r="V451">
        <v>1.907</v>
      </c>
      <c r="W451" t="s">
        <v>148</v>
      </c>
      <c r="X451" t="s">
        <v>190</v>
      </c>
      <c r="Y451" t="s">
        <v>89</v>
      </c>
      <c r="Z451" t="s">
        <v>198</v>
      </c>
    </row>
    <row r="452" spans="1:26" x14ac:dyDescent="0.25">
      <c r="A452" s="148">
        <v>1728</v>
      </c>
      <c r="B452" s="25">
        <v>43177</v>
      </c>
      <c r="C452" t="s">
        <v>217</v>
      </c>
      <c r="D452">
        <v>67.900000000000006</v>
      </c>
      <c r="E452">
        <v>61</v>
      </c>
      <c r="F452">
        <v>2.5000000000000001E-2</v>
      </c>
      <c r="G452">
        <v>521333</v>
      </c>
      <c r="H452">
        <v>13160</v>
      </c>
      <c r="I452">
        <v>15.8</v>
      </c>
      <c r="J452">
        <v>115</v>
      </c>
      <c r="K452">
        <v>115</v>
      </c>
      <c r="L452">
        <v>13</v>
      </c>
      <c r="M452">
        <v>0.97923875432525953</v>
      </c>
      <c r="N452">
        <v>2.9186000000000001</v>
      </c>
      <c r="O452">
        <v>2.6412</v>
      </c>
      <c r="P452">
        <v>2.4714687328319473</v>
      </c>
      <c r="Q452">
        <v>2.2615841021463616</v>
      </c>
      <c r="R452">
        <v>5.2786999999999997</v>
      </c>
      <c r="S452">
        <v>0.44700000000000001</v>
      </c>
      <c r="T452">
        <v>0.45200000000000001</v>
      </c>
      <c r="U452">
        <v>0.44</v>
      </c>
      <c r="V452">
        <v>0.46500000000000002</v>
      </c>
      <c r="W452" t="s">
        <v>148</v>
      </c>
      <c r="X452" t="s">
        <v>190</v>
      </c>
      <c r="Y452" t="s">
        <v>89</v>
      </c>
      <c r="Z452" t="s">
        <v>198</v>
      </c>
    </row>
    <row r="453" spans="1:26" x14ac:dyDescent="0.25">
      <c r="A453" s="148">
        <v>1727</v>
      </c>
      <c r="B453" s="25">
        <v>43177</v>
      </c>
      <c r="C453" t="s">
        <v>560</v>
      </c>
      <c r="D453">
        <v>66.400000000000006</v>
      </c>
      <c r="E453">
        <v>67</v>
      </c>
      <c r="F453">
        <v>2.5000000000000001E-2</v>
      </c>
      <c r="G453">
        <v>521333</v>
      </c>
      <c r="H453">
        <v>13160</v>
      </c>
      <c r="I453">
        <v>15.7</v>
      </c>
      <c r="J453">
        <v>114.5</v>
      </c>
      <c r="K453">
        <v>114.5</v>
      </c>
      <c r="L453">
        <v>12.9</v>
      </c>
      <c r="M453">
        <v>0.97991689750692512</v>
      </c>
      <c r="N453">
        <v>0</v>
      </c>
      <c r="O453">
        <v>0</v>
      </c>
      <c r="P453">
        <v>0</v>
      </c>
      <c r="Q453">
        <v>0</v>
      </c>
      <c r="R453">
        <v>5.2786999999999997</v>
      </c>
      <c r="S453" t="s">
        <v>468</v>
      </c>
      <c r="T453" t="s">
        <v>468</v>
      </c>
      <c r="U453" t="s">
        <v>468</v>
      </c>
      <c r="V453">
        <v>2.8</v>
      </c>
      <c r="W453" t="s">
        <v>661</v>
      </c>
      <c r="X453" t="s">
        <v>1060</v>
      </c>
      <c r="Y453" t="s">
        <v>89</v>
      </c>
      <c r="Z453" t="s">
        <v>198</v>
      </c>
    </row>
    <row r="454" spans="1:26" x14ac:dyDescent="0.25">
      <c r="A454" s="148">
        <v>1725</v>
      </c>
      <c r="B454" s="25">
        <v>43177</v>
      </c>
      <c r="C454" t="s">
        <v>222</v>
      </c>
      <c r="D454">
        <v>67.400000000000006</v>
      </c>
      <c r="E454">
        <v>61</v>
      </c>
      <c r="F454">
        <v>2.5000000000000001E-2</v>
      </c>
      <c r="G454">
        <v>521333</v>
      </c>
      <c r="H454">
        <v>13160</v>
      </c>
      <c r="I454">
        <v>15.8</v>
      </c>
      <c r="J454">
        <v>115.5</v>
      </c>
      <c r="K454">
        <v>115.5</v>
      </c>
      <c r="L454">
        <v>13</v>
      </c>
      <c r="M454">
        <v>0.97923875432525953</v>
      </c>
      <c r="N454">
        <v>2.2172999999999998</v>
      </c>
      <c r="O454">
        <v>2.48</v>
      </c>
      <c r="P454">
        <v>2.0078227593915168</v>
      </c>
      <c r="Q454">
        <v>2.2832894462651794</v>
      </c>
      <c r="R454">
        <v>5.2786999999999997</v>
      </c>
      <c r="S454">
        <v>0.47799999999999998</v>
      </c>
      <c r="T454">
        <v>0.48599999999999999</v>
      </c>
      <c r="U454">
        <v>0.47199999999999998</v>
      </c>
      <c r="V454">
        <v>0.497</v>
      </c>
      <c r="W454" t="s">
        <v>148</v>
      </c>
      <c r="X454" t="s">
        <v>190</v>
      </c>
      <c r="Y454" t="s">
        <v>89</v>
      </c>
      <c r="Z454" t="s">
        <v>198</v>
      </c>
    </row>
    <row r="455" spans="1:26" x14ac:dyDescent="0.25">
      <c r="A455" s="148">
        <v>1726</v>
      </c>
      <c r="B455" s="25">
        <v>43177</v>
      </c>
      <c r="C455" t="s">
        <v>220</v>
      </c>
      <c r="D455">
        <v>67.3</v>
      </c>
      <c r="E455">
        <v>62</v>
      </c>
      <c r="F455">
        <v>2.5000000000000001E-2</v>
      </c>
      <c r="G455">
        <v>521333</v>
      </c>
      <c r="H455">
        <v>13160</v>
      </c>
      <c r="I455">
        <v>15.9</v>
      </c>
      <c r="J455">
        <v>116</v>
      </c>
      <c r="K455">
        <v>116</v>
      </c>
      <c r="L455">
        <v>13</v>
      </c>
      <c r="M455">
        <v>0.97923875432525953</v>
      </c>
      <c r="N455">
        <v>2.7101999999999999</v>
      </c>
      <c r="O455">
        <v>2.6496</v>
      </c>
      <c r="P455">
        <v>2.4746933904180954</v>
      </c>
      <c r="Q455">
        <v>2.3942622236535511</v>
      </c>
      <c r="R455">
        <v>5.2786999999999997</v>
      </c>
      <c r="S455">
        <v>0.48199999999999998</v>
      </c>
      <c r="T455">
        <v>0.47699999999999998</v>
      </c>
      <c r="U455">
        <v>0.47</v>
      </c>
      <c r="V455">
        <v>0.495</v>
      </c>
      <c r="W455" t="s">
        <v>148</v>
      </c>
      <c r="X455" t="s">
        <v>190</v>
      </c>
      <c r="Y455" t="s">
        <v>89</v>
      </c>
      <c r="Z455" t="s">
        <v>198</v>
      </c>
    </row>
    <row r="456" spans="1:26" x14ac:dyDescent="0.25">
      <c r="A456" s="148">
        <v>1724</v>
      </c>
      <c r="B456" s="25">
        <v>43176</v>
      </c>
      <c r="C456" t="s">
        <v>408</v>
      </c>
      <c r="D456">
        <v>68.7</v>
      </c>
      <c r="E456">
        <v>62</v>
      </c>
      <c r="F456">
        <v>2.5000000000000001E-2</v>
      </c>
      <c r="G456">
        <v>521333</v>
      </c>
      <c r="H456">
        <v>13160</v>
      </c>
      <c r="I456">
        <v>15.7</v>
      </c>
      <c r="J456">
        <v>114.5</v>
      </c>
      <c r="K456">
        <v>114.5</v>
      </c>
      <c r="L456">
        <v>12.9</v>
      </c>
      <c r="M456">
        <v>0.97991689750692512</v>
      </c>
      <c r="N456">
        <v>1.7826</v>
      </c>
      <c r="O456">
        <v>1.4211</v>
      </c>
      <c r="P456">
        <v>5.5916260856886968</v>
      </c>
      <c r="Q456">
        <v>4.475439378475766</v>
      </c>
      <c r="R456">
        <v>4.8010999999999999</v>
      </c>
      <c r="S456">
        <v>1.506</v>
      </c>
      <c r="T456">
        <v>1.512</v>
      </c>
      <c r="U456">
        <v>1.4790000000000001</v>
      </c>
      <c r="V456">
        <v>1.504</v>
      </c>
      <c r="W456" t="s">
        <v>148</v>
      </c>
      <c r="X456" t="s">
        <v>190</v>
      </c>
      <c r="Y456" t="s">
        <v>89</v>
      </c>
      <c r="Z456" t="s">
        <v>198</v>
      </c>
    </row>
    <row r="457" spans="1:26" x14ac:dyDescent="0.25">
      <c r="A457" s="148">
        <v>1723</v>
      </c>
      <c r="B457" s="25">
        <v>43176</v>
      </c>
      <c r="C457" t="s">
        <v>411</v>
      </c>
      <c r="D457">
        <v>68.7</v>
      </c>
      <c r="E457">
        <v>62</v>
      </c>
      <c r="F457">
        <v>2.5000000000000001E-2</v>
      </c>
      <c r="G457">
        <v>521333</v>
      </c>
      <c r="H457">
        <v>13160</v>
      </c>
      <c r="I457">
        <v>15.7</v>
      </c>
      <c r="J457">
        <v>114.5</v>
      </c>
      <c r="K457">
        <v>114.5</v>
      </c>
      <c r="L457">
        <v>12.9</v>
      </c>
      <c r="M457">
        <v>0.97991689750692512</v>
      </c>
      <c r="N457">
        <v>2.9165000000000001</v>
      </c>
      <c r="O457">
        <v>2.4377</v>
      </c>
      <c r="P457">
        <v>3.2924600612359667</v>
      </c>
      <c r="Q457">
        <v>2.7170000000000001</v>
      </c>
      <c r="R457">
        <v>4.8010999999999999</v>
      </c>
      <c r="S457">
        <v>0.54200000000000004</v>
      </c>
      <c r="T457">
        <v>0.53500000000000003</v>
      </c>
      <c r="U457">
        <v>0.52800000000000002</v>
      </c>
      <c r="V457">
        <v>0.55300000000000005</v>
      </c>
      <c r="W457" t="s">
        <v>148</v>
      </c>
      <c r="X457" t="s">
        <v>190</v>
      </c>
      <c r="Y457" t="s">
        <v>89</v>
      </c>
      <c r="Z457" t="s">
        <v>198</v>
      </c>
    </row>
    <row r="458" spans="1:26" x14ac:dyDescent="0.25">
      <c r="A458" s="148">
        <v>1722</v>
      </c>
      <c r="B458" s="25">
        <v>43176</v>
      </c>
      <c r="C458" t="s">
        <v>412</v>
      </c>
      <c r="D458">
        <v>68.7</v>
      </c>
      <c r="E458">
        <v>62</v>
      </c>
      <c r="F458">
        <v>2.5000000000000001E-2</v>
      </c>
      <c r="G458">
        <v>521333</v>
      </c>
      <c r="H458">
        <v>13160</v>
      </c>
      <c r="I458">
        <v>15.8</v>
      </c>
      <c r="J458">
        <v>114.5</v>
      </c>
      <c r="K458">
        <v>114.5</v>
      </c>
      <c r="L458">
        <v>13</v>
      </c>
      <c r="M458">
        <v>0.97923875432525953</v>
      </c>
      <c r="N458">
        <v>2.7601</v>
      </c>
      <c r="O458">
        <v>2.6985999999999999</v>
      </c>
      <c r="P458">
        <v>3.4159999999999999</v>
      </c>
      <c r="Q458">
        <v>3.4174435025306704</v>
      </c>
      <c r="R458">
        <v>4.8010999999999999</v>
      </c>
      <c r="S458">
        <v>0.59399999999999997</v>
      </c>
      <c r="T458">
        <v>0.60799999999999998</v>
      </c>
      <c r="U458">
        <v>0.58899999999999997</v>
      </c>
      <c r="V458">
        <v>0.61399999999999999</v>
      </c>
      <c r="W458" t="s">
        <v>148</v>
      </c>
      <c r="X458" t="s">
        <v>190</v>
      </c>
      <c r="Y458" t="s">
        <v>89</v>
      </c>
      <c r="Z458" t="s">
        <v>198</v>
      </c>
    </row>
    <row r="459" spans="1:26" x14ac:dyDescent="0.25">
      <c r="A459" s="148">
        <v>1721</v>
      </c>
      <c r="B459" s="25">
        <v>43176</v>
      </c>
      <c r="C459" t="s">
        <v>500</v>
      </c>
      <c r="D459">
        <v>68.400000000000006</v>
      </c>
      <c r="E459">
        <v>74</v>
      </c>
      <c r="F459">
        <v>2.5000000000000001E-2</v>
      </c>
      <c r="G459">
        <v>521333</v>
      </c>
      <c r="H459">
        <v>13160</v>
      </c>
      <c r="I459">
        <v>15.6</v>
      </c>
      <c r="J459">
        <v>114</v>
      </c>
      <c r="K459">
        <v>114</v>
      </c>
      <c r="L459">
        <v>12.9</v>
      </c>
      <c r="M459">
        <v>0.97991689750692512</v>
      </c>
      <c r="N459">
        <v>0</v>
      </c>
      <c r="O459">
        <v>0</v>
      </c>
      <c r="P459">
        <v>0</v>
      </c>
      <c r="Q459">
        <v>0</v>
      </c>
      <c r="R459">
        <v>4.8010999999999999</v>
      </c>
      <c r="S459" t="s">
        <v>468</v>
      </c>
      <c r="T459" t="s">
        <v>468</v>
      </c>
      <c r="U459" t="s">
        <v>468</v>
      </c>
      <c r="V459">
        <v>3.2</v>
      </c>
      <c r="W459" t="s">
        <v>661</v>
      </c>
      <c r="X459" t="s">
        <v>1060</v>
      </c>
      <c r="Y459" t="s">
        <v>89</v>
      </c>
      <c r="Z459" t="s">
        <v>198</v>
      </c>
    </row>
    <row r="460" spans="1:26" x14ac:dyDescent="0.25">
      <c r="A460" s="148">
        <v>1720</v>
      </c>
      <c r="B460" s="25">
        <v>43176</v>
      </c>
      <c r="C460" t="s">
        <v>217</v>
      </c>
      <c r="D460">
        <v>67.900000000000006</v>
      </c>
      <c r="E460">
        <v>68</v>
      </c>
      <c r="F460">
        <v>2.5000000000000001E-2</v>
      </c>
      <c r="G460">
        <v>521333</v>
      </c>
      <c r="H460">
        <v>13160</v>
      </c>
      <c r="I460">
        <v>15.7</v>
      </c>
      <c r="J460">
        <v>114.5</v>
      </c>
      <c r="K460">
        <v>114.5</v>
      </c>
      <c r="L460">
        <v>12.9</v>
      </c>
      <c r="M460">
        <v>0.97991689750692512</v>
      </c>
      <c r="N460">
        <v>2.8115000000000001</v>
      </c>
      <c r="O460">
        <v>2.6471</v>
      </c>
      <c r="P460">
        <v>2.6995928016496222</v>
      </c>
      <c r="Q460">
        <v>2.4976282518589494</v>
      </c>
      <c r="R460">
        <v>4.8010999999999999</v>
      </c>
      <c r="S460">
        <v>0.46100000000000002</v>
      </c>
      <c r="T460">
        <v>0.45300000000000001</v>
      </c>
      <c r="U460">
        <v>0.44800000000000001</v>
      </c>
      <c r="V460">
        <v>0.47299999999999998</v>
      </c>
      <c r="W460" t="s">
        <v>148</v>
      </c>
      <c r="X460" t="s">
        <v>190</v>
      </c>
      <c r="Y460" t="s">
        <v>89</v>
      </c>
      <c r="Z460" t="s">
        <v>198</v>
      </c>
    </row>
    <row r="461" spans="1:26" x14ac:dyDescent="0.25">
      <c r="A461" s="148">
        <v>1719</v>
      </c>
      <c r="B461" s="25">
        <v>43175</v>
      </c>
      <c r="C461" t="s">
        <v>407</v>
      </c>
      <c r="D461">
        <v>68.3</v>
      </c>
      <c r="E461">
        <v>70</v>
      </c>
      <c r="F461">
        <v>2.5000000000000001E-2</v>
      </c>
      <c r="G461">
        <v>521333</v>
      </c>
      <c r="H461">
        <v>13160</v>
      </c>
      <c r="I461">
        <v>15.8</v>
      </c>
      <c r="J461">
        <v>114.5</v>
      </c>
      <c r="K461">
        <v>114.5</v>
      </c>
      <c r="L461">
        <v>13</v>
      </c>
      <c r="M461">
        <v>0.97923875432525953</v>
      </c>
      <c r="N461">
        <v>2.8714</v>
      </c>
      <c r="O461">
        <v>2.3988</v>
      </c>
      <c r="P461">
        <v>8.0190000000000001</v>
      </c>
      <c r="Q461">
        <v>6.6509999999999998</v>
      </c>
      <c r="R461">
        <v>5.0808</v>
      </c>
      <c r="S461">
        <v>1.419</v>
      </c>
      <c r="T461">
        <v>1.409</v>
      </c>
      <c r="U461">
        <v>1.385</v>
      </c>
      <c r="V461">
        <v>1.41</v>
      </c>
      <c r="W461" t="s">
        <v>148</v>
      </c>
      <c r="X461" t="s">
        <v>190</v>
      </c>
      <c r="Y461" t="s">
        <v>89</v>
      </c>
      <c r="Z461" t="s">
        <v>198</v>
      </c>
    </row>
    <row r="462" spans="1:26" x14ac:dyDescent="0.25">
      <c r="A462" s="148">
        <v>1718</v>
      </c>
      <c r="B462" s="25">
        <v>43175</v>
      </c>
      <c r="C462" t="s">
        <v>410</v>
      </c>
      <c r="D462">
        <v>68.3</v>
      </c>
      <c r="E462">
        <v>70</v>
      </c>
      <c r="F462">
        <v>2.5000000000000001E-2</v>
      </c>
      <c r="G462">
        <v>521333</v>
      </c>
      <c r="H462">
        <v>13160</v>
      </c>
      <c r="I462">
        <v>15.8</v>
      </c>
      <c r="J462">
        <v>114.5</v>
      </c>
      <c r="K462">
        <v>114.5</v>
      </c>
      <c r="L462">
        <v>13</v>
      </c>
      <c r="M462">
        <v>0.97923875432525953</v>
      </c>
      <c r="N462">
        <v>2.1585999999999999</v>
      </c>
      <c r="O462">
        <v>2.6972</v>
      </c>
      <c r="P462">
        <v>2.573</v>
      </c>
      <c r="Q462">
        <v>3.254179656746969</v>
      </c>
      <c r="R462">
        <v>5.0808</v>
      </c>
      <c r="S462">
        <v>0.60599999999999998</v>
      </c>
      <c r="T462">
        <v>0.61299999999999999</v>
      </c>
      <c r="U462">
        <v>0.59699999999999998</v>
      </c>
      <c r="V462">
        <v>0.622</v>
      </c>
      <c r="W462" t="s">
        <v>148</v>
      </c>
      <c r="X462" t="s">
        <v>190</v>
      </c>
      <c r="Y462" t="s">
        <v>89</v>
      </c>
      <c r="Z462" t="s">
        <v>198</v>
      </c>
    </row>
    <row r="463" spans="1:26" x14ac:dyDescent="0.25">
      <c r="A463" s="148">
        <v>1717</v>
      </c>
      <c r="B463" s="25">
        <v>43175</v>
      </c>
      <c r="C463" t="s">
        <v>222</v>
      </c>
      <c r="D463">
        <v>69.400000000000006</v>
      </c>
      <c r="E463">
        <v>68</v>
      </c>
      <c r="F463">
        <v>2.5000000000000001E-2</v>
      </c>
      <c r="G463">
        <v>521333</v>
      </c>
      <c r="H463">
        <v>13160</v>
      </c>
      <c r="I463">
        <v>15.7</v>
      </c>
      <c r="J463">
        <v>114.5</v>
      </c>
      <c r="K463">
        <v>114.5</v>
      </c>
      <c r="L463">
        <v>12.9</v>
      </c>
      <c r="M463">
        <v>0.97991689750692512</v>
      </c>
      <c r="N463">
        <v>2.1836000000000002</v>
      </c>
      <c r="O463">
        <v>2.1240999999999999</v>
      </c>
      <c r="P463">
        <v>1.8939999999999999</v>
      </c>
      <c r="Q463">
        <v>1.8069999999999999</v>
      </c>
      <c r="R463">
        <v>5.0808</v>
      </c>
      <c r="S463">
        <v>0.441</v>
      </c>
      <c r="T463">
        <v>0.432</v>
      </c>
      <c r="U463">
        <v>0.42799999999999999</v>
      </c>
      <c r="V463">
        <v>0.45300000000000001</v>
      </c>
      <c r="W463" t="s">
        <v>148</v>
      </c>
      <c r="X463" t="s">
        <v>1060</v>
      </c>
      <c r="Y463" t="s">
        <v>89</v>
      </c>
      <c r="Z463" t="s">
        <v>198</v>
      </c>
    </row>
    <row r="464" spans="1:26" x14ac:dyDescent="0.25">
      <c r="A464" s="148">
        <v>1716</v>
      </c>
      <c r="B464" s="25">
        <v>43175</v>
      </c>
      <c r="C464" t="s">
        <v>560</v>
      </c>
      <c r="D464">
        <v>68.2</v>
      </c>
      <c r="E464">
        <v>69</v>
      </c>
      <c r="F464">
        <v>2.5000000000000001E-2</v>
      </c>
      <c r="G464">
        <v>521333</v>
      </c>
      <c r="H464">
        <v>13160</v>
      </c>
      <c r="I464">
        <v>15.7</v>
      </c>
      <c r="J464">
        <v>115</v>
      </c>
      <c r="K464">
        <v>115</v>
      </c>
      <c r="L464">
        <v>12.9</v>
      </c>
      <c r="M464">
        <v>0.97991689750692512</v>
      </c>
      <c r="N464">
        <v>0</v>
      </c>
      <c r="O464">
        <v>0</v>
      </c>
      <c r="P464">
        <v>0</v>
      </c>
      <c r="Q464">
        <v>0</v>
      </c>
      <c r="R464">
        <v>5.0808</v>
      </c>
      <c r="S464" t="s">
        <v>468</v>
      </c>
      <c r="T464" t="s">
        <v>468</v>
      </c>
      <c r="U464" t="s">
        <v>468</v>
      </c>
      <c r="V464">
        <v>3.4</v>
      </c>
      <c r="W464" t="s">
        <v>661</v>
      </c>
      <c r="X464" t="s">
        <v>1060</v>
      </c>
      <c r="Y464" t="s">
        <v>89</v>
      </c>
      <c r="Z464" t="s">
        <v>198</v>
      </c>
    </row>
    <row r="465" spans="1:26" x14ac:dyDescent="0.25">
      <c r="A465" s="148">
        <v>1715</v>
      </c>
      <c r="B465" s="25">
        <v>43175</v>
      </c>
      <c r="C465" t="s">
        <v>220</v>
      </c>
      <c r="D465">
        <v>68.7</v>
      </c>
      <c r="E465">
        <v>67</v>
      </c>
      <c r="F465">
        <v>2.5000000000000001E-2</v>
      </c>
      <c r="G465">
        <v>521333</v>
      </c>
      <c r="H465">
        <v>13160</v>
      </c>
      <c r="I465">
        <v>15.8</v>
      </c>
      <c r="J465">
        <v>114.5</v>
      </c>
      <c r="K465">
        <v>114.5</v>
      </c>
      <c r="L465">
        <v>13</v>
      </c>
      <c r="M465">
        <v>0.97923875432525953</v>
      </c>
      <c r="N465">
        <v>2.2136999999999998</v>
      </c>
      <c r="O465">
        <v>2.1741999999999999</v>
      </c>
      <c r="P465">
        <v>2.133</v>
      </c>
      <c r="Q465">
        <v>2.0190000000000001</v>
      </c>
      <c r="R465">
        <v>5.0808</v>
      </c>
      <c r="S465">
        <v>0.49</v>
      </c>
      <c r="T465">
        <v>0.47199999999999998</v>
      </c>
      <c r="U465">
        <v>0.47099999999999997</v>
      </c>
      <c r="V465">
        <v>0.496</v>
      </c>
      <c r="W465" t="s">
        <v>148</v>
      </c>
      <c r="X465" t="s">
        <v>1060</v>
      </c>
      <c r="Y465" t="s">
        <v>89</v>
      </c>
      <c r="Z465" t="s">
        <v>198</v>
      </c>
    </row>
    <row r="466" spans="1:26" x14ac:dyDescent="0.25">
      <c r="A466" s="148">
        <v>1714</v>
      </c>
      <c r="B466" s="25">
        <v>43175</v>
      </c>
      <c r="C466" t="s">
        <v>406</v>
      </c>
      <c r="D466">
        <v>67.900000000000006</v>
      </c>
      <c r="E466">
        <v>62</v>
      </c>
      <c r="F466">
        <v>2.5000000000000001E-2</v>
      </c>
      <c r="G466">
        <v>521333</v>
      </c>
      <c r="H466">
        <v>13160</v>
      </c>
      <c r="I466">
        <v>15.6</v>
      </c>
      <c r="J466">
        <v>114</v>
      </c>
      <c r="K466">
        <v>114</v>
      </c>
      <c r="L466">
        <v>12.9</v>
      </c>
      <c r="M466">
        <v>0.97991689750692512</v>
      </c>
      <c r="N466">
        <v>2.0343</v>
      </c>
      <c r="O466">
        <v>1.599</v>
      </c>
      <c r="P466">
        <v>7.1909990552668877</v>
      </c>
      <c r="Q466">
        <v>5.673</v>
      </c>
      <c r="R466">
        <v>5.0808</v>
      </c>
      <c r="S466">
        <v>1.796</v>
      </c>
      <c r="T466">
        <v>1.8029999999999999</v>
      </c>
      <c r="U466">
        <v>1.7629999999999999</v>
      </c>
      <c r="V466">
        <v>1.788</v>
      </c>
      <c r="W466" t="s">
        <v>148</v>
      </c>
      <c r="X466" t="s">
        <v>190</v>
      </c>
      <c r="Y466" t="s">
        <v>89</v>
      </c>
      <c r="Z466" t="s">
        <v>198</v>
      </c>
    </row>
    <row r="467" spans="1:26" x14ac:dyDescent="0.25">
      <c r="A467" s="148">
        <v>1713</v>
      </c>
      <c r="B467" s="25">
        <v>43174</v>
      </c>
      <c r="C467" t="s">
        <v>412</v>
      </c>
      <c r="D467">
        <v>67.900000000000006</v>
      </c>
      <c r="E467">
        <v>62</v>
      </c>
      <c r="F467">
        <v>2.5000000000000001E-2</v>
      </c>
      <c r="G467">
        <v>521333</v>
      </c>
      <c r="H467">
        <v>13160</v>
      </c>
      <c r="I467">
        <v>15.8</v>
      </c>
      <c r="J467">
        <v>115</v>
      </c>
      <c r="K467">
        <v>115</v>
      </c>
      <c r="L467">
        <v>13</v>
      </c>
      <c r="M467">
        <v>0.97923875432525953</v>
      </c>
      <c r="N467">
        <v>2.6200999999999999</v>
      </c>
      <c r="O467">
        <v>2.9026999999999998</v>
      </c>
      <c r="P467">
        <v>3.6990008201202844</v>
      </c>
      <c r="Q467">
        <v>4.0869999999999997</v>
      </c>
      <c r="R467">
        <v>5.1212</v>
      </c>
      <c r="S467">
        <v>0.72299999999999998</v>
      </c>
      <c r="T467">
        <v>0.72099999999999997</v>
      </c>
      <c r="U467">
        <v>0.70699999999999996</v>
      </c>
      <c r="V467">
        <v>0.73199999999999998</v>
      </c>
      <c r="W467" t="s">
        <v>148</v>
      </c>
      <c r="X467" t="s">
        <v>190</v>
      </c>
      <c r="Y467" t="s">
        <v>89</v>
      </c>
      <c r="Z467" t="s">
        <v>198</v>
      </c>
    </row>
    <row r="468" spans="1:26" x14ac:dyDescent="0.25">
      <c r="A468" s="148">
        <v>1712</v>
      </c>
      <c r="B468" s="25">
        <v>43174</v>
      </c>
      <c r="C468" t="s">
        <v>217</v>
      </c>
      <c r="D468">
        <v>68.2</v>
      </c>
      <c r="E468">
        <v>59</v>
      </c>
      <c r="F468">
        <v>2.5000000000000001E-2</v>
      </c>
      <c r="G468">
        <v>521333</v>
      </c>
      <c r="H468">
        <v>13160</v>
      </c>
      <c r="I468">
        <v>15.8</v>
      </c>
      <c r="J468">
        <v>114.5</v>
      </c>
      <c r="K468">
        <v>114.5</v>
      </c>
      <c r="L468">
        <v>13</v>
      </c>
      <c r="M468">
        <v>0.97923875432525953</v>
      </c>
      <c r="N468">
        <v>2.2845</v>
      </c>
      <c r="O468">
        <v>2.2168999999999999</v>
      </c>
      <c r="P468">
        <v>2.1150000000000002</v>
      </c>
      <c r="Q468">
        <v>2.0169999999999999</v>
      </c>
      <c r="R468">
        <v>5.1212</v>
      </c>
      <c r="S468">
        <v>0.47399999999999998</v>
      </c>
      <c r="T468">
        <v>0.46600000000000003</v>
      </c>
      <c r="U468">
        <v>0.46</v>
      </c>
      <c r="V468">
        <v>0.48499999999999999</v>
      </c>
      <c r="W468" t="s">
        <v>148</v>
      </c>
      <c r="X468" t="s">
        <v>1060</v>
      </c>
      <c r="Y468" t="s">
        <v>89</v>
      </c>
      <c r="Z468" t="s">
        <v>198</v>
      </c>
    </row>
    <row r="469" spans="1:26" x14ac:dyDescent="0.25">
      <c r="A469" s="148">
        <v>1711</v>
      </c>
      <c r="B469" s="25">
        <v>43174</v>
      </c>
      <c r="C469" t="s">
        <v>500</v>
      </c>
      <c r="D469">
        <v>68.900000000000006</v>
      </c>
      <c r="E469">
        <v>64</v>
      </c>
      <c r="F469">
        <v>2.5000000000000001E-2</v>
      </c>
      <c r="G469">
        <v>521333</v>
      </c>
      <c r="H469">
        <v>13160</v>
      </c>
      <c r="I469">
        <v>15.8</v>
      </c>
      <c r="J469">
        <v>115</v>
      </c>
      <c r="K469">
        <v>115</v>
      </c>
      <c r="L469">
        <v>13</v>
      </c>
      <c r="M469">
        <v>0.97923875432525953</v>
      </c>
      <c r="N469">
        <v>0</v>
      </c>
      <c r="O469">
        <v>0</v>
      </c>
      <c r="P469">
        <v>0</v>
      </c>
      <c r="Q469">
        <v>0</v>
      </c>
      <c r="R469">
        <v>5.1212</v>
      </c>
      <c r="S469" t="s">
        <v>468</v>
      </c>
      <c r="T469" t="s">
        <v>468</v>
      </c>
      <c r="U469" t="s">
        <v>468</v>
      </c>
      <c r="V469">
        <v>3.6</v>
      </c>
      <c r="W469" t="s">
        <v>661</v>
      </c>
      <c r="X469" t="s">
        <v>190</v>
      </c>
      <c r="Y469" t="s">
        <v>89</v>
      </c>
      <c r="Z469" t="s">
        <v>198</v>
      </c>
    </row>
    <row r="470" spans="1:26" x14ac:dyDescent="0.25">
      <c r="A470" s="148">
        <v>1710</v>
      </c>
      <c r="B470" s="25">
        <v>43174</v>
      </c>
      <c r="C470" t="s">
        <v>408</v>
      </c>
      <c r="D470">
        <v>67</v>
      </c>
      <c r="E470">
        <v>59</v>
      </c>
      <c r="F470">
        <v>2.5000000000000001E-2</v>
      </c>
      <c r="G470">
        <v>521333</v>
      </c>
      <c r="H470">
        <v>13160</v>
      </c>
      <c r="I470">
        <v>15.7</v>
      </c>
      <c r="J470">
        <v>113</v>
      </c>
      <c r="K470">
        <v>113</v>
      </c>
      <c r="L470">
        <v>13</v>
      </c>
      <c r="M470">
        <v>0.97923875432525953</v>
      </c>
      <c r="N470">
        <v>1.1998</v>
      </c>
      <c r="O470">
        <v>1.0362</v>
      </c>
      <c r="P470">
        <v>2.8929999999999998</v>
      </c>
      <c r="Q470">
        <v>2.5150000000000001</v>
      </c>
      <c r="R470">
        <v>5.1212</v>
      </c>
      <c r="S470">
        <v>1.2350000000000001</v>
      </c>
      <c r="T470">
        <v>1.2430000000000001</v>
      </c>
      <c r="U470">
        <v>1.2130000000000001</v>
      </c>
      <c r="V470">
        <v>1.238</v>
      </c>
      <c r="W470" t="s">
        <v>148</v>
      </c>
      <c r="X470" t="s">
        <v>189</v>
      </c>
      <c r="Y470" t="s">
        <v>89</v>
      </c>
      <c r="Z470" t="s">
        <v>198</v>
      </c>
    </row>
    <row r="471" spans="1:26" x14ac:dyDescent="0.25">
      <c r="A471" s="148">
        <v>1709</v>
      </c>
      <c r="B471" s="25">
        <v>43173</v>
      </c>
      <c r="C471" t="s">
        <v>222</v>
      </c>
      <c r="D471">
        <v>68.2</v>
      </c>
      <c r="E471">
        <v>60</v>
      </c>
      <c r="F471">
        <v>2.5000000000000001E-2</v>
      </c>
      <c r="G471">
        <v>521333</v>
      </c>
      <c r="H471">
        <v>13160</v>
      </c>
      <c r="I471">
        <v>15.6</v>
      </c>
      <c r="J471">
        <v>114</v>
      </c>
      <c r="K471">
        <v>114</v>
      </c>
      <c r="L471">
        <v>12.9</v>
      </c>
      <c r="M471">
        <v>0.97991689750692512</v>
      </c>
      <c r="N471">
        <v>2.1261999999999999</v>
      </c>
      <c r="O471">
        <v>2.2149000000000001</v>
      </c>
      <c r="P471">
        <v>1.798</v>
      </c>
      <c r="Q471">
        <v>1.925</v>
      </c>
      <c r="R471">
        <v>5.1437999999999997</v>
      </c>
      <c r="S471">
        <v>0.435</v>
      </c>
      <c r="T471">
        <v>0.44700000000000001</v>
      </c>
      <c r="U471">
        <v>0.432</v>
      </c>
      <c r="V471">
        <v>0.45700000000000002</v>
      </c>
      <c r="W471" t="s">
        <v>148</v>
      </c>
      <c r="X471" t="s">
        <v>189</v>
      </c>
      <c r="Y471" t="s">
        <v>89</v>
      </c>
      <c r="Z471" t="s">
        <v>198</v>
      </c>
    </row>
    <row r="472" spans="1:26" x14ac:dyDescent="0.25">
      <c r="A472" s="148">
        <v>1708</v>
      </c>
      <c r="B472" s="25">
        <v>43173</v>
      </c>
      <c r="C472" t="s">
        <v>560</v>
      </c>
      <c r="D472">
        <v>69.2</v>
      </c>
      <c r="E472">
        <v>61</v>
      </c>
      <c r="F472">
        <v>2.5000000000000001E-2</v>
      </c>
      <c r="G472">
        <v>521333</v>
      </c>
      <c r="H472">
        <v>13160</v>
      </c>
      <c r="I472">
        <v>15.7</v>
      </c>
      <c r="J472">
        <v>115</v>
      </c>
      <c r="K472">
        <v>115</v>
      </c>
      <c r="L472">
        <v>12.9</v>
      </c>
      <c r="M472">
        <v>0.97991689750692512</v>
      </c>
      <c r="N472">
        <v>0</v>
      </c>
      <c r="O472">
        <v>0</v>
      </c>
      <c r="P472">
        <v>0</v>
      </c>
      <c r="Q472">
        <v>0</v>
      </c>
      <c r="R472">
        <v>5.1437999999999997</v>
      </c>
      <c r="S472" t="s">
        <v>468</v>
      </c>
      <c r="T472" t="s">
        <v>468</v>
      </c>
      <c r="U472" t="s">
        <v>468</v>
      </c>
      <c r="V472">
        <v>3.4</v>
      </c>
      <c r="W472" t="s">
        <v>661</v>
      </c>
      <c r="X472">
        <v>0</v>
      </c>
      <c r="Y472" t="s">
        <v>89</v>
      </c>
      <c r="Z472" t="s">
        <v>198</v>
      </c>
    </row>
    <row r="473" spans="1:26" x14ac:dyDescent="0.25">
      <c r="A473" s="148">
        <v>1707</v>
      </c>
      <c r="B473" s="25">
        <v>43173</v>
      </c>
      <c r="C473" t="s">
        <v>220</v>
      </c>
      <c r="D473">
        <v>69.2</v>
      </c>
      <c r="E473">
        <v>61</v>
      </c>
      <c r="F473">
        <v>2.5000000000000001E-2</v>
      </c>
      <c r="G473">
        <v>521333</v>
      </c>
      <c r="H473">
        <v>13160</v>
      </c>
      <c r="I473">
        <v>15.8</v>
      </c>
      <c r="J473">
        <v>115</v>
      </c>
      <c r="K473">
        <v>115</v>
      </c>
      <c r="L473">
        <v>13</v>
      </c>
      <c r="M473">
        <v>0.97923875432525953</v>
      </c>
      <c r="N473">
        <v>2.8062999999999998</v>
      </c>
      <c r="O473">
        <v>2.3481000000000001</v>
      </c>
      <c r="P473">
        <v>2.5696319841362416</v>
      </c>
      <c r="Q473">
        <v>2.1120000000000001</v>
      </c>
      <c r="R473">
        <v>5.1437999999999997</v>
      </c>
      <c r="S473">
        <v>0.47099999999999997</v>
      </c>
      <c r="T473">
        <v>0.46300000000000002</v>
      </c>
      <c r="U473">
        <v>0.45700000000000002</v>
      </c>
      <c r="V473">
        <v>0.48199999999999998</v>
      </c>
      <c r="W473" t="s">
        <v>148</v>
      </c>
      <c r="X473" t="s">
        <v>190</v>
      </c>
      <c r="Y473" t="s">
        <v>89</v>
      </c>
      <c r="Z473" t="s">
        <v>198</v>
      </c>
    </row>
    <row r="474" spans="1:26" x14ac:dyDescent="0.25">
      <c r="A474" s="148">
        <v>1706</v>
      </c>
      <c r="B474" s="25">
        <v>43173</v>
      </c>
      <c r="C474" t="s">
        <v>407</v>
      </c>
      <c r="D474">
        <v>67.5</v>
      </c>
      <c r="E474">
        <v>49</v>
      </c>
      <c r="F474">
        <v>2.5000000000000001E-2</v>
      </c>
      <c r="G474">
        <v>521333</v>
      </c>
      <c r="H474">
        <v>13160</v>
      </c>
      <c r="I474">
        <v>15.6</v>
      </c>
      <c r="J474">
        <v>114</v>
      </c>
      <c r="K474">
        <v>114</v>
      </c>
      <c r="L474">
        <v>12.9</v>
      </c>
      <c r="M474">
        <v>0.97991689750692512</v>
      </c>
      <c r="N474">
        <v>1.2181</v>
      </c>
      <c r="O474">
        <v>1.1206</v>
      </c>
      <c r="P474">
        <v>4.399</v>
      </c>
      <c r="Q474">
        <v>4.13</v>
      </c>
      <c r="R474">
        <v>5.1437999999999997</v>
      </c>
      <c r="S474">
        <v>1.8580000000000001</v>
      </c>
      <c r="T474">
        <v>1.8959999999999999</v>
      </c>
      <c r="U474">
        <v>1.839</v>
      </c>
      <c r="V474">
        <v>1.8640000000000001</v>
      </c>
      <c r="W474" t="s">
        <v>148</v>
      </c>
      <c r="X474" t="s">
        <v>189</v>
      </c>
      <c r="Y474" t="s">
        <v>89</v>
      </c>
      <c r="Z474" t="s">
        <v>198</v>
      </c>
    </row>
    <row r="475" spans="1:26" x14ac:dyDescent="0.25">
      <c r="A475" s="148">
        <v>1705</v>
      </c>
      <c r="B475" s="25">
        <v>43172</v>
      </c>
      <c r="C475" t="s">
        <v>217</v>
      </c>
      <c r="D475">
        <v>69.099999999999994</v>
      </c>
      <c r="E475">
        <v>52</v>
      </c>
      <c r="F475">
        <v>2.5000000000000001E-2</v>
      </c>
      <c r="G475">
        <v>521333</v>
      </c>
      <c r="H475">
        <v>13160</v>
      </c>
      <c r="I475">
        <v>15.7</v>
      </c>
      <c r="J475">
        <v>113</v>
      </c>
      <c r="K475">
        <v>113</v>
      </c>
      <c r="L475">
        <v>13</v>
      </c>
      <c r="M475">
        <v>0.97923875432525953</v>
      </c>
      <c r="N475">
        <v>2.2280000000000002</v>
      </c>
      <c r="O475">
        <v>2.1467999999999998</v>
      </c>
      <c r="P475">
        <v>1.929</v>
      </c>
      <c r="Q475">
        <v>1.883</v>
      </c>
      <c r="R475">
        <v>5.2564000000000002</v>
      </c>
      <c r="S475">
        <v>0.45500000000000002</v>
      </c>
      <c r="T475">
        <v>0.46100000000000002</v>
      </c>
      <c r="U475">
        <v>0.44800000000000001</v>
      </c>
      <c r="V475">
        <v>0.47299999999999998</v>
      </c>
      <c r="W475" t="s">
        <v>148</v>
      </c>
      <c r="X475" t="s">
        <v>189</v>
      </c>
      <c r="Y475" t="s">
        <v>89</v>
      </c>
      <c r="Z475" t="s">
        <v>198</v>
      </c>
    </row>
    <row r="476" spans="1:26" x14ac:dyDescent="0.25">
      <c r="A476" s="148">
        <v>1704</v>
      </c>
      <c r="B476" s="25">
        <v>43172</v>
      </c>
      <c r="C476" t="s">
        <v>500</v>
      </c>
      <c r="D476">
        <v>68.5</v>
      </c>
      <c r="E476">
        <v>45</v>
      </c>
      <c r="F476">
        <v>2.5000000000000001E-2</v>
      </c>
      <c r="G476">
        <v>521333</v>
      </c>
      <c r="H476">
        <v>13160</v>
      </c>
      <c r="I476">
        <v>15.8</v>
      </c>
      <c r="J476">
        <v>115</v>
      </c>
      <c r="K476">
        <v>115</v>
      </c>
      <c r="L476">
        <v>13</v>
      </c>
      <c r="M476">
        <v>0.97923875432525953</v>
      </c>
      <c r="N476">
        <v>0</v>
      </c>
      <c r="O476">
        <v>0</v>
      </c>
      <c r="P476">
        <v>0</v>
      </c>
      <c r="Q476">
        <v>0</v>
      </c>
      <c r="R476">
        <v>5.2564000000000002</v>
      </c>
      <c r="S476" t="s">
        <v>468</v>
      </c>
      <c r="T476" t="s">
        <v>468</v>
      </c>
      <c r="U476" t="s">
        <v>468</v>
      </c>
      <c r="V476">
        <v>4</v>
      </c>
      <c r="W476" t="s">
        <v>661</v>
      </c>
      <c r="X476" t="s">
        <v>190</v>
      </c>
      <c r="Y476" t="s">
        <v>89</v>
      </c>
      <c r="Z476" t="s">
        <v>198</v>
      </c>
    </row>
    <row r="477" spans="1:26" x14ac:dyDescent="0.25">
      <c r="A477" s="148">
        <v>1703</v>
      </c>
      <c r="B477" s="25">
        <v>43172</v>
      </c>
      <c r="C477" t="s">
        <v>222</v>
      </c>
      <c r="D477">
        <v>68</v>
      </c>
      <c r="E477">
        <v>43</v>
      </c>
      <c r="F477">
        <v>2.5000000000000001E-2</v>
      </c>
      <c r="G477">
        <v>521333</v>
      </c>
      <c r="H477">
        <v>13160</v>
      </c>
      <c r="I477">
        <v>15.8</v>
      </c>
      <c r="J477">
        <v>115</v>
      </c>
      <c r="K477">
        <v>115</v>
      </c>
      <c r="L477">
        <v>13</v>
      </c>
      <c r="M477">
        <v>0.97923875432525953</v>
      </c>
      <c r="N477">
        <v>2.3691</v>
      </c>
      <c r="O477">
        <v>2.7844000000000002</v>
      </c>
      <c r="P477">
        <v>2.1228333079674298</v>
      </c>
      <c r="Q477">
        <v>2.5214489003880987</v>
      </c>
      <c r="R477">
        <v>5.2564000000000002</v>
      </c>
      <c r="S477">
        <v>0.47099999999999997</v>
      </c>
      <c r="T477">
        <v>0.47599999999999998</v>
      </c>
      <c r="U477">
        <v>0.46400000000000002</v>
      </c>
      <c r="V477">
        <v>0.48899999999999999</v>
      </c>
      <c r="W477" t="s">
        <v>148</v>
      </c>
      <c r="X477" t="s">
        <v>190</v>
      </c>
      <c r="Y477" t="s">
        <v>89</v>
      </c>
      <c r="Z477" t="s">
        <v>198</v>
      </c>
    </row>
    <row r="478" spans="1:26" x14ac:dyDescent="0.25">
      <c r="A478" s="148">
        <v>1702</v>
      </c>
      <c r="B478" s="25">
        <v>43172</v>
      </c>
      <c r="C478" t="s">
        <v>220</v>
      </c>
      <c r="D478">
        <v>67.2</v>
      </c>
      <c r="E478">
        <v>55</v>
      </c>
      <c r="F478">
        <v>2.5000000000000001E-2</v>
      </c>
      <c r="G478">
        <v>521333</v>
      </c>
      <c r="H478">
        <v>13160</v>
      </c>
      <c r="I478">
        <v>15.6</v>
      </c>
      <c r="J478">
        <v>114</v>
      </c>
      <c r="K478">
        <v>114</v>
      </c>
      <c r="L478">
        <v>12.9</v>
      </c>
      <c r="M478">
        <v>0.97991689750692512</v>
      </c>
      <c r="N478">
        <v>2.1158000000000001</v>
      </c>
      <c r="O478">
        <v>2.2517</v>
      </c>
      <c r="P478">
        <v>1.88</v>
      </c>
      <c r="Q478">
        <v>2.0350000000000001</v>
      </c>
      <c r="R478">
        <v>5.2564000000000002</v>
      </c>
      <c r="S478">
        <v>0.46700000000000003</v>
      </c>
      <c r="T478">
        <v>0.47499999999999998</v>
      </c>
      <c r="U478">
        <v>0.46200000000000002</v>
      </c>
      <c r="V478">
        <v>0.48699999999999999</v>
      </c>
      <c r="W478" t="s">
        <v>148</v>
      </c>
      <c r="X478" t="s">
        <v>189</v>
      </c>
      <c r="Y478" t="s">
        <v>89</v>
      </c>
      <c r="Z478" t="s">
        <v>198</v>
      </c>
    </row>
    <row r="479" spans="1:26" x14ac:dyDescent="0.25">
      <c r="A479" s="148">
        <v>1701</v>
      </c>
      <c r="B479" s="25">
        <v>43172</v>
      </c>
      <c r="C479" t="s">
        <v>406</v>
      </c>
      <c r="D479">
        <v>68.099999999999994</v>
      </c>
      <c r="E479">
        <v>49</v>
      </c>
      <c r="F479">
        <v>2.5000000000000001E-2</v>
      </c>
      <c r="G479">
        <v>521333</v>
      </c>
      <c r="H479">
        <v>13160</v>
      </c>
      <c r="I479">
        <v>15.7</v>
      </c>
      <c r="J479">
        <v>116</v>
      </c>
      <c r="K479">
        <v>116</v>
      </c>
      <c r="L479">
        <v>12.9</v>
      </c>
      <c r="M479">
        <v>0.97991689750692512</v>
      </c>
      <c r="N479">
        <v>1.2146999999999999</v>
      </c>
      <c r="O479">
        <v>1.1268</v>
      </c>
      <c r="P479">
        <v>3.2050000000000001</v>
      </c>
      <c r="Q479">
        <v>2.9990000000000001</v>
      </c>
      <c r="R479">
        <v>5.2564000000000002</v>
      </c>
      <c r="S479">
        <v>1.387</v>
      </c>
      <c r="T479">
        <v>1.399</v>
      </c>
      <c r="U479">
        <v>1.365</v>
      </c>
      <c r="V479">
        <v>1.39</v>
      </c>
      <c r="W479" t="s">
        <v>148</v>
      </c>
      <c r="X479" t="s">
        <v>189</v>
      </c>
      <c r="Y479" t="s">
        <v>89</v>
      </c>
      <c r="Z479" t="s">
        <v>198</v>
      </c>
    </row>
    <row r="480" spans="1:26" x14ac:dyDescent="0.25">
      <c r="A480" s="148">
        <v>1700</v>
      </c>
      <c r="B480" s="25">
        <v>43171</v>
      </c>
      <c r="C480" t="s">
        <v>412</v>
      </c>
      <c r="D480">
        <v>70</v>
      </c>
      <c r="E480">
        <v>50</v>
      </c>
      <c r="F480">
        <v>2.5000000000000001E-2</v>
      </c>
      <c r="G480">
        <v>521333</v>
      </c>
      <c r="H480">
        <v>13160</v>
      </c>
      <c r="I480">
        <v>15.7</v>
      </c>
      <c r="J480">
        <v>116</v>
      </c>
      <c r="K480">
        <v>116</v>
      </c>
      <c r="L480">
        <v>12.9</v>
      </c>
      <c r="M480">
        <v>0.97991689750692512</v>
      </c>
      <c r="N480">
        <v>2.1029</v>
      </c>
      <c r="O480">
        <v>2.3109999999999999</v>
      </c>
      <c r="P480">
        <v>2.5150000000000001</v>
      </c>
      <c r="Q480">
        <v>2.8109999999999999</v>
      </c>
      <c r="R480">
        <v>4.8250999999999999</v>
      </c>
      <c r="S480">
        <v>0.57699999999999996</v>
      </c>
      <c r="T480">
        <v>0.58699999999999997</v>
      </c>
      <c r="U480">
        <v>0.56999999999999995</v>
      </c>
      <c r="V480">
        <v>0.59499999999999997</v>
      </c>
      <c r="W480" t="s">
        <v>148</v>
      </c>
      <c r="X480" t="s">
        <v>189</v>
      </c>
      <c r="Y480" t="s">
        <v>89</v>
      </c>
      <c r="Z480" t="s">
        <v>198</v>
      </c>
    </row>
    <row r="481" spans="1:26" x14ac:dyDescent="0.25">
      <c r="A481" s="148">
        <v>1699</v>
      </c>
      <c r="B481" s="25">
        <v>43171</v>
      </c>
      <c r="C481" t="s">
        <v>560</v>
      </c>
      <c r="D481">
        <v>69.099999999999994</v>
      </c>
      <c r="E481">
        <v>67</v>
      </c>
      <c r="F481">
        <v>2.5000000000000001E-2</v>
      </c>
      <c r="G481">
        <v>521333</v>
      </c>
      <c r="H481">
        <v>13160</v>
      </c>
      <c r="I481">
        <v>15.8</v>
      </c>
      <c r="J481">
        <v>115</v>
      </c>
      <c r="K481">
        <v>115</v>
      </c>
      <c r="L481">
        <v>13</v>
      </c>
      <c r="M481">
        <v>0.97923875432525953</v>
      </c>
      <c r="N481">
        <v>0</v>
      </c>
      <c r="O481">
        <v>0</v>
      </c>
      <c r="P481">
        <v>0</v>
      </c>
      <c r="Q481">
        <v>0</v>
      </c>
      <c r="R481">
        <v>4.8250999999999999</v>
      </c>
      <c r="S481" t="s">
        <v>468</v>
      </c>
      <c r="T481" t="s">
        <v>468</v>
      </c>
      <c r="U481" t="s">
        <v>468</v>
      </c>
      <c r="V481">
        <v>3.2</v>
      </c>
      <c r="W481" t="s">
        <v>661</v>
      </c>
      <c r="X481">
        <v>0</v>
      </c>
      <c r="Y481" t="s">
        <v>89</v>
      </c>
      <c r="Z481" t="s">
        <v>198</v>
      </c>
    </row>
    <row r="482" spans="1:26" x14ac:dyDescent="0.25">
      <c r="A482" s="148">
        <v>1698</v>
      </c>
      <c r="B482" s="25">
        <v>43171</v>
      </c>
      <c r="C482" t="s">
        <v>217</v>
      </c>
      <c r="D482">
        <v>69.099999999999994</v>
      </c>
      <c r="E482">
        <v>67</v>
      </c>
      <c r="F482">
        <v>2.5000000000000001E-2</v>
      </c>
      <c r="G482">
        <v>521333</v>
      </c>
      <c r="H482">
        <v>13160</v>
      </c>
      <c r="I482">
        <v>15.8</v>
      </c>
      <c r="J482">
        <v>115</v>
      </c>
      <c r="K482">
        <v>115</v>
      </c>
      <c r="L482">
        <v>13</v>
      </c>
      <c r="M482">
        <v>0.97923875432525953</v>
      </c>
      <c r="N482">
        <v>2.3780999999999999</v>
      </c>
      <c r="O482">
        <v>2.9416000000000002</v>
      </c>
      <c r="P482">
        <v>2.1242276844003229</v>
      </c>
      <c r="Q482">
        <v>2.5788000248699512</v>
      </c>
      <c r="R482">
        <v>4.8250999999999999</v>
      </c>
      <c r="S482">
        <v>0.43099999999999999</v>
      </c>
      <c r="T482">
        <v>0.42299999999999999</v>
      </c>
      <c r="U482">
        <v>0.41799999999999998</v>
      </c>
      <c r="V482">
        <v>0.443</v>
      </c>
      <c r="W482" t="s">
        <v>148</v>
      </c>
      <c r="X482" t="s">
        <v>190</v>
      </c>
      <c r="Y482" t="s">
        <v>89</v>
      </c>
      <c r="Z482" t="s">
        <v>198</v>
      </c>
    </row>
    <row r="483" spans="1:26" x14ac:dyDescent="0.25">
      <c r="A483" s="148">
        <v>1697</v>
      </c>
      <c r="B483" s="25">
        <v>43171</v>
      </c>
      <c r="C483" t="s">
        <v>408</v>
      </c>
      <c r="D483">
        <v>65</v>
      </c>
      <c r="E483">
        <v>67</v>
      </c>
      <c r="F483">
        <v>2.5000000000000001E-2</v>
      </c>
      <c r="G483">
        <v>521333</v>
      </c>
      <c r="H483">
        <v>13160</v>
      </c>
      <c r="I483">
        <v>15.7</v>
      </c>
      <c r="J483">
        <v>113</v>
      </c>
      <c r="K483">
        <v>113</v>
      </c>
      <c r="L483">
        <v>13</v>
      </c>
      <c r="M483">
        <v>0.97923875432525953</v>
      </c>
      <c r="N483">
        <v>1.2062999999999999</v>
      </c>
      <c r="O483">
        <v>1.1344000000000001</v>
      </c>
      <c r="P483">
        <v>3.2650000000000001</v>
      </c>
      <c r="Q483">
        <v>3.0990000000000002</v>
      </c>
      <c r="R483">
        <v>4.8250999999999999</v>
      </c>
      <c r="S483">
        <v>1.306</v>
      </c>
      <c r="T483">
        <v>1.3180000000000001</v>
      </c>
      <c r="U483">
        <v>1.2849999999999999</v>
      </c>
      <c r="V483">
        <v>1.31</v>
      </c>
      <c r="W483" t="s">
        <v>148</v>
      </c>
      <c r="X483" t="s">
        <v>189</v>
      </c>
      <c r="Y483" t="s">
        <v>89</v>
      </c>
      <c r="Z483" t="s">
        <v>198</v>
      </c>
    </row>
    <row r="484" spans="1:26" x14ac:dyDescent="0.25">
      <c r="A484" s="148">
        <v>1696</v>
      </c>
      <c r="B484" s="25">
        <v>43170</v>
      </c>
      <c r="C484" t="s">
        <v>222</v>
      </c>
      <c r="D484">
        <v>69.5</v>
      </c>
      <c r="E484">
        <v>68</v>
      </c>
      <c r="F484">
        <v>2.5000000000000001E-2</v>
      </c>
      <c r="G484">
        <v>521333</v>
      </c>
      <c r="H484">
        <v>13160</v>
      </c>
      <c r="I484">
        <v>15.7</v>
      </c>
      <c r="J484">
        <v>116</v>
      </c>
      <c r="K484">
        <v>116</v>
      </c>
      <c r="L484">
        <v>12.9</v>
      </c>
      <c r="M484">
        <v>0.97991689750692512</v>
      </c>
      <c r="N484">
        <v>2.1960000000000002</v>
      </c>
      <c r="O484">
        <v>2.1391</v>
      </c>
      <c r="P484">
        <v>1.6950000000000001</v>
      </c>
      <c r="Q484">
        <v>1.6850000000000001</v>
      </c>
      <c r="R484">
        <v>5.0145</v>
      </c>
      <c r="S484">
        <v>0.38700000000000001</v>
      </c>
      <c r="T484">
        <v>0.39500000000000002</v>
      </c>
      <c r="U484">
        <v>0.38300000000000001</v>
      </c>
      <c r="V484">
        <v>0.40799999999999997</v>
      </c>
      <c r="W484" t="s">
        <v>148</v>
      </c>
      <c r="X484" t="s">
        <v>189</v>
      </c>
      <c r="Y484" t="s">
        <v>89</v>
      </c>
      <c r="Z484" t="s">
        <v>198</v>
      </c>
    </row>
    <row r="485" spans="1:26" x14ac:dyDescent="0.25">
      <c r="A485" s="148">
        <v>1695</v>
      </c>
      <c r="B485" s="25">
        <v>43170</v>
      </c>
      <c r="C485" t="s">
        <v>500</v>
      </c>
      <c r="D485">
        <v>67.599999999999994</v>
      </c>
      <c r="E485">
        <v>59</v>
      </c>
      <c r="F485">
        <v>2.5000000000000001E-2</v>
      </c>
      <c r="G485">
        <v>521333</v>
      </c>
      <c r="H485">
        <v>13160</v>
      </c>
      <c r="I485">
        <v>15.7</v>
      </c>
      <c r="J485">
        <v>115</v>
      </c>
      <c r="K485">
        <v>115</v>
      </c>
      <c r="L485">
        <v>12.9</v>
      </c>
      <c r="M485">
        <v>0.97991689750692512</v>
      </c>
      <c r="N485">
        <v>0</v>
      </c>
      <c r="O485">
        <v>0</v>
      </c>
      <c r="P485">
        <v>0</v>
      </c>
      <c r="Q485">
        <v>0</v>
      </c>
      <c r="R485">
        <v>5.0145</v>
      </c>
      <c r="S485" t="s">
        <v>468</v>
      </c>
      <c r="T485" t="s">
        <v>468</v>
      </c>
      <c r="U485" t="s">
        <v>468</v>
      </c>
      <c r="V485">
        <v>3.2</v>
      </c>
      <c r="W485" t="s">
        <v>661</v>
      </c>
      <c r="X485">
        <v>0</v>
      </c>
      <c r="Y485" t="s">
        <v>89</v>
      </c>
      <c r="Z485" t="s">
        <v>198</v>
      </c>
    </row>
    <row r="486" spans="1:26" x14ac:dyDescent="0.25">
      <c r="A486" s="148">
        <v>1694</v>
      </c>
      <c r="B486" s="25">
        <v>43170</v>
      </c>
      <c r="C486" t="s">
        <v>220</v>
      </c>
      <c r="D486">
        <v>67.8</v>
      </c>
      <c r="E486">
        <v>59</v>
      </c>
      <c r="F486">
        <v>2.5000000000000001E-2</v>
      </c>
      <c r="G486">
        <v>521333</v>
      </c>
      <c r="H486">
        <v>13160</v>
      </c>
      <c r="I486">
        <v>15.8</v>
      </c>
      <c r="J486">
        <v>115</v>
      </c>
      <c r="K486">
        <v>115</v>
      </c>
      <c r="L486">
        <v>13</v>
      </c>
      <c r="M486">
        <v>0.97923875432525953</v>
      </c>
      <c r="N486">
        <v>2.9704999999999999</v>
      </c>
      <c r="O486">
        <v>2.6476000000000002</v>
      </c>
      <c r="P486">
        <v>2.6834908764582712</v>
      </c>
      <c r="Q486">
        <v>2.4604279589191349</v>
      </c>
      <c r="R486">
        <v>5.0145</v>
      </c>
      <c r="S486">
        <v>0.45300000000000001</v>
      </c>
      <c r="T486">
        <v>0.46600000000000003</v>
      </c>
      <c r="U486">
        <v>0.45</v>
      </c>
      <c r="V486">
        <v>0.47499999999999998</v>
      </c>
      <c r="W486" t="s">
        <v>148</v>
      </c>
      <c r="X486" t="s">
        <v>190</v>
      </c>
      <c r="Y486" t="s">
        <v>89</v>
      </c>
      <c r="Z486" t="s">
        <v>198</v>
      </c>
    </row>
    <row r="487" spans="1:26" x14ac:dyDescent="0.25">
      <c r="A487" s="148">
        <v>1693</v>
      </c>
      <c r="B487" s="25">
        <v>43170</v>
      </c>
      <c r="C487" t="s">
        <v>407</v>
      </c>
      <c r="D487">
        <v>65.900000000000006</v>
      </c>
      <c r="E487">
        <v>67</v>
      </c>
      <c r="F487">
        <v>2.5000000000000001E-2</v>
      </c>
      <c r="G487">
        <v>521333</v>
      </c>
      <c r="H487">
        <v>13160</v>
      </c>
      <c r="I487">
        <v>15.7</v>
      </c>
      <c r="J487">
        <v>115</v>
      </c>
      <c r="K487">
        <v>115</v>
      </c>
      <c r="L487">
        <v>12.9</v>
      </c>
      <c r="M487">
        <v>0.97991689750692512</v>
      </c>
      <c r="N487">
        <v>1.0968</v>
      </c>
      <c r="O487">
        <v>1.2047000000000001</v>
      </c>
      <c r="P487">
        <v>3.379</v>
      </c>
      <c r="Q487">
        <v>3.7309999999999999</v>
      </c>
      <c r="R487">
        <v>5.0145</v>
      </c>
      <c r="S487">
        <v>1.5449999999999999</v>
      </c>
      <c r="T487">
        <v>1.5529999999999999</v>
      </c>
      <c r="U487">
        <v>1.518</v>
      </c>
      <c r="V487">
        <v>1.5429999999999999</v>
      </c>
      <c r="W487" t="s">
        <v>148</v>
      </c>
      <c r="X487" t="s">
        <v>189</v>
      </c>
      <c r="Y487" t="s">
        <v>89</v>
      </c>
      <c r="Z487" t="s">
        <v>198</v>
      </c>
    </row>
    <row r="488" spans="1:26" x14ac:dyDescent="0.25">
      <c r="A488" s="148">
        <v>1692</v>
      </c>
      <c r="B488" s="25">
        <v>43169</v>
      </c>
      <c r="C488" t="s">
        <v>217</v>
      </c>
      <c r="D488">
        <v>67.2</v>
      </c>
      <c r="E488">
        <v>66</v>
      </c>
      <c r="F488">
        <v>2.5000000000000001E-2</v>
      </c>
      <c r="G488">
        <v>521333</v>
      </c>
      <c r="H488">
        <v>13160</v>
      </c>
      <c r="I488">
        <v>15.7</v>
      </c>
      <c r="J488">
        <v>113</v>
      </c>
      <c r="K488">
        <v>113</v>
      </c>
      <c r="L488">
        <v>13</v>
      </c>
      <c r="M488">
        <v>0.97923875432525953</v>
      </c>
      <c r="N488">
        <v>2.2639999999999998</v>
      </c>
      <c r="O488">
        <v>2.1564999999999999</v>
      </c>
      <c r="P488">
        <v>1.825</v>
      </c>
      <c r="Q488">
        <v>1.7809999999999999</v>
      </c>
      <c r="R488">
        <v>5.0206</v>
      </c>
      <c r="S488">
        <v>0.40500000000000003</v>
      </c>
      <c r="T488">
        <v>0.41499999999999998</v>
      </c>
      <c r="U488">
        <v>0.40100000000000002</v>
      </c>
      <c r="V488">
        <v>0.42599999999999999</v>
      </c>
      <c r="W488" t="s">
        <v>148</v>
      </c>
      <c r="X488" t="s">
        <v>189</v>
      </c>
      <c r="Y488" t="s">
        <v>89</v>
      </c>
      <c r="Z488" t="s">
        <v>198</v>
      </c>
    </row>
    <row r="489" spans="1:26" x14ac:dyDescent="0.25">
      <c r="A489" s="148">
        <v>1691</v>
      </c>
      <c r="B489" s="25">
        <v>43169</v>
      </c>
      <c r="C489" t="s">
        <v>560</v>
      </c>
      <c r="D489">
        <v>66.8</v>
      </c>
      <c r="E489">
        <v>58</v>
      </c>
      <c r="F489">
        <v>2.5000000000000001E-2</v>
      </c>
      <c r="G489">
        <v>521333</v>
      </c>
      <c r="H489">
        <v>13160</v>
      </c>
      <c r="I489">
        <v>15.7</v>
      </c>
      <c r="J489">
        <v>115</v>
      </c>
      <c r="K489">
        <v>115</v>
      </c>
      <c r="L489">
        <v>12.9</v>
      </c>
      <c r="M489">
        <v>0.97991689750692512</v>
      </c>
      <c r="N489">
        <v>0</v>
      </c>
      <c r="O489">
        <v>0</v>
      </c>
      <c r="P489">
        <v>0</v>
      </c>
      <c r="Q489">
        <v>0</v>
      </c>
      <c r="R489">
        <v>5.0206</v>
      </c>
      <c r="S489" t="s">
        <v>468</v>
      </c>
      <c r="T489" t="s">
        <v>468</v>
      </c>
      <c r="U489" t="s">
        <v>468</v>
      </c>
      <c r="V489">
        <v>2.4</v>
      </c>
      <c r="W489" t="s">
        <v>661</v>
      </c>
      <c r="X489" t="s">
        <v>190</v>
      </c>
      <c r="Y489" t="s">
        <v>89</v>
      </c>
      <c r="Z489" t="s">
        <v>198</v>
      </c>
    </row>
    <row r="490" spans="1:26" x14ac:dyDescent="0.25">
      <c r="A490" s="148">
        <v>1690</v>
      </c>
      <c r="B490" s="25">
        <v>43169</v>
      </c>
      <c r="C490" t="s">
        <v>222</v>
      </c>
      <c r="D490">
        <v>67.599999999999994</v>
      </c>
      <c r="E490">
        <v>58</v>
      </c>
      <c r="F490">
        <v>2.5000000000000001E-2</v>
      </c>
      <c r="G490">
        <v>521333</v>
      </c>
      <c r="H490">
        <v>13160</v>
      </c>
      <c r="I490">
        <v>15.7</v>
      </c>
      <c r="J490">
        <v>114.5</v>
      </c>
      <c r="K490">
        <v>114.5</v>
      </c>
      <c r="L490">
        <v>12.9</v>
      </c>
      <c r="M490">
        <v>0.97991689750692512</v>
      </c>
      <c r="N490">
        <v>2.9262999999999999</v>
      </c>
      <c r="O490">
        <v>2.7414999999999998</v>
      </c>
      <c r="P490">
        <v>2.6578353184878298</v>
      </c>
      <c r="Q490">
        <v>2.4572262279408834</v>
      </c>
      <c r="R490">
        <v>5.0206</v>
      </c>
      <c r="S490">
        <v>0.45600000000000002</v>
      </c>
      <c r="T490">
        <v>0.45</v>
      </c>
      <c r="U490">
        <v>0.44400000000000001</v>
      </c>
      <c r="V490">
        <v>0.46899999999999997</v>
      </c>
      <c r="W490" t="s">
        <v>148</v>
      </c>
      <c r="X490" t="s">
        <v>190</v>
      </c>
      <c r="Y490" t="s">
        <v>89</v>
      </c>
      <c r="Z490" t="s">
        <v>198</v>
      </c>
    </row>
    <row r="491" spans="1:26" x14ac:dyDescent="0.25">
      <c r="A491" s="148">
        <v>1689</v>
      </c>
      <c r="B491" s="25">
        <v>43169</v>
      </c>
      <c r="C491" t="s">
        <v>406</v>
      </c>
      <c r="D491">
        <v>66.2</v>
      </c>
      <c r="E491">
        <v>68</v>
      </c>
      <c r="F491">
        <v>2.5000000000000001E-2</v>
      </c>
      <c r="G491">
        <v>521333</v>
      </c>
      <c r="H491">
        <v>13160</v>
      </c>
      <c r="I491">
        <v>15.6</v>
      </c>
      <c r="J491">
        <v>114</v>
      </c>
      <c r="K491">
        <v>114</v>
      </c>
      <c r="L491">
        <v>12.9</v>
      </c>
      <c r="M491">
        <v>0.97991689750692512</v>
      </c>
      <c r="N491">
        <v>1.1348</v>
      </c>
      <c r="O491">
        <v>1.2917000000000001</v>
      </c>
      <c r="P491">
        <v>2.9540000000000002</v>
      </c>
      <c r="Q491">
        <v>3.383</v>
      </c>
      <c r="R491">
        <v>5.0206</v>
      </c>
      <c r="S491">
        <v>1.3069999999999999</v>
      </c>
      <c r="T491">
        <v>1.3149999999999999</v>
      </c>
      <c r="U491">
        <v>1.2849999999999999</v>
      </c>
      <c r="V491">
        <v>1.31</v>
      </c>
      <c r="W491" t="s">
        <v>148</v>
      </c>
      <c r="X491" t="s">
        <v>189</v>
      </c>
      <c r="Y491" t="s">
        <v>89</v>
      </c>
      <c r="Z491" t="s">
        <v>198</v>
      </c>
    </row>
    <row r="492" spans="1:26" x14ac:dyDescent="0.25">
      <c r="A492" s="148">
        <v>1688</v>
      </c>
      <c r="B492" s="25">
        <v>43168</v>
      </c>
      <c r="C492" t="s">
        <v>220</v>
      </c>
      <c r="D492">
        <v>68.5</v>
      </c>
      <c r="E492">
        <v>76</v>
      </c>
      <c r="F492">
        <v>2.5000000000000001E-2</v>
      </c>
      <c r="G492">
        <v>521333</v>
      </c>
      <c r="H492">
        <v>13160</v>
      </c>
      <c r="I492">
        <v>15.7</v>
      </c>
      <c r="J492">
        <v>115</v>
      </c>
      <c r="K492">
        <v>115</v>
      </c>
      <c r="L492">
        <v>12.9</v>
      </c>
      <c r="M492">
        <v>0.97991689750692512</v>
      </c>
      <c r="N492">
        <v>2.1158999999999999</v>
      </c>
      <c r="O492">
        <v>2.3007</v>
      </c>
      <c r="P492">
        <v>1.732</v>
      </c>
      <c r="Q492">
        <v>1.9410000000000001</v>
      </c>
      <c r="R492">
        <v>5.0652999999999997</v>
      </c>
      <c r="S492">
        <v>0.41499999999999998</v>
      </c>
      <c r="T492">
        <v>0.42699999999999999</v>
      </c>
      <c r="U492">
        <v>0.41299999999999998</v>
      </c>
      <c r="V492">
        <v>0.438</v>
      </c>
      <c r="W492" t="s">
        <v>148</v>
      </c>
      <c r="X492" t="s">
        <v>189</v>
      </c>
      <c r="Y492" t="s">
        <v>89</v>
      </c>
      <c r="Z492" t="s">
        <v>198</v>
      </c>
    </row>
    <row r="493" spans="1:26" x14ac:dyDescent="0.25">
      <c r="A493" s="148">
        <v>1687</v>
      </c>
      <c r="B493" s="25">
        <v>43168</v>
      </c>
      <c r="C493" t="s">
        <v>500</v>
      </c>
      <c r="D493">
        <v>69.599999999999994</v>
      </c>
      <c r="E493">
        <v>71</v>
      </c>
      <c r="F493">
        <v>2.5000000000000001E-2</v>
      </c>
      <c r="G493">
        <v>521333</v>
      </c>
      <c r="H493">
        <v>13160</v>
      </c>
      <c r="I493">
        <v>15.7</v>
      </c>
      <c r="J493">
        <v>115</v>
      </c>
      <c r="K493">
        <v>115</v>
      </c>
      <c r="L493">
        <v>12.9</v>
      </c>
      <c r="M493">
        <v>0.97991689750692512</v>
      </c>
      <c r="N493">
        <v>0</v>
      </c>
      <c r="O493">
        <v>0</v>
      </c>
      <c r="P493">
        <v>0</v>
      </c>
      <c r="Q493">
        <v>0</v>
      </c>
      <c r="R493">
        <v>5.0652999999999997</v>
      </c>
      <c r="S493" t="s">
        <v>468</v>
      </c>
      <c r="T493" t="s">
        <v>468</v>
      </c>
      <c r="U493" t="s">
        <v>468</v>
      </c>
      <c r="V493">
        <v>3</v>
      </c>
      <c r="W493" t="s">
        <v>661</v>
      </c>
      <c r="X493" t="s">
        <v>190</v>
      </c>
      <c r="Y493" t="s">
        <v>89</v>
      </c>
      <c r="Z493" t="s">
        <v>198</v>
      </c>
    </row>
    <row r="494" spans="1:26" x14ac:dyDescent="0.25">
      <c r="A494" s="148">
        <v>1686</v>
      </c>
      <c r="B494" s="25">
        <v>43168</v>
      </c>
      <c r="C494" t="s">
        <v>217</v>
      </c>
      <c r="D494">
        <v>66</v>
      </c>
      <c r="E494">
        <v>66</v>
      </c>
      <c r="F494">
        <v>2.5000000000000001E-2</v>
      </c>
      <c r="G494">
        <v>521333</v>
      </c>
      <c r="H494">
        <v>13160</v>
      </c>
      <c r="I494">
        <v>15.8</v>
      </c>
      <c r="J494">
        <v>114.5</v>
      </c>
      <c r="K494">
        <v>114.5</v>
      </c>
      <c r="L494">
        <v>13</v>
      </c>
      <c r="M494">
        <v>0.97923875432525953</v>
      </c>
      <c r="N494">
        <v>2.2496999999999998</v>
      </c>
      <c r="O494">
        <v>2.7803</v>
      </c>
      <c r="P494">
        <v>2.0030693147493732</v>
      </c>
      <c r="Q494">
        <v>2.4370781592403219</v>
      </c>
      <c r="R494">
        <v>5.0652999999999997</v>
      </c>
      <c r="S494">
        <v>0.45100000000000001</v>
      </c>
      <c r="T494">
        <v>0.44400000000000001</v>
      </c>
      <c r="U494">
        <v>0.438</v>
      </c>
      <c r="V494">
        <v>0.46300000000000002</v>
      </c>
      <c r="W494" t="s">
        <v>148</v>
      </c>
      <c r="X494" t="s">
        <v>190</v>
      </c>
      <c r="Y494" t="s">
        <v>89</v>
      </c>
      <c r="Z494" t="s">
        <v>198</v>
      </c>
    </row>
    <row r="495" spans="1:26" x14ac:dyDescent="0.25">
      <c r="A495" s="148">
        <v>1685</v>
      </c>
      <c r="B495" s="25">
        <v>43168</v>
      </c>
      <c r="C495" t="s">
        <v>408</v>
      </c>
      <c r="D495">
        <v>65.7</v>
      </c>
      <c r="E495">
        <v>63</v>
      </c>
      <c r="F495">
        <v>2.5000000000000001E-2</v>
      </c>
      <c r="G495">
        <v>521333</v>
      </c>
      <c r="H495">
        <v>13160</v>
      </c>
      <c r="I495">
        <v>15.7</v>
      </c>
      <c r="J495">
        <v>115.5</v>
      </c>
      <c r="K495">
        <v>115.5</v>
      </c>
      <c r="L495">
        <v>12.9</v>
      </c>
      <c r="M495">
        <v>0.97991689750692512</v>
      </c>
      <c r="N495">
        <v>1.1950000000000001</v>
      </c>
      <c r="O495">
        <v>1.1047</v>
      </c>
      <c r="P495">
        <v>2.9319999999999999</v>
      </c>
      <c r="Q495">
        <v>2.7240000000000002</v>
      </c>
      <c r="R495">
        <v>5.0652999999999997</v>
      </c>
      <c r="S495">
        <v>1.2430000000000001</v>
      </c>
      <c r="T495">
        <v>1.2490000000000001</v>
      </c>
      <c r="U495">
        <v>1.2210000000000001</v>
      </c>
      <c r="V495">
        <v>1.246</v>
      </c>
      <c r="W495" t="s">
        <v>148</v>
      </c>
      <c r="X495" t="s">
        <v>189</v>
      </c>
      <c r="Y495" t="s">
        <v>89</v>
      </c>
      <c r="Z495" t="s">
        <v>198</v>
      </c>
    </row>
    <row r="496" spans="1:26" x14ac:dyDescent="0.25">
      <c r="A496" s="148">
        <v>1684</v>
      </c>
      <c r="B496" s="25">
        <v>43167</v>
      </c>
      <c r="C496" t="s">
        <v>222</v>
      </c>
      <c r="D496">
        <v>67.2</v>
      </c>
      <c r="E496">
        <v>64</v>
      </c>
      <c r="F496">
        <v>2.5000000000000001E-2</v>
      </c>
      <c r="G496">
        <v>521333</v>
      </c>
      <c r="H496">
        <v>13160</v>
      </c>
      <c r="I496">
        <v>15.6</v>
      </c>
      <c r="J496">
        <v>114</v>
      </c>
      <c r="K496">
        <v>114</v>
      </c>
      <c r="L496">
        <v>12.9</v>
      </c>
      <c r="M496">
        <v>0.97991689750692512</v>
      </c>
      <c r="N496">
        <v>2.1484999999999999</v>
      </c>
      <c r="O496">
        <v>2.2688999999999999</v>
      </c>
      <c r="P496">
        <v>2.02</v>
      </c>
      <c r="Q496">
        <v>2.1880000000000002</v>
      </c>
      <c r="R496">
        <v>4.9558999999999997</v>
      </c>
      <c r="S496">
        <v>0.46600000000000003</v>
      </c>
      <c r="T496">
        <v>0.47799999999999998</v>
      </c>
      <c r="U496">
        <v>0.46300000000000002</v>
      </c>
      <c r="V496">
        <v>0.48799999999999999</v>
      </c>
      <c r="W496" t="s">
        <v>148</v>
      </c>
      <c r="X496" t="s">
        <v>189</v>
      </c>
      <c r="Y496" t="s">
        <v>89</v>
      </c>
      <c r="Z496" t="s">
        <v>198</v>
      </c>
    </row>
    <row r="497" spans="1:26" x14ac:dyDescent="0.25">
      <c r="A497" s="148">
        <v>1683</v>
      </c>
      <c r="B497" s="25">
        <v>43167</v>
      </c>
      <c r="C497" t="s">
        <v>560</v>
      </c>
      <c r="D497">
        <v>67.8</v>
      </c>
      <c r="E497">
        <v>65</v>
      </c>
      <c r="F497">
        <v>2.5000000000000001E-2</v>
      </c>
      <c r="G497">
        <v>521333</v>
      </c>
      <c r="H497">
        <v>13160</v>
      </c>
      <c r="I497">
        <v>15.5</v>
      </c>
      <c r="J497">
        <v>115</v>
      </c>
      <c r="K497">
        <v>115</v>
      </c>
      <c r="L497">
        <v>12.7</v>
      </c>
      <c r="M497">
        <v>0.98127600554785033</v>
      </c>
      <c r="N497">
        <v>0</v>
      </c>
      <c r="O497">
        <v>0</v>
      </c>
      <c r="P497">
        <v>0</v>
      </c>
      <c r="Q497">
        <v>0</v>
      </c>
      <c r="R497">
        <v>4.9558999999999997</v>
      </c>
      <c r="S497" t="s">
        <v>468</v>
      </c>
      <c r="T497" t="s">
        <v>468</v>
      </c>
      <c r="U497" t="s">
        <v>468</v>
      </c>
      <c r="V497">
        <v>3.4</v>
      </c>
      <c r="W497" t="s">
        <v>661</v>
      </c>
      <c r="X497" t="s">
        <v>189</v>
      </c>
      <c r="Y497" t="s">
        <v>89</v>
      </c>
      <c r="Z497" t="s">
        <v>198</v>
      </c>
    </row>
    <row r="498" spans="1:26" x14ac:dyDescent="0.25">
      <c r="A498" s="148">
        <v>1682</v>
      </c>
      <c r="B498" s="25">
        <v>43167</v>
      </c>
      <c r="C498" t="s">
        <v>220</v>
      </c>
      <c r="D498">
        <v>67.599999999999994</v>
      </c>
      <c r="E498">
        <v>69</v>
      </c>
      <c r="F498">
        <v>2.5000000000000001E-2</v>
      </c>
      <c r="G498">
        <v>521333</v>
      </c>
      <c r="H498">
        <v>13160</v>
      </c>
      <c r="I498">
        <v>15.6</v>
      </c>
      <c r="J498">
        <v>113</v>
      </c>
      <c r="K498">
        <v>113</v>
      </c>
      <c r="L498">
        <v>12.9</v>
      </c>
      <c r="M498">
        <v>0.97991689750692512</v>
      </c>
      <c r="N498">
        <v>2.0668000000000002</v>
      </c>
      <c r="O498">
        <v>2.1993</v>
      </c>
      <c r="P498">
        <v>1.806</v>
      </c>
      <c r="Q498">
        <v>1.881</v>
      </c>
      <c r="R498">
        <v>4.9558999999999997</v>
      </c>
      <c r="S498">
        <v>0.433</v>
      </c>
      <c r="T498">
        <v>0.42399999999999999</v>
      </c>
      <c r="U498">
        <v>0.42</v>
      </c>
      <c r="V498">
        <v>0.44500000000000001</v>
      </c>
      <c r="W498" t="s">
        <v>148</v>
      </c>
      <c r="X498" t="s">
        <v>189</v>
      </c>
      <c r="Y498" t="s">
        <v>89</v>
      </c>
      <c r="Z498" t="s">
        <v>198</v>
      </c>
    </row>
    <row r="499" spans="1:26" x14ac:dyDescent="0.25">
      <c r="A499" s="148">
        <v>1681</v>
      </c>
      <c r="B499" s="25">
        <v>43167</v>
      </c>
      <c r="C499" t="s">
        <v>407</v>
      </c>
      <c r="D499">
        <v>64.2</v>
      </c>
      <c r="E499">
        <v>70</v>
      </c>
      <c r="F499">
        <v>2.5000000000000001E-2</v>
      </c>
      <c r="G499">
        <v>521333</v>
      </c>
      <c r="H499">
        <v>13160</v>
      </c>
      <c r="I499">
        <v>15.7</v>
      </c>
      <c r="J499">
        <v>115</v>
      </c>
      <c r="K499">
        <v>115</v>
      </c>
      <c r="L499">
        <v>12.9</v>
      </c>
      <c r="M499">
        <v>0.97991689750692512</v>
      </c>
      <c r="N499">
        <v>1.1672</v>
      </c>
      <c r="O499">
        <v>1.1204000000000001</v>
      </c>
      <c r="P499">
        <v>2.8650000000000002</v>
      </c>
      <c r="Q499">
        <v>2.702</v>
      </c>
      <c r="R499">
        <v>4.9558999999999997</v>
      </c>
      <c r="S499">
        <v>1.216</v>
      </c>
      <c r="T499">
        <v>1.1950000000000001</v>
      </c>
      <c r="U499">
        <v>1.181</v>
      </c>
      <c r="V499">
        <v>1.206</v>
      </c>
      <c r="W499" t="s">
        <v>148</v>
      </c>
      <c r="X499" t="s">
        <v>671</v>
      </c>
      <c r="Y499" t="s">
        <v>89</v>
      </c>
      <c r="Z499" t="s">
        <v>198</v>
      </c>
    </row>
    <row r="500" spans="1:26" x14ac:dyDescent="0.25">
      <c r="A500" s="148">
        <v>1680</v>
      </c>
      <c r="B500" s="25">
        <v>43166</v>
      </c>
      <c r="C500" t="s">
        <v>217</v>
      </c>
      <c r="D500">
        <v>64.8</v>
      </c>
      <c r="E500">
        <v>71</v>
      </c>
      <c r="F500">
        <v>2.5000000000000001E-2</v>
      </c>
      <c r="G500">
        <v>521333</v>
      </c>
      <c r="H500">
        <v>13160</v>
      </c>
      <c r="I500">
        <v>15.7</v>
      </c>
      <c r="J500">
        <v>115.5</v>
      </c>
      <c r="K500">
        <v>115.5</v>
      </c>
      <c r="L500">
        <v>12.9</v>
      </c>
      <c r="M500">
        <v>0.97991689750692512</v>
      </c>
      <c r="N500">
        <v>2.1956000000000002</v>
      </c>
      <c r="O500">
        <v>2.1562000000000001</v>
      </c>
      <c r="P500">
        <v>1.8919999999999999</v>
      </c>
      <c r="Q500">
        <v>1.7749999999999999</v>
      </c>
      <c r="R500">
        <v>4.8071000000000002</v>
      </c>
      <c r="S500">
        <v>0.41399999999999998</v>
      </c>
      <c r="T500">
        <v>0.39600000000000002</v>
      </c>
      <c r="U500">
        <v>0.39700000000000002</v>
      </c>
      <c r="V500">
        <v>0.42199999999999999</v>
      </c>
      <c r="W500" t="s">
        <v>148</v>
      </c>
      <c r="X500" t="s">
        <v>671</v>
      </c>
      <c r="Y500" t="s">
        <v>89</v>
      </c>
      <c r="Z500" t="s">
        <v>198</v>
      </c>
    </row>
    <row r="501" spans="1:26" x14ac:dyDescent="0.25">
      <c r="A501" s="148">
        <v>1679</v>
      </c>
      <c r="B501" s="25">
        <v>43166</v>
      </c>
      <c r="C501" t="s">
        <v>500</v>
      </c>
      <c r="D501">
        <v>65.3</v>
      </c>
      <c r="E501">
        <v>64</v>
      </c>
      <c r="F501">
        <v>2.5000000000000001E-2</v>
      </c>
      <c r="G501">
        <v>521333</v>
      </c>
      <c r="H501">
        <v>13160</v>
      </c>
      <c r="I501">
        <v>15.5</v>
      </c>
      <c r="J501">
        <v>113</v>
      </c>
      <c r="K501">
        <v>113</v>
      </c>
      <c r="L501">
        <v>12.8</v>
      </c>
      <c r="M501">
        <v>0.98059598059598052</v>
      </c>
      <c r="N501">
        <v>1.1503000000000001</v>
      </c>
      <c r="O501">
        <v>1.0345</v>
      </c>
      <c r="P501">
        <v>3.6120000000000001</v>
      </c>
      <c r="Q501">
        <v>3.2909999999999999</v>
      </c>
      <c r="R501">
        <v>4.8071000000000002</v>
      </c>
      <c r="S501">
        <v>1.5089999999999999</v>
      </c>
      <c r="T501">
        <v>1.5289999999999999</v>
      </c>
      <c r="U501">
        <v>1.49</v>
      </c>
      <c r="V501">
        <v>1.5149999999999999</v>
      </c>
      <c r="W501" t="s">
        <v>148</v>
      </c>
      <c r="X501" t="s">
        <v>671</v>
      </c>
      <c r="Y501" t="s">
        <v>89</v>
      </c>
      <c r="Z501" t="s">
        <v>198</v>
      </c>
    </row>
    <row r="502" spans="1:26" x14ac:dyDescent="0.25">
      <c r="A502" s="148">
        <v>1678</v>
      </c>
      <c r="B502" s="25">
        <v>43166</v>
      </c>
      <c r="C502" t="s">
        <v>222</v>
      </c>
      <c r="D502">
        <v>68.2</v>
      </c>
      <c r="E502">
        <v>52</v>
      </c>
      <c r="F502">
        <v>2.5000000000000001E-2</v>
      </c>
      <c r="G502">
        <v>521333</v>
      </c>
      <c r="H502">
        <v>13160</v>
      </c>
      <c r="I502">
        <v>15.6</v>
      </c>
      <c r="J502">
        <v>115</v>
      </c>
      <c r="K502">
        <v>115</v>
      </c>
      <c r="L502">
        <v>12.8</v>
      </c>
      <c r="M502">
        <v>0.98059598059598052</v>
      </c>
      <c r="N502">
        <v>2.2117</v>
      </c>
      <c r="O502">
        <v>2.0148999999999999</v>
      </c>
      <c r="P502">
        <v>2.0019999999999998</v>
      </c>
      <c r="Q502">
        <v>1.841</v>
      </c>
      <c r="R502">
        <v>4.8071000000000002</v>
      </c>
      <c r="S502">
        <v>0.435</v>
      </c>
      <c r="T502">
        <v>0.439</v>
      </c>
      <c r="U502">
        <v>0.42899999999999999</v>
      </c>
      <c r="V502">
        <v>0.45400000000000001</v>
      </c>
      <c r="W502" t="s">
        <v>148</v>
      </c>
      <c r="X502" t="s">
        <v>189</v>
      </c>
      <c r="Y502" t="s">
        <v>89</v>
      </c>
      <c r="Z502" t="s">
        <v>198</v>
      </c>
    </row>
    <row r="503" spans="1:26" x14ac:dyDescent="0.25">
      <c r="A503" s="148">
        <v>1677</v>
      </c>
      <c r="B503" s="25">
        <v>43166</v>
      </c>
      <c r="C503" t="s">
        <v>406</v>
      </c>
      <c r="D503">
        <v>63.6</v>
      </c>
      <c r="E503">
        <v>59</v>
      </c>
      <c r="F503">
        <v>2.5000000000000001E-2</v>
      </c>
      <c r="G503">
        <v>521333</v>
      </c>
      <c r="H503">
        <v>13160</v>
      </c>
      <c r="I503">
        <v>15.7</v>
      </c>
      <c r="J503">
        <v>115</v>
      </c>
      <c r="K503">
        <v>115</v>
      </c>
      <c r="L503">
        <v>12.9</v>
      </c>
      <c r="M503">
        <v>0.97991689750692512</v>
      </c>
      <c r="N503">
        <v>1.1109</v>
      </c>
      <c r="O503">
        <v>1.1021000000000001</v>
      </c>
      <c r="P503">
        <v>3.2959999999999998</v>
      </c>
      <c r="Q503">
        <v>3.1880000000000002</v>
      </c>
      <c r="R503">
        <v>4.8071000000000002</v>
      </c>
      <c r="S503">
        <v>1.4259999999999999</v>
      </c>
      <c r="T503">
        <v>1.391</v>
      </c>
      <c r="U503">
        <v>1.38</v>
      </c>
      <c r="V503">
        <v>1.405</v>
      </c>
      <c r="W503" t="s">
        <v>148</v>
      </c>
      <c r="X503" t="s">
        <v>671</v>
      </c>
      <c r="Y503" t="s">
        <v>89</v>
      </c>
      <c r="Z503" t="s">
        <v>198</v>
      </c>
    </row>
    <row r="504" spans="1:26" x14ac:dyDescent="0.25">
      <c r="A504" s="148">
        <v>1676</v>
      </c>
      <c r="B504" s="25">
        <v>43165</v>
      </c>
      <c r="C504" t="s">
        <v>220</v>
      </c>
      <c r="D504">
        <v>64.5</v>
      </c>
      <c r="E504">
        <v>62</v>
      </c>
      <c r="F504">
        <v>2.5000000000000001E-2</v>
      </c>
      <c r="G504">
        <v>521333</v>
      </c>
      <c r="H504">
        <v>13160</v>
      </c>
      <c r="I504">
        <v>15.7</v>
      </c>
      <c r="J504">
        <v>115</v>
      </c>
      <c r="K504">
        <v>115</v>
      </c>
      <c r="L504">
        <v>12.9</v>
      </c>
      <c r="M504">
        <v>0.97991689750692512</v>
      </c>
      <c r="N504">
        <v>2.1023000000000001</v>
      </c>
      <c r="O504">
        <v>2.0821000000000001</v>
      </c>
      <c r="P504">
        <v>2.1320000000000001</v>
      </c>
      <c r="Q504">
        <v>2.0110000000000001</v>
      </c>
      <c r="R504">
        <v>4.742</v>
      </c>
      <c r="S504">
        <v>0.48099999999999998</v>
      </c>
      <c r="T504">
        <v>0.45800000000000002</v>
      </c>
      <c r="U504">
        <v>0.46</v>
      </c>
      <c r="V504">
        <v>0.48499999999999999</v>
      </c>
      <c r="W504" t="s">
        <v>148</v>
      </c>
      <c r="X504" t="s">
        <v>671</v>
      </c>
      <c r="Y504" t="s">
        <v>89</v>
      </c>
      <c r="Z504" t="s">
        <v>198</v>
      </c>
    </row>
    <row r="505" spans="1:26" x14ac:dyDescent="0.25">
      <c r="A505" s="148">
        <v>1675</v>
      </c>
      <c r="B505" s="25">
        <v>43165</v>
      </c>
      <c r="C505" t="s">
        <v>560</v>
      </c>
      <c r="D505">
        <v>72.3</v>
      </c>
      <c r="E505">
        <v>61</v>
      </c>
      <c r="F505">
        <v>2.5000000000000001E-2</v>
      </c>
      <c r="G505">
        <v>521333</v>
      </c>
      <c r="H505">
        <v>13160</v>
      </c>
      <c r="I505">
        <v>15.4</v>
      </c>
      <c r="J505">
        <v>113</v>
      </c>
      <c r="K505">
        <v>113</v>
      </c>
      <c r="L505">
        <v>12.7</v>
      </c>
      <c r="M505">
        <v>0.98127600554785033</v>
      </c>
      <c r="N505">
        <v>1.1043000000000001</v>
      </c>
      <c r="O505">
        <v>1.1906000000000001</v>
      </c>
      <c r="P505">
        <v>4.6159999999999997</v>
      </c>
      <c r="Q505">
        <v>4.9960000000000004</v>
      </c>
      <c r="R505">
        <v>4.742</v>
      </c>
      <c r="S505">
        <v>1.982</v>
      </c>
      <c r="T505">
        <v>1.99</v>
      </c>
      <c r="U505">
        <v>1.9490000000000001</v>
      </c>
      <c r="V505">
        <v>1.974</v>
      </c>
      <c r="W505" t="s">
        <v>148</v>
      </c>
      <c r="X505" t="s">
        <v>189</v>
      </c>
      <c r="Y505" t="s">
        <v>89</v>
      </c>
      <c r="Z505" t="s">
        <v>198</v>
      </c>
    </row>
    <row r="506" spans="1:26" x14ac:dyDescent="0.25">
      <c r="A506" s="148">
        <v>1674</v>
      </c>
      <c r="B506" s="25">
        <v>43165</v>
      </c>
      <c r="C506" t="s">
        <v>217</v>
      </c>
      <c r="D506">
        <v>70.5</v>
      </c>
      <c r="E506">
        <v>75</v>
      </c>
      <c r="F506">
        <v>2.5000000000000001E-2</v>
      </c>
      <c r="G506">
        <v>521333</v>
      </c>
      <c r="H506">
        <v>13160</v>
      </c>
      <c r="I506">
        <v>15.8</v>
      </c>
      <c r="J506">
        <v>117</v>
      </c>
      <c r="K506">
        <v>117</v>
      </c>
      <c r="L506">
        <v>12.9</v>
      </c>
      <c r="M506">
        <v>0.97991689750692512</v>
      </c>
      <c r="N506">
        <v>2.2157</v>
      </c>
      <c r="O506">
        <v>2.1469</v>
      </c>
      <c r="P506">
        <v>1.827</v>
      </c>
      <c r="Q506">
        <v>1.788</v>
      </c>
      <c r="R506">
        <v>4.742</v>
      </c>
      <c r="S506">
        <v>0.39100000000000001</v>
      </c>
      <c r="T506">
        <v>0.39500000000000002</v>
      </c>
      <c r="U506">
        <v>0.38500000000000001</v>
      </c>
      <c r="V506">
        <v>0.41</v>
      </c>
      <c r="W506" t="s">
        <v>148</v>
      </c>
      <c r="X506" t="s">
        <v>189</v>
      </c>
      <c r="Y506" t="s">
        <v>89</v>
      </c>
      <c r="Z506" t="s">
        <v>198</v>
      </c>
    </row>
    <row r="507" spans="1:26" x14ac:dyDescent="0.25">
      <c r="A507" s="148">
        <v>1673</v>
      </c>
      <c r="B507" s="25">
        <v>43165</v>
      </c>
      <c r="C507" t="s">
        <v>408</v>
      </c>
      <c r="D507">
        <v>63.9</v>
      </c>
      <c r="E507">
        <v>72</v>
      </c>
      <c r="F507">
        <v>2.5000000000000001E-2</v>
      </c>
      <c r="G507">
        <v>521333</v>
      </c>
      <c r="H507">
        <v>13160</v>
      </c>
      <c r="I507">
        <v>15.8</v>
      </c>
      <c r="J507">
        <v>114.5</v>
      </c>
      <c r="K507">
        <v>114.5</v>
      </c>
      <c r="L507">
        <v>13</v>
      </c>
      <c r="M507">
        <v>0.97923875432525953</v>
      </c>
      <c r="N507">
        <v>1.1103000000000001</v>
      </c>
      <c r="O507">
        <v>1.0783</v>
      </c>
      <c r="P507">
        <v>2.7410000000000001</v>
      </c>
      <c r="Q507">
        <v>2.5870000000000002</v>
      </c>
      <c r="R507">
        <v>4.742</v>
      </c>
      <c r="S507">
        <v>1.171</v>
      </c>
      <c r="T507">
        <v>1.1379999999999999</v>
      </c>
      <c r="U507">
        <v>1.131</v>
      </c>
      <c r="V507">
        <v>1.1559999999999999</v>
      </c>
      <c r="W507" t="s">
        <v>148</v>
      </c>
      <c r="X507" t="s">
        <v>671</v>
      </c>
      <c r="Y507" t="s">
        <v>89</v>
      </c>
      <c r="Z507" t="s">
        <v>198</v>
      </c>
    </row>
    <row r="508" spans="1:26" x14ac:dyDescent="0.25">
      <c r="A508" s="148">
        <v>1672</v>
      </c>
      <c r="B508" s="25">
        <v>43164</v>
      </c>
      <c r="C508" t="s">
        <v>222</v>
      </c>
      <c r="D508">
        <v>64.599999999999994</v>
      </c>
      <c r="E508">
        <v>74</v>
      </c>
      <c r="F508">
        <v>2.5000000000000001E-2</v>
      </c>
      <c r="G508">
        <v>521333</v>
      </c>
      <c r="H508">
        <v>13160</v>
      </c>
      <c r="I508">
        <v>15.7</v>
      </c>
      <c r="J508">
        <v>115</v>
      </c>
      <c r="K508">
        <v>115</v>
      </c>
      <c r="L508">
        <v>12.9</v>
      </c>
      <c r="M508">
        <v>0.97991689750692512</v>
      </c>
      <c r="N508">
        <v>2.1673</v>
      </c>
      <c r="O508">
        <v>2.1404000000000001</v>
      </c>
      <c r="P508">
        <v>2.117</v>
      </c>
      <c r="Q508">
        <v>2.0110000000000001</v>
      </c>
      <c r="R508">
        <v>4.9073000000000002</v>
      </c>
      <c r="S508">
        <v>0.47899999999999998</v>
      </c>
      <c r="T508">
        <v>0.46100000000000002</v>
      </c>
      <c r="U508">
        <v>0.46100000000000002</v>
      </c>
      <c r="V508">
        <v>0.48599999999999999</v>
      </c>
      <c r="W508" t="s">
        <v>148</v>
      </c>
      <c r="X508" t="s">
        <v>671</v>
      </c>
      <c r="Y508" t="s">
        <v>89</v>
      </c>
      <c r="Z508" t="s">
        <v>198</v>
      </c>
    </row>
    <row r="509" spans="1:26" x14ac:dyDescent="0.25">
      <c r="A509" s="148">
        <v>1671</v>
      </c>
      <c r="B509" s="25">
        <v>43164</v>
      </c>
      <c r="C509" t="s">
        <v>220</v>
      </c>
      <c r="D509">
        <v>69.3</v>
      </c>
      <c r="E509">
        <v>76</v>
      </c>
      <c r="F509">
        <v>2.5000000000000001E-2</v>
      </c>
      <c r="G509">
        <v>521333</v>
      </c>
      <c r="H509">
        <v>13160</v>
      </c>
      <c r="I509">
        <v>15.7</v>
      </c>
      <c r="J509">
        <v>116</v>
      </c>
      <c r="K509">
        <v>116</v>
      </c>
      <c r="L509">
        <v>12.9</v>
      </c>
      <c r="M509">
        <v>0.97991689750692512</v>
      </c>
      <c r="N509">
        <v>2.2067999999999999</v>
      </c>
      <c r="O509">
        <v>2.1554000000000002</v>
      </c>
      <c r="P509">
        <v>2.0369999999999999</v>
      </c>
      <c r="Q509">
        <v>2.0339999999999998</v>
      </c>
      <c r="R509">
        <v>4.9073000000000002</v>
      </c>
      <c r="S509">
        <v>0.45300000000000001</v>
      </c>
      <c r="T509">
        <v>0.46300000000000002</v>
      </c>
      <c r="U509">
        <v>0.44900000000000001</v>
      </c>
      <c r="V509">
        <v>0.47399999999999998</v>
      </c>
      <c r="W509" t="s">
        <v>148</v>
      </c>
      <c r="X509" t="s">
        <v>189</v>
      </c>
      <c r="Y509" t="s">
        <v>89</v>
      </c>
      <c r="Z509" t="s">
        <v>198</v>
      </c>
    </row>
    <row r="510" spans="1:26" x14ac:dyDescent="0.25">
      <c r="A510" s="148">
        <v>1670</v>
      </c>
      <c r="B510" s="25">
        <v>43164</v>
      </c>
      <c r="C510" t="s">
        <v>911</v>
      </c>
      <c r="D510">
        <v>73.400000000000006</v>
      </c>
      <c r="E510">
        <v>96</v>
      </c>
      <c r="F510">
        <v>2.5000000000000001E-2</v>
      </c>
      <c r="G510">
        <v>521333</v>
      </c>
      <c r="H510">
        <v>13160</v>
      </c>
      <c r="I510">
        <v>15.3</v>
      </c>
      <c r="J510">
        <v>112</v>
      </c>
      <c r="K510">
        <v>112</v>
      </c>
      <c r="L510">
        <v>12.7</v>
      </c>
      <c r="M510">
        <v>0.98127600554785033</v>
      </c>
      <c r="N510">
        <v>1.1267</v>
      </c>
      <c r="O510">
        <v>1.204</v>
      </c>
      <c r="P510">
        <v>3.5009999999999999</v>
      </c>
      <c r="Q510">
        <v>3.7610000000000001</v>
      </c>
      <c r="R510">
        <v>4.9073000000000002</v>
      </c>
      <c r="S510">
        <v>1.5249999999999999</v>
      </c>
      <c r="T510">
        <v>1.5329999999999999</v>
      </c>
      <c r="U510">
        <v>1.5</v>
      </c>
      <c r="V510">
        <v>1.5249999999999999</v>
      </c>
      <c r="W510" t="s">
        <v>148</v>
      </c>
      <c r="X510" t="s">
        <v>189</v>
      </c>
      <c r="Y510" t="s">
        <v>89</v>
      </c>
      <c r="Z510" t="s">
        <v>198</v>
      </c>
    </row>
    <row r="511" spans="1:26" x14ac:dyDescent="0.25">
      <c r="A511" s="148">
        <v>1669</v>
      </c>
      <c r="B511" s="25">
        <v>43164</v>
      </c>
      <c r="C511" t="s">
        <v>407</v>
      </c>
      <c r="D511">
        <v>64.599999999999994</v>
      </c>
      <c r="E511">
        <v>55</v>
      </c>
      <c r="F511">
        <v>2.5000000000000001E-2</v>
      </c>
      <c r="G511">
        <v>521333</v>
      </c>
      <c r="H511">
        <v>13160</v>
      </c>
      <c r="I511">
        <v>15.8</v>
      </c>
      <c r="J511">
        <v>114.5</v>
      </c>
      <c r="K511">
        <v>114.5</v>
      </c>
      <c r="L511">
        <v>13</v>
      </c>
      <c r="M511">
        <v>0.97923875432525953</v>
      </c>
      <c r="N511">
        <v>1.1783999999999999</v>
      </c>
      <c r="O511">
        <v>1.1506000000000001</v>
      </c>
      <c r="P511">
        <v>3.1019999999999999</v>
      </c>
      <c r="Q511">
        <v>2.9929999999999999</v>
      </c>
      <c r="R511">
        <v>4.9073000000000002</v>
      </c>
      <c r="S511">
        <v>1.292</v>
      </c>
      <c r="T511">
        <v>1.2769999999999999</v>
      </c>
      <c r="U511">
        <v>1.258</v>
      </c>
      <c r="V511">
        <v>1.2829999999999999</v>
      </c>
      <c r="W511" t="s">
        <v>148</v>
      </c>
      <c r="X511" t="s">
        <v>671</v>
      </c>
      <c r="Y511" t="s">
        <v>89</v>
      </c>
      <c r="Z511" t="s">
        <v>198</v>
      </c>
    </row>
    <row r="512" spans="1:26" x14ac:dyDescent="0.25">
      <c r="A512" s="148">
        <v>1668</v>
      </c>
      <c r="B512" s="25">
        <v>43163</v>
      </c>
      <c r="C512" t="s">
        <v>217</v>
      </c>
      <c r="D512">
        <v>64.400000000000006</v>
      </c>
      <c r="E512">
        <v>52</v>
      </c>
      <c r="F512">
        <v>2.5000000000000001E-2</v>
      </c>
      <c r="G512">
        <v>521333</v>
      </c>
      <c r="H512">
        <v>13160</v>
      </c>
      <c r="I512">
        <v>15.8</v>
      </c>
      <c r="J512">
        <v>114.5</v>
      </c>
      <c r="K512">
        <v>114.5</v>
      </c>
      <c r="L512">
        <v>13</v>
      </c>
      <c r="M512">
        <v>0.97923875432525953</v>
      </c>
      <c r="N512">
        <v>2.1562000000000001</v>
      </c>
      <c r="O512">
        <v>2.0922999999999998</v>
      </c>
      <c r="P512">
        <v>1.923</v>
      </c>
      <c r="Q512">
        <v>1.7729999999999999</v>
      </c>
      <c r="R512">
        <v>5.0118</v>
      </c>
      <c r="S512">
        <v>0.44700000000000001</v>
      </c>
      <c r="T512">
        <v>0.42499999999999999</v>
      </c>
      <c r="U512">
        <v>0.42699999999999999</v>
      </c>
      <c r="V512">
        <v>0.45200000000000001</v>
      </c>
      <c r="W512" t="s">
        <v>148</v>
      </c>
      <c r="X512" t="s">
        <v>671</v>
      </c>
      <c r="Y512" t="s">
        <v>89</v>
      </c>
      <c r="Z512" t="s">
        <v>198</v>
      </c>
    </row>
    <row r="513" spans="1:26" x14ac:dyDescent="0.25">
      <c r="A513" s="148">
        <v>1667</v>
      </c>
      <c r="B513" s="25">
        <v>43163</v>
      </c>
      <c r="C513" t="s">
        <v>560</v>
      </c>
      <c r="D513">
        <v>71.599999999999994</v>
      </c>
      <c r="E513">
        <v>44</v>
      </c>
      <c r="F513">
        <v>2.5000000000000001E-2</v>
      </c>
      <c r="G513">
        <v>521333</v>
      </c>
      <c r="H513">
        <v>13160</v>
      </c>
      <c r="I513">
        <v>15.5</v>
      </c>
      <c r="J513">
        <v>114</v>
      </c>
      <c r="K513">
        <v>114</v>
      </c>
      <c r="L513">
        <v>12.8</v>
      </c>
      <c r="M513">
        <v>0.98059598059598052</v>
      </c>
      <c r="N513">
        <v>1.1528</v>
      </c>
      <c r="O513">
        <v>1.3684000000000001</v>
      </c>
      <c r="P513">
        <v>3.15</v>
      </c>
      <c r="Q513">
        <v>3.7589999999999999</v>
      </c>
      <c r="R513">
        <v>5.0118</v>
      </c>
      <c r="S513">
        <v>1.369</v>
      </c>
      <c r="T513">
        <v>1.377</v>
      </c>
      <c r="U513">
        <v>1.3460000000000001</v>
      </c>
      <c r="V513">
        <v>1.371</v>
      </c>
      <c r="W513" t="s">
        <v>148</v>
      </c>
      <c r="X513" t="s">
        <v>189</v>
      </c>
      <c r="Y513" t="s">
        <v>89</v>
      </c>
      <c r="Z513" t="s">
        <v>198</v>
      </c>
    </row>
    <row r="514" spans="1:26" x14ac:dyDescent="0.25">
      <c r="A514" s="148">
        <v>1666</v>
      </c>
      <c r="B514" s="25">
        <v>43163</v>
      </c>
      <c r="C514" t="s">
        <v>222</v>
      </c>
      <c r="D514">
        <v>71.8</v>
      </c>
      <c r="E514">
        <v>47</v>
      </c>
      <c r="F514">
        <v>2.5000000000000001E-2</v>
      </c>
      <c r="G514">
        <v>521333</v>
      </c>
      <c r="H514">
        <v>13160</v>
      </c>
      <c r="I514">
        <v>15.6</v>
      </c>
      <c r="J514">
        <v>113</v>
      </c>
      <c r="K514">
        <v>113</v>
      </c>
      <c r="L514">
        <v>12.9</v>
      </c>
      <c r="M514">
        <v>0.97991689750692512</v>
      </c>
      <c r="N514">
        <v>2.2042999999999999</v>
      </c>
      <c r="O514">
        <v>2.1869000000000001</v>
      </c>
      <c r="P514">
        <v>1.7809999999999999</v>
      </c>
      <c r="Q514">
        <v>1.802</v>
      </c>
      <c r="R514">
        <v>5.0118</v>
      </c>
      <c r="S514">
        <v>0.40500000000000003</v>
      </c>
      <c r="T514">
        <v>0.41299999999999998</v>
      </c>
      <c r="U514">
        <v>0.40100000000000002</v>
      </c>
      <c r="V514">
        <v>0.42599999999999999</v>
      </c>
      <c r="W514" t="s">
        <v>148</v>
      </c>
      <c r="X514" t="s">
        <v>189</v>
      </c>
      <c r="Y514" t="s">
        <v>89</v>
      </c>
      <c r="Z514" t="s">
        <v>198</v>
      </c>
    </row>
    <row r="515" spans="1:26" x14ac:dyDescent="0.25">
      <c r="A515" s="148">
        <v>1665</v>
      </c>
      <c r="B515" s="25">
        <v>43163</v>
      </c>
      <c r="C515" t="s">
        <v>406</v>
      </c>
      <c r="D515">
        <v>64.8</v>
      </c>
      <c r="E515">
        <v>71</v>
      </c>
      <c r="F515">
        <v>2.5000000000000001E-2</v>
      </c>
      <c r="G515">
        <v>521333</v>
      </c>
      <c r="H515">
        <v>13160</v>
      </c>
      <c r="I515">
        <v>15.7</v>
      </c>
      <c r="J515">
        <v>116</v>
      </c>
      <c r="K515">
        <v>116</v>
      </c>
      <c r="L515">
        <v>12.9</v>
      </c>
      <c r="M515">
        <v>0.97991689750692512</v>
      </c>
      <c r="N515">
        <v>1.1675</v>
      </c>
      <c r="O515">
        <v>1.1105</v>
      </c>
      <c r="P515">
        <v>3.1030000000000002</v>
      </c>
      <c r="Q515">
        <v>2.9260000000000002</v>
      </c>
      <c r="R515">
        <v>5.0118</v>
      </c>
      <c r="S515">
        <v>1.3320000000000001</v>
      </c>
      <c r="T515">
        <v>1.321</v>
      </c>
      <c r="U515">
        <v>1.3</v>
      </c>
      <c r="V515">
        <v>1.325</v>
      </c>
      <c r="W515" t="s">
        <v>148</v>
      </c>
      <c r="X515" t="s">
        <v>671</v>
      </c>
      <c r="Y515" t="s">
        <v>89</v>
      </c>
      <c r="Z515" t="s">
        <v>198</v>
      </c>
    </row>
    <row r="516" spans="1:26" x14ac:dyDescent="0.25">
      <c r="A516" s="148">
        <v>1664</v>
      </c>
      <c r="B516" s="25">
        <v>43162</v>
      </c>
      <c r="C516" t="s">
        <v>220</v>
      </c>
      <c r="D516">
        <v>68.5</v>
      </c>
      <c r="E516">
        <v>49</v>
      </c>
      <c r="F516">
        <v>2.5000000000000001E-2</v>
      </c>
      <c r="G516">
        <v>521333</v>
      </c>
      <c r="H516">
        <v>13160</v>
      </c>
      <c r="I516">
        <v>15.8</v>
      </c>
      <c r="J516">
        <v>114.5</v>
      </c>
      <c r="K516">
        <v>114.5</v>
      </c>
      <c r="L516">
        <v>13</v>
      </c>
      <c r="M516">
        <v>0.97923875432525953</v>
      </c>
      <c r="N516">
        <v>2.1055999999999999</v>
      </c>
      <c r="O516">
        <v>2.0781999999999998</v>
      </c>
      <c r="P516">
        <v>2.012</v>
      </c>
      <c r="Q516">
        <v>1.911</v>
      </c>
      <c r="R516">
        <v>5.0900999999999996</v>
      </c>
      <c r="S516">
        <v>0.48599999999999999</v>
      </c>
      <c r="T516">
        <v>0.46800000000000003</v>
      </c>
      <c r="U516">
        <v>0.46700000000000003</v>
      </c>
      <c r="V516">
        <v>0.49199999999999999</v>
      </c>
      <c r="W516" t="s">
        <v>148</v>
      </c>
      <c r="X516" t="s">
        <v>671</v>
      </c>
      <c r="Y516" t="s">
        <v>89</v>
      </c>
      <c r="Z516" t="s">
        <v>198</v>
      </c>
    </row>
    <row r="517" spans="1:26" x14ac:dyDescent="0.25">
      <c r="A517" s="148">
        <v>1663</v>
      </c>
      <c r="B517" s="25">
        <v>43162</v>
      </c>
      <c r="C517" t="s">
        <v>500</v>
      </c>
      <c r="D517">
        <v>69.5</v>
      </c>
      <c r="E517">
        <v>70</v>
      </c>
      <c r="F517">
        <v>2.5000000000000001E-2</v>
      </c>
      <c r="G517">
        <v>521333</v>
      </c>
      <c r="H517">
        <v>13160</v>
      </c>
      <c r="I517">
        <v>15.8</v>
      </c>
      <c r="J517">
        <v>117</v>
      </c>
      <c r="K517">
        <v>117</v>
      </c>
      <c r="L517">
        <v>12.9</v>
      </c>
      <c r="M517">
        <v>0.97991689750692512</v>
      </c>
      <c r="N517">
        <v>1.1047</v>
      </c>
      <c r="O517">
        <v>1.3545</v>
      </c>
      <c r="P517">
        <v>2.2610000000000001</v>
      </c>
      <c r="Q517">
        <v>2.794</v>
      </c>
      <c r="R517">
        <v>5.0900999999999996</v>
      </c>
      <c r="S517">
        <v>1.042</v>
      </c>
      <c r="T517">
        <v>1.05</v>
      </c>
      <c r="U517">
        <v>1.0249999999999999</v>
      </c>
      <c r="V517">
        <v>1.05</v>
      </c>
      <c r="W517" t="s">
        <v>148</v>
      </c>
      <c r="X517" t="s">
        <v>189</v>
      </c>
      <c r="Y517" t="s">
        <v>89</v>
      </c>
      <c r="Z517" t="s">
        <v>198</v>
      </c>
    </row>
    <row r="518" spans="1:26" x14ac:dyDescent="0.25">
      <c r="A518" s="148">
        <v>1662</v>
      </c>
      <c r="B518" s="25">
        <v>43162</v>
      </c>
      <c r="C518" t="s">
        <v>217</v>
      </c>
      <c r="D518">
        <v>65</v>
      </c>
      <c r="E518">
        <v>59</v>
      </c>
      <c r="F518">
        <v>2.5000000000000001E-2</v>
      </c>
      <c r="G518">
        <v>521333</v>
      </c>
      <c r="H518">
        <v>13160</v>
      </c>
      <c r="I518">
        <v>15.8</v>
      </c>
      <c r="J518">
        <v>115</v>
      </c>
      <c r="K518">
        <v>115</v>
      </c>
      <c r="L518">
        <v>13</v>
      </c>
      <c r="M518">
        <v>0.97923875432525953</v>
      </c>
      <c r="N518">
        <v>2.1023000000000001</v>
      </c>
      <c r="O518">
        <v>2.0678000000000001</v>
      </c>
      <c r="P518">
        <v>1.867</v>
      </c>
      <c r="Q518">
        <v>1.7649999999999999</v>
      </c>
      <c r="R518">
        <v>5.0900999999999996</v>
      </c>
      <c r="S518">
        <v>0.45200000000000001</v>
      </c>
      <c r="T518">
        <v>0.434</v>
      </c>
      <c r="U518">
        <v>0.434</v>
      </c>
      <c r="V518">
        <v>0.45900000000000002</v>
      </c>
      <c r="W518" t="s">
        <v>148</v>
      </c>
      <c r="X518" t="s">
        <v>671</v>
      </c>
      <c r="Y518" t="s">
        <v>89</v>
      </c>
      <c r="Z518" t="s">
        <v>198</v>
      </c>
    </row>
    <row r="519" spans="1:26" x14ac:dyDescent="0.25">
      <c r="A519" s="148">
        <v>1661</v>
      </c>
      <c r="B519" s="25">
        <v>43162</v>
      </c>
      <c r="C519" t="s">
        <v>408</v>
      </c>
      <c r="D519">
        <v>66.099999999999994</v>
      </c>
      <c r="E519">
        <v>65</v>
      </c>
      <c r="F519">
        <v>2.5000000000000001E-2</v>
      </c>
      <c r="G519">
        <v>521333</v>
      </c>
      <c r="H519">
        <v>13160</v>
      </c>
      <c r="I519">
        <v>15.7</v>
      </c>
      <c r="J519">
        <v>116</v>
      </c>
      <c r="K519">
        <v>116</v>
      </c>
      <c r="L519">
        <v>12.9</v>
      </c>
      <c r="M519">
        <v>0.97991689750692512</v>
      </c>
      <c r="N519">
        <v>1.1708000000000001</v>
      </c>
      <c r="O519">
        <v>1.2015</v>
      </c>
      <c r="P519">
        <v>3.512</v>
      </c>
      <c r="Q519">
        <v>3.6230000000000002</v>
      </c>
      <c r="R519">
        <v>5.0900999999999996</v>
      </c>
      <c r="S519">
        <v>1.5269999999999999</v>
      </c>
      <c r="T519">
        <v>1.5349999999999999</v>
      </c>
      <c r="U519">
        <v>1.5</v>
      </c>
      <c r="V519">
        <v>1.5249999999999999</v>
      </c>
      <c r="W519" t="s">
        <v>148</v>
      </c>
      <c r="X519" t="s">
        <v>189</v>
      </c>
      <c r="Y519" t="s">
        <v>89</v>
      </c>
      <c r="Z519" t="s">
        <v>198</v>
      </c>
    </row>
    <row r="520" spans="1:26" x14ac:dyDescent="0.25">
      <c r="A520" s="148">
        <v>1660</v>
      </c>
      <c r="B520" s="25">
        <v>43161</v>
      </c>
      <c r="C520" t="s">
        <v>222</v>
      </c>
      <c r="D520">
        <v>67.099999999999994</v>
      </c>
      <c r="E520">
        <v>64</v>
      </c>
      <c r="F520">
        <v>2.5000000000000001E-2</v>
      </c>
      <c r="G520">
        <v>521333</v>
      </c>
      <c r="H520">
        <v>13160</v>
      </c>
      <c r="I520">
        <v>15.7</v>
      </c>
      <c r="J520">
        <v>116</v>
      </c>
      <c r="K520">
        <v>116</v>
      </c>
      <c r="L520">
        <v>12.9</v>
      </c>
      <c r="M520">
        <v>0.97991689750692512</v>
      </c>
      <c r="N520">
        <v>2.1993999999999998</v>
      </c>
      <c r="O520">
        <v>2.0987</v>
      </c>
      <c r="P520">
        <v>2.0699999999999998</v>
      </c>
      <c r="Q520">
        <v>2.008</v>
      </c>
      <c r="R520">
        <v>5.0902000000000003</v>
      </c>
      <c r="S520">
        <v>0.47899999999999998</v>
      </c>
      <c r="T520">
        <v>0.48699999999999999</v>
      </c>
      <c r="U520">
        <v>0.47299999999999998</v>
      </c>
      <c r="V520">
        <v>0.498</v>
      </c>
      <c r="W520" t="s">
        <v>148</v>
      </c>
      <c r="X520" t="s">
        <v>189</v>
      </c>
      <c r="Y520" t="s">
        <v>89</v>
      </c>
      <c r="Z520" t="s">
        <v>198</v>
      </c>
    </row>
    <row r="521" spans="1:26" x14ac:dyDescent="0.25">
      <c r="A521" s="148">
        <v>1659</v>
      </c>
      <c r="B521" s="25">
        <v>43161</v>
      </c>
      <c r="C521" t="s">
        <v>560</v>
      </c>
      <c r="D521">
        <v>69.3</v>
      </c>
      <c r="E521">
        <v>37</v>
      </c>
      <c r="F521">
        <v>2.5000000000000001E-2</v>
      </c>
      <c r="G521">
        <v>521333</v>
      </c>
      <c r="H521">
        <v>13160</v>
      </c>
      <c r="I521">
        <v>15.7</v>
      </c>
      <c r="J521">
        <v>115</v>
      </c>
      <c r="K521">
        <v>115</v>
      </c>
      <c r="L521">
        <v>12.9</v>
      </c>
      <c r="M521">
        <v>0.97991689750692512</v>
      </c>
      <c r="N521">
        <v>1.1167</v>
      </c>
      <c r="O521">
        <v>1.0789</v>
      </c>
      <c r="P521">
        <v>2.9020000000000001</v>
      </c>
      <c r="Q521">
        <v>2.7669999999999999</v>
      </c>
      <c r="R521">
        <v>5.0902000000000003</v>
      </c>
      <c r="S521">
        <v>1.323</v>
      </c>
      <c r="T521">
        <v>1.3049999999999999</v>
      </c>
      <c r="U521">
        <v>1.288</v>
      </c>
      <c r="V521">
        <v>1.3129999999999999</v>
      </c>
      <c r="W521" t="s">
        <v>148</v>
      </c>
      <c r="X521" t="s">
        <v>671</v>
      </c>
      <c r="Y521" t="s">
        <v>89</v>
      </c>
      <c r="Z521" t="s">
        <v>198</v>
      </c>
    </row>
    <row r="522" spans="1:26" x14ac:dyDescent="0.25">
      <c r="A522" s="148">
        <v>1658</v>
      </c>
      <c r="B522" s="25">
        <v>43161</v>
      </c>
      <c r="C522" t="s">
        <v>220</v>
      </c>
      <c r="D522">
        <v>64.3</v>
      </c>
      <c r="E522">
        <v>48</v>
      </c>
      <c r="F522">
        <v>2.5000000000000001E-2</v>
      </c>
      <c r="G522">
        <v>521333</v>
      </c>
      <c r="H522">
        <v>13160</v>
      </c>
      <c r="I522">
        <v>15.8</v>
      </c>
      <c r="J522">
        <v>115</v>
      </c>
      <c r="K522">
        <v>115</v>
      </c>
      <c r="L522">
        <v>13</v>
      </c>
      <c r="M522">
        <v>0.97923875432525953</v>
      </c>
      <c r="N522">
        <v>2.1646999999999998</v>
      </c>
      <c r="O522">
        <v>2.1278000000000001</v>
      </c>
      <c r="P522">
        <v>2.0430000000000001</v>
      </c>
      <c r="Q522">
        <v>1.9430000000000001</v>
      </c>
      <c r="R522">
        <v>5.0902000000000003</v>
      </c>
      <c r="S522">
        <v>0.48</v>
      </c>
      <c r="T522">
        <v>0.46500000000000002</v>
      </c>
      <c r="U522">
        <v>0.46300000000000002</v>
      </c>
      <c r="V522">
        <v>0.48799999999999999</v>
      </c>
      <c r="W522" t="s">
        <v>148</v>
      </c>
      <c r="X522" t="s">
        <v>671</v>
      </c>
      <c r="Y522" t="s">
        <v>89</v>
      </c>
      <c r="Z522" t="s">
        <v>198</v>
      </c>
    </row>
    <row r="523" spans="1:26" x14ac:dyDescent="0.25">
      <c r="A523" s="148">
        <v>1657</v>
      </c>
      <c r="B523" s="25">
        <v>43161</v>
      </c>
      <c r="C523" t="s">
        <v>407</v>
      </c>
      <c r="D523">
        <v>65</v>
      </c>
      <c r="E523">
        <v>68</v>
      </c>
      <c r="F523">
        <v>2.5000000000000001E-2</v>
      </c>
      <c r="G523">
        <v>521333</v>
      </c>
      <c r="H523">
        <v>13160</v>
      </c>
      <c r="I523">
        <v>15.7</v>
      </c>
      <c r="J523">
        <v>113</v>
      </c>
      <c r="K523">
        <v>113</v>
      </c>
      <c r="L523">
        <v>13</v>
      </c>
      <c r="M523">
        <v>0.97923875432525953</v>
      </c>
      <c r="N523">
        <v>1.1942999999999999</v>
      </c>
      <c r="O523">
        <v>1.1158999999999999</v>
      </c>
      <c r="P523">
        <v>4.165</v>
      </c>
      <c r="Q523">
        <v>3.9129999999999998</v>
      </c>
      <c r="R523">
        <v>5.0902000000000003</v>
      </c>
      <c r="S523">
        <v>1.7749999999999999</v>
      </c>
      <c r="T523">
        <v>1.7849999999999999</v>
      </c>
      <c r="U523">
        <v>1.7430000000000001</v>
      </c>
      <c r="V523">
        <v>1.768</v>
      </c>
      <c r="W523" t="s">
        <v>148</v>
      </c>
      <c r="X523" t="s">
        <v>189</v>
      </c>
      <c r="Y523" t="s">
        <v>89</v>
      </c>
      <c r="Z523" t="s">
        <v>198</v>
      </c>
    </row>
    <row r="524" spans="1:26" x14ac:dyDescent="0.25">
      <c r="A524" s="148">
        <v>1656</v>
      </c>
      <c r="B524" s="25">
        <v>43160</v>
      </c>
      <c r="C524" t="s">
        <v>217</v>
      </c>
      <c r="D524">
        <v>65.5</v>
      </c>
      <c r="E524">
        <v>69</v>
      </c>
      <c r="F524">
        <v>2.5000000000000001E-2</v>
      </c>
      <c r="G524">
        <v>521333</v>
      </c>
      <c r="H524">
        <v>13160</v>
      </c>
      <c r="I524">
        <v>15.7</v>
      </c>
      <c r="J524">
        <v>116</v>
      </c>
      <c r="K524">
        <v>116</v>
      </c>
      <c r="L524">
        <v>12.9</v>
      </c>
      <c r="M524">
        <v>0.97991689750692512</v>
      </c>
      <c r="N524">
        <v>2.2012999999999998</v>
      </c>
      <c r="O524">
        <v>2.0085000000000002</v>
      </c>
      <c r="P524">
        <v>2.0449999999999999</v>
      </c>
      <c r="Q524">
        <v>1.873</v>
      </c>
      <c r="R524">
        <v>5.1364999999999998</v>
      </c>
      <c r="S524">
        <v>0.47699999999999998</v>
      </c>
      <c r="T524">
        <v>0.47899999999999998</v>
      </c>
      <c r="U524">
        <v>0.46800000000000003</v>
      </c>
      <c r="V524">
        <v>0.49299999999999999</v>
      </c>
      <c r="W524" t="s">
        <v>148</v>
      </c>
      <c r="X524" t="s">
        <v>189</v>
      </c>
      <c r="Y524" t="s">
        <v>89</v>
      </c>
      <c r="Z524" t="s">
        <v>198</v>
      </c>
    </row>
    <row r="525" spans="1:26" x14ac:dyDescent="0.25">
      <c r="A525" s="148">
        <v>1655</v>
      </c>
      <c r="B525" s="25">
        <v>43160</v>
      </c>
      <c r="C525" t="s">
        <v>293</v>
      </c>
      <c r="D525">
        <v>64.8</v>
      </c>
      <c r="E525">
        <v>60</v>
      </c>
      <c r="F525">
        <v>2.5000000000000001E-2</v>
      </c>
      <c r="G525">
        <v>521333</v>
      </c>
      <c r="H525">
        <v>13160</v>
      </c>
      <c r="I525">
        <v>16.8</v>
      </c>
      <c r="J525">
        <v>116</v>
      </c>
      <c r="K525">
        <v>116</v>
      </c>
      <c r="L525">
        <v>13.9</v>
      </c>
      <c r="M525">
        <v>0.97317744154057773</v>
      </c>
      <c r="N525">
        <v>2.2153</v>
      </c>
      <c r="O525">
        <v>2.4016000000000002</v>
      </c>
      <c r="P525">
        <v>2.8290000000000002</v>
      </c>
      <c r="Q525">
        <v>3.0880000000000001</v>
      </c>
      <c r="R525">
        <v>5.1364999999999998</v>
      </c>
      <c r="S525">
        <v>0.65600000000000003</v>
      </c>
      <c r="T525">
        <v>0.66</v>
      </c>
      <c r="U525">
        <v>0.64</v>
      </c>
      <c r="V525">
        <v>0.66500000000000004</v>
      </c>
      <c r="W525" t="s">
        <v>148</v>
      </c>
      <c r="X525" t="s">
        <v>189</v>
      </c>
      <c r="Y525" t="s">
        <v>89</v>
      </c>
      <c r="Z525" t="s">
        <v>198</v>
      </c>
    </row>
    <row r="526" spans="1:26" x14ac:dyDescent="0.25">
      <c r="A526" s="148">
        <v>1654</v>
      </c>
      <c r="B526" s="25">
        <v>43160</v>
      </c>
      <c r="C526" t="s">
        <v>500</v>
      </c>
      <c r="D526">
        <v>65.099999999999994</v>
      </c>
      <c r="E526">
        <v>46</v>
      </c>
      <c r="F526">
        <v>2.5000000000000001E-2</v>
      </c>
      <c r="G526">
        <v>521333</v>
      </c>
      <c r="H526">
        <v>13160</v>
      </c>
      <c r="I526">
        <v>15.8</v>
      </c>
      <c r="J526">
        <v>115.5</v>
      </c>
      <c r="K526">
        <v>115.5</v>
      </c>
      <c r="L526">
        <v>13</v>
      </c>
      <c r="M526">
        <v>0.97923875432525953</v>
      </c>
      <c r="N526">
        <v>2.1353</v>
      </c>
      <c r="O526">
        <v>2.0912000000000002</v>
      </c>
      <c r="P526">
        <v>3.1469999999999998</v>
      </c>
      <c r="Q526">
        <v>2.976</v>
      </c>
      <c r="R526">
        <v>5.1364999999999998</v>
      </c>
      <c r="S526">
        <v>0.75700000000000001</v>
      </c>
      <c r="T526">
        <v>0.73099999999999998</v>
      </c>
      <c r="U526">
        <v>0.72899999999999998</v>
      </c>
      <c r="V526">
        <v>0.754</v>
      </c>
      <c r="W526" t="s">
        <v>148</v>
      </c>
      <c r="X526" t="s">
        <v>671</v>
      </c>
      <c r="Y526" t="s">
        <v>89</v>
      </c>
      <c r="Z526" t="s">
        <v>198</v>
      </c>
    </row>
    <row r="527" spans="1:26" x14ac:dyDescent="0.25">
      <c r="A527" s="148">
        <v>1653</v>
      </c>
      <c r="B527" s="25">
        <v>43160</v>
      </c>
      <c r="C527" t="s">
        <v>222</v>
      </c>
      <c r="D527">
        <v>64</v>
      </c>
      <c r="E527">
        <v>51</v>
      </c>
      <c r="F527">
        <v>2.5000000000000001E-2</v>
      </c>
      <c r="G527">
        <v>521333</v>
      </c>
      <c r="H527">
        <v>13160</v>
      </c>
      <c r="I527">
        <v>15.8</v>
      </c>
      <c r="J527">
        <v>114.5</v>
      </c>
      <c r="K527">
        <v>114.5</v>
      </c>
      <c r="L527">
        <v>13</v>
      </c>
      <c r="M527">
        <v>0.97923875432525953</v>
      </c>
      <c r="N527">
        <v>2.1453000000000002</v>
      </c>
      <c r="O527">
        <v>2.0895000000000001</v>
      </c>
      <c r="P527">
        <v>1.895</v>
      </c>
      <c r="Q527">
        <v>1.756</v>
      </c>
      <c r="R527">
        <v>5.1364999999999998</v>
      </c>
      <c r="S527">
        <v>0.45400000000000001</v>
      </c>
      <c r="T527">
        <v>0.432</v>
      </c>
      <c r="U527">
        <v>0.434</v>
      </c>
      <c r="V527">
        <v>0.45900000000000002</v>
      </c>
      <c r="W527" t="s">
        <v>148</v>
      </c>
      <c r="X527" t="s">
        <v>671</v>
      </c>
      <c r="Y527" t="s">
        <v>89</v>
      </c>
      <c r="Z527" t="s">
        <v>198</v>
      </c>
    </row>
    <row r="528" spans="1:26" x14ac:dyDescent="0.25">
      <c r="A528" s="148">
        <v>1652</v>
      </c>
      <c r="B528" s="25">
        <v>43159</v>
      </c>
      <c r="C528" t="s">
        <v>406</v>
      </c>
      <c r="D528">
        <v>65</v>
      </c>
      <c r="E528">
        <v>60</v>
      </c>
      <c r="F528">
        <v>2.5000000000000001E-2</v>
      </c>
      <c r="G528">
        <v>521333</v>
      </c>
      <c r="H528">
        <v>13160</v>
      </c>
      <c r="I528">
        <v>15.6</v>
      </c>
      <c r="J528">
        <v>113</v>
      </c>
      <c r="K528">
        <v>113</v>
      </c>
      <c r="L528">
        <v>12.9</v>
      </c>
      <c r="M528">
        <v>0.97991689750692512</v>
      </c>
      <c r="N528">
        <v>1.2509999999999999</v>
      </c>
      <c r="O528">
        <v>0.96530000000000005</v>
      </c>
      <c r="P528">
        <v>3.24</v>
      </c>
      <c r="Q528">
        <v>2.4710000000000001</v>
      </c>
      <c r="R528">
        <v>5.1532999999999998</v>
      </c>
      <c r="S528">
        <v>1.335</v>
      </c>
      <c r="T528">
        <v>1.319</v>
      </c>
      <c r="U528">
        <v>1.3</v>
      </c>
      <c r="V528">
        <v>1.325</v>
      </c>
      <c r="W528">
        <v>0</v>
      </c>
      <c r="X528" t="s">
        <v>188</v>
      </c>
      <c r="Y528" t="s">
        <v>89</v>
      </c>
      <c r="Z528" t="s">
        <v>198</v>
      </c>
    </row>
    <row r="529" spans="1:26" x14ac:dyDescent="0.25">
      <c r="A529" s="148">
        <v>1651</v>
      </c>
      <c r="B529" s="25">
        <v>43159</v>
      </c>
      <c r="C529" t="s">
        <v>220</v>
      </c>
      <c r="D529">
        <v>65</v>
      </c>
      <c r="E529">
        <v>60</v>
      </c>
      <c r="F529">
        <v>2.5000000000000001E-2</v>
      </c>
      <c r="G529">
        <v>521333</v>
      </c>
      <c r="H529">
        <v>13160</v>
      </c>
      <c r="I529">
        <v>15.7</v>
      </c>
      <c r="J529">
        <v>113</v>
      </c>
      <c r="K529">
        <v>113</v>
      </c>
      <c r="L529">
        <v>13</v>
      </c>
      <c r="M529">
        <v>0.97923875432525953</v>
      </c>
      <c r="N529">
        <v>1.8204</v>
      </c>
      <c r="O529">
        <v>1.8835999999999999</v>
      </c>
      <c r="P529">
        <v>1.7170000000000001</v>
      </c>
      <c r="Q529">
        <v>1.7310000000000001</v>
      </c>
      <c r="R529">
        <v>5.1532999999999998</v>
      </c>
      <c r="S529">
        <v>0.48599999999999999</v>
      </c>
      <c r="T529">
        <v>0.47399999999999998</v>
      </c>
      <c r="U529">
        <v>0.47</v>
      </c>
      <c r="V529">
        <v>0.495</v>
      </c>
      <c r="W529">
        <v>0</v>
      </c>
      <c r="X529" t="s">
        <v>188</v>
      </c>
      <c r="Y529" t="s">
        <v>89</v>
      </c>
      <c r="Z529" t="s">
        <v>198</v>
      </c>
    </row>
    <row r="530" spans="1:26" x14ac:dyDescent="0.25">
      <c r="A530" s="148">
        <v>1650</v>
      </c>
      <c r="B530" s="25">
        <v>43159</v>
      </c>
      <c r="C530" t="s">
        <v>560</v>
      </c>
      <c r="D530">
        <v>64.3</v>
      </c>
      <c r="E530">
        <v>50</v>
      </c>
      <c r="F530">
        <v>2.5000000000000001E-2</v>
      </c>
      <c r="G530">
        <v>521333</v>
      </c>
      <c r="H530">
        <v>13160</v>
      </c>
      <c r="I530">
        <v>15.8</v>
      </c>
      <c r="J530">
        <v>115.5</v>
      </c>
      <c r="K530">
        <v>115.5</v>
      </c>
      <c r="L530">
        <v>13</v>
      </c>
      <c r="M530">
        <v>0.97923875432525953</v>
      </c>
      <c r="N530">
        <v>1.0967</v>
      </c>
      <c r="O530">
        <v>1.0568</v>
      </c>
      <c r="P530">
        <v>2.8559999999999999</v>
      </c>
      <c r="Q530">
        <v>2.7559999999999998</v>
      </c>
      <c r="R530">
        <v>5.1532999999999998</v>
      </c>
      <c r="S530">
        <v>1.3420000000000001</v>
      </c>
      <c r="T530">
        <v>1.3440000000000001</v>
      </c>
      <c r="U530">
        <v>1.3149999999999999</v>
      </c>
      <c r="V530">
        <v>1.34</v>
      </c>
      <c r="W530" t="s">
        <v>148</v>
      </c>
      <c r="X530" t="s">
        <v>671</v>
      </c>
      <c r="Y530" t="s">
        <v>89</v>
      </c>
      <c r="Z530" t="s">
        <v>198</v>
      </c>
    </row>
    <row r="531" spans="1:26" x14ac:dyDescent="0.25">
      <c r="A531" s="148">
        <v>1649</v>
      </c>
      <c r="B531" s="25">
        <v>43159</v>
      </c>
      <c r="C531" t="s">
        <v>217</v>
      </c>
      <c r="D531">
        <v>65.400000000000006</v>
      </c>
      <c r="E531">
        <v>49</v>
      </c>
      <c r="F531">
        <v>2.5000000000000001E-2</v>
      </c>
      <c r="G531">
        <v>521333</v>
      </c>
      <c r="H531">
        <v>13160</v>
      </c>
      <c r="I531">
        <v>15.8</v>
      </c>
      <c r="J531">
        <v>114.5</v>
      </c>
      <c r="K531">
        <v>114.5</v>
      </c>
      <c r="L531">
        <v>13</v>
      </c>
      <c r="M531">
        <v>0.97923875432525953</v>
      </c>
      <c r="N531">
        <v>2.1675</v>
      </c>
      <c r="O531">
        <v>2.1223999999999998</v>
      </c>
      <c r="P531">
        <v>2.0449999999999999</v>
      </c>
      <c r="Q531">
        <v>1.9019999999999999</v>
      </c>
      <c r="R531">
        <v>5.1532999999999998</v>
      </c>
      <c r="S531">
        <v>0.48599999999999999</v>
      </c>
      <c r="T531">
        <v>0.46200000000000002</v>
      </c>
      <c r="U531">
        <v>0.46400000000000002</v>
      </c>
      <c r="V531">
        <v>0.48899999999999999</v>
      </c>
      <c r="W531" t="s">
        <v>148</v>
      </c>
      <c r="X531" t="s">
        <v>671</v>
      </c>
      <c r="Y531" t="s">
        <v>89</v>
      </c>
      <c r="Z531" t="s">
        <v>198</v>
      </c>
    </row>
    <row r="532" spans="1:26" x14ac:dyDescent="0.25">
      <c r="A532" s="148">
        <v>1648</v>
      </c>
      <c r="B532" s="25">
        <v>43158</v>
      </c>
      <c r="C532" t="s">
        <v>408</v>
      </c>
      <c r="D532">
        <v>67</v>
      </c>
      <c r="E532">
        <v>62</v>
      </c>
      <c r="F532">
        <v>2.5000000000000001E-2</v>
      </c>
      <c r="G532">
        <v>521333</v>
      </c>
      <c r="H532">
        <v>13160</v>
      </c>
      <c r="I532">
        <v>15.8</v>
      </c>
      <c r="J532">
        <v>115</v>
      </c>
      <c r="K532">
        <v>115</v>
      </c>
      <c r="L532">
        <v>13</v>
      </c>
      <c r="M532">
        <v>0.97923875432525953</v>
      </c>
      <c r="N532">
        <v>1.1478999999999999</v>
      </c>
      <c r="O532">
        <v>0.88529999999999998</v>
      </c>
      <c r="P532">
        <v>3.306</v>
      </c>
      <c r="Q532">
        <v>2.5409999999999999</v>
      </c>
      <c r="R532">
        <v>5.1029</v>
      </c>
      <c r="S532">
        <v>1.47</v>
      </c>
      <c r="T532">
        <v>1.4650000000000001</v>
      </c>
      <c r="U532">
        <v>1.4370000000000001</v>
      </c>
      <c r="V532">
        <v>1.462</v>
      </c>
      <c r="W532">
        <v>0</v>
      </c>
      <c r="X532" t="s">
        <v>188</v>
      </c>
      <c r="Y532" t="s">
        <v>89</v>
      </c>
      <c r="Z532" t="s">
        <v>198</v>
      </c>
    </row>
    <row r="533" spans="1:26" x14ac:dyDescent="0.25">
      <c r="A533" s="148">
        <v>1647</v>
      </c>
      <c r="B533" s="25">
        <v>43158</v>
      </c>
      <c r="C533" t="s">
        <v>222</v>
      </c>
      <c r="D533">
        <v>67</v>
      </c>
      <c r="E533">
        <v>62</v>
      </c>
      <c r="F533">
        <v>2.5000000000000001E-2</v>
      </c>
      <c r="G533">
        <v>521333</v>
      </c>
      <c r="H533">
        <v>13160</v>
      </c>
      <c r="I533">
        <v>15.6</v>
      </c>
      <c r="J533">
        <v>113</v>
      </c>
      <c r="K533">
        <v>113</v>
      </c>
      <c r="L533">
        <v>12.9</v>
      </c>
      <c r="M533">
        <v>0.97991689750692512</v>
      </c>
      <c r="N533">
        <v>1.8236000000000001</v>
      </c>
      <c r="O533">
        <v>2.0057999999999998</v>
      </c>
      <c r="P533">
        <v>1.669</v>
      </c>
      <c r="Q533">
        <v>1.911</v>
      </c>
      <c r="R533">
        <v>5.1029</v>
      </c>
      <c r="S533">
        <v>0.46700000000000003</v>
      </c>
      <c r="T533">
        <v>0.48599999999999999</v>
      </c>
      <c r="U533">
        <v>0.46700000000000003</v>
      </c>
      <c r="V533">
        <v>0.49199999999999999</v>
      </c>
      <c r="W533">
        <v>0</v>
      </c>
      <c r="X533" t="s">
        <v>188</v>
      </c>
      <c r="Y533" t="s">
        <v>89</v>
      </c>
      <c r="Z533" t="s">
        <v>198</v>
      </c>
    </row>
    <row r="534" spans="1:26" x14ac:dyDescent="0.25">
      <c r="A534" s="148">
        <v>1646</v>
      </c>
      <c r="B534" s="25">
        <v>43158</v>
      </c>
      <c r="C534" t="s">
        <v>500</v>
      </c>
      <c r="D534">
        <v>65.5</v>
      </c>
      <c r="E534">
        <v>49</v>
      </c>
      <c r="F534">
        <v>2.5000000000000001E-2</v>
      </c>
      <c r="G534">
        <v>521333</v>
      </c>
      <c r="H534">
        <v>13160</v>
      </c>
      <c r="I534">
        <v>15.8</v>
      </c>
      <c r="J534">
        <v>115.5</v>
      </c>
      <c r="K534">
        <v>115.5</v>
      </c>
      <c r="L534">
        <v>13</v>
      </c>
      <c r="M534">
        <v>0.97923875432525953</v>
      </c>
      <c r="N534">
        <v>1.1982999999999999</v>
      </c>
      <c r="O534">
        <v>1.1453</v>
      </c>
      <c r="P534">
        <v>4.0579999999999998</v>
      </c>
      <c r="Q534">
        <v>3.923</v>
      </c>
      <c r="R534">
        <v>5.1029</v>
      </c>
      <c r="S534">
        <v>1.728</v>
      </c>
      <c r="T534">
        <v>1.748</v>
      </c>
      <c r="U534">
        <v>1.702</v>
      </c>
      <c r="V534">
        <v>1.7270000000000001</v>
      </c>
      <c r="W534" t="s">
        <v>148</v>
      </c>
      <c r="X534" t="s">
        <v>671</v>
      </c>
      <c r="Y534" t="s">
        <v>89</v>
      </c>
      <c r="Z534" t="s">
        <v>198</v>
      </c>
    </row>
    <row r="535" spans="1:26" x14ac:dyDescent="0.25">
      <c r="A535" s="148">
        <v>1645</v>
      </c>
      <c r="B535" s="25">
        <v>43158</v>
      </c>
      <c r="C535" t="s">
        <v>220</v>
      </c>
      <c r="D535">
        <v>64.5</v>
      </c>
      <c r="E535">
        <v>48</v>
      </c>
      <c r="F535">
        <v>2.5000000000000001E-2</v>
      </c>
      <c r="G535">
        <v>521333</v>
      </c>
      <c r="H535">
        <v>13160</v>
      </c>
      <c r="I535">
        <v>15.7</v>
      </c>
      <c r="J535">
        <v>114.5</v>
      </c>
      <c r="K535">
        <v>114.5</v>
      </c>
      <c r="L535">
        <v>12.9</v>
      </c>
      <c r="M535">
        <v>0.97991689750692512</v>
      </c>
      <c r="N535">
        <v>2.1785999999999999</v>
      </c>
      <c r="O535">
        <v>2.1442999999999999</v>
      </c>
      <c r="P535">
        <v>2.1019999999999999</v>
      </c>
      <c r="Q535">
        <v>1.992</v>
      </c>
      <c r="R535">
        <v>5.1029</v>
      </c>
      <c r="S535">
        <v>0.49199999999999999</v>
      </c>
      <c r="T535">
        <v>0.47399999999999998</v>
      </c>
      <c r="U535">
        <v>0.47299999999999998</v>
      </c>
      <c r="V535">
        <v>0.498</v>
      </c>
      <c r="W535" t="s">
        <v>148</v>
      </c>
      <c r="X535" t="s">
        <v>671</v>
      </c>
      <c r="Y535" t="s">
        <v>89</v>
      </c>
      <c r="Z535" t="s">
        <v>198</v>
      </c>
    </row>
    <row r="536" spans="1:26" x14ac:dyDescent="0.25">
      <c r="A536" s="148">
        <v>1644</v>
      </c>
      <c r="B536" s="25">
        <v>43157</v>
      </c>
      <c r="C536" t="s">
        <v>407</v>
      </c>
      <c r="D536">
        <v>66</v>
      </c>
      <c r="E536">
        <v>60</v>
      </c>
      <c r="F536">
        <v>2.5000000000000001E-2</v>
      </c>
      <c r="G536">
        <v>521333</v>
      </c>
      <c r="H536">
        <v>13160</v>
      </c>
      <c r="I536">
        <v>15.7</v>
      </c>
      <c r="J536">
        <v>113</v>
      </c>
      <c r="K536">
        <v>113</v>
      </c>
      <c r="L536">
        <v>13</v>
      </c>
      <c r="M536">
        <v>0.97923875432525953</v>
      </c>
      <c r="N536">
        <v>1.0068999999999999</v>
      </c>
      <c r="O536">
        <v>1.1140000000000001</v>
      </c>
      <c r="P536">
        <v>3.827</v>
      </c>
      <c r="Q536">
        <v>4.2389999999999999</v>
      </c>
      <c r="R536">
        <v>4.6439000000000004</v>
      </c>
      <c r="S536">
        <v>1.7649999999999999</v>
      </c>
      <c r="T536">
        <v>1.7669999999999999</v>
      </c>
      <c r="U536">
        <v>1.7290000000000001</v>
      </c>
      <c r="V536">
        <v>1.754</v>
      </c>
      <c r="W536">
        <v>0</v>
      </c>
      <c r="X536" t="s">
        <v>188</v>
      </c>
      <c r="Y536" t="s">
        <v>89</v>
      </c>
      <c r="Z536" t="s">
        <v>198</v>
      </c>
    </row>
    <row r="537" spans="1:26" x14ac:dyDescent="0.25">
      <c r="A537" s="148">
        <v>1643</v>
      </c>
      <c r="B537" s="25">
        <v>43157</v>
      </c>
      <c r="C537" t="s">
        <v>217</v>
      </c>
      <c r="D537">
        <v>66</v>
      </c>
      <c r="E537">
        <v>60</v>
      </c>
      <c r="F537">
        <v>2.5000000000000001E-2</v>
      </c>
      <c r="G537">
        <v>521333</v>
      </c>
      <c r="H537">
        <v>13160</v>
      </c>
      <c r="I537">
        <v>15.8</v>
      </c>
      <c r="J537">
        <v>115</v>
      </c>
      <c r="K537">
        <v>115</v>
      </c>
      <c r="L537">
        <v>13</v>
      </c>
      <c r="M537">
        <v>0.97923875432525953</v>
      </c>
      <c r="N537">
        <v>1.9314</v>
      </c>
      <c r="O537">
        <v>1.9824999999999999</v>
      </c>
      <c r="P537">
        <v>1.9359999999999999</v>
      </c>
      <c r="Q537">
        <v>1.958</v>
      </c>
      <c r="R537">
        <v>4.6439000000000004</v>
      </c>
      <c r="S537">
        <v>0.46500000000000002</v>
      </c>
      <c r="T537">
        <v>0.45900000000000002</v>
      </c>
      <c r="U537">
        <v>0.45200000000000001</v>
      </c>
      <c r="V537">
        <v>0.47699999999999998</v>
      </c>
      <c r="W537">
        <v>0</v>
      </c>
      <c r="X537" t="s">
        <v>188</v>
      </c>
      <c r="Y537" t="s">
        <v>89</v>
      </c>
      <c r="Z537" t="s">
        <v>198</v>
      </c>
    </row>
    <row r="538" spans="1:26" x14ac:dyDescent="0.25">
      <c r="A538" s="148">
        <v>1642</v>
      </c>
      <c r="B538" s="25">
        <v>43157</v>
      </c>
      <c r="C538" t="s">
        <v>560</v>
      </c>
      <c r="D538">
        <v>64.7</v>
      </c>
      <c r="E538">
        <v>49</v>
      </c>
      <c r="F538">
        <v>2.5000000000000001E-2</v>
      </c>
      <c r="G538">
        <v>521333</v>
      </c>
      <c r="H538">
        <v>13160</v>
      </c>
      <c r="I538">
        <v>15.6</v>
      </c>
      <c r="J538">
        <v>114</v>
      </c>
      <c r="K538">
        <v>114</v>
      </c>
      <c r="L538">
        <v>12.9</v>
      </c>
      <c r="M538">
        <v>0.97991689750692512</v>
      </c>
      <c r="N538">
        <v>1.1786000000000001</v>
      </c>
      <c r="O538">
        <v>1.1254999999999999</v>
      </c>
      <c r="P538">
        <v>4.984</v>
      </c>
      <c r="Q538">
        <v>4.7859999999999996</v>
      </c>
      <c r="R538">
        <v>4.6439000000000004</v>
      </c>
      <c r="S538">
        <v>1.964</v>
      </c>
      <c r="T538">
        <v>1.9750000000000001</v>
      </c>
      <c r="U538">
        <v>1.93</v>
      </c>
      <c r="V538">
        <v>1.9550000000000001</v>
      </c>
      <c r="W538" t="s">
        <v>148</v>
      </c>
      <c r="X538" t="s">
        <v>671</v>
      </c>
      <c r="Y538" t="s">
        <v>89</v>
      </c>
      <c r="Z538" t="s">
        <v>198</v>
      </c>
    </row>
    <row r="539" spans="1:26" x14ac:dyDescent="0.25">
      <c r="A539" s="148">
        <v>1641</v>
      </c>
      <c r="B539" s="25">
        <v>43157</v>
      </c>
      <c r="C539" t="s">
        <v>222</v>
      </c>
      <c r="D539">
        <v>66.599999999999994</v>
      </c>
      <c r="E539">
        <v>48</v>
      </c>
      <c r="F539">
        <v>2.5000000000000001E-2</v>
      </c>
      <c r="G539">
        <v>521333</v>
      </c>
      <c r="H539">
        <v>13160</v>
      </c>
      <c r="I539">
        <v>15.8</v>
      </c>
      <c r="J539">
        <v>115</v>
      </c>
      <c r="K539">
        <v>115</v>
      </c>
      <c r="L539">
        <v>13</v>
      </c>
      <c r="M539">
        <v>0.97923875432525953</v>
      </c>
      <c r="N539">
        <v>2.1675</v>
      </c>
      <c r="O539">
        <v>2.1223999999999998</v>
      </c>
      <c r="P539">
        <v>1.9430000000000001</v>
      </c>
      <c r="Q539">
        <v>1.802</v>
      </c>
      <c r="R539">
        <v>4.6439000000000004</v>
      </c>
      <c r="S539">
        <v>0.41599999999999998</v>
      </c>
      <c r="T539">
        <v>0.39400000000000002</v>
      </c>
      <c r="U539">
        <v>0.39700000000000002</v>
      </c>
      <c r="V539">
        <v>0.42199999999999999</v>
      </c>
      <c r="W539" t="s">
        <v>148</v>
      </c>
      <c r="X539" t="s">
        <v>671</v>
      </c>
      <c r="Y539" t="s">
        <v>89</v>
      </c>
      <c r="Z539" t="s">
        <v>198</v>
      </c>
    </row>
    <row r="540" spans="1:26" x14ac:dyDescent="0.25">
      <c r="A540" s="148">
        <v>1640</v>
      </c>
      <c r="B540" s="25">
        <v>43156</v>
      </c>
      <c r="C540" t="s">
        <v>220</v>
      </c>
      <c r="D540">
        <v>67</v>
      </c>
      <c r="E540">
        <v>49</v>
      </c>
      <c r="F540">
        <v>2.5000000000000001E-2</v>
      </c>
      <c r="G540">
        <v>521333</v>
      </c>
      <c r="H540">
        <v>13160</v>
      </c>
      <c r="I540">
        <v>15.7</v>
      </c>
      <c r="J540">
        <v>113</v>
      </c>
      <c r="K540">
        <v>113</v>
      </c>
      <c r="L540">
        <v>13</v>
      </c>
      <c r="M540">
        <v>0.97923875432525953</v>
      </c>
      <c r="N540">
        <v>2.1040999999999999</v>
      </c>
      <c r="O540">
        <v>1.9628000000000001</v>
      </c>
      <c r="P540">
        <v>1.8959999999999999</v>
      </c>
      <c r="Q540">
        <v>1.728</v>
      </c>
      <c r="R540">
        <v>5.3263999999999996</v>
      </c>
      <c r="S540">
        <v>0.48</v>
      </c>
      <c r="T540">
        <v>0.46899999999999997</v>
      </c>
      <c r="U540">
        <v>0.46500000000000002</v>
      </c>
      <c r="V540">
        <v>0.49</v>
      </c>
      <c r="W540">
        <v>0</v>
      </c>
      <c r="X540" t="s">
        <v>188</v>
      </c>
      <c r="Y540" t="s">
        <v>89</v>
      </c>
      <c r="Z540" t="s">
        <v>198</v>
      </c>
    </row>
    <row r="541" spans="1:26" x14ac:dyDescent="0.25">
      <c r="A541" s="148">
        <v>1639</v>
      </c>
      <c r="B541" s="25">
        <v>43156</v>
      </c>
      <c r="C541" t="s">
        <v>406</v>
      </c>
      <c r="D541">
        <v>67</v>
      </c>
      <c r="E541">
        <v>49</v>
      </c>
      <c r="F541">
        <v>2.5000000000000001E-2</v>
      </c>
      <c r="G541">
        <v>521333</v>
      </c>
      <c r="H541">
        <v>13160</v>
      </c>
      <c r="I541">
        <v>15.7</v>
      </c>
      <c r="J541">
        <v>115.5</v>
      </c>
      <c r="K541">
        <v>115.5</v>
      </c>
      <c r="L541">
        <v>12.9</v>
      </c>
      <c r="M541">
        <v>0.97991689750692512</v>
      </c>
      <c r="N541">
        <v>0.92169999999999996</v>
      </c>
      <c r="O541">
        <v>1.0059</v>
      </c>
      <c r="P541">
        <v>2.754</v>
      </c>
      <c r="Q541">
        <v>2.9540000000000002</v>
      </c>
      <c r="R541">
        <v>5.3263999999999996</v>
      </c>
      <c r="S541">
        <v>1.5920000000000001</v>
      </c>
      <c r="T541">
        <v>1.5640000000000001</v>
      </c>
      <c r="U541">
        <v>1.546</v>
      </c>
      <c r="V541">
        <v>1.571</v>
      </c>
      <c r="W541">
        <v>0</v>
      </c>
      <c r="X541" t="s">
        <v>188</v>
      </c>
      <c r="Y541" t="s">
        <v>89</v>
      </c>
      <c r="Z541" t="s">
        <v>198</v>
      </c>
    </row>
    <row r="542" spans="1:26" x14ac:dyDescent="0.25">
      <c r="A542" s="148">
        <v>1638</v>
      </c>
      <c r="B542" s="25">
        <v>43156</v>
      </c>
      <c r="C542" t="s">
        <v>500</v>
      </c>
      <c r="D542">
        <v>65.3</v>
      </c>
      <c r="E542">
        <v>48</v>
      </c>
      <c r="F542">
        <v>2.5000000000000001E-2</v>
      </c>
      <c r="G542">
        <v>521333</v>
      </c>
      <c r="H542">
        <v>13160</v>
      </c>
      <c r="I542">
        <v>15.7</v>
      </c>
      <c r="J542">
        <v>115</v>
      </c>
      <c r="K542">
        <v>115</v>
      </c>
      <c r="L542">
        <v>12.9</v>
      </c>
      <c r="M542">
        <v>0.97991689750692512</v>
      </c>
      <c r="N542">
        <v>1.1676</v>
      </c>
      <c r="O542">
        <v>1.1234999999999999</v>
      </c>
      <c r="P542">
        <v>3.6760000000000002</v>
      </c>
      <c r="Q542">
        <v>3.4860000000000002</v>
      </c>
      <c r="R542">
        <v>5.3263999999999996</v>
      </c>
      <c r="S542">
        <v>1.677</v>
      </c>
      <c r="T542">
        <v>1.653</v>
      </c>
      <c r="U542">
        <v>1.6319999999999999</v>
      </c>
      <c r="V542">
        <v>1.657</v>
      </c>
      <c r="W542" t="s">
        <v>148</v>
      </c>
      <c r="X542" t="s">
        <v>671</v>
      </c>
      <c r="Y542" t="s">
        <v>89</v>
      </c>
      <c r="Z542" t="s">
        <v>198</v>
      </c>
    </row>
    <row r="543" spans="1:26" x14ac:dyDescent="0.25">
      <c r="A543" s="148">
        <v>1637</v>
      </c>
      <c r="B543" s="25">
        <v>43156</v>
      </c>
      <c r="C543" t="s">
        <v>217</v>
      </c>
      <c r="D543">
        <v>65.3</v>
      </c>
      <c r="E543">
        <v>55</v>
      </c>
      <c r="F543">
        <v>2.5000000000000001E-2</v>
      </c>
      <c r="G543">
        <v>521333</v>
      </c>
      <c r="H543">
        <v>13160</v>
      </c>
      <c r="I543">
        <v>15.8</v>
      </c>
      <c r="J543">
        <v>114.5</v>
      </c>
      <c r="K543">
        <v>114.5</v>
      </c>
      <c r="L543">
        <v>13</v>
      </c>
      <c r="M543">
        <v>0.97923875432525953</v>
      </c>
      <c r="N543">
        <v>2.1663000000000001</v>
      </c>
      <c r="O543">
        <v>2.1233</v>
      </c>
      <c r="P543">
        <v>1.9670000000000001</v>
      </c>
      <c r="Q543">
        <v>1.8340000000000001</v>
      </c>
      <c r="R543">
        <v>5.3263999999999996</v>
      </c>
      <c r="S543">
        <v>0.43099999999999999</v>
      </c>
      <c r="T543">
        <v>0.41</v>
      </c>
      <c r="U543">
        <v>0.41199999999999998</v>
      </c>
      <c r="V543">
        <v>0.437</v>
      </c>
      <c r="W543" t="s">
        <v>148</v>
      </c>
      <c r="X543" t="s">
        <v>671</v>
      </c>
      <c r="Y543" t="s">
        <v>89</v>
      </c>
      <c r="Z543" t="s">
        <v>198</v>
      </c>
    </row>
    <row r="544" spans="1:26" x14ac:dyDescent="0.25">
      <c r="A544" s="148">
        <v>1636</v>
      </c>
      <c r="B544" s="25">
        <v>43155</v>
      </c>
      <c r="C544" t="s">
        <v>408</v>
      </c>
      <c r="D544">
        <v>65</v>
      </c>
      <c r="E544">
        <v>44</v>
      </c>
      <c r="F544">
        <v>2.5000000000000001E-2</v>
      </c>
      <c r="G544">
        <v>521333</v>
      </c>
      <c r="H544">
        <v>13160</v>
      </c>
      <c r="I544">
        <v>15.8</v>
      </c>
      <c r="J544">
        <v>114</v>
      </c>
      <c r="K544">
        <v>114</v>
      </c>
      <c r="L544">
        <v>13</v>
      </c>
      <c r="M544">
        <v>0.97923875432525953</v>
      </c>
      <c r="N544">
        <v>1.0057</v>
      </c>
      <c r="O544">
        <v>0.96379999999999999</v>
      </c>
      <c r="P544">
        <v>3.161</v>
      </c>
      <c r="Q544">
        <v>2.9980000000000002</v>
      </c>
      <c r="R544">
        <v>4.7427000000000001</v>
      </c>
      <c r="S544">
        <v>1.4910000000000001</v>
      </c>
      <c r="T544">
        <v>1.4750000000000001</v>
      </c>
      <c r="U544">
        <v>1.452</v>
      </c>
      <c r="V544">
        <v>1.4770000000000001</v>
      </c>
      <c r="W544">
        <v>0</v>
      </c>
      <c r="X544" t="s">
        <v>188</v>
      </c>
      <c r="Y544" t="s">
        <v>89</v>
      </c>
      <c r="Z544" t="s">
        <v>198</v>
      </c>
    </row>
    <row r="545" spans="1:26" x14ac:dyDescent="0.25">
      <c r="A545" s="148">
        <v>1635</v>
      </c>
      <c r="B545" s="25">
        <v>43155</v>
      </c>
      <c r="C545" t="s">
        <v>222</v>
      </c>
      <c r="D545">
        <v>65</v>
      </c>
      <c r="E545">
        <v>44</v>
      </c>
      <c r="F545">
        <v>2.5000000000000001E-2</v>
      </c>
      <c r="G545">
        <v>521333</v>
      </c>
      <c r="H545">
        <v>13160</v>
      </c>
      <c r="I545">
        <v>15.7</v>
      </c>
      <c r="J545">
        <v>115.5</v>
      </c>
      <c r="K545">
        <v>115.5</v>
      </c>
      <c r="L545">
        <v>12.9</v>
      </c>
      <c r="M545">
        <v>0.97991689750692512</v>
      </c>
      <c r="N545">
        <v>1.9623999999999999</v>
      </c>
      <c r="O545">
        <v>2.0047000000000001</v>
      </c>
      <c r="P545">
        <v>1.944</v>
      </c>
      <c r="Q545">
        <v>2.069</v>
      </c>
      <c r="R545">
        <v>4.7427000000000001</v>
      </c>
      <c r="S545">
        <v>0.47</v>
      </c>
      <c r="T545">
        <v>0.48899999999999999</v>
      </c>
      <c r="U545">
        <v>0.47</v>
      </c>
      <c r="V545">
        <v>0.495</v>
      </c>
      <c r="W545">
        <v>0</v>
      </c>
      <c r="X545" t="s">
        <v>188</v>
      </c>
      <c r="Y545" t="s">
        <v>89</v>
      </c>
      <c r="Z545" t="s">
        <v>198</v>
      </c>
    </row>
    <row r="546" spans="1:26" x14ac:dyDescent="0.25">
      <c r="A546" s="148">
        <v>1634</v>
      </c>
      <c r="B546" s="25">
        <v>43155</v>
      </c>
      <c r="C546" t="s">
        <v>560</v>
      </c>
      <c r="D546">
        <v>66.599999999999994</v>
      </c>
      <c r="E546">
        <v>45</v>
      </c>
      <c r="F546">
        <v>2.5000000000000001E-2</v>
      </c>
      <c r="G546">
        <v>521333</v>
      </c>
      <c r="H546">
        <v>13160</v>
      </c>
      <c r="I546">
        <v>15.6</v>
      </c>
      <c r="J546">
        <v>114</v>
      </c>
      <c r="K546">
        <v>114</v>
      </c>
      <c r="L546">
        <v>12.9</v>
      </c>
      <c r="M546">
        <v>0.97991689750692512</v>
      </c>
      <c r="N546">
        <v>1.1875</v>
      </c>
      <c r="O546">
        <v>1.1356999999999999</v>
      </c>
      <c r="P546">
        <v>2.9969999999999999</v>
      </c>
      <c r="Q546">
        <v>2.823</v>
      </c>
      <c r="R546">
        <v>4.7427000000000001</v>
      </c>
      <c r="S546">
        <v>1.1970000000000001</v>
      </c>
      <c r="T546">
        <v>1.179</v>
      </c>
      <c r="U546">
        <v>1.1639999999999999</v>
      </c>
      <c r="V546">
        <v>1.1890000000000001</v>
      </c>
      <c r="W546" t="s">
        <v>148</v>
      </c>
      <c r="X546" t="s">
        <v>671</v>
      </c>
      <c r="Y546" t="s">
        <v>89</v>
      </c>
      <c r="Z546" t="s">
        <v>198</v>
      </c>
    </row>
    <row r="547" spans="1:26" x14ac:dyDescent="0.25">
      <c r="A547" s="148">
        <v>1633</v>
      </c>
      <c r="B547" s="25">
        <v>43155</v>
      </c>
      <c r="C547" t="s">
        <v>220</v>
      </c>
      <c r="D547">
        <v>66.400000000000006</v>
      </c>
      <c r="E547">
        <v>49</v>
      </c>
      <c r="F547">
        <v>2.5000000000000001E-2</v>
      </c>
      <c r="G547">
        <v>521333</v>
      </c>
      <c r="H547">
        <v>13160</v>
      </c>
      <c r="I547">
        <v>15.7</v>
      </c>
      <c r="J547">
        <v>115</v>
      </c>
      <c r="K547">
        <v>115</v>
      </c>
      <c r="L547">
        <v>12.9</v>
      </c>
      <c r="M547">
        <v>0.97991689750692512</v>
      </c>
      <c r="N547">
        <v>2.1545000000000001</v>
      </c>
      <c r="O547">
        <v>2.1154000000000002</v>
      </c>
      <c r="P547">
        <v>1.843</v>
      </c>
      <c r="Q547">
        <v>1.7110000000000001</v>
      </c>
      <c r="R547">
        <v>4.7427000000000001</v>
      </c>
      <c r="S547">
        <v>0.40600000000000003</v>
      </c>
      <c r="T547">
        <v>0.38400000000000001</v>
      </c>
      <c r="U547">
        <v>0.38700000000000001</v>
      </c>
      <c r="V547">
        <v>0.41199999999999998</v>
      </c>
      <c r="W547" t="s">
        <v>148</v>
      </c>
      <c r="X547" t="s">
        <v>671</v>
      </c>
      <c r="Y547" t="s">
        <v>89</v>
      </c>
      <c r="Z547" t="s">
        <v>198</v>
      </c>
    </row>
    <row r="548" spans="1:26" x14ac:dyDescent="0.25">
      <c r="A548" s="148">
        <v>1631</v>
      </c>
      <c r="B548" s="25">
        <v>43154</v>
      </c>
      <c r="C548" t="s">
        <v>407</v>
      </c>
      <c r="D548">
        <v>67</v>
      </c>
      <c r="E548">
        <v>45</v>
      </c>
      <c r="F548">
        <v>2.5000000000000001E-2</v>
      </c>
      <c r="G548">
        <v>521333</v>
      </c>
      <c r="H548">
        <v>13160</v>
      </c>
      <c r="I548">
        <v>15.5</v>
      </c>
      <c r="J548">
        <v>114</v>
      </c>
      <c r="K548">
        <v>114</v>
      </c>
      <c r="L548">
        <v>12.8</v>
      </c>
      <c r="M548">
        <v>0.98059598059598052</v>
      </c>
      <c r="N548">
        <v>0.98040000000000005</v>
      </c>
      <c r="O548">
        <v>1.0043</v>
      </c>
      <c r="P548">
        <v>2.895</v>
      </c>
      <c r="Q548">
        <v>2.9180000000000001</v>
      </c>
      <c r="R548">
        <v>5.2549999999999999</v>
      </c>
      <c r="S548">
        <v>1.552</v>
      </c>
      <c r="T548">
        <v>1.5269999999999999</v>
      </c>
      <c r="U548">
        <v>1.51</v>
      </c>
      <c r="V548">
        <v>1.5349999999999999</v>
      </c>
      <c r="W548">
        <v>0</v>
      </c>
      <c r="X548" t="s">
        <v>188</v>
      </c>
      <c r="Y548" t="s">
        <v>89</v>
      </c>
      <c r="Z548" t="s">
        <v>198</v>
      </c>
    </row>
    <row r="549" spans="1:26" x14ac:dyDescent="0.25">
      <c r="A549" s="148">
        <v>1632</v>
      </c>
      <c r="B549" s="25">
        <v>43154</v>
      </c>
      <c r="C549" t="s">
        <v>217</v>
      </c>
      <c r="D549">
        <v>67</v>
      </c>
      <c r="E549">
        <v>45</v>
      </c>
      <c r="F549">
        <v>2.5000000000000001E-2</v>
      </c>
      <c r="G549">
        <v>521333</v>
      </c>
      <c r="H549">
        <v>13160</v>
      </c>
      <c r="I549">
        <v>15.8</v>
      </c>
      <c r="J549">
        <v>114</v>
      </c>
      <c r="K549">
        <v>114</v>
      </c>
      <c r="L549">
        <v>13</v>
      </c>
      <c r="M549">
        <v>0.97923875432525953</v>
      </c>
      <c r="N549">
        <v>1.8791</v>
      </c>
      <c r="O549">
        <v>1.7390000000000001</v>
      </c>
      <c r="P549">
        <v>1.6779999999999999</v>
      </c>
      <c r="Q549">
        <v>1.5309999999999999</v>
      </c>
      <c r="R549">
        <v>5.2549999999999999</v>
      </c>
      <c r="S549">
        <v>0.46899999999999997</v>
      </c>
      <c r="T549">
        <v>0.46300000000000002</v>
      </c>
      <c r="U549">
        <v>0.45600000000000002</v>
      </c>
      <c r="V549">
        <v>0.48099999999999998</v>
      </c>
      <c r="W549">
        <v>0</v>
      </c>
      <c r="X549" t="s">
        <v>188</v>
      </c>
      <c r="Y549" t="s">
        <v>89</v>
      </c>
      <c r="Z549" t="s">
        <v>198</v>
      </c>
    </row>
    <row r="550" spans="1:26" x14ac:dyDescent="0.25">
      <c r="A550" s="148">
        <v>1630</v>
      </c>
      <c r="B550" s="25">
        <v>43154</v>
      </c>
      <c r="C550" t="s">
        <v>500</v>
      </c>
      <c r="D550">
        <v>66.7</v>
      </c>
      <c r="E550">
        <v>42</v>
      </c>
      <c r="F550">
        <v>2.5000000000000001E-2</v>
      </c>
      <c r="G550">
        <v>521333</v>
      </c>
      <c r="H550">
        <v>13160</v>
      </c>
      <c r="I550">
        <v>15.6</v>
      </c>
      <c r="J550">
        <v>114</v>
      </c>
      <c r="K550">
        <v>114</v>
      </c>
      <c r="L550">
        <v>12.9</v>
      </c>
      <c r="M550">
        <v>0.97991689750692512</v>
      </c>
      <c r="N550">
        <v>1.1435</v>
      </c>
      <c r="O550">
        <v>1.1022000000000001</v>
      </c>
      <c r="P550">
        <v>3.8340000000000001</v>
      </c>
      <c r="Q550">
        <v>3.6219999999999999</v>
      </c>
      <c r="R550">
        <v>5.2549999999999999</v>
      </c>
      <c r="S550">
        <v>1.762</v>
      </c>
      <c r="T550">
        <v>1.7270000000000001</v>
      </c>
      <c r="U550">
        <v>1.7090000000000001</v>
      </c>
      <c r="V550">
        <v>1.734</v>
      </c>
      <c r="W550" t="s">
        <v>148</v>
      </c>
      <c r="X550" t="s">
        <v>671</v>
      </c>
      <c r="Y550" t="s">
        <v>89</v>
      </c>
      <c r="Z550" t="s">
        <v>198</v>
      </c>
    </row>
    <row r="551" spans="1:26" x14ac:dyDescent="0.25">
      <c r="A551" s="148">
        <v>1629</v>
      </c>
      <c r="B551" s="25">
        <v>43154</v>
      </c>
      <c r="C551" t="s">
        <v>222</v>
      </c>
      <c r="D551">
        <v>65.8</v>
      </c>
      <c r="E551">
        <v>44</v>
      </c>
      <c r="F551">
        <v>2.5000000000000001E-2</v>
      </c>
      <c r="G551">
        <v>521333</v>
      </c>
      <c r="H551">
        <v>13160</v>
      </c>
      <c r="I551">
        <v>15.8</v>
      </c>
      <c r="J551">
        <v>115</v>
      </c>
      <c r="K551">
        <v>115</v>
      </c>
      <c r="L551">
        <v>13</v>
      </c>
      <c r="M551">
        <v>0.97923875432525953</v>
      </c>
      <c r="N551">
        <v>2.1549999999999998</v>
      </c>
      <c r="O551">
        <v>2.1334</v>
      </c>
      <c r="P551">
        <v>1.704</v>
      </c>
      <c r="Q551">
        <v>1.6020000000000001</v>
      </c>
      <c r="R551">
        <v>5.2549999999999999</v>
      </c>
      <c r="S551">
        <v>0.41599999999999998</v>
      </c>
      <c r="T551">
        <v>0.39500000000000002</v>
      </c>
      <c r="U551">
        <v>0.39700000000000002</v>
      </c>
      <c r="V551">
        <v>0.42199999999999999</v>
      </c>
      <c r="W551" t="s">
        <v>148</v>
      </c>
      <c r="X551" t="s">
        <v>671</v>
      </c>
      <c r="Y551" t="s">
        <v>89</v>
      </c>
      <c r="Z551" t="s">
        <v>198</v>
      </c>
    </row>
    <row r="552" spans="1:26" x14ac:dyDescent="0.25">
      <c r="A552" s="148">
        <v>1627</v>
      </c>
      <c r="B552" s="25">
        <v>43153</v>
      </c>
      <c r="C552" t="s">
        <v>406</v>
      </c>
      <c r="D552">
        <v>67</v>
      </c>
      <c r="E552">
        <v>50</v>
      </c>
      <c r="F552">
        <v>2.5000000000000001E-2</v>
      </c>
      <c r="G552">
        <v>521333</v>
      </c>
      <c r="H552">
        <v>13160</v>
      </c>
      <c r="I552">
        <v>15.7</v>
      </c>
      <c r="J552">
        <v>114.5</v>
      </c>
      <c r="K552">
        <v>114.5</v>
      </c>
      <c r="L552">
        <v>12.9</v>
      </c>
      <c r="M552">
        <v>0.97991689750692512</v>
      </c>
      <c r="N552">
        <v>1.0029999999999999</v>
      </c>
      <c r="O552">
        <v>0.84709999999999996</v>
      </c>
      <c r="P552">
        <v>2.7719999999999998</v>
      </c>
      <c r="Q552">
        <v>2.3450000000000002</v>
      </c>
      <c r="R552">
        <v>5.1649000000000003</v>
      </c>
      <c r="S552">
        <v>1.427</v>
      </c>
      <c r="T552">
        <v>1.43</v>
      </c>
      <c r="U552">
        <v>1.4</v>
      </c>
      <c r="V552">
        <v>1.425</v>
      </c>
      <c r="W552">
        <v>0</v>
      </c>
      <c r="X552" t="s">
        <v>188</v>
      </c>
      <c r="Y552" t="s">
        <v>89</v>
      </c>
      <c r="Z552" t="s">
        <v>198</v>
      </c>
    </row>
    <row r="553" spans="1:26" x14ac:dyDescent="0.25">
      <c r="A553" s="148">
        <v>1628</v>
      </c>
      <c r="B553" s="25">
        <v>43153</v>
      </c>
      <c r="C553" t="s">
        <v>220</v>
      </c>
      <c r="D553">
        <v>67</v>
      </c>
      <c r="E553">
        <v>50</v>
      </c>
      <c r="F553">
        <v>2.5000000000000001E-2</v>
      </c>
      <c r="G553">
        <v>521333</v>
      </c>
      <c r="H553">
        <v>13160</v>
      </c>
      <c r="I553">
        <v>15.5</v>
      </c>
      <c r="J553">
        <v>114</v>
      </c>
      <c r="K553">
        <v>114</v>
      </c>
      <c r="L553">
        <v>12.8</v>
      </c>
      <c r="M553">
        <v>0.98059598059598052</v>
      </c>
      <c r="N553">
        <v>1.8563000000000001</v>
      </c>
      <c r="O553">
        <v>2.0013999999999998</v>
      </c>
      <c r="P553">
        <v>1.6919999999999999</v>
      </c>
      <c r="Q553">
        <v>1.851</v>
      </c>
      <c r="R553">
        <v>5.1649000000000003</v>
      </c>
      <c r="S553">
        <v>0.47099999999999997</v>
      </c>
      <c r="T553">
        <v>0.47799999999999998</v>
      </c>
      <c r="U553">
        <v>0.46500000000000002</v>
      </c>
      <c r="V553">
        <v>0.49</v>
      </c>
      <c r="W553">
        <v>0</v>
      </c>
      <c r="X553" t="s">
        <v>188</v>
      </c>
      <c r="Y553" t="s">
        <v>89</v>
      </c>
      <c r="Z553" t="s">
        <v>198</v>
      </c>
    </row>
    <row r="554" spans="1:26" x14ac:dyDescent="0.25">
      <c r="A554" s="148">
        <v>1626</v>
      </c>
      <c r="B554" s="25">
        <v>43153</v>
      </c>
      <c r="C554" t="s">
        <v>560</v>
      </c>
      <c r="D554">
        <v>66.400000000000006</v>
      </c>
      <c r="E554">
        <v>49</v>
      </c>
      <c r="F554">
        <v>2.5000000000000001E-2</v>
      </c>
      <c r="G554">
        <v>521333</v>
      </c>
      <c r="H554">
        <v>13160</v>
      </c>
      <c r="I554">
        <v>15.6</v>
      </c>
      <c r="J554">
        <v>115</v>
      </c>
      <c r="K554">
        <v>115</v>
      </c>
      <c r="L554">
        <v>12.8</v>
      </c>
      <c r="M554">
        <v>0.98059598059598052</v>
      </c>
      <c r="N554">
        <v>1.1768000000000001</v>
      </c>
      <c r="O554">
        <v>1.1226</v>
      </c>
      <c r="P554">
        <v>2.5430000000000001</v>
      </c>
      <c r="Q554">
        <v>2.3849999999999998</v>
      </c>
      <c r="R554">
        <v>5.1649000000000003</v>
      </c>
      <c r="S554">
        <v>1.1160000000000001</v>
      </c>
      <c r="T554">
        <v>1.097</v>
      </c>
      <c r="U554">
        <v>1.085</v>
      </c>
      <c r="V554">
        <v>1.1100000000000001</v>
      </c>
      <c r="W554" t="s">
        <v>148</v>
      </c>
      <c r="X554" t="s">
        <v>671</v>
      </c>
      <c r="Y554" t="s">
        <v>89</v>
      </c>
      <c r="Z554" t="s">
        <v>198</v>
      </c>
    </row>
    <row r="555" spans="1:26" x14ac:dyDescent="0.25">
      <c r="A555" s="148">
        <v>1625</v>
      </c>
      <c r="B555" s="25">
        <v>43153</v>
      </c>
      <c r="C555" t="s">
        <v>217</v>
      </c>
      <c r="D555">
        <v>68</v>
      </c>
      <c r="E555">
        <v>50</v>
      </c>
      <c r="F555">
        <v>2.5000000000000001E-2</v>
      </c>
      <c r="G555">
        <v>521333</v>
      </c>
      <c r="H555">
        <v>13160</v>
      </c>
      <c r="I555">
        <v>15.8</v>
      </c>
      <c r="J555">
        <v>115</v>
      </c>
      <c r="K555">
        <v>115</v>
      </c>
      <c r="L555">
        <v>13</v>
      </c>
      <c r="M555">
        <v>0.97923875432525953</v>
      </c>
      <c r="N555">
        <v>1.8231999999999999</v>
      </c>
      <c r="O555">
        <v>2.0049999999999999</v>
      </c>
      <c r="P555">
        <v>1.46</v>
      </c>
      <c r="Q555">
        <v>1.637</v>
      </c>
      <c r="R555">
        <v>5.1649000000000003</v>
      </c>
      <c r="S555">
        <v>0.41399999999999998</v>
      </c>
      <c r="T555">
        <v>0.42199999999999999</v>
      </c>
      <c r="U555">
        <v>0.40899999999999997</v>
      </c>
      <c r="V555">
        <v>0.434</v>
      </c>
      <c r="W555">
        <v>0</v>
      </c>
      <c r="X555" t="s">
        <v>188</v>
      </c>
      <c r="Y555" t="s">
        <v>89</v>
      </c>
      <c r="Z555" t="s">
        <v>198</v>
      </c>
    </row>
    <row r="556" spans="1:26" x14ac:dyDescent="0.25">
      <c r="A556" s="148">
        <v>1624</v>
      </c>
      <c r="B556" s="25">
        <v>43153</v>
      </c>
      <c r="C556" t="s">
        <v>408</v>
      </c>
      <c r="D556">
        <v>64.8</v>
      </c>
      <c r="E556">
        <v>55</v>
      </c>
      <c r="F556">
        <v>2.5000000000000001E-2</v>
      </c>
      <c r="G556">
        <v>521333</v>
      </c>
      <c r="H556">
        <v>13160</v>
      </c>
      <c r="I556">
        <v>15.7</v>
      </c>
      <c r="J556">
        <v>115</v>
      </c>
      <c r="K556">
        <v>115</v>
      </c>
      <c r="L556">
        <v>12.9</v>
      </c>
      <c r="M556">
        <v>0.97991689750692512</v>
      </c>
      <c r="N556">
        <v>0.9657</v>
      </c>
      <c r="O556">
        <v>0.9829</v>
      </c>
      <c r="P556">
        <v>2.552</v>
      </c>
      <c r="Q556">
        <v>2.5670000000000002</v>
      </c>
      <c r="R556">
        <v>5.1649000000000003</v>
      </c>
      <c r="S556">
        <v>1.365</v>
      </c>
      <c r="T556">
        <v>1.349</v>
      </c>
      <c r="U556">
        <v>1.33</v>
      </c>
      <c r="V556">
        <v>1.355</v>
      </c>
      <c r="W556">
        <v>0</v>
      </c>
      <c r="X556" t="s">
        <v>1052</v>
      </c>
      <c r="Y556" t="s">
        <v>89</v>
      </c>
      <c r="Z556" t="s">
        <v>198</v>
      </c>
    </row>
    <row r="557" spans="1:26" x14ac:dyDescent="0.25">
      <c r="A557" s="148">
        <v>1623</v>
      </c>
      <c r="B557" s="25">
        <v>43152</v>
      </c>
      <c r="C557" t="s">
        <v>222</v>
      </c>
      <c r="D557">
        <v>65</v>
      </c>
      <c r="E557">
        <v>51</v>
      </c>
      <c r="F557">
        <v>2.5000000000000001E-2</v>
      </c>
      <c r="G557">
        <v>521333</v>
      </c>
      <c r="H557">
        <v>13160</v>
      </c>
      <c r="I557">
        <v>15.7</v>
      </c>
      <c r="J557">
        <v>114.5</v>
      </c>
      <c r="K557">
        <v>114.5</v>
      </c>
      <c r="L557">
        <v>12.9</v>
      </c>
      <c r="M557">
        <v>0.97991689750692512</v>
      </c>
      <c r="N557">
        <v>1.9927999999999999</v>
      </c>
      <c r="O557">
        <v>2.0301</v>
      </c>
      <c r="P557">
        <v>1.837</v>
      </c>
      <c r="Q557">
        <v>1.869</v>
      </c>
      <c r="R557">
        <v>5.1767000000000003</v>
      </c>
      <c r="S557">
        <v>0.47699999999999998</v>
      </c>
      <c r="T557">
        <v>0.47699999999999998</v>
      </c>
      <c r="U557">
        <v>0.46700000000000003</v>
      </c>
      <c r="V557">
        <v>0.49199999999999999</v>
      </c>
      <c r="W557">
        <v>0</v>
      </c>
      <c r="X557" t="s">
        <v>1052</v>
      </c>
      <c r="Y557" t="s">
        <v>89</v>
      </c>
      <c r="Z557" t="s">
        <v>198</v>
      </c>
    </row>
    <row r="558" spans="1:26" x14ac:dyDescent="0.25">
      <c r="A558" s="148">
        <v>1622</v>
      </c>
      <c r="B558" s="25">
        <v>43152</v>
      </c>
      <c r="C558" t="s">
        <v>500</v>
      </c>
      <c r="D558">
        <v>68</v>
      </c>
      <c r="E558">
        <v>44</v>
      </c>
      <c r="F558">
        <v>2.5000000000000001E-2</v>
      </c>
      <c r="G558">
        <v>521333</v>
      </c>
      <c r="H558">
        <v>13160</v>
      </c>
      <c r="I558">
        <v>15.5</v>
      </c>
      <c r="J558">
        <v>115</v>
      </c>
      <c r="K558">
        <v>115</v>
      </c>
      <c r="L558">
        <v>12.7</v>
      </c>
      <c r="M558">
        <v>0.98127600554785033</v>
      </c>
      <c r="N558">
        <v>0</v>
      </c>
      <c r="O558">
        <v>0</v>
      </c>
      <c r="P558">
        <v>0</v>
      </c>
      <c r="Q558">
        <v>0</v>
      </c>
      <c r="R558">
        <v>5.1767000000000003</v>
      </c>
      <c r="S558" t="s">
        <v>468</v>
      </c>
      <c r="T558" t="s">
        <v>468</v>
      </c>
      <c r="U558" t="s">
        <v>468</v>
      </c>
      <c r="V558">
        <v>2.8</v>
      </c>
      <c r="W558" t="s">
        <v>661</v>
      </c>
      <c r="X558" t="s">
        <v>188</v>
      </c>
      <c r="Y558" t="s">
        <v>89</v>
      </c>
      <c r="Z558" t="s">
        <v>198</v>
      </c>
    </row>
    <row r="559" spans="1:26" x14ac:dyDescent="0.25">
      <c r="A559" s="148">
        <v>1621</v>
      </c>
      <c r="B559" s="25">
        <v>43152</v>
      </c>
      <c r="C559" t="s">
        <v>220</v>
      </c>
      <c r="D559">
        <v>68</v>
      </c>
      <c r="E559">
        <v>45</v>
      </c>
      <c r="F559">
        <v>2.5000000000000001E-2</v>
      </c>
      <c r="G559">
        <v>521333</v>
      </c>
      <c r="H559">
        <v>13160</v>
      </c>
      <c r="I559">
        <v>15.6</v>
      </c>
      <c r="J559">
        <v>115</v>
      </c>
      <c r="K559">
        <v>115</v>
      </c>
      <c r="L559">
        <v>12.8</v>
      </c>
      <c r="M559">
        <v>0.98059598059598052</v>
      </c>
      <c r="N559">
        <v>1.8526</v>
      </c>
      <c r="O559">
        <v>2.1044999999999998</v>
      </c>
      <c r="P559">
        <v>1.6319999999999999</v>
      </c>
      <c r="Q559">
        <v>1.804</v>
      </c>
      <c r="R559">
        <v>5.1767000000000003</v>
      </c>
      <c r="S559">
        <v>0.45600000000000002</v>
      </c>
      <c r="T559">
        <v>0.44400000000000001</v>
      </c>
      <c r="U559">
        <v>0.441</v>
      </c>
      <c r="V559">
        <v>0.46600000000000003</v>
      </c>
      <c r="W559">
        <v>0</v>
      </c>
      <c r="X559" t="s">
        <v>188</v>
      </c>
      <c r="Y559" t="s">
        <v>89</v>
      </c>
      <c r="Z559" t="s">
        <v>198</v>
      </c>
    </row>
    <row r="560" spans="1:26" x14ac:dyDescent="0.25">
      <c r="A560" s="148">
        <v>1620</v>
      </c>
      <c r="B560" s="25">
        <v>43152</v>
      </c>
      <c r="C560" t="s">
        <v>407</v>
      </c>
      <c r="D560">
        <v>67</v>
      </c>
      <c r="E560">
        <v>44</v>
      </c>
      <c r="F560">
        <v>2.5000000000000001E-2</v>
      </c>
      <c r="G560">
        <v>521333</v>
      </c>
      <c r="H560">
        <v>13160</v>
      </c>
      <c r="I560">
        <v>15.5</v>
      </c>
      <c r="J560">
        <v>114</v>
      </c>
      <c r="K560">
        <v>114</v>
      </c>
      <c r="L560">
        <v>12.8</v>
      </c>
      <c r="M560">
        <v>0.98059598059598052</v>
      </c>
      <c r="N560">
        <v>0.99460000000000004</v>
      </c>
      <c r="O560">
        <v>1.0321</v>
      </c>
      <c r="P560">
        <v>3.1739999999999999</v>
      </c>
      <c r="Q560">
        <v>3.3119999999999998</v>
      </c>
      <c r="R560">
        <v>5.1767000000000003</v>
      </c>
      <c r="S560">
        <v>1.6519999999999999</v>
      </c>
      <c r="T560">
        <v>1.661</v>
      </c>
      <c r="U560">
        <v>1.6240000000000001</v>
      </c>
      <c r="V560">
        <v>1.649</v>
      </c>
      <c r="W560">
        <v>0</v>
      </c>
      <c r="X560" t="s">
        <v>1052</v>
      </c>
      <c r="Y560" t="s">
        <v>89</v>
      </c>
      <c r="Z560" t="s">
        <v>198</v>
      </c>
    </row>
    <row r="561" spans="1:26" x14ac:dyDescent="0.25">
      <c r="A561" s="148">
        <v>1619</v>
      </c>
      <c r="B561" s="25">
        <v>43151</v>
      </c>
      <c r="C561" t="s">
        <v>217</v>
      </c>
      <c r="D561">
        <v>67.8</v>
      </c>
      <c r="E561">
        <v>59</v>
      </c>
      <c r="F561">
        <v>2.5000000000000001E-2</v>
      </c>
      <c r="G561">
        <v>521333</v>
      </c>
      <c r="H561">
        <v>13160</v>
      </c>
      <c r="I561">
        <v>15.7</v>
      </c>
      <c r="J561">
        <v>115</v>
      </c>
      <c r="K561">
        <v>115</v>
      </c>
      <c r="L561">
        <v>12.9</v>
      </c>
      <c r="M561">
        <v>0.97991689750692512</v>
      </c>
      <c r="N561">
        <v>1.974</v>
      </c>
      <c r="O561">
        <v>2.0533000000000001</v>
      </c>
      <c r="P561">
        <v>1.667</v>
      </c>
      <c r="Q561">
        <v>1.81</v>
      </c>
      <c r="R561">
        <v>5.2055999999999996</v>
      </c>
      <c r="S561">
        <v>0.44</v>
      </c>
      <c r="T561">
        <v>0.45900000000000002</v>
      </c>
      <c r="U561">
        <v>0.44</v>
      </c>
      <c r="V561">
        <v>0.46500000000000002</v>
      </c>
      <c r="W561">
        <v>0</v>
      </c>
      <c r="X561" t="s">
        <v>1052</v>
      </c>
      <c r="Y561" t="s">
        <v>89</v>
      </c>
      <c r="Z561" t="s">
        <v>198</v>
      </c>
    </row>
    <row r="562" spans="1:26" x14ac:dyDescent="0.25">
      <c r="A562" s="148">
        <v>1618</v>
      </c>
      <c r="B562" s="25">
        <v>43151</v>
      </c>
      <c r="C562" t="s">
        <v>560</v>
      </c>
      <c r="D562">
        <v>67</v>
      </c>
      <c r="E562">
        <v>39</v>
      </c>
      <c r="F562">
        <v>2.5000000000000001E-2</v>
      </c>
      <c r="G562">
        <v>521333</v>
      </c>
      <c r="H562">
        <v>13160</v>
      </c>
      <c r="I562">
        <v>15.5</v>
      </c>
      <c r="J562">
        <v>116</v>
      </c>
      <c r="K562">
        <v>116</v>
      </c>
      <c r="L562">
        <v>12.7</v>
      </c>
      <c r="M562">
        <v>0.98127600554785033</v>
      </c>
      <c r="N562">
        <v>1.0889</v>
      </c>
      <c r="O562">
        <v>0.88719999999999999</v>
      </c>
      <c r="P562">
        <v>3.5640000000000001</v>
      </c>
      <c r="Q562">
        <v>2.9409999999999998</v>
      </c>
      <c r="R562">
        <v>5.2055999999999996</v>
      </c>
      <c r="S562">
        <v>1.704</v>
      </c>
      <c r="T562">
        <v>1.726</v>
      </c>
      <c r="U562">
        <v>1.6830000000000001</v>
      </c>
      <c r="V562">
        <v>1.708</v>
      </c>
      <c r="W562">
        <v>0</v>
      </c>
      <c r="X562" t="s">
        <v>188</v>
      </c>
      <c r="Y562" t="s">
        <v>89</v>
      </c>
      <c r="Z562" t="s">
        <v>198</v>
      </c>
    </row>
    <row r="563" spans="1:26" x14ac:dyDescent="0.25">
      <c r="A563" s="148">
        <v>1617</v>
      </c>
      <c r="B563" s="25">
        <v>43151</v>
      </c>
      <c r="C563" t="s">
        <v>222</v>
      </c>
      <c r="D563">
        <v>67</v>
      </c>
      <c r="E563">
        <v>39</v>
      </c>
      <c r="F563">
        <v>2.5000000000000001E-2</v>
      </c>
      <c r="G563">
        <v>521333</v>
      </c>
      <c r="H563">
        <v>13160</v>
      </c>
      <c r="I563">
        <v>15.7</v>
      </c>
      <c r="J563">
        <v>115</v>
      </c>
      <c r="K563">
        <v>115</v>
      </c>
      <c r="L563">
        <v>12.9</v>
      </c>
      <c r="M563">
        <v>0.97991689750692512</v>
      </c>
      <c r="N563">
        <v>2.1634000000000002</v>
      </c>
      <c r="O563">
        <v>1.9872000000000001</v>
      </c>
      <c r="P563">
        <v>1.8759999999999999</v>
      </c>
      <c r="Q563">
        <v>1.7689999999999999</v>
      </c>
      <c r="R563">
        <v>5.2055999999999996</v>
      </c>
      <c r="S563">
        <v>0.45100000000000001</v>
      </c>
      <c r="T563">
        <v>0.46300000000000002</v>
      </c>
      <c r="U563">
        <v>0.44800000000000001</v>
      </c>
      <c r="V563">
        <v>0.47299999999999998</v>
      </c>
      <c r="W563">
        <v>0</v>
      </c>
      <c r="X563" t="s">
        <v>188</v>
      </c>
      <c r="Y563" t="s">
        <v>89</v>
      </c>
      <c r="Z563" t="s">
        <v>198</v>
      </c>
    </row>
    <row r="564" spans="1:26" x14ac:dyDescent="0.25">
      <c r="A564" s="148">
        <v>1616</v>
      </c>
      <c r="B564" s="25">
        <v>43151</v>
      </c>
      <c r="C564" t="s">
        <v>220</v>
      </c>
      <c r="D564">
        <v>67.099999999999994</v>
      </c>
      <c r="E564">
        <v>48</v>
      </c>
      <c r="F564">
        <v>2.5000000000000001E-2</v>
      </c>
      <c r="G564">
        <v>521333</v>
      </c>
      <c r="H564">
        <v>13160</v>
      </c>
      <c r="I564">
        <v>15.5</v>
      </c>
      <c r="J564">
        <v>114</v>
      </c>
      <c r="K564">
        <v>114</v>
      </c>
      <c r="L564">
        <v>12.8</v>
      </c>
      <c r="M564">
        <v>0.98059598059598052</v>
      </c>
      <c r="N564">
        <v>2.1097000000000001</v>
      </c>
      <c r="O564">
        <v>2.0238999999999998</v>
      </c>
      <c r="P564">
        <v>1.889</v>
      </c>
      <c r="Q564">
        <v>1.873</v>
      </c>
      <c r="R564">
        <v>5.2055999999999996</v>
      </c>
      <c r="S564">
        <v>0.46600000000000003</v>
      </c>
      <c r="T564">
        <v>0.48199999999999998</v>
      </c>
      <c r="U564">
        <v>0.46500000000000002</v>
      </c>
      <c r="V564">
        <v>0.49</v>
      </c>
      <c r="W564">
        <v>0</v>
      </c>
      <c r="X564" t="s">
        <v>1052</v>
      </c>
      <c r="Y564" t="s">
        <v>89</v>
      </c>
      <c r="Z564" t="s">
        <v>198</v>
      </c>
    </row>
    <row r="565" spans="1:26" x14ac:dyDescent="0.25">
      <c r="A565" s="148">
        <v>1615</v>
      </c>
      <c r="B565" s="25">
        <v>43151</v>
      </c>
      <c r="C565" t="s">
        <v>406</v>
      </c>
      <c r="D565">
        <v>67.099999999999994</v>
      </c>
      <c r="E565">
        <v>48</v>
      </c>
      <c r="F565">
        <v>2.5000000000000001E-2</v>
      </c>
      <c r="G565">
        <v>521333</v>
      </c>
      <c r="H565">
        <v>13160</v>
      </c>
      <c r="I565">
        <v>15.6</v>
      </c>
      <c r="J565">
        <v>115</v>
      </c>
      <c r="K565">
        <v>115</v>
      </c>
      <c r="L565">
        <v>12.8</v>
      </c>
      <c r="M565">
        <v>0.98059598059598052</v>
      </c>
      <c r="N565">
        <v>0.97209999999999996</v>
      </c>
      <c r="O565">
        <v>1.1102000000000001</v>
      </c>
      <c r="P565">
        <v>3.3439999999999999</v>
      </c>
      <c r="Q565">
        <v>3.867</v>
      </c>
      <c r="R565">
        <v>5.2055999999999996</v>
      </c>
      <c r="S565">
        <v>1.7909999999999999</v>
      </c>
      <c r="T565">
        <v>1.8129999999999999</v>
      </c>
      <c r="U565">
        <v>1.7669999999999999</v>
      </c>
      <c r="V565">
        <v>1.792</v>
      </c>
      <c r="W565">
        <v>0</v>
      </c>
      <c r="X565" t="s">
        <v>1052</v>
      </c>
      <c r="Y565" t="s">
        <v>89</v>
      </c>
      <c r="Z565" t="s">
        <v>198</v>
      </c>
    </row>
    <row r="566" spans="1:26" x14ac:dyDescent="0.25">
      <c r="A566" s="148">
        <v>1614</v>
      </c>
      <c r="B566" s="25">
        <v>43150</v>
      </c>
      <c r="C566" t="s">
        <v>412</v>
      </c>
      <c r="D566">
        <v>67.400000000000006</v>
      </c>
      <c r="E566">
        <v>54</v>
      </c>
      <c r="F566">
        <v>2.5000000000000001E-2</v>
      </c>
      <c r="G566">
        <v>521333</v>
      </c>
      <c r="H566">
        <v>13160</v>
      </c>
      <c r="I566">
        <v>15.5</v>
      </c>
      <c r="J566">
        <v>114</v>
      </c>
      <c r="K566">
        <v>114</v>
      </c>
      <c r="L566">
        <v>12.8</v>
      </c>
      <c r="M566">
        <v>0.98059598059598052</v>
      </c>
      <c r="N566">
        <v>2.1345999999999998</v>
      </c>
      <c r="O566">
        <v>2.0522999999999998</v>
      </c>
      <c r="P566">
        <v>2.0139999999999998</v>
      </c>
      <c r="Q566">
        <v>1.9590000000000001</v>
      </c>
      <c r="R566">
        <v>5.218</v>
      </c>
      <c r="S566">
        <v>0.49199999999999999</v>
      </c>
      <c r="T566">
        <v>0.498</v>
      </c>
      <c r="U566">
        <v>0.48499999999999999</v>
      </c>
      <c r="V566">
        <v>0.51</v>
      </c>
      <c r="W566">
        <v>0</v>
      </c>
      <c r="X566" t="s">
        <v>1052</v>
      </c>
      <c r="Y566" t="s">
        <v>89</v>
      </c>
      <c r="Z566" t="s">
        <v>198</v>
      </c>
    </row>
    <row r="567" spans="1:26" x14ac:dyDescent="0.25">
      <c r="A567" s="148">
        <v>1613</v>
      </c>
      <c r="B567" s="25">
        <v>43150</v>
      </c>
      <c r="C567" t="s">
        <v>500</v>
      </c>
      <c r="D567">
        <v>68</v>
      </c>
      <c r="E567">
        <v>50</v>
      </c>
      <c r="F567">
        <v>2.5000000000000001E-2</v>
      </c>
      <c r="G567">
        <v>521333</v>
      </c>
      <c r="H567">
        <v>13160</v>
      </c>
      <c r="I567">
        <v>15.6</v>
      </c>
      <c r="J567">
        <v>115</v>
      </c>
      <c r="K567">
        <v>115</v>
      </c>
      <c r="L567">
        <v>12.8</v>
      </c>
      <c r="M567">
        <v>0.98059598059598052</v>
      </c>
      <c r="N567">
        <v>0</v>
      </c>
      <c r="O567">
        <v>0</v>
      </c>
      <c r="P567">
        <v>0</v>
      </c>
      <c r="Q567">
        <v>0</v>
      </c>
      <c r="R567">
        <v>5.218</v>
      </c>
      <c r="S567" t="s">
        <v>468</v>
      </c>
      <c r="T567" t="s">
        <v>468</v>
      </c>
      <c r="U567" t="s">
        <v>468</v>
      </c>
      <c r="V567">
        <v>3</v>
      </c>
      <c r="W567" t="s">
        <v>661</v>
      </c>
      <c r="X567" t="s">
        <v>188</v>
      </c>
      <c r="Y567" t="s">
        <v>89</v>
      </c>
      <c r="Z567" t="s">
        <v>198</v>
      </c>
    </row>
    <row r="568" spans="1:26" x14ac:dyDescent="0.25">
      <c r="A568" s="148">
        <v>1612</v>
      </c>
      <c r="B568" s="25">
        <v>43150</v>
      </c>
      <c r="C568" t="s">
        <v>217</v>
      </c>
      <c r="D568">
        <v>68</v>
      </c>
      <c r="E568">
        <v>50</v>
      </c>
      <c r="F568">
        <v>2.5000000000000001E-2</v>
      </c>
      <c r="G568">
        <v>521333</v>
      </c>
      <c r="H568">
        <v>13160</v>
      </c>
      <c r="I568">
        <v>15.8</v>
      </c>
      <c r="J568">
        <v>115</v>
      </c>
      <c r="K568">
        <v>115</v>
      </c>
      <c r="L568">
        <v>13</v>
      </c>
      <c r="M568">
        <v>0.97923875432525953</v>
      </c>
      <c r="N568">
        <v>2.0369000000000002</v>
      </c>
      <c r="O568">
        <v>1.9472</v>
      </c>
      <c r="P568">
        <v>1.71</v>
      </c>
      <c r="Q568">
        <v>1.7210000000000001</v>
      </c>
      <c r="R568">
        <v>5.218</v>
      </c>
      <c r="S568">
        <v>0.438</v>
      </c>
      <c r="T568">
        <v>0.46100000000000002</v>
      </c>
      <c r="U568">
        <v>0.44</v>
      </c>
      <c r="V568">
        <v>0.46500000000000002</v>
      </c>
      <c r="W568">
        <v>0</v>
      </c>
      <c r="X568" t="s">
        <v>188</v>
      </c>
      <c r="Y568" t="s">
        <v>89</v>
      </c>
      <c r="Z568" t="s">
        <v>198</v>
      </c>
    </row>
    <row r="569" spans="1:26" x14ac:dyDescent="0.25">
      <c r="A569" s="148">
        <v>1611</v>
      </c>
      <c r="B569" s="25">
        <v>43150</v>
      </c>
      <c r="C569" t="s">
        <v>222</v>
      </c>
      <c r="D569">
        <v>64.599999999999994</v>
      </c>
      <c r="E569">
        <v>42</v>
      </c>
      <c r="F569">
        <v>2.5000000000000001E-2</v>
      </c>
      <c r="G569">
        <v>521333</v>
      </c>
      <c r="H569">
        <v>13160</v>
      </c>
      <c r="I569">
        <v>15.6</v>
      </c>
      <c r="J569">
        <v>115</v>
      </c>
      <c r="K569">
        <v>115</v>
      </c>
      <c r="L569">
        <v>12.8</v>
      </c>
      <c r="M569">
        <v>0.98059598059598052</v>
      </c>
      <c r="N569">
        <v>2.0743999999999998</v>
      </c>
      <c r="O569">
        <v>1.9722999999999999</v>
      </c>
      <c r="P569">
        <v>1.8169999999999999</v>
      </c>
      <c r="Q569">
        <v>1.81</v>
      </c>
      <c r="R569">
        <v>5.218</v>
      </c>
      <c r="S569">
        <v>0.45700000000000002</v>
      </c>
      <c r="T569">
        <v>0.47899999999999998</v>
      </c>
      <c r="U569">
        <v>0.45900000000000002</v>
      </c>
      <c r="V569">
        <v>0.48399999999999999</v>
      </c>
      <c r="W569">
        <v>0</v>
      </c>
      <c r="X569" t="s">
        <v>1052</v>
      </c>
      <c r="Y569" t="s">
        <v>89</v>
      </c>
      <c r="Z569" t="s">
        <v>198</v>
      </c>
    </row>
    <row r="570" spans="1:26" x14ac:dyDescent="0.25">
      <c r="A570" s="148">
        <v>1610</v>
      </c>
      <c r="B570" s="25">
        <v>43150</v>
      </c>
      <c r="C570" t="s">
        <v>408</v>
      </c>
      <c r="D570">
        <v>64.599999999999994</v>
      </c>
      <c r="E570">
        <v>42</v>
      </c>
      <c r="F570">
        <v>2.5000000000000001E-2</v>
      </c>
      <c r="G570">
        <v>521333</v>
      </c>
      <c r="H570">
        <v>13160</v>
      </c>
      <c r="I570">
        <v>15.6</v>
      </c>
      <c r="J570">
        <v>113</v>
      </c>
      <c r="K570">
        <v>113</v>
      </c>
      <c r="L570">
        <v>12.9</v>
      </c>
      <c r="M570">
        <v>0.97991689750692512</v>
      </c>
      <c r="N570">
        <v>0.97460000000000002</v>
      </c>
      <c r="O570">
        <v>0.99050000000000005</v>
      </c>
      <c r="P570">
        <v>2.7029999999999998</v>
      </c>
      <c r="Q570">
        <v>2.77</v>
      </c>
      <c r="R570">
        <v>5.218</v>
      </c>
      <c r="S570">
        <v>1.4470000000000001</v>
      </c>
      <c r="T570">
        <v>1.4590000000000001</v>
      </c>
      <c r="U570">
        <v>1.4239999999999999</v>
      </c>
      <c r="V570">
        <v>1.4490000000000001</v>
      </c>
      <c r="W570">
        <v>0</v>
      </c>
      <c r="X570" t="s">
        <v>1052</v>
      </c>
      <c r="Y570" t="s">
        <v>89</v>
      </c>
      <c r="Z570" t="s">
        <v>198</v>
      </c>
    </row>
    <row r="571" spans="1:26" x14ac:dyDescent="0.25">
      <c r="A571" s="148">
        <v>1609</v>
      </c>
      <c r="B571" s="25">
        <v>43149</v>
      </c>
      <c r="C571" t="s">
        <v>411</v>
      </c>
      <c r="D571">
        <v>64.900000000000006</v>
      </c>
      <c r="E571">
        <v>45</v>
      </c>
      <c r="F571">
        <v>2.5000000000000001E-2</v>
      </c>
      <c r="G571">
        <v>521333</v>
      </c>
      <c r="H571">
        <v>13160</v>
      </c>
      <c r="I571">
        <v>15.6</v>
      </c>
      <c r="J571">
        <v>115</v>
      </c>
      <c r="K571">
        <v>115</v>
      </c>
      <c r="L571">
        <v>12.8</v>
      </c>
      <c r="M571">
        <v>0.98059598059598052</v>
      </c>
      <c r="N571">
        <v>2.0945</v>
      </c>
      <c r="O571">
        <v>1.8945000000000001</v>
      </c>
      <c r="P571">
        <v>2.016</v>
      </c>
      <c r="Q571">
        <v>1.8520000000000001</v>
      </c>
      <c r="R571">
        <v>5.2363</v>
      </c>
      <c r="S571">
        <v>0.504</v>
      </c>
      <c r="T571">
        <v>0.51200000000000001</v>
      </c>
      <c r="U571">
        <v>0.498</v>
      </c>
      <c r="V571">
        <v>0.52300000000000002</v>
      </c>
      <c r="W571">
        <v>0</v>
      </c>
      <c r="X571" t="s">
        <v>1052</v>
      </c>
      <c r="Y571" t="s">
        <v>89</v>
      </c>
      <c r="Z571" t="s">
        <v>198</v>
      </c>
    </row>
    <row r="572" spans="1:26" x14ac:dyDescent="0.25">
      <c r="A572" s="148">
        <v>1608</v>
      </c>
      <c r="B572" s="25">
        <v>43149</v>
      </c>
      <c r="C572" t="s">
        <v>560</v>
      </c>
      <c r="D572">
        <v>65</v>
      </c>
      <c r="E572">
        <v>44</v>
      </c>
      <c r="F572">
        <v>2.5000000000000001E-2</v>
      </c>
      <c r="G572">
        <v>521333</v>
      </c>
      <c r="H572">
        <v>13160</v>
      </c>
      <c r="I572">
        <v>15.4</v>
      </c>
      <c r="J572">
        <v>114</v>
      </c>
      <c r="K572">
        <v>114</v>
      </c>
      <c r="L572">
        <v>12.7</v>
      </c>
      <c r="M572">
        <v>0.98127600554785033</v>
      </c>
      <c r="N572">
        <v>1.0056</v>
      </c>
      <c r="O572">
        <v>0.89359999999999995</v>
      </c>
      <c r="P572">
        <v>3.1349999999999998</v>
      </c>
      <c r="Q572">
        <v>2.7559999999999998</v>
      </c>
      <c r="R572">
        <v>5.2363</v>
      </c>
      <c r="S572">
        <v>1.6319999999999999</v>
      </c>
      <c r="T572">
        <v>1.615</v>
      </c>
      <c r="U572">
        <v>1.593</v>
      </c>
      <c r="V572">
        <v>1.6180000000000001</v>
      </c>
      <c r="W572">
        <v>0</v>
      </c>
      <c r="X572" t="s">
        <v>188</v>
      </c>
      <c r="Y572" t="s">
        <v>89</v>
      </c>
      <c r="Z572" t="s">
        <v>198</v>
      </c>
    </row>
    <row r="573" spans="1:26" x14ac:dyDescent="0.25">
      <c r="A573" s="148">
        <v>1607</v>
      </c>
      <c r="B573" s="25">
        <v>43149</v>
      </c>
      <c r="C573" t="s">
        <v>220</v>
      </c>
      <c r="D573">
        <v>65</v>
      </c>
      <c r="E573">
        <v>44</v>
      </c>
      <c r="F573">
        <v>2.5000000000000001E-2</v>
      </c>
      <c r="G573">
        <v>521333</v>
      </c>
      <c r="H573">
        <v>13160</v>
      </c>
      <c r="I573">
        <v>15.7</v>
      </c>
      <c r="J573">
        <v>115</v>
      </c>
      <c r="K573">
        <v>115</v>
      </c>
      <c r="L573">
        <v>12.9</v>
      </c>
      <c r="M573">
        <v>0.97991689750692512</v>
      </c>
      <c r="N573">
        <v>2.0089000000000001</v>
      </c>
      <c r="O573">
        <v>1.8456999999999999</v>
      </c>
      <c r="P573">
        <v>1.784</v>
      </c>
      <c r="Q573">
        <v>1.6519999999999999</v>
      </c>
      <c r="R573">
        <v>5.2363</v>
      </c>
      <c r="S573">
        <v>0.46500000000000002</v>
      </c>
      <c r="T573">
        <v>0.46899999999999997</v>
      </c>
      <c r="U573">
        <v>0.45800000000000002</v>
      </c>
      <c r="V573">
        <v>0.48299999999999998</v>
      </c>
      <c r="W573">
        <v>0</v>
      </c>
      <c r="X573" t="s">
        <v>188</v>
      </c>
      <c r="Y573" t="s">
        <v>89</v>
      </c>
      <c r="Z573" t="s">
        <v>198</v>
      </c>
    </row>
    <row r="574" spans="1:26" x14ac:dyDescent="0.25">
      <c r="A574" s="148">
        <v>1606</v>
      </c>
      <c r="B574" s="25">
        <v>43149</v>
      </c>
      <c r="C574" t="s">
        <v>217</v>
      </c>
      <c r="D574">
        <v>64.8</v>
      </c>
      <c r="E574">
        <v>44</v>
      </c>
      <c r="F574">
        <v>2.5000000000000001E-2</v>
      </c>
      <c r="G574">
        <v>521333</v>
      </c>
      <c r="H574">
        <v>13160</v>
      </c>
      <c r="I574">
        <v>15.6</v>
      </c>
      <c r="J574">
        <v>113</v>
      </c>
      <c r="K574">
        <v>113</v>
      </c>
      <c r="L574">
        <v>12.9</v>
      </c>
      <c r="M574">
        <v>0.97991689750692512</v>
      </c>
      <c r="N574">
        <v>2.1669999999999998</v>
      </c>
      <c r="O574">
        <v>2.0998999999999999</v>
      </c>
      <c r="P574">
        <v>1.8169999999999999</v>
      </c>
      <c r="Q574">
        <v>1.768</v>
      </c>
      <c r="R574">
        <v>5.2363</v>
      </c>
      <c r="S574">
        <v>0.439</v>
      </c>
      <c r="T574">
        <v>0.441</v>
      </c>
      <c r="U574">
        <v>0.43099999999999999</v>
      </c>
      <c r="V574">
        <v>0.45600000000000002</v>
      </c>
      <c r="W574">
        <v>0</v>
      </c>
      <c r="X574" t="s">
        <v>1052</v>
      </c>
      <c r="Y574" t="s">
        <v>89</v>
      </c>
      <c r="Z574" t="s">
        <v>198</v>
      </c>
    </row>
    <row r="575" spans="1:26" x14ac:dyDescent="0.25">
      <c r="A575" s="148">
        <v>1605</v>
      </c>
      <c r="B575" s="25">
        <v>43149</v>
      </c>
      <c r="C575" t="s">
        <v>407</v>
      </c>
      <c r="D575">
        <v>64.8</v>
      </c>
      <c r="E575">
        <v>44</v>
      </c>
      <c r="F575">
        <v>2.5000000000000001E-2</v>
      </c>
      <c r="G575">
        <v>521333</v>
      </c>
      <c r="H575">
        <v>13160</v>
      </c>
      <c r="I575">
        <v>15.7</v>
      </c>
      <c r="J575">
        <v>113</v>
      </c>
      <c r="K575">
        <v>113</v>
      </c>
      <c r="L575">
        <v>13</v>
      </c>
      <c r="M575">
        <v>0.97923875432525953</v>
      </c>
      <c r="N575">
        <v>1.1295999999999999</v>
      </c>
      <c r="O575">
        <v>1.0358000000000001</v>
      </c>
      <c r="P575">
        <v>3.9</v>
      </c>
      <c r="Q575">
        <v>3.5609999999999999</v>
      </c>
      <c r="R575">
        <v>5.2363</v>
      </c>
      <c r="S575">
        <v>1.8080000000000001</v>
      </c>
      <c r="T575">
        <v>1.8</v>
      </c>
      <c r="U575">
        <v>1.7669999999999999</v>
      </c>
      <c r="V575">
        <v>1.792</v>
      </c>
      <c r="W575">
        <v>0</v>
      </c>
      <c r="X575" t="s">
        <v>1052</v>
      </c>
      <c r="Y575" t="s">
        <v>89</v>
      </c>
      <c r="Z575" t="s">
        <v>198</v>
      </c>
    </row>
    <row r="576" spans="1:26" x14ac:dyDescent="0.25">
      <c r="A576" s="148">
        <v>1604</v>
      </c>
      <c r="B576" s="25">
        <v>43148</v>
      </c>
      <c r="C576" t="s">
        <v>410</v>
      </c>
      <c r="D576">
        <v>65.2</v>
      </c>
      <c r="E576">
        <v>47</v>
      </c>
      <c r="F576">
        <v>2.5000000000000001E-2</v>
      </c>
      <c r="G576">
        <v>521333</v>
      </c>
      <c r="H576">
        <v>13160</v>
      </c>
      <c r="I576">
        <v>15.6</v>
      </c>
      <c r="J576">
        <v>113</v>
      </c>
      <c r="K576">
        <v>113</v>
      </c>
      <c r="L576">
        <v>12.9</v>
      </c>
      <c r="M576">
        <v>0.97991689750692512</v>
      </c>
      <c r="N576">
        <v>2.1326999999999998</v>
      </c>
      <c r="O576">
        <v>2.0026000000000002</v>
      </c>
      <c r="P576">
        <v>2.0129999999999999</v>
      </c>
      <c r="Q576">
        <v>1.913</v>
      </c>
      <c r="R576">
        <v>5.2549999999999999</v>
      </c>
      <c r="S576">
        <v>0.496</v>
      </c>
      <c r="T576">
        <v>0.502</v>
      </c>
      <c r="U576">
        <v>0.48899999999999999</v>
      </c>
      <c r="V576">
        <v>0.51400000000000001</v>
      </c>
      <c r="W576">
        <v>0</v>
      </c>
      <c r="X576" t="s">
        <v>1052</v>
      </c>
      <c r="Y576" t="s">
        <v>89</v>
      </c>
      <c r="Z576" t="s">
        <v>198</v>
      </c>
    </row>
    <row r="577" spans="1:26" x14ac:dyDescent="0.25">
      <c r="A577" s="148">
        <v>1603</v>
      </c>
      <c r="B577" s="25">
        <v>43148</v>
      </c>
      <c r="C577" t="s">
        <v>500</v>
      </c>
      <c r="D577">
        <v>66</v>
      </c>
      <c r="E577">
        <v>44</v>
      </c>
      <c r="F577">
        <v>2.5000000000000001E-2</v>
      </c>
      <c r="G577">
        <v>521333</v>
      </c>
      <c r="H577">
        <v>13160</v>
      </c>
      <c r="I577">
        <v>15.5</v>
      </c>
      <c r="J577">
        <v>115</v>
      </c>
      <c r="K577">
        <v>115</v>
      </c>
      <c r="L577">
        <v>12.7</v>
      </c>
      <c r="M577">
        <v>0.98127600554785033</v>
      </c>
      <c r="N577">
        <v>0</v>
      </c>
      <c r="O577">
        <v>0</v>
      </c>
      <c r="P577">
        <v>0</v>
      </c>
      <c r="Q577">
        <v>0</v>
      </c>
      <c r="R577">
        <v>5.2549999999999999</v>
      </c>
      <c r="S577" t="s">
        <v>468</v>
      </c>
      <c r="T577" t="s">
        <v>468</v>
      </c>
      <c r="U577" t="s">
        <v>468</v>
      </c>
      <c r="V577">
        <v>2.8</v>
      </c>
      <c r="W577" t="s">
        <v>661</v>
      </c>
      <c r="X577" t="s">
        <v>188</v>
      </c>
      <c r="Y577" t="s">
        <v>89</v>
      </c>
      <c r="Z577" t="s">
        <v>198</v>
      </c>
    </row>
    <row r="578" spans="1:26" x14ac:dyDescent="0.25">
      <c r="A578" s="148">
        <v>1602</v>
      </c>
      <c r="B578" s="25">
        <v>43148</v>
      </c>
      <c r="C578" t="s">
        <v>222</v>
      </c>
      <c r="D578">
        <v>66</v>
      </c>
      <c r="E578">
        <v>44</v>
      </c>
      <c r="F578">
        <v>2.5000000000000001E-2</v>
      </c>
      <c r="G578">
        <v>521333</v>
      </c>
      <c r="H578">
        <v>13160</v>
      </c>
      <c r="I578">
        <v>15.7</v>
      </c>
      <c r="J578">
        <v>115</v>
      </c>
      <c r="K578">
        <v>115</v>
      </c>
      <c r="L578">
        <v>12.9</v>
      </c>
      <c r="M578">
        <v>0.97991689750692512</v>
      </c>
      <c r="N578">
        <v>1.9254</v>
      </c>
      <c r="O578">
        <v>2.0066000000000002</v>
      </c>
      <c r="P578">
        <v>1.764</v>
      </c>
      <c r="Q578">
        <v>1.8089999999999999</v>
      </c>
      <c r="R578">
        <v>5.2549999999999999</v>
      </c>
      <c r="S578">
        <v>0.48099999999999998</v>
      </c>
      <c r="T578">
        <v>0.47399999999999998</v>
      </c>
      <c r="U578">
        <v>0.46800000000000003</v>
      </c>
      <c r="V578">
        <v>0.49299999999999999</v>
      </c>
      <c r="W578">
        <v>0</v>
      </c>
      <c r="X578" t="s">
        <v>188</v>
      </c>
      <c r="Y578" t="s">
        <v>89</v>
      </c>
      <c r="Z578" t="s">
        <v>198</v>
      </c>
    </row>
    <row r="579" spans="1:26" x14ac:dyDescent="0.25">
      <c r="A579" s="148">
        <v>1601</v>
      </c>
      <c r="B579" s="25">
        <v>43148</v>
      </c>
      <c r="C579" t="s">
        <v>220</v>
      </c>
      <c r="D579">
        <v>65.3</v>
      </c>
      <c r="E579">
        <v>52</v>
      </c>
      <c r="F579">
        <v>2.5000000000000001E-2</v>
      </c>
      <c r="G579">
        <v>521333</v>
      </c>
      <c r="H579">
        <v>13160</v>
      </c>
      <c r="I579">
        <v>15.7</v>
      </c>
      <c r="J579">
        <v>113</v>
      </c>
      <c r="K579">
        <v>113</v>
      </c>
      <c r="L579">
        <v>13</v>
      </c>
      <c r="M579">
        <v>0.97923875432525953</v>
      </c>
      <c r="N579">
        <v>1.9583999999999999</v>
      </c>
      <c r="O579">
        <v>1.9977</v>
      </c>
      <c r="P579">
        <v>1.6739999999999999</v>
      </c>
      <c r="Q579">
        <v>1.7889999999999999</v>
      </c>
      <c r="R579">
        <v>5.2549999999999999</v>
      </c>
      <c r="S579">
        <v>0.44900000000000001</v>
      </c>
      <c r="T579">
        <v>0.47099999999999997</v>
      </c>
      <c r="U579">
        <v>0.45</v>
      </c>
      <c r="V579">
        <v>0.47499999999999998</v>
      </c>
      <c r="W579">
        <v>0</v>
      </c>
      <c r="X579" t="s">
        <v>1052</v>
      </c>
      <c r="Y579" t="s">
        <v>89</v>
      </c>
      <c r="Z579" t="s">
        <v>198</v>
      </c>
    </row>
    <row r="580" spans="1:26" x14ac:dyDescent="0.25">
      <c r="A580" s="148">
        <v>1600</v>
      </c>
      <c r="B580" s="25">
        <v>43148</v>
      </c>
      <c r="C580" t="s">
        <v>406</v>
      </c>
      <c r="D580">
        <v>65.3</v>
      </c>
      <c r="E580">
        <v>52</v>
      </c>
      <c r="F580">
        <v>2.5000000000000001E-2</v>
      </c>
      <c r="G580">
        <v>521333</v>
      </c>
      <c r="H580">
        <v>13160</v>
      </c>
      <c r="I580">
        <v>15.5</v>
      </c>
      <c r="J580">
        <v>113</v>
      </c>
      <c r="K580">
        <v>113</v>
      </c>
      <c r="L580">
        <v>12.8</v>
      </c>
      <c r="M580">
        <v>0.98059598059598052</v>
      </c>
      <c r="N580">
        <v>0.92269999999999996</v>
      </c>
      <c r="O580">
        <v>0.99029999999999996</v>
      </c>
      <c r="P580">
        <v>3.298</v>
      </c>
      <c r="Q580">
        <v>3.536</v>
      </c>
      <c r="R580">
        <v>5.2549999999999999</v>
      </c>
      <c r="S580">
        <v>1.8779999999999999</v>
      </c>
      <c r="T580">
        <v>1.8759999999999999</v>
      </c>
      <c r="U580">
        <v>1.841</v>
      </c>
      <c r="V580">
        <v>1.8660000000000001</v>
      </c>
      <c r="W580">
        <v>0</v>
      </c>
      <c r="X580" t="s">
        <v>1052</v>
      </c>
      <c r="Y580" t="s">
        <v>89</v>
      </c>
      <c r="Z580" t="s">
        <v>198</v>
      </c>
    </row>
    <row r="581" spans="1:26" x14ac:dyDescent="0.25">
      <c r="A581" s="148">
        <v>1599</v>
      </c>
      <c r="B581" s="25">
        <v>43147</v>
      </c>
      <c r="C581" t="s">
        <v>412</v>
      </c>
      <c r="D581">
        <v>67.8</v>
      </c>
      <c r="E581">
        <v>61</v>
      </c>
      <c r="F581">
        <v>2.5000000000000001E-2</v>
      </c>
      <c r="G581">
        <v>521333</v>
      </c>
      <c r="H581">
        <v>13160</v>
      </c>
      <c r="I581">
        <v>15.7</v>
      </c>
      <c r="J581">
        <v>113</v>
      </c>
      <c r="K581">
        <v>113</v>
      </c>
      <c r="L581">
        <v>13</v>
      </c>
      <c r="M581">
        <v>0.97923875432525953</v>
      </c>
      <c r="N581">
        <v>2.1029</v>
      </c>
      <c r="O581">
        <v>2.0384000000000002</v>
      </c>
      <c r="P581">
        <v>2.1280000000000001</v>
      </c>
      <c r="Q581">
        <v>2.1019999999999999</v>
      </c>
      <c r="R581">
        <v>4.9905999999999997</v>
      </c>
      <c r="S581">
        <v>0.505</v>
      </c>
      <c r="T581">
        <v>0.51500000000000001</v>
      </c>
      <c r="U581">
        <v>0.499</v>
      </c>
      <c r="V581">
        <v>0.52400000000000002</v>
      </c>
      <c r="W581">
        <v>0</v>
      </c>
      <c r="X581" t="s">
        <v>1052</v>
      </c>
      <c r="Y581" t="s">
        <v>89</v>
      </c>
      <c r="Z581" t="s">
        <v>198</v>
      </c>
    </row>
    <row r="582" spans="1:26" x14ac:dyDescent="0.25">
      <c r="A582" s="148">
        <v>1598</v>
      </c>
      <c r="B582" s="25">
        <v>43147</v>
      </c>
      <c r="C582" t="s">
        <v>293</v>
      </c>
      <c r="D582">
        <v>67.8</v>
      </c>
      <c r="E582">
        <v>61</v>
      </c>
      <c r="F582">
        <v>2.5000000000000001E-2</v>
      </c>
      <c r="G582">
        <v>521333</v>
      </c>
      <c r="H582">
        <v>13160</v>
      </c>
      <c r="I582">
        <v>16.7</v>
      </c>
      <c r="J582">
        <v>113</v>
      </c>
      <c r="K582">
        <v>113</v>
      </c>
      <c r="L582">
        <v>13.9</v>
      </c>
      <c r="M582">
        <v>0.97317744154057773</v>
      </c>
      <c r="N582">
        <v>2.0164</v>
      </c>
      <c r="O582">
        <v>1.9926999999999999</v>
      </c>
      <c r="P582">
        <v>2.794</v>
      </c>
      <c r="Q582">
        <v>2.8039999999999998</v>
      </c>
      <c r="R582">
        <v>4.9905999999999997</v>
      </c>
      <c r="S582">
        <v>0.69199999999999995</v>
      </c>
      <c r="T582">
        <v>0.70199999999999996</v>
      </c>
      <c r="U582">
        <v>0.67800000000000005</v>
      </c>
      <c r="V582">
        <v>0.70299999999999996</v>
      </c>
      <c r="W582">
        <v>0</v>
      </c>
      <c r="X582" t="s">
        <v>1052</v>
      </c>
      <c r="Y582" t="s">
        <v>89</v>
      </c>
      <c r="Z582" t="s">
        <v>198</v>
      </c>
    </row>
    <row r="583" spans="1:26" x14ac:dyDescent="0.25">
      <c r="A583" s="148">
        <v>1597</v>
      </c>
      <c r="B583" s="25">
        <v>43147</v>
      </c>
      <c r="C583" t="s">
        <v>560</v>
      </c>
      <c r="D583">
        <v>70</v>
      </c>
      <c r="E583">
        <v>50</v>
      </c>
      <c r="F583">
        <v>2.5000000000000001E-2</v>
      </c>
      <c r="G583">
        <v>521333</v>
      </c>
      <c r="H583">
        <v>13160</v>
      </c>
      <c r="I583">
        <v>15.5</v>
      </c>
      <c r="J583">
        <v>113</v>
      </c>
      <c r="K583">
        <v>113</v>
      </c>
      <c r="L583">
        <v>12.8</v>
      </c>
      <c r="M583">
        <v>0.98059598059598052</v>
      </c>
      <c r="N583">
        <v>0.89659999999999995</v>
      </c>
      <c r="O583">
        <v>1.0553999999999999</v>
      </c>
      <c r="P583">
        <v>3.0939999999999999</v>
      </c>
      <c r="Q583">
        <v>3.673</v>
      </c>
      <c r="R583">
        <v>4.9905999999999997</v>
      </c>
      <c r="S583">
        <v>1.722</v>
      </c>
      <c r="T583">
        <v>1.7370000000000001</v>
      </c>
      <c r="U583">
        <v>1.696</v>
      </c>
      <c r="V583">
        <v>1.7210000000000001</v>
      </c>
      <c r="W583">
        <v>0</v>
      </c>
      <c r="X583" t="s">
        <v>188</v>
      </c>
      <c r="Y583" t="s">
        <v>89</v>
      </c>
      <c r="Z583" t="s">
        <v>198</v>
      </c>
    </row>
    <row r="584" spans="1:26" x14ac:dyDescent="0.25">
      <c r="A584" s="148">
        <v>1596</v>
      </c>
      <c r="B584" s="25">
        <v>43147</v>
      </c>
      <c r="C584" t="s">
        <v>217</v>
      </c>
      <c r="D584">
        <v>70</v>
      </c>
      <c r="E584">
        <v>50</v>
      </c>
      <c r="F584">
        <v>2.5000000000000001E-2</v>
      </c>
      <c r="G584">
        <v>521333</v>
      </c>
      <c r="H584">
        <v>13160</v>
      </c>
      <c r="I584">
        <v>15.7</v>
      </c>
      <c r="J584">
        <v>115</v>
      </c>
      <c r="K584">
        <v>115</v>
      </c>
      <c r="L584">
        <v>12.9</v>
      </c>
      <c r="M584">
        <v>0.97991689750692512</v>
      </c>
      <c r="N584">
        <v>1.8066</v>
      </c>
      <c r="O584">
        <v>2.0053999999999998</v>
      </c>
      <c r="P584">
        <v>1.754</v>
      </c>
      <c r="Q584">
        <v>1.921</v>
      </c>
      <c r="R584">
        <v>4.9905999999999997</v>
      </c>
      <c r="S584">
        <v>0.48499999999999999</v>
      </c>
      <c r="T584">
        <v>0.47799999999999998</v>
      </c>
      <c r="U584">
        <v>0.47199999999999998</v>
      </c>
      <c r="V584">
        <v>0.497</v>
      </c>
      <c r="W584">
        <v>0</v>
      </c>
      <c r="X584" t="s">
        <v>188</v>
      </c>
      <c r="Y584" t="s">
        <v>89</v>
      </c>
      <c r="Z584" t="s">
        <v>198</v>
      </c>
    </row>
    <row r="585" spans="1:26" x14ac:dyDescent="0.25">
      <c r="A585" s="148">
        <v>1595</v>
      </c>
      <c r="B585" s="25">
        <v>43147</v>
      </c>
      <c r="C585" t="s">
        <v>222</v>
      </c>
      <c r="D585">
        <v>68.900000000000006</v>
      </c>
      <c r="E585">
        <v>43</v>
      </c>
      <c r="F585">
        <v>2.5000000000000001E-2</v>
      </c>
      <c r="G585">
        <v>521333</v>
      </c>
      <c r="H585">
        <v>13160</v>
      </c>
      <c r="I585">
        <v>15.5</v>
      </c>
      <c r="J585">
        <v>113</v>
      </c>
      <c r="K585">
        <v>113</v>
      </c>
      <c r="L585">
        <v>12.8</v>
      </c>
      <c r="M585">
        <v>0.98059598059598052</v>
      </c>
      <c r="N585">
        <v>1.9737</v>
      </c>
      <c r="O585">
        <v>2.0007999999999999</v>
      </c>
      <c r="P585">
        <v>1.756</v>
      </c>
      <c r="Q585">
        <v>1.82</v>
      </c>
      <c r="R585">
        <v>4.9905999999999997</v>
      </c>
      <c r="S585">
        <v>0.44400000000000001</v>
      </c>
      <c r="T585">
        <v>0.45400000000000001</v>
      </c>
      <c r="U585">
        <v>0.44</v>
      </c>
      <c r="V585">
        <v>0.46500000000000002</v>
      </c>
      <c r="W585">
        <v>0</v>
      </c>
      <c r="X585" t="s">
        <v>1052</v>
      </c>
      <c r="Y585" t="s">
        <v>89</v>
      </c>
      <c r="Z585" t="s">
        <v>198</v>
      </c>
    </row>
    <row r="586" spans="1:26" x14ac:dyDescent="0.25">
      <c r="A586" s="148">
        <v>1594</v>
      </c>
      <c r="B586" s="25">
        <v>43147</v>
      </c>
      <c r="C586" t="s">
        <v>408</v>
      </c>
      <c r="D586">
        <v>68.900000000000006</v>
      </c>
      <c r="E586">
        <v>43</v>
      </c>
      <c r="F586">
        <v>2.5000000000000001E-2</v>
      </c>
      <c r="G586">
        <v>521333</v>
      </c>
      <c r="H586">
        <v>13160</v>
      </c>
      <c r="I586">
        <v>15.7</v>
      </c>
      <c r="J586">
        <v>115</v>
      </c>
      <c r="K586">
        <v>115</v>
      </c>
      <c r="L586">
        <v>12.9</v>
      </c>
      <c r="M586">
        <v>0.97991689750692512</v>
      </c>
      <c r="N586">
        <v>0.98670000000000002</v>
      </c>
      <c r="O586">
        <v>0.99080000000000001</v>
      </c>
      <c r="P586">
        <v>3.2549999999999999</v>
      </c>
      <c r="Q586">
        <v>3.226</v>
      </c>
      <c r="R586">
        <v>4.9905999999999997</v>
      </c>
      <c r="S586">
        <v>1.6459999999999999</v>
      </c>
      <c r="T586">
        <v>1.625</v>
      </c>
      <c r="U586">
        <v>1.603</v>
      </c>
      <c r="V586">
        <v>1.6279999999999999</v>
      </c>
      <c r="W586">
        <v>0</v>
      </c>
      <c r="X586" t="s">
        <v>1052</v>
      </c>
      <c r="Y586" t="s">
        <v>89</v>
      </c>
      <c r="Z586" t="s">
        <v>198</v>
      </c>
    </row>
    <row r="587" spans="1:26" x14ac:dyDescent="0.25">
      <c r="A587" s="148">
        <v>1593</v>
      </c>
      <c r="B587" s="25">
        <v>43146</v>
      </c>
      <c r="C587" t="s">
        <v>411</v>
      </c>
      <c r="D587">
        <v>67.3</v>
      </c>
      <c r="E587">
        <v>54</v>
      </c>
      <c r="F587">
        <v>2.5000000000000001E-2</v>
      </c>
      <c r="G587">
        <v>521333</v>
      </c>
      <c r="H587">
        <v>13160</v>
      </c>
      <c r="I587">
        <v>15.5</v>
      </c>
      <c r="J587">
        <v>113</v>
      </c>
      <c r="K587">
        <v>113</v>
      </c>
      <c r="L587">
        <v>12.8</v>
      </c>
      <c r="M587">
        <v>0.98059598059598052</v>
      </c>
      <c r="N587">
        <v>1.9767999999999999</v>
      </c>
      <c r="O587">
        <v>2.0573999999999999</v>
      </c>
      <c r="P587">
        <v>1.956</v>
      </c>
      <c r="Q587">
        <v>2.0190000000000001</v>
      </c>
      <c r="R587">
        <v>5.1048</v>
      </c>
      <c r="S587">
        <v>0.505</v>
      </c>
      <c r="T587">
        <v>0.501</v>
      </c>
      <c r="U587">
        <v>0.49299999999999999</v>
      </c>
      <c r="V587">
        <v>0.51800000000000002</v>
      </c>
      <c r="W587">
        <v>0</v>
      </c>
      <c r="X587" t="s">
        <v>1052</v>
      </c>
      <c r="Y587" t="s">
        <v>89</v>
      </c>
      <c r="Z587" t="s">
        <v>198</v>
      </c>
    </row>
    <row r="588" spans="1:26" x14ac:dyDescent="0.25">
      <c r="A588" s="148">
        <v>1592</v>
      </c>
      <c r="B588" s="25">
        <v>43146</v>
      </c>
      <c r="C588" t="s">
        <v>500</v>
      </c>
      <c r="D588">
        <v>67.3</v>
      </c>
      <c r="E588">
        <v>54</v>
      </c>
      <c r="F588">
        <v>0</v>
      </c>
      <c r="G588">
        <v>521333</v>
      </c>
      <c r="H588">
        <v>13160</v>
      </c>
      <c r="I588">
        <v>15.2</v>
      </c>
      <c r="J588">
        <v>113</v>
      </c>
      <c r="K588">
        <v>113</v>
      </c>
      <c r="L588">
        <v>12.5</v>
      </c>
      <c r="M588">
        <v>0.98263888888888884</v>
      </c>
      <c r="N588">
        <v>0</v>
      </c>
      <c r="O588">
        <v>0</v>
      </c>
      <c r="P588">
        <v>0</v>
      </c>
      <c r="Q588">
        <v>0</v>
      </c>
      <c r="R588">
        <v>5.1048</v>
      </c>
      <c r="S588" t="s">
        <v>468</v>
      </c>
      <c r="T588" t="s">
        <v>468</v>
      </c>
      <c r="U588" t="s">
        <v>468</v>
      </c>
      <c r="V588">
        <v>6</v>
      </c>
      <c r="W588" t="s">
        <v>661</v>
      </c>
      <c r="X588" t="s">
        <v>1052</v>
      </c>
      <c r="Y588" t="s">
        <v>89</v>
      </c>
      <c r="Z588" t="s">
        <v>198</v>
      </c>
    </row>
    <row r="589" spans="1:26" x14ac:dyDescent="0.25">
      <c r="A589" s="148">
        <v>1591</v>
      </c>
      <c r="B589" s="25">
        <v>43146</v>
      </c>
      <c r="C589" t="s">
        <v>293</v>
      </c>
      <c r="D589">
        <v>67.3</v>
      </c>
      <c r="E589">
        <v>54</v>
      </c>
      <c r="F589">
        <v>2.5000000000000001E-2</v>
      </c>
      <c r="G589">
        <v>521333</v>
      </c>
      <c r="H589">
        <v>13160</v>
      </c>
      <c r="I589">
        <v>16.5</v>
      </c>
      <c r="J589">
        <v>113</v>
      </c>
      <c r="K589">
        <v>113</v>
      </c>
      <c r="L589">
        <v>13.8</v>
      </c>
      <c r="M589">
        <v>0.97384721266345486</v>
      </c>
      <c r="N589">
        <v>2.0022000000000002</v>
      </c>
      <c r="O589">
        <v>1.9646999999999999</v>
      </c>
      <c r="P589">
        <v>2.9769999999999999</v>
      </c>
      <c r="Q589">
        <v>2.9329999999999998</v>
      </c>
      <c r="R589">
        <v>5.1048</v>
      </c>
      <c r="S589">
        <v>0.75900000000000001</v>
      </c>
      <c r="T589">
        <v>0.76200000000000001</v>
      </c>
      <c r="U589">
        <v>0.74099999999999999</v>
      </c>
      <c r="V589">
        <v>0.76600000000000001</v>
      </c>
      <c r="W589">
        <v>0</v>
      </c>
      <c r="X589" t="s">
        <v>1052</v>
      </c>
      <c r="Y589" t="s">
        <v>89</v>
      </c>
      <c r="Z589" t="s">
        <v>198</v>
      </c>
    </row>
    <row r="590" spans="1:26" x14ac:dyDescent="0.25">
      <c r="A590" s="148">
        <v>1590</v>
      </c>
      <c r="B590" s="25">
        <v>43146</v>
      </c>
      <c r="C590" t="s">
        <v>220</v>
      </c>
      <c r="D590">
        <v>68</v>
      </c>
      <c r="E590">
        <v>44</v>
      </c>
      <c r="F590">
        <v>2.5000000000000001E-2</v>
      </c>
      <c r="G590">
        <v>521333</v>
      </c>
      <c r="H590">
        <v>13160</v>
      </c>
      <c r="I590">
        <v>15.7</v>
      </c>
      <c r="J590">
        <v>115</v>
      </c>
      <c r="K590">
        <v>115</v>
      </c>
      <c r="L590">
        <v>12.9</v>
      </c>
      <c r="M590">
        <v>0.97991689750692512</v>
      </c>
      <c r="N590">
        <v>2.1044</v>
      </c>
      <c r="O590">
        <v>2.0981000000000001</v>
      </c>
      <c r="P590">
        <v>1.8540000000000001</v>
      </c>
      <c r="Q590">
        <v>1.901</v>
      </c>
      <c r="R590">
        <v>5.1048</v>
      </c>
      <c r="S590">
        <v>0.45</v>
      </c>
      <c r="T590">
        <v>0.46300000000000002</v>
      </c>
      <c r="U590">
        <v>0.44700000000000001</v>
      </c>
      <c r="V590">
        <v>0.47199999999999998</v>
      </c>
      <c r="W590">
        <v>0</v>
      </c>
      <c r="X590" t="s">
        <v>188</v>
      </c>
      <c r="Y590" t="s">
        <v>89</v>
      </c>
      <c r="Z590" t="s">
        <v>198</v>
      </c>
    </row>
    <row r="591" spans="1:26" x14ac:dyDescent="0.25">
      <c r="A591" s="148">
        <v>1589</v>
      </c>
      <c r="B591" s="25">
        <v>43145</v>
      </c>
      <c r="C591" t="s">
        <v>407</v>
      </c>
      <c r="D591">
        <v>66.2</v>
      </c>
      <c r="E591">
        <v>37</v>
      </c>
      <c r="F591">
        <v>2.5000000000000001E-2</v>
      </c>
      <c r="G591">
        <v>521333</v>
      </c>
      <c r="H591">
        <v>13160</v>
      </c>
      <c r="I591">
        <v>15.7</v>
      </c>
      <c r="J591">
        <v>114.5</v>
      </c>
      <c r="K591">
        <v>114.5</v>
      </c>
      <c r="L591">
        <v>12.9</v>
      </c>
      <c r="M591">
        <v>0.97991689750692512</v>
      </c>
      <c r="N591">
        <v>1.2273000000000001</v>
      </c>
      <c r="O591">
        <v>1.1828000000000001</v>
      </c>
      <c r="P591">
        <v>4.2450000000000001</v>
      </c>
      <c r="Q591">
        <v>4.0209999999999999</v>
      </c>
      <c r="R591">
        <v>5.133</v>
      </c>
      <c r="S591">
        <v>1.7749999999999999</v>
      </c>
      <c r="T591">
        <v>1.7450000000000001</v>
      </c>
      <c r="U591">
        <v>1.7250000000000001</v>
      </c>
      <c r="V591">
        <v>1.75</v>
      </c>
      <c r="W591" t="s">
        <v>148</v>
      </c>
      <c r="X591" t="s">
        <v>1060</v>
      </c>
      <c r="Y591" t="s">
        <v>89</v>
      </c>
      <c r="Z591" t="s">
        <v>198</v>
      </c>
    </row>
    <row r="592" spans="1:26" x14ac:dyDescent="0.25">
      <c r="A592" s="148">
        <v>1588</v>
      </c>
      <c r="B592" s="25">
        <v>43145</v>
      </c>
      <c r="C592" t="s">
        <v>217</v>
      </c>
      <c r="D592">
        <v>66.2</v>
      </c>
      <c r="E592">
        <v>37</v>
      </c>
      <c r="F592">
        <v>2.5000000000000001E-2</v>
      </c>
      <c r="G592">
        <v>521333</v>
      </c>
      <c r="H592">
        <v>13160</v>
      </c>
      <c r="I592">
        <v>15.7</v>
      </c>
      <c r="J592">
        <v>115</v>
      </c>
      <c r="K592">
        <v>115</v>
      </c>
      <c r="L592">
        <v>12.9</v>
      </c>
      <c r="M592">
        <v>0.97991689750692512</v>
      </c>
      <c r="N592">
        <v>2.1962999999999999</v>
      </c>
      <c r="O592">
        <v>2.1254</v>
      </c>
      <c r="P592">
        <v>1.925</v>
      </c>
      <c r="Q592">
        <v>1.786</v>
      </c>
      <c r="R592">
        <v>5.133</v>
      </c>
      <c r="S592">
        <v>0.45</v>
      </c>
      <c r="T592">
        <v>0.43099999999999999</v>
      </c>
      <c r="U592">
        <v>0.432</v>
      </c>
      <c r="V592">
        <v>0.45700000000000002</v>
      </c>
      <c r="W592" t="s">
        <v>148</v>
      </c>
      <c r="X592" t="s">
        <v>1060</v>
      </c>
      <c r="Y592" t="s">
        <v>89</v>
      </c>
      <c r="Z592" t="s">
        <v>198</v>
      </c>
    </row>
    <row r="593" spans="1:26" x14ac:dyDescent="0.25">
      <c r="A593" s="148">
        <v>1587</v>
      </c>
      <c r="B593" s="25">
        <v>43145</v>
      </c>
      <c r="C593" t="s">
        <v>293</v>
      </c>
      <c r="D593">
        <v>66.400000000000006</v>
      </c>
      <c r="E593">
        <v>39</v>
      </c>
      <c r="F593">
        <v>2.5000000000000001E-2</v>
      </c>
      <c r="G593">
        <v>521333</v>
      </c>
      <c r="H593">
        <v>13160</v>
      </c>
      <c r="I593">
        <v>16.8</v>
      </c>
      <c r="J593">
        <v>115</v>
      </c>
      <c r="K593">
        <v>115</v>
      </c>
      <c r="L593">
        <v>13.9</v>
      </c>
      <c r="M593">
        <v>0.97317744154057773</v>
      </c>
      <c r="N593">
        <v>2.2195</v>
      </c>
      <c r="O593">
        <v>2.1473</v>
      </c>
      <c r="P593">
        <v>3.4849999999999999</v>
      </c>
      <c r="Q593">
        <v>3.2610000000000001</v>
      </c>
      <c r="R593">
        <v>5.133</v>
      </c>
      <c r="S593">
        <v>0.80600000000000005</v>
      </c>
      <c r="T593">
        <v>0.78</v>
      </c>
      <c r="U593">
        <v>0.77200000000000002</v>
      </c>
      <c r="V593">
        <v>0.79700000000000004</v>
      </c>
      <c r="W593" t="s">
        <v>148</v>
      </c>
      <c r="X593" t="s">
        <v>1060</v>
      </c>
      <c r="Y593" t="s">
        <v>89</v>
      </c>
      <c r="Z593" t="s">
        <v>198</v>
      </c>
    </row>
    <row r="594" spans="1:26" x14ac:dyDescent="0.25">
      <c r="A594" s="148">
        <v>1586</v>
      </c>
      <c r="B594" s="25">
        <v>43145</v>
      </c>
      <c r="C594" t="s">
        <v>560</v>
      </c>
      <c r="D594">
        <v>67.8</v>
      </c>
      <c r="E594">
        <v>41</v>
      </c>
      <c r="F594">
        <v>2.5000000000000001E-2</v>
      </c>
      <c r="G594">
        <v>521333</v>
      </c>
      <c r="H594">
        <v>13160</v>
      </c>
      <c r="I594">
        <v>15.4</v>
      </c>
      <c r="J594">
        <v>113</v>
      </c>
      <c r="K594">
        <v>113</v>
      </c>
      <c r="L594">
        <v>12.7</v>
      </c>
      <c r="M594">
        <v>0.98127600554785033</v>
      </c>
      <c r="N594">
        <v>0.94359999999999999</v>
      </c>
      <c r="O594">
        <v>1.0247999999999999</v>
      </c>
      <c r="P594">
        <v>3.4769999999999999</v>
      </c>
      <c r="Q594">
        <v>3.766</v>
      </c>
      <c r="R594">
        <v>5.133</v>
      </c>
      <c r="S594">
        <v>1.891</v>
      </c>
      <c r="T594">
        <v>1.8859999999999999</v>
      </c>
      <c r="U594">
        <v>1.853</v>
      </c>
      <c r="V594">
        <v>1.8779999999999999</v>
      </c>
      <c r="W594">
        <v>0</v>
      </c>
      <c r="X594" t="s">
        <v>1052</v>
      </c>
      <c r="Y594" t="s">
        <v>89</v>
      </c>
      <c r="Z594" t="s">
        <v>198</v>
      </c>
    </row>
    <row r="595" spans="1:26" x14ac:dyDescent="0.25">
      <c r="A595" s="148">
        <v>1585</v>
      </c>
      <c r="B595" s="25">
        <v>43145</v>
      </c>
      <c r="C595" t="s">
        <v>222</v>
      </c>
      <c r="D595">
        <v>66.900000000000006</v>
      </c>
      <c r="E595">
        <v>45</v>
      </c>
      <c r="F595">
        <v>2.5000000000000001E-2</v>
      </c>
      <c r="G595">
        <v>521333</v>
      </c>
      <c r="H595">
        <v>13160</v>
      </c>
      <c r="I595">
        <v>15.6</v>
      </c>
      <c r="J595">
        <v>113</v>
      </c>
      <c r="K595">
        <v>113</v>
      </c>
      <c r="L595">
        <v>12.9</v>
      </c>
      <c r="M595">
        <v>0.97991689750692512</v>
      </c>
      <c r="N595">
        <v>1.9879</v>
      </c>
      <c r="O595">
        <v>2.2425000000000002</v>
      </c>
      <c r="P595">
        <v>1.829</v>
      </c>
      <c r="Q595">
        <v>1.994</v>
      </c>
      <c r="R595">
        <v>5.133</v>
      </c>
      <c r="S595">
        <v>0.47199999999999998</v>
      </c>
      <c r="T595">
        <v>0.45600000000000002</v>
      </c>
      <c r="U595">
        <v>0.45500000000000002</v>
      </c>
      <c r="V595">
        <v>0.48</v>
      </c>
      <c r="W595">
        <v>0</v>
      </c>
      <c r="X595" t="s">
        <v>1052</v>
      </c>
      <c r="Y595" t="s">
        <v>89</v>
      </c>
      <c r="Z595" t="s">
        <v>198</v>
      </c>
    </row>
    <row r="596" spans="1:26" x14ac:dyDescent="0.25">
      <c r="A596" s="148">
        <v>1584</v>
      </c>
      <c r="B596" s="25">
        <v>43145</v>
      </c>
      <c r="C596" t="s">
        <v>220</v>
      </c>
      <c r="D596">
        <v>66.900000000000006</v>
      </c>
      <c r="E596">
        <v>41</v>
      </c>
      <c r="F596">
        <v>2.5000000000000001E-2</v>
      </c>
      <c r="G596">
        <v>521333</v>
      </c>
      <c r="H596">
        <v>13160</v>
      </c>
      <c r="I596">
        <v>15.7</v>
      </c>
      <c r="J596">
        <v>114.5</v>
      </c>
      <c r="K596">
        <v>114.5</v>
      </c>
      <c r="L596">
        <v>12.9</v>
      </c>
      <c r="M596">
        <v>0.97991689750692512</v>
      </c>
      <c r="N596">
        <v>2.1593</v>
      </c>
      <c r="O596">
        <v>2.0836000000000001</v>
      </c>
      <c r="P596">
        <v>2.032</v>
      </c>
      <c r="Q596">
        <v>1.895</v>
      </c>
      <c r="R596">
        <v>5.133</v>
      </c>
      <c r="S596">
        <v>0.48299999999999998</v>
      </c>
      <c r="T596">
        <v>0.46700000000000003</v>
      </c>
      <c r="U596">
        <v>0.46500000000000002</v>
      </c>
      <c r="V596">
        <v>0.49</v>
      </c>
      <c r="W596" t="s">
        <v>148</v>
      </c>
      <c r="X596" t="s">
        <v>1060</v>
      </c>
      <c r="Y596" t="s">
        <v>89</v>
      </c>
      <c r="Z596" t="s">
        <v>198</v>
      </c>
    </row>
    <row r="597" spans="1:26" x14ac:dyDescent="0.25">
      <c r="A597" s="148">
        <v>1583</v>
      </c>
      <c r="B597" s="25">
        <v>43144</v>
      </c>
      <c r="C597" t="s">
        <v>406</v>
      </c>
      <c r="D597">
        <v>67.2</v>
      </c>
      <c r="E597">
        <v>46</v>
      </c>
      <c r="F597">
        <v>2.5000000000000001E-2</v>
      </c>
      <c r="G597">
        <v>521333</v>
      </c>
      <c r="H597">
        <v>13160</v>
      </c>
      <c r="I597">
        <v>15.7</v>
      </c>
      <c r="J597">
        <v>114</v>
      </c>
      <c r="K597">
        <v>114</v>
      </c>
      <c r="L597">
        <v>13</v>
      </c>
      <c r="M597">
        <v>0.97923875432525953</v>
      </c>
      <c r="N597">
        <v>1.2868999999999999</v>
      </c>
      <c r="O597">
        <v>1.2637</v>
      </c>
      <c r="P597">
        <v>4.1680000000000001</v>
      </c>
      <c r="Q597">
        <v>4.0119999999999996</v>
      </c>
      <c r="R597">
        <v>5.1696</v>
      </c>
      <c r="S597">
        <v>1.6739999999999999</v>
      </c>
      <c r="T597">
        <v>1.641</v>
      </c>
      <c r="U597">
        <v>1.623</v>
      </c>
      <c r="V597">
        <v>1.6479999999999999</v>
      </c>
      <c r="W597" t="s">
        <v>148</v>
      </c>
      <c r="X597" t="s">
        <v>1060</v>
      </c>
      <c r="Y597" t="s">
        <v>89</v>
      </c>
      <c r="Z597" t="s">
        <v>198</v>
      </c>
    </row>
    <row r="598" spans="1:26" x14ac:dyDescent="0.25">
      <c r="A598" s="148">
        <v>1582</v>
      </c>
      <c r="B598" s="25">
        <v>43144</v>
      </c>
      <c r="C598" t="s">
        <v>412</v>
      </c>
      <c r="D598">
        <v>67.2</v>
      </c>
      <c r="E598">
        <v>46</v>
      </c>
      <c r="F598">
        <v>2.5000000000000001E-2</v>
      </c>
      <c r="G598">
        <v>521333</v>
      </c>
      <c r="H598">
        <v>13160</v>
      </c>
      <c r="I598">
        <v>15.8</v>
      </c>
      <c r="J598">
        <v>114</v>
      </c>
      <c r="K598">
        <v>114</v>
      </c>
      <c r="L598">
        <v>13</v>
      </c>
      <c r="M598">
        <v>0.97923875432525953</v>
      </c>
      <c r="N598">
        <v>2.1958000000000002</v>
      </c>
      <c r="O598">
        <v>2.1282999999999999</v>
      </c>
      <c r="P598">
        <v>2.536</v>
      </c>
      <c r="Q598">
        <v>2.3679999999999999</v>
      </c>
      <c r="R598">
        <v>5.1696</v>
      </c>
      <c r="S598">
        <v>0.59699999999999998</v>
      </c>
      <c r="T598">
        <v>0.57499999999999996</v>
      </c>
      <c r="U598">
        <v>0.57399999999999995</v>
      </c>
      <c r="V598">
        <v>0.59899999999999998</v>
      </c>
      <c r="W598" t="s">
        <v>148</v>
      </c>
      <c r="X598" t="s">
        <v>1060</v>
      </c>
      <c r="Y598" t="s">
        <v>89</v>
      </c>
      <c r="Z598" t="s">
        <v>198</v>
      </c>
    </row>
    <row r="599" spans="1:26" x14ac:dyDescent="0.25">
      <c r="A599" s="148">
        <v>1581</v>
      </c>
      <c r="B599" s="25">
        <v>43144</v>
      </c>
      <c r="C599" t="s">
        <v>500</v>
      </c>
      <c r="D599">
        <v>68</v>
      </c>
      <c r="E599">
        <v>40</v>
      </c>
      <c r="F599">
        <v>2.5000000000000001E-2</v>
      </c>
      <c r="G599">
        <v>521333</v>
      </c>
      <c r="H599">
        <v>13160</v>
      </c>
      <c r="I599">
        <v>15.5</v>
      </c>
      <c r="J599">
        <v>114</v>
      </c>
      <c r="K599">
        <v>114</v>
      </c>
      <c r="L599">
        <v>12.8</v>
      </c>
      <c r="M599">
        <v>0.98059598059598052</v>
      </c>
      <c r="N599">
        <v>0</v>
      </c>
      <c r="O599">
        <v>0</v>
      </c>
      <c r="P599">
        <v>0</v>
      </c>
      <c r="Q599">
        <v>0</v>
      </c>
      <c r="R599">
        <v>5.1696</v>
      </c>
      <c r="S599" t="s">
        <v>468</v>
      </c>
      <c r="T599" t="s">
        <v>468</v>
      </c>
      <c r="U599" t="s">
        <v>468</v>
      </c>
      <c r="V599">
        <v>4.4000000000000004</v>
      </c>
      <c r="W599" t="s">
        <v>661</v>
      </c>
      <c r="X599" t="s">
        <v>1052</v>
      </c>
      <c r="Y599" t="s">
        <v>89</v>
      </c>
      <c r="Z599" t="s">
        <v>198</v>
      </c>
    </row>
    <row r="600" spans="1:26" x14ac:dyDescent="0.25">
      <c r="A600" s="148">
        <v>1580</v>
      </c>
      <c r="B600" s="25">
        <v>43144</v>
      </c>
      <c r="C600" t="s">
        <v>217</v>
      </c>
      <c r="D600">
        <v>67.8</v>
      </c>
      <c r="E600">
        <v>43</v>
      </c>
      <c r="F600">
        <v>2.5000000000000001E-2</v>
      </c>
      <c r="G600">
        <v>521333</v>
      </c>
      <c r="H600">
        <v>13160</v>
      </c>
      <c r="I600">
        <v>15.6</v>
      </c>
      <c r="J600">
        <v>114</v>
      </c>
      <c r="K600">
        <v>114</v>
      </c>
      <c r="L600">
        <v>12.9</v>
      </c>
      <c r="M600">
        <v>0.97991689750692512</v>
      </c>
      <c r="N600">
        <v>2.0449000000000002</v>
      </c>
      <c r="O600">
        <v>1.8475999999999999</v>
      </c>
      <c r="P600">
        <v>1.7989999999999999</v>
      </c>
      <c r="Q600">
        <v>1.63</v>
      </c>
      <c r="R600">
        <v>5.1696</v>
      </c>
      <c r="S600">
        <v>0.45500000000000002</v>
      </c>
      <c r="T600">
        <v>0.45600000000000002</v>
      </c>
      <c r="U600">
        <v>0.44600000000000001</v>
      </c>
      <c r="V600">
        <v>0.47099999999999997</v>
      </c>
      <c r="W600">
        <v>0</v>
      </c>
      <c r="X600" t="s">
        <v>1052</v>
      </c>
      <c r="Y600" t="s">
        <v>89</v>
      </c>
      <c r="Z600" t="s">
        <v>198</v>
      </c>
    </row>
    <row r="601" spans="1:26" x14ac:dyDescent="0.25">
      <c r="A601" s="148">
        <v>1579</v>
      </c>
      <c r="B601" s="25">
        <v>43144</v>
      </c>
      <c r="C601" t="s">
        <v>222</v>
      </c>
      <c r="D601">
        <v>66.2</v>
      </c>
      <c r="E601">
        <v>42</v>
      </c>
      <c r="F601">
        <v>2.5000000000000001E-2</v>
      </c>
      <c r="G601">
        <v>521333</v>
      </c>
      <c r="H601">
        <v>13160</v>
      </c>
      <c r="I601">
        <v>15.7</v>
      </c>
      <c r="J601">
        <v>114</v>
      </c>
      <c r="K601">
        <v>114</v>
      </c>
      <c r="L601">
        <v>13</v>
      </c>
      <c r="M601">
        <v>0.97923875432525953</v>
      </c>
      <c r="N601">
        <v>2.2183000000000002</v>
      </c>
      <c r="O601">
        <v>2.1427</v>
      </c>
      <c r="P601">
        <v>1.9319999999999999</v>
      </c>
      <c r="Q601">
        <v>1.7809999999999999</v>
      </c>
      <c r="R601">
        <v>5.1696</v>
      </c>
      <c r="S601">
        <v>0.45</v>
      </c>
      <c r="T601">
        <v>0.43</v>
      </c>
      <c r="U601">
        <v>0.43099999999999999</v>
      </c>
      <c r="V601">
        <v>0.45600000000000002</v>
      </c>
      <c r="W601" t="s">
        <v>148</v>
      </c>
      <c r="X601" t="s">
        <v>1060</v>
      </c>
      <c r="Y601" t="s">
        <v>89</v>
      </c>
      <c r="Z601" t="s">
        <v>198</v>
      </c>
    </row>
    <row r="602" spans="1:26" x14ac:dyDescent="0.25">
      <c r="A602" s="148">
        <v>1578</v>
      </c>
      <c r="B602" s="25">
        <v>43143</v>
      </c>
      <c r="C602" t="s">
        <v>408</v>
      </c>
      <c r="D602">
        <v>66.400000000000006</v>
      </c>
      <c r="E602">
        <v>45</v>
      </c>
      <c r="F602">
        <v>2.5000000000000001E-2</v>
      </c>
      <c r="G602">
        <v>521333</v>
      </c>
      <c r="H602">
        <v>13160</v>
      </c>
      <c r="I602">
        <v>15.6</v>
      </c>
      <c r="J602">
        <v>114</v>
      </c>
      <c r="K602">
        <v>114</v>
      </c>
      <c r="L602">
        <v>12.9</v>
      </c>
      <c r="M602">
        <v>0.97991689750692512</v>
      </c>
      <c r="N602">
        <v>1.3252999999999999</v>
      </c>
      <c r="O602">
        <v>1.2484999999999999</v>
      </c>
      <c r="P602">
        <v>2.7749999999999999</v>
      </c>
      <c r="Q602">
        <v>2.5609999999999999</v>
      </c>
      <c r="R602">
        <v>5.2877999999999998</v>
      </c>
      <c r="S602">
        <v>1.107</v>
      </c>
      <c r="T602">
        <v>1.085</v>
      </c>
      <c r="U602">
        <v>1.0740000000000001</v>
      </c>
      <c r="V602">
        <v>1.099</v>
      </c>
      <c r="W602" t="s">
        <v>148</v>
      </c>
      <c r="X602" t="s">
        <v>1060</v>
      </c>
      <c r="Y602" t="s">
        <v>89</v>
      </c>
      <c r="Z602" t="s">
        <v>198</v>
      </c>
    </row>
    <row r="603" spans="1:26" x14ac:dyDescent="0.25">
      <c r="A603" s="148">
        <v>1577</v>
      </c>
      <c r="B603" s="25">
        <v>43143</v>
      </c>
      <c r="C603" t="s">
        <v>411</v>
      </c>
      <c r="D603">
        <v>67.400000000000006</v>
      </c>
      <c r="E603">
        <v>48</v>
      </c>
      <c r="F603">
        <v>2.5000000000000001E-2</v>
      </c>
      <c r="G603">
        <v>521333</v>
      </c>
      <c r="H603">
        <v>13160</v>
      </c>
      <c r="I603">
        <v>15.7</v>
      </c>
      <c r="J603">
        <v>115.5</v>
      </c>
      <c r="K603">
        <v>115.5</v>
      </c>
      <c r="L603">
        <v>12.9</v>
      </c>
      <c r="M603">
        <v>0.97991689750692512</v>
      </c>
      <c r="N603">
        <v>2.1547999999999998</v>
      </c>
      <c r="O603">
        <v>2.0520999999999998</v>
      </c>
      <c r="P603">
        <v>2.3140000000000001</v>
      </c>
      <c r="Q603">
        <v>2.137</v>
      </c>
      <c r="R603">
        <v>5.2877999999999998</v>
      </c>
      <c r="S603">
        <v>0.56799999999999995</v>
      </c>
      <c r="T603">
        <v>0.55100000000000005</v>
      </c>
      <c r="U603">
        <v>0.54800000000000004</v>
      </c>
      <c r="V603">
        <v>0.57299999999999995</v>
      </c>
      <c r="W603" t="s">
        <v>148</v>
      </c>
      <c r="X603" t="s">
        <v>1060</v>
      </c>
      <c r="Y603" t="s">
        <v>89</v>
      </c>
      <c r="Z603" t="s">
        <v>198</v>
      </c>
    </row>
    <row r="604" spans="1:26" x14ac:dyDescent="0.25">
      <c r="A604" s="148">
        <v>1576</v>
      </c>
      <c r="B604" s="25">
        <v>43143</v>
      </c>
      <c r="C604" t="s">
        <v>220</v>
      </c>
      <c r="D604">
        <v>67.2</v>
      </c>
      <c r="E604">
        <v>43</v>
      </c>
      <c r="F604">
        <v>2.5000000000000001E-2</v>
      </c>
      <c r="G604">
        <v>521333</v>
      </c>
      <c r="H604">
        <v>13160</v>
      </c>
      <c r="I604">
        <v>15.8</v>
      </c>
      <c r="J604">
        <v>114</v>
      </c>
      <c r="K604">
        <v>114</v>
      </c>
      <c r="L604">
        <v>13</v>
      </c>
      <c r="M604">
        <v>0.97923875432525953</v>
      </c>
      <c r="N604">
        <v>2.1627000000000001</v>
      </c>
      <c r="O604">
        <v>2.0924999999999998</v>
      </c>
      <c r="P604">
        <v>2.0110000000000001</v>
      </c>
      <c r="Q604">
        <v>1.853</v>
      </c>
      <c r="R604">
        <v>5.2877999999999998</v>
      </c>
      <c r="S604">
        <v>0.49199999999999999</v>
      </c>
      <c r="T604">
        <v>0.46800000000000003</v>
      </c>
      <c r="U604">
        <v>0.47</v>
      </c>
      <c r="V604">
        <v>0.495</v>
      </c>
      <c r="W604" t="s">
        <v>148</v>
      </c>
      <c r="X604" t="s">
        <v>1060</v>
      </c>
      <c r="Y604" t="s">
        <v>89</v>
      </c>
      <c r="Z604" t="s">
        <v>198</v>
      </c>
    </row>
    <row r="605" spans="1:26" x14ac:dyDescent="0.25">
      <c r="A605" s="148">
        <v>1575</v>
      </c>
      <c r="B605" s="25">
        <v>43143</v>
      </c>
      <c r="C605" t="s">
        <v>560</v>
      </c>
      <c r="D605">
        <v>68.2</v>
      </c>
      <c r="E605">
        <v>44</v>
      </c>
      <c r="F605">
        <v>2.5000000000000001E-2</v>
      </c>
      <c r="G605">
        <v>521333</v>
      </c>
      <c r="H605">
        <v>13160</v>
      </c>
      <c r="I605">
        <v>15.5</v>
      </c>
      <c r="J605">
        <v>115</v>
      </c>
      <c r="K605">
        <v>115</v>
      </c>
      <c r="L605">
        <v>12.7</v>
      </c>
      <c r="M605">
        <v>0.98127600554785033</v>
      </c>
      <c r="N605">
        <v>0</v>
      </c>
      <c r="O605">
        <v>0</v>
      </c>
      <c r="P605">
        <v>0</v>
      </c>
      <c r="Q605">
        <v>0</v>
      </c>
      <c r="R605">
        <v>5.2877999999999998</v>
      </c>
      <c r="S605" t="s">
        <v>468</v>
      </c>
      <c r="T605" t="s">
        <v>468</v>
      </c>
      <c r="U605" t="s">
        <v>468</v>
      </c>
      <c r="V605">
        <v>2.8</v>
      </c>
      <c r="W605" t="s">
        <v>661</v>
      </c>
      <c r="X605" t="s">
        <v>1052</v>
      </c>
      <c r="Y605" t="s">
        <v>89</v>
      </c>
      <c r="Z605" t="s">
        <v>198</v>
      </c>
    </row>
    <row r="606" spans="1:26" x14ac:dyDescent="0.25">
      <c r="A606" s="148">
        <v>1574</v>
      </c>
      <c r="B606" s="25">
        <v>43142</v>
      </c>
      <c r="C606" t="s">
        <v>407</v>
      </c>
      <c r="D606">
        <v>67.3</v>
      </c>
      <c r="E606">
        <v>45</v>
      </c>
      <c r="F606">
        <v>2.5000000000000001E-2</v>
      </c>
      <c r="G606">
        <v>521333</v>
      </c>
      <c r="H606">
        <v>13160</v>
      </c>
      <c r="I606">
        <v>15.8</v>
      </c>
      <c r="J606">
        <v>114.5</v>
      </c>
      <c r="K606">
        <v>114.5</v>
      </c>
      <c r="L606">
        <v>13</v>
      </c>
      <c r="M606">
        <v>0.97923875432525953</v>
      </c>
      <c r="N606">
        <v>1.2539</v>
      </c>
      <c r="O606">
        <v>1.1725000000000001</v>
      </c>
      <c r="P606">
        <v>4.4829999999999997</v>
      </c>
      <c r="Q606">
        <v>4.2110000000000003</v>
      </c>
      <c r="R606">
        <v>5.2115</v>
      </c>
      <c r="S606">
        <v>1.863</v>
      </c>
      <c r="T606">
        <v>1.8720000000000001</v>
      </c>
      <c r="U606">
        <v>1.829</v>
      </c>
      <c r="V606">
        <v>1.8540000000000001</v>
      </c>
      <c r="W606" t="s">
        <v>148</v>
      </c>
      <c r="X606" t="s">
        <v>1060</v>
      </c>
      <c r="Y606" t="s">
        <v>89</v>
      </c>
      <c r="Z606" t="s">
        <v>198</v>
      </c>
    </row>
    <row r="607" spans="1:26" x14ac:dyDescent="0.25">
      <c r="A607" s="148">
        <v>1573</v>
      </c>
      <c r="B607" s="25">
        <v>43142</v>
      </c>
      <c r="C607" t="s">
        <v>217</v>
      </c>
      <c r="D607">
        <v>67.2</v>
      </c>
      <c r="E607">
        <v>45</v>
      </c>
      <c r="F607">
        <v>2.5000000000000001E-2</v>
      </c>
      <c r="G607">
        <v>521333</v>
      </c>
      <c r="H607">
        <v>13160</v>
      </c>
      <c r="I607">
        <v>15.6</v>
      </c>
      <c r="J607">
        <v>114</v>
      </c>
      <c r="K607">
        <v>114</v>
      </c>
      <c r="L607">
        <v>12.9</v>
      </c>
      <c r="M607">
        <v>0.97991689750692512</v>
      </c>
      <c r="N607">
        <v>2.1968999999999999</v>
      </c>
      <c r="O607">
        <v>2.1358000000000001</v>
      </c>
      <c r="P607">
        <v>2.012</v>
      </c>
      <c r="Q607">
        <v>1.9059999999999999</v>
      </c>
      <c r="R607">
        <v>5.2115</v>
      </c>
      <c r="S607">
        <v>0.47699999999999998</v>
      </c>
      <c r="T607">
        <v>0.46500000000000002</v>
      </c>
      <c r="U607">
        <v>0.46200000000000002</v>
      </c>
      <c r="V607">
        <v>0.48699999999999999</v>
      </c>
      <c r="W607" t="s">
        <v>148</v>
      </c>
      <c r="X607" t="s">
        <v>1060</v>
      </c>
      <c r="Y607" t="s">
        <v>89</v>
      </c>
      <c r="Z607" t="s">
        <v>198</v>
      </c>
    </row>
    <row r="608" spans="1:26" x14ac:dyDescent="0.25">
      <c r="A608" s="148">
        <v>1572</v>
      </c>
      <c r="B608" s="25">
        <v>43142</v>
      </c>
      <c r="C608" t="s">
        <v>222</v>
      </c>
      <c r="D608">
        <v>68.2</v>
      </c>
      <c r="E608">
        <v>42</v>
      </c>
      <c r="F608">
        <v>2.5000000000000001E-2</v>
      </c>
      <c r="G608">
        <v>521333</v>
      </c>
      <c r="H608">
        <v>13160</v>
      </c>
      <c r="I608">
        <v>15.7</v>
      </c>
      <c r="J608">
        <v>115.5</v>
      </c>
      <c r="K608">
        <v>115.5</v>
      </c>
      <c r="L608">
        <v>12.9</v>
      </c>
      <c r="M608">
        <v>0.97991689750692512</v>
      </c>
      <c r="N608">
        <v>1.9721</v>
      </c>
      <c r="O608">
        <v>1.8214999999999999</v>
      </c>
      <c r="P608">
        <v>1.7290000000000001</v>
      </c>
      <c r="Q608">
        <v>1.597</v>
      </c>
      <c r="R608">
        <v>5.2115</v>
      </c>
      <c r="S608">
        <v>0.45700000000000002</v>
      </c>
      <c r="T608">
        <v>0.45700000000000002</v>
      </c>
      <c r="U608">
        <v>0.44800000000000001</v>
      </c>
      <c r="V608">
        <v>0.47299999999999998</v>
      </c>
      <c r="W608">
        <v>0</v>
      </c>
      <c r="X608" t="s">
        <v>1052</v>
      </c>
      <c r="Y608" t="s">
        <v>89</v>
      </c>
      <c r="Z608" t="s">
        <v>198</v>
      </c>
    </row>
    <row r="609" spans="1:26" x14ac:dyDescent="0.25">
      <c r="A609" s="148">
        <v>1571</v>
      </c>
      <c r="B609" s="25">
        <v>43142</v>
      </c>
      <c r="C609" t="s">
        <v>500</v>
      </c>
      <c r="D609">
        <v>68.400000000000006</v>
      </c>
      <c r="E609">
        <v>45</v>
      </c>
      <c r="F609">
        <v>2.5000000000000001E-2</v>
      </c>
      <c r="G609">
        <v>521333</v>
      </c>
      <c r="H609">
        <v>13160</v>
      </c>
      <c r="I609">
        <v>15.5</v>
      </c>
      <c r="J609">
        <v>115</v>
      </c>
      <c r="K609">
        <v>115</v>
      </c>
      <c r="L609">
        <v>12.7</v>
      </c>
      <c r="M609">
        <v>0.98127600554785033</v>
      </c>
      <c r="N609">
        <v>0.98040000000000005</v>
      </c>
      <c r="O609">
        <v>1.0728</v>
      </c>
      <c r="P609">
        <v>3.1379999999999999</v>
      </c>
      <c r="Q609">
        <v>3.4049999999999998</v>
      </c>
      <c r="R609">
        <v>5.2115</v>
      </c>
      <c r="S609">
        <v>1.6679999999999999</v>
      </c>
      <c r="T609">
        <v>1.6539999999999999</v>
      </c>
      <c r="U609">
        <v>1.63</v>
      </c>
      <c r="V609">
        <v>1.655</v>
      </c>
      <c r="W609">
        <v>0</v>
      </c>
      <c r="X609" t="s">
        <v>1052</v>
      </c>
      <c r="Y609" t="s">
        <v>89</v>
      </c>
      <c r="Z609" t="s">
        <v>198</v>
      </c>
    </row>
    <row r="610" spans="1:26" x14ac:dyDescent="0.25">
      <c r="A610" s="148">
        <v>1570</v>
      </c>
      <c r="B610" s="25">
        <v>43141</v>
      </c>
      <c r="C610" t="s">
        <v>406</v>
      </c>
      <c r="D610">
        <v>66.099999999999994</v>
      </c>
      <c r="E610">
        <v>47</v>
      </c>
      <c r="F610">
        <v>2.5000000000000001E-2</v>
      </c>
      <c r="G610">
        <v>521333</v>
      </c>
      <c r="H610">
        <v>13160</v>
      </c>
      <c r="I610">
        <v>15.8</v>
      </c>
      <c r="J610">
        <v>115</v>
      </c>
      <c r="K610">
        <v>115</v>
      </c>
      <c r="L610">
        <v>13</v>
      </c>
      <c r="M610">
        <v>0.97923875432525953</v>
      </c>
      <c r="N610">
        <v>1.1680999999999999</v>
      </c>
      <c r="O610">
        <v>1.0726</v>
      </c>
      <c r="P610">
        <v>3.823</v>
      </c>
      <c r="Q610">
        <v>3.4849999999999999</v>
      </c>
      <c r="R610">
        <v>5.1978</v>
      </c>
      <c r="S610">
        <v>1.7010000000000001</v>
      </c>
      <c r="T610">
        <v>1.6890000000000001</v>
      </c>
      <c r="U610">
        <v>1.66</v>
      </c>
      <c r="V610">
        <v>1.6850000000000001</v>
      </c>
      <c r="W610" t="s">
        <v>148</v>
      </c>
      <c r="X610" t="s">
        <v>1060</v>
      </c>
      <c r="Y610" t="s">
        <v>89</v>
      </c>
      <c r="Z610" t="s">
        <v>198</v>
      </c>
    </row>
    <row r="611" spans="1:26" x14ac:dyDescent="0.25">
      <c r="A611" s="148">
        <v>1569</v>
      </c>
      <c r="B611" s="25">
        <v>43141</v>
      </c>
      <c r="C611" t="s">
        <v>220</v>
      </c>
      <c r="D611">
        <v>66.5</v>
      </c>
      <c r="E611">
        <v>46</v>
      </c>
      <c r="F611">
        <v>2.5000000000000001E-2</v>
      </c>
      <c r="G611">
        <v>521333</v>
      </c>
      <c r="H611">
        <v>13160</v>
      </c>
      <c r="I611">
        <v>15.8</v>
      </c>
      <c r="J611">
        <v>114.5</v>
      </c>
      <c r="K611">
        <v>114.5</v>
      </c>
      <c r="L611">
        <v>13</v>
      </c>
      <c r="M611">
        <v>0.97923875432525953</v>
      </c>
      <c r="N611">
        <v>2.1629</v>
      </c>
      <c r="O611">
        <v>2.1295000000000002</v>
      </c>
      <c r="P611">
        <v>2.0449999999999999</v>
      </c>
      <c r="Q611">
        <v>1.9079999999999999</v>
      </c>
      <c r="R611">
        <v>5.1978</v>
      </c>
      <c r="S611">
        <v>0.49099999999999999</v>
      </c>
      <c r="T611">
        <v>0.46600000000000003</v>
      </c>
      <c r="U611">
        <v>0.46899999999999997</v>
      </c>
      <c r="V611">
        <v>0.49399999999999999</v>
      </c>
      <c r="W611" t="s">
        <v>148</v>
      </c>
      <c r="X611" t="s">
        <v>1060</v>
      </c>
      <c r="Y611" t="s">
        <v>89</v>
      </c>
      <c r="Z611" t="s">
        <v>198</v>
      </c>
    </row>
    <row r="612" spans="1:26" x14ac:dyDescent="0.25">
      <c r="A612" s="148">
        <v>1568</v>
      </c>
      <c r="B612" s="25">
        <v>43141</v>
      </c>
      <c r="C612" t="s">
        <v>560</v>
      </c>
      <c r="D612">
        <v>67.099999999999994</v>
      </c>
      <c r="E612">
        <v>41</v>
      </c>
      <c r="F612">
        <v>2.5000000000000001E-2</v>
      </c>
      <c r="G612">
        <v>521333</v>
      </c>
      <c r="H612">
        <v>13160</v>
      </c>
      <c r="I612">
        <v>15.4</v>
      </c>
      <c r="J612">
        <v>115</v>
      </c>
      <c r="K612">
        <v>115</v>
      </c>
      <c r="L612">
        <v>12.6</v>
      </c>
      <c r="M612">
        <v>0.98195697432338658</v>
      </c>
      <c r="N612">
        <v>0</v>
      </c>
      <c r="O612">
        <v>0</v>
      </c>
      <c r="P612">
        <v>0</v>
      </c>
      <c r="Q612">
        <v>0</v>
      </c>
      <c r="R612">
        <v>5.1978</v>
      </c>
      <c r="S612" t="s">
        <v>468</v>
      </c>
      <c r="T612" t="s">
        <v>468</v>
      </c>
      <c r="U612" t="s">
        <v>468</v>
      </c>
      <c r="V612">
        <v>4.8</v>
      </c>
      <c r="W612" t="s">
        <v>661</v>
      </c>
      <c r="X612" t="s">
        <v>1052</v>
      </c>
      <c r="Y612" t="s">
        <v>89</v>
      </c>
      <c r="Z612" t="s">
        <v>198</v>
      </c>
    </row>
    <row r="613" spans="1:26" x14ac:dyDescent="0.25">
      <c r="A613" s="148">
        <v>1567</v>
      </c>
      <c r="B613" s="25">
        <v>43141</v>
      </c>
      <c r="C613" t="s">
        <v>217</v>
      </c>
      <c r="D613">
        <v>68</v>
      </c>
      <c r="E613">
        <v>47</v>
      </c>
      <c r="F613">
        <v>2.5000000000000001E-2</v>
      </c>
      <c r="G613">
        <v>521333</v>
      </c>
      <c r="H613">
        <v>13160</v>
      </c>
      <c r="I613">
        <v>15.6</v>
      </c>
      <c r="J613">
        <v>116</v>
      </c>
      <c r="K613">
        <v>116</v>
      </c>
      <c r="L613">
        <v>12.8</v>
      </c>
      <c r="M613">
        <v>0.98059598059598052</v>
      </c>
      <c r="N613">
        <v>2.2254999999999998</v>
      </c>
      <c r="O613">
        <v>1.9629000000000001</v>
      </c>
      <c r="P613">
        <v>2.0230000000000001</v>
      </c>
      <c r="Q613">
        <v>1.81</v>
      </c>
      <c r="R613">
        <v>5.1978</v>
      </c>
      <c r="S613">
        <v>0.47199999999999998</v>
      </c>
      <c r="T613">
        <v>0.47899999999999998</v>
      </c>
      <c r="U613">
        <v>0.46600000000000003</v>
      </c>
      <c r="V613">
        <v>0.49099999999999999</v>
      </c>
      <c r="W613">
        <v>0</v>
      </c>
      <c r="X613" t="s">
        <v>1052</v>
      </c>
      <c r="Y613" t="s">
        <v>89</v>
      </c>
      <c r="Z613" t="s">
        <v>198</v>
      </c>
    </row>
    <row r="614" spans="1:26" x14ac:dyDescent="0.25">
      <c r="A614" s="148">
        <v>1566</v>
      </c>
      <c r="B614" s="25">
        <v>43140</v>
      </c>
      <c r="C614" t="s">
        <v>408</v>
      </c>
      <c r="D614">
        <v>66.8</v>
      </c>
      <c r="E614">
        <v>42</v>
      </c>
      <c r="F614">
        <v>2.5000000000000001E-2</v>
      </c>
      <c r="G614">
        <v>521333</v>
      </c>
      <c r="H614">
        <v>13160</v>
      </c>
      <c r="I614">
        <v>15.8</v>
      </c>
      <c r="J614">
        <v>115</v>
      </c>
      <c r="K614">
        <v>115</v>
      </c>
      <c r="L614">
        <v>13</v>
      </c>
      <c r="M614">
        <v>0.97923875432525953</v>
      </c>
      <c r="N614">
        <v>1.1528</v>
      </c>
      <c r="O614">
        <v>1.1293</v>
      </c>
      <c r="P614">
        <v>4.0839999999999996</v>
      </c>
      <c r="Q614">
        <v>3.9409999999999998</v>
      </c>
      <c r="R614">
        <v>5.0164999999999997</v>
      </c>
      <c r="S614">
        <v>1.7769999999999999</v>
      </c>
      <c r="T614">
        <v>1.7509999999999999</v>
      </c>
      <c r="U614">
        <v>1.7270000000000001</v>
      </c>
      <c r="V614">
        <v>1.752</v>
      </c>
      <c r="W614" t="s">
        <v>148</v>
      </c>
      <c r="X614" t="s">
        <v>1060</v>
      </c>
      <c r="Y614" t="s">
        <v>89</v>
      </c>
      <c r="Z614" t="s">
        <v>198</v>
      </c>
    </row>
    <row r="615" spans="1:26" x14ac:dyDescent="0.25">
      <c r="A615" s="148">
        <v>1565</v>
      </c>
      <c r="B615" s="25">
        <v>43140</v>
      </c>
      <c r="C615" t="s">
        <v>222</v>
      </c>
      <c r="D615">
        <v>66.8</v>
      </c>
      <c r="E615">
        <v>42</v>
      </c>
      <c r="F615">
        <v>2.5000000000000001E-2</v>
      </c>
      <c r="G615">
        <v>521333</v>
      </c>
      <c r="H615">
        <v>13160</v>
      </c>
      <c r="I615">
        <v>15.8</v>
      </c>
      <c r="J615">
        <v>115</v>
      </c>
      <c r="K615">
        <v>115</v>
      </c>
      <c r="L615">
        <v>13</v>
      </c>
      <c r="M615">
        <v>0.97923875432525953</v>
      </c>
      <c r="N615">
        <v>2.1284000000000001</v>
      </c>
      <c r="O615">
        <v>2.0735000000000001</v>
      </c>
      <c r="P615">
        <v>1.962</v>
      </c>
      <c r="Q615">
        <v>1.851</v>
      </c>
      <c r="R615">
        <v>5.0164999999999997</v>
      </c>
      <c r="S615">
        <v>0.46200000000000002</v>
      </c>
      <c r="T615">
        <v>0.44800000000000001</v>
      </c>
      <c r="U615">
        <v>0.44600000000000001</v>
      </c>
      <c r="V615">
        <v>0.47099999999999997</v>
      </c>
      <c r="W615" t="s">
        <v>148</v>
      </c>
      <c r="X615" t="s">
        <v>1060</v>
      </c>
      <c r="Y615" t="s">
        <v>89</v>
      </c>
      <c r="Z615" t="s">
        <v>198</v>
      </c>
    </row>
    <row r="616" spans="1:26" x14ac:dyDescent="0.25">
      <c r="A616" s="148">
        <v>1564</v>
      </c>
      <c r="B616" s="25">
        <v>43140</v>
      </c>
      <c r="C616" t="s">
        <v>293</v>
      </c>
      <c r="D616">
        <v>67.900000000000006</v>
      </c>
      <c r="E616">
        <v>45</v>
      </c>
      <c r="F616">
        <v>2.5000000000000001E-2</v>
      </c>
      <c r="G616">
        <v>521333</v>
      </c>
      <c r="H616">
        <v>13160</v>
      </c>
      <c r="I616">
        <v>16.7</v>
      </c>
      <c r="J616">
        <v>114</v>
      </c>
      <c r="K616">
        <v>114</v>
      </c>
      <c r="L616">
        <v>13.9</v>
      </c>
      <c r="M616">
        <v>0.97317744154057773</v>
      </c>
      <c r="N616">
        <v>2.2092000000000001</v>
      </c>
      <c r="O616">
        <v>2.1627999999999998</v>
      </c>
      <c r="P616">
        <v>3.081</v>
      </c>
      <c r="Q616">
        <v>2.9020000000000001</v>
      </c>
      <c r="R616">
        <v>5.0164999999999997</v>
      </c>
      <c r="S616">
        <v>0.7</v>
      </c>
      <c r="T616">
        <v>0.67300000000000004</v>
      </c>
      <c r="U616">
        <v>0.66800000000000004</v>
      </c>
      <c r="V616">
        <v>0.69299999999999995</v>
      </c>
      <c r="W616" t="s">
        <v>148</v>
      </c>
      <c r="X616" t="s">
        <v>1060</v>
      </c>
      <c r="Y616" t="s">
        <v>89</v>
      </c>
      <c r="Z616" t="s">
        <v>198</v>
      </c>
    </row>
    <row r="617" spans="1:26" x14ac:dyDescent="0.25">
      <c r="A617" s="148">
        <v>1563</v>
      </c>
      <c r="B617" s="25">
        <v>43140</v>
      </c>
      <c r="C617" t="s">
        <v>500</v>
      </c>
      <c r="D617">
        <v>72.5</v>
      </c>
      <c r="E617">
        <v>39</v>
      </c>
      <c r="F617">
        <v>2.5000000000000001E-2</v>
      </c>
      <c r="G617">
        <v>521333</v>
      </c>
      <c r="H617">
        <v>13160</v>
      </c>
      <c r="I617">
        <v>15.7</v>
      </c>
      <c r="J617">
        <v>116.5</v>
      </c>
      <c r="K617">
        <v>116.5</v>
      </c>
      <c r="L617">
        <v>12.8</v>
      </c>
      <c r="M617">
        <v>0.98059598059598052</v>
      </c>
      <c r="N617">
        <v>0.95569999999999999</v>
      </c>
      <c r="O617">
        <v>1.1086</v>
      </c>
      <c r="P617">
        <v>2.593</v>
      </c>
      <c r="Q617">
        <v>3.056</v>
      </c>
      <c r="R617">
        <v>5.0164999999999997</v>
      </c>
      <c r="S617">
        <v>1.361</v>
      </c>
      <c r="T617">
        <v>1.383</v>
      </c>
      <c r="U617">
        <v>1.345</v>
      </c>
      <c r="V617">
        <v>1.37</v>
      </c>
      <c r="W617">
        <v>0</v>
      </c>
      <c r="X617" t="s">
        <v>1052</v>
      </c>
      <c r="Y617" t="s">
        <v>89</v>
      </c>
      <c r="Z617" t="s">
        <v>198</v>
      </c>
    </row>
    <row r="618" spans="1:26" x14ac:dyDescent="0.25">
      <c r="A618" s="148">
        <v>1562</v>
      </c>
      <c r="B618" s="25">
        <v>43140</v>
      </c>
      <c r="C618" t="s">
        <v>220</v>
      </c>
      <c r="D618">
        <v>72.5</v>
      </c>
      <c r="E618">
        <v>39</v>
      </c>
      <c r="F618">
        <v>2.5000000000000001E-2</v>
      </c>
      <c r="G618">
        <v>521333</v>
      </c>
      <c r="H618">
        <v>13160</v>
      </c>
      <c r="I618">
        <v>15.8</v>
      </c>
      <c r="J618">
        <v>116</v>
      </c>
      <c r="K618">
        <v>116</v>
      </c>
      <c r="L618">
        <v>13</v>
      </c>
      <c r="M618">
        <v>0.97923875432525953</v>
      </c>
      <c r="N618">
        <v>2.1171000000000002</v>
      </c>
      <c r="O618">
        <v>1.9218999999999999</v>
      </c>
      <c r="P618">
        <v>1.9370000000000001</v>
      </c>
      <c r="Q618">
        <v>1.6890000000000001</v>
      </c>
      <c r="R618">
        <v>5.0164999999999997</v>
      </c>
      <c r="S618">
        <v>0.45900000000000002</v>
      </c>
      <c r="T618">
        <v>0.441</v>
      </c>
      <c r="U618">
        <v>0.441</v>
      </c>
      <c r="V618">
        <v>0.46600000000000003</v>
      </c>
      <c r="W618">
        <v>0</v>
      </c>
      <c r="X618" t="s">
        <v>1052</v>
      </c>
      <c r="Y618" t="s">
        <v>89</v>
      </c>
      <c r="Z618" t="s">
        <v>198</v>
      </c>
    </row>
    <row r="619" spans="1:26" x14ac:dyDescent="0.25">
      <c r="A619" s="148">
        <v>1561</v>
      </c>
      <c r="B619" s="25">
        <v>43139</v>
      </c>
      <c r="C619" t="s">
        <v>407</v>
      </c>
      <c r="D619">
        <v>65.2</v>
      </c>
      <c r="E619">
        <v>44</v>
      </c>
      <c r="F619">
        <v>2.5000000000000001E-2</v>
      </c>
      <c r="G619">
        <v>521333</v>
      </c>
      <c r="H619">
        <v>13160</v>
      </c>
      <c r="I619">
        <v>15.7</v>
      </c>
      <c r="J619">
        <v>114.5</v>
      </c>
      <c r="K619">
        <v>114.5</v>
      </c>
      <c r="L619">
        <v>12.9</v>
      </c>
      <c r="M619">
        <v>0.97991689750692512</v>
      </c>
      <c r="N619">
        <v>1.2628999999999999</v>
      </c>
      <c r="O619">
        <v>1.1840999999999999</v>
      </c>
      <c r="P619">
        <v>4.9539999999999997</v>
      </c>
      <c r="Q619">
        <v>4.6070000000000002</v>
      </c>
      <c r="R619">
        <v>5.0410000000000004</v>
      </c>
      <c r="S619">
        <v>1.9770000000000001</v>
      </c>
      <c r="T619">
        <v>1.9610000000000001</v>
      </c>
      <c r="U619">
        <v>1.929</v>
      </c>
      <c r="V619">
        <v>1.954</v>
      </c>
      <c r="W619" t="s">
        <v>148</v>
      </c>
      <c r="X619" t="s">
        <v>1060</v>
      </c>
      <c r="Y619" t="s">
        <v>89</v>
      </c>
      <c r="Z619" t="s">
        <v>198</v>
      </c>
    </row>
    <row r="620" spans="1:26" x14ac:dyDescent="0.25">
      <c r="A620" s="148">
        <v>1560</v>
      </c>
      <c r="B620" s="25">
        <v>43139</v>
      </c>
      <c r="C620" t="s">
        <v>217</v>
      </c>
      <c r="D620">
        <v>65.2</v>
      </c>
      <c r="E620">
        <v>44</v>
      </c>
      <c r="F620">
        <v>2.5000000000000001E-2</v>
      </c>
      <c r="G620">
        <v>521333</v>
      </c>
      <c r="H620">
        <v>13160</v>
      </c>
      <c r="I620">
        <v>15.8</v>
      </c>
      <c r="J620">
        <v>115</v>
      </c>
      <c r="K620">
        <v>115</v>
      </c>
      <c r="L620">
        <v>13</v>
      </c>
      <c r="M620">
        <v>0.97923875432525953</v>
      </c>
      <c r="N620">
        <v>2.1427999999999998</v>
      </c>
      <c r="O620">
        <v>2.0922999999999998</v>
      </c>
      <c r="P620">
        <v>1.827</v>
      </c>
      <c r="Q620">
        <v>1.704</v>
      </c>
      <c r="R620">
        <v>5.0410000000000004</v>
      </c>
      <c r="S620">
        <v>0.43</v>
      </c>
      <c r="T620">
        <v>0.41099999999999998</v>
      </c>
      <c r="U620">
        <v>0.41199999999999998</v>
      </c>
      <c r="V620">
        <v>0.437</v>
      </c>
      <c r="W620" t="s">
        <v>148</v>
      </c>
      <c r="X620" t="s">
        <v>1060</v>
      </c>
      <c r="Y620" t="s">
        <v>89</v>
      </c>
      <c r="Z620" t="s">
        <v>198</v>
      </c>
    </row>
    <row r="621" spans="1:26" x14ac:dyDescent="0.25">
      <c r="A621" s="148">
        <v>1559</v>
      </c>
      <c r="B621" s="25">
        <v>43139</v>
      </c>
      <c r="C621" t="s">
        <v>293</v>
      </c>
      <c r="D621">
        <v>65.3</v>
      </c>
      <c r="E621">
        <v>42</v>
      </c>
      <c r="F621">
        <v>2.5000000000000001E-2</v>
      </c>
      <c r="G621">
        <v>521333</v>
      </c>
      <c r="H621">
        <v>13160</v>
      </c>
      <c r="I621">
        <v>16.8</v>
      </c>
      <c r="J621">
        <v>115</v>
      </c>
      <c r="K621">
        <v>115</v>
      </c>
      <c r="L621">
        <v>13.9</v>
      </c>
      <c r="M621">
        <v>0.97317744154057773</v>
      </c>
      <c r="N621">
        <v>2.2473000000000001</v>
      </c>
      <c r="O621">
        <v>2.1524000000000001</v>
      </c>
      <c r="P621">
        <v>3.157</v>
      </c>
      <c r="Q621">
        <v>2.9420000000000002</v>
      </c>
      <c r="R621">
        <v>5.0410000000000004</v>
      </c>
      <c r="S621">
        <v>0.70799999999999996</v>
      </c>
      <c r="T621">
        <v>0.68899999999999995</v>
      </c>
      <c r="U621">
        <v>0.68</v>
      </c>
      <c r="V621">
        <v>0.70499999999999996</v>
      </c>
      <c r="W621" t="s">
        <v>148</v>
      </c>
      <c r="X621" t="s">
        <v>1060</v>
      </c>
      <c r="Y621" t="s">
        <v>89</v>
      </c>
      <c r="Z621" t="s">
        <v>198</v>
      </c>
    </row>
    <row r="622" spans="1:26" x14ac:dyDescent="0.25">
      <c r="A622" s="148">
        <v>1558</v>
      </c>
      <c r="B622" s="25">
        <v>43139</v>
      </c>
      <c r="C622" t="s">
        <v>560</v>
      </c>
      <c r="D622">
        <v>66</v>
      </c>
      <c r="E622">
        <v>38</v>
      </c>
      <c r="F622">
        <v>2.5000000000000001E-2</v>
      </c>
      <c r="G622">
        <v>521333</v>
      </c>
      <c r="H622">
        <v>13160</v>
      </c>
      <c r="I622">
        <v>15.8</v>
      </c>
      <c r="J622">
        <v>114</v>
      </c>
      <c r="K622">
        <v>114</v>
      </c>
      <c r="L622">
        <v>13</v>
      </c>
      <c r="M622">
        <v>0.97923875432525953</v>
      </c>
      <c r="N622">
        <v>1.0923</v>
      </c>
      <c r="O622">
        <v>0.98560000000000003</v>
      </c>
      <c r="P622">
        <v>3.4369999999999998</v>
      </c>
      <c r="Q622">
        <v>3.089</v>
      </c>
      <c r="R622">
        <v>5.0410000000000004</v>
      </c>
      <c r="S622">
        <v>1.5860000000000001</v>
      </c>
      <c r="T622">
        <v>1.58</v>
      </c>
      <c r="U622">
        <v>1.55</v>
      </c>
      <c r="V622">
        <v>1.575</v>
      </c>
      <c r="W622">
        <v>0</v>
      </c>
      <c r="X622" t="s">
        <v>1052</v>
      </c>
      <c r="Y622" t="s">
        <v>89</v>
      </c>
      <c r="Z622" t="s">
        <v>198</v>
      </c>
    </row>
    <row r="623" spans="1:26" x14ac:dyDescent="0.25">
      <c r="A623" s="148">
        <v>1557</v>
      </c>
      <c r="B623" s="25">
        <v>43139</v>
      </c>
      <c r="C623" t="s">
        <v>222</v>
      </c>
      <c r="D623">
        <v>66.2</v>
      </c>
      <c r="E623">
        <v>56</v>
      </c>
      <c r="F623">
        <v>2.5000000000000001E-2</v>
      </c>
      <c r="G623">
        <v>521333</v>
      </c>
      <c r="H623">
        <v>13160</v>
      </c>
      <c r="I623">
        <v>15.8</v>
      </c>
      <c r="J623">
        <v>114</v>
      </c>
      <c r="K623">
        <v>114</v>
      </c>
      <c r="L623">
        <v>13</v>
      </c>
      <c r="M623">
        <v>0.97923875432525953</v>
      </c>
      <c r="N623">
        <v>2.1246999999999998</v>
      </c>
      <c r="O623">
        <v>2.0428999999999999</v>
      </c>
      <c r="P623">
        <v>2.0139999999999998</v>
      </c>
      <c r="Q623">
        <v>1.8759999999999999</v>
      </c>
      <c r="R623">
        <v>5.0410000000000004</v>
      </c>
      <c r="S623">
        <v>0.47799999999999998</v>
      </c>
      <c r="T623">
        <v>0.46300000000000002</v>
      </c>
      <c r="U623">
        <v>0.46100000000000002</v>
      </c>
      <c r="V623">
        <v>0.48599999999999999</v>
      </c>
      <c r="W623" t="s">
        <v>148</v>
      </c>
      <c r="X623" t="s">
        <v>1060</v>
      </c>
      <c r="Y623" t="s">
        <v>89</v>
      </c>
      <c r="Z623" t="s">
        <v>198</v>
      </c>
    </row>
    <row r="624" spans="1:26" x14ac:dyDescent="0.25">
      <c r="A624" s="148">
        <v>1556</v>
      </c>
      <c r="B624" s="25">
        <v>43138</v>
      </c>
      <c r="C624" t="s">
        <v>406</v>
      </c>
      <c r="D624">
        <v>65</v>
      </c>
      <c r="E624">
        <v>41</v>
      </c>
      <c r="F624">
        <v>2.5000000000000001E-2</v>
      </c>
      <c r="G624">
        <v>521333</v>
      </c>
      <c r="H624">
        <v>13160</v>
      </c>
      <c r="I624">
        <v>15.8</v>
      </c>
      <c r="J624">
        <v>114.5</v>
      </c>
      <c r="K624">
        <v>114.5</v>
      </c>
      <c r="L624">
        <v>13</v>
      </c>
      <c r="M624">
        <v>0.97923875432525953</v>
      </c>
      <c r="N624">
        <v>1.8793</v>
      </c>
      <c r="O624">
        <v>1.6976</v>
      </c>
      <c r="P624">
        <v>5.3879999999999999</v>
      </c>
      <c r="Q624">
        <v>4.8203007196208825</v>
      </c>
      <c r="R624">
        <v>5.1276999999999999</v>
      </c>
      <c r="S624">
        <v>1.47</v>
      </c>
      <c r="T624">
        <v>1.456</v>
      </c>
      <c r="U624">
        <v>1.4330000000000001</v>
      </c>
      <c r="V624">
        <v>1.458</v>
      </c>
      <c r="W624">
        <v>0</v>
      </c>
      <c r="X624">
        <v>0</v>
      </c>
      <c r="Y624" t="s">
        <v>89</v>
      </c>
      <c r="Z624" t="s">
        <v>198</v>
      </c>
    </row>
    <row r="625" spans="1:26" x14ac:dyDescent="0.25">
      <c r="A625" s="148">
        <v>1555</v>
      </c>
      <c r="B625" s="25">
        <v>43138</v>
      </c>
      <c r="C625" t="s">
        <v>220</v>
      </c>
      <c r="D625">
        <v>65.8</v>
      </c>
      <c r="E625">
        <v>45</v>
      </c>
      <c r="F625">
        <v>2.5000000000000001E-2</v>
      </c>
      <c r="G625">
        <v>521333</v>
      </c>
      <c r="H625">
        <v>13160</v>
      </c>
      <c r="I625">
        <v>15.7</v>
      </c>
      <c r="J625">
        <v>114.5</v>
      </c>
      <c r="K625">
        <v>114.5</v>
      </c>
      <c r="L625">
        <v>12.9</v>
      </c>
      <c r="M625">
        <v>0.97991689750692512</v>
      </c>
      <c r="N625">
        <v>2.1791999999999998</v>
      </c>
      <c r="O625">
        <v>2.6282999999999999</v>
      </c>
      <c r="P625">
        <v>1.9761842541490335</v>
      </c>
      <c r="Q625">
        <v>2.452</v>
      </c>
      <c r="R625">
        <v>5.1276999999999999</v>
      </c>
      <c r="S625">
        <v>0.46500000000000002</v>
      </c>
      <c r="T625">
        <v>0.47799999999999998</v>
      </c>
      <c r="U625">
        <v>0.46200000000000002</v>
      </c>
      <c r="V625">
        <v>0.48699999999999999</v>
      </c>
      <c r="W625" t="s">
        <v>148</v>
      </c>
      <c r="X625" t="s">
        <v>190</v>
      </c>
      <c r="Y625" t="s">
        <v>89</v>
      </c>
      <c r="Z625" t="s">
        <v>198</v>
      </c>
    </row>
    <row r="626" spans="1:26" x14ac:dyDescent="0.25">
      <c r="A626" s="148">
        <v>1554</v>
      </c>
      <c r="B626" s="25">
        <v>43138</v>
      </c>
      <c r="C626" t="s">
        <v>293</v>
      </c>
      <c r="D626">
        <v>65.8</v>
      </c>
      <c r="E626">
        <v>45</v>
      </c>
      <c r="F626">
        <v>2.5000000000000001E-2</v>
      </c>
      <c r="G626">
        <v>521333</v>
      </c>
      <c r="H626">
        <v>13160</v>
      </c>
      <c r="I626">
        <v>16.7</v>
      </c>
      <c r="J626">
        <v>114.5</v>
      </c>
      <c r="K626">
        <v>114.5</v>
      </c>
      <c r="L626">
        <v>13.9</v>
      </c>
      <c r="M626">
        <v>0.97317744154057773</v>
      </c>
      <c r="N626">
        <v>2.7690999999999999</v>
      </c>
      <c r="O626">
        <v>2.5200999999999998</v>
      </c>
      <c r="P626">
        <v>4.0664085262398348</v>
      </c>
      <c r="Q626">
        <v>3.7400707919730092</v>
      </c>
      <c r="R626">
        <v>5.1276999999999999</v>
      </c>
      <c r="S626">
        <v>0.753</v>
      </c>
      <c r="T626">
        <v>0.76100000000000001</v>
      </c>
      <c r="U626">
        <v>0.73699999999999999</v>
      </c>
      <c r="V626">
        <v>0.76200000000000001</v>
      </c>
      <c r="W626" t="s">
        <v>148</v>
      </c>
      <c r="X626" t="s">
        <v>190</v>
      </c>
      <c r="Y626" t="s">
        <v>89</v>
      </c>
      <c r="Z626" t="s">
        <v>198</v>
      </c>
    </row>
    <row r="627" spans="1:26" x14ac:dyDescent="0.25">
      <c r="A627" s="148">
        <v>1553</v>
      </c>
      <c r="B627" s="25">
        <v>43138</v>
      </c>
      <c r="C627" t="s">
        <v>500</v>
      </c>
      <c r="D627">
        <v>66.7</v>
      </c>
      <c r="E627">
        <v>40</v>
      </c>
      <c r="F627">
        <v>2.5000000000000001E-2</v>
      </c>
      <c r="G627">
        <v>521333</v>
      </c>
      <c r="H627">
        <v>13160</v>
      </c>
      <c r="I627">
        <v>15.8</v>
      </c>
      <c r="J627">
        <v>116</v>
      </c>
      <c r="K627">
        <v>116</v>
      </c>
      <c r="L627">
        <v>13</v>
      </c>
      <c r="M627">
        <v>0.97923875432525953</v>
      </c>
      <c r="N627">
        <v>0</v>
      </c>
      <c r="O627">
        <v>0</v>
      </c>
      <c r="P627">
        <v>0</v>
      </c>
      <c r="Q627">
        <v>0</v>
      </c>
      <c r="R627">
        <v>5.1276999999999999</v>
      </c>
      <c r="S627" t="s">
        <v>468</v>
      </c>
      <c r="T627" t="s">
        <v>468</v>
      </c>
      <c r="U627" t="s">
        <v>468</v>
      </c>
      <c r="V627">
        <v>2.8</v>
      </c>
      <c r="W627" t="s">
        <v>661</v>
      </c>
      <c r="X627" t="s">
        <v>1060</v>
      </c>
      <c r="Y627" t="s">
        <v>89</v>
      </c>
      <c r="Z627" t="s">
        <v>198</v>
      </c>
    </row>
    <row r="628" spans="1:26" x14ac:dyDescent="0.25">
      <c r="A628" s="148">
        <v>1552</v>
      </c>
      <c r="B628" s="25">
        <v>43138</v>
      </c>
      <c r="C628" t="s">
        <v>217</v>
      </c>
      <c r="D628">
        <v>68</v>
      </c>
      <c r="E628">
        <v>42</v>
      </c>
      <c r="F628">
        <v>2.5000000000000001E-2</v>
      </c>
      <c r="G628">
        <v>521333</v>
      </c>
      <c r="H628">
        <v>13160</v>
      </c>
      <c r="I628">
        <v>15.8</v>
      </c>
      <c r="J628">
        <v>114.5</v>
      </c>
      <c r="K628">
        <v>114.5</v>
      </c>
      <c r="L628">
        <v>13</v>
      </c>
      <c r="M628">
        <v>0.97923875432525953</v>
      </c>
      <c r="N628">
        <v>2.0836000000000001</v>
      </c>
      <c r="O628">
        <v>2.0173999999999999</v>
      </c>
      <c r="P628">
        <v>1.9530000000000001</v>
      </c>
      <c r="Q628">
        <v>1.806</v>
      </c>
      <c r="R628">
        <v>5.1276999999999999</v>
      </c>
      <c r="S628">
        <v>0.48099999999999998</v>
      </c>
      <c r="T628">
        <v>0.45900000000000002</v>
      </c>
      <c r="U628">
        <v>0.46</v>
      </c>
      <c r="V628">
        <v>0.48499999999999999</v>
      </c>
      <c r="W628" t="s">
        <v>148</v>
      </c>
      <c r="X628" t="s">
        <v>1060</v>
      </c>
      <c r="Y628" t="s">
        <v>89</v>
      </c>
      <c r="Z628" t="s">
        <v>198</v>
      </c>
    </row>
    <row r="629" spans="1:26" x14ac:dyDescent="0.25">
      <c r="A629" s="148">
        <v>1551</v>
      </c>
      <c r="B629" s="25">
        <v>43137</v>
      </c>
      <c r="C629" t="s">
        <v>408</v>
      </c>
      <c r="D629">
        <v>64.8</v>
      </c>
      <c r="E629">
        <v>54</v>
      </c>
      <c r="F629">
        <v>2.5000000000000001E-2</v>
      </c>
      <c r="G629">
        <v>521333</v>
      </c>
      <c r="H629">
        <v>13160</v>
      </c>
      <c r="I629">
        <v>15.8</v>
      </c>
      <c r="J629">
        <v>114</v>
      </c>
      <c r="K629">
        <v>114</v>
      </c>
      <c r="L629">
        <v>13</v>
      </c>
      <c r="M629">
        <v>0.97923875432525953</v>
      </c>
      <c r="N629">
        <v>2.1202999999999999</v>
      </c>
      <c r="O629">
        <v>1.5734999999999999</v>
      </c>
      <c r="P629">
        <v>5.5919999999999996</v>
      </c>
      <c r="Q629">
        <v>4.1239999999999997</v>
      </c>
      <c r="R629">
        <v>5.1482000000000001</v>
      </c>
      <c r="S629">
        <v>1.3580000000000001</v>
      </c>
      <c r="T629">
        <v>1.349</v>
      </c>
      <c r="U629">
        <v>1.325</v>
      </c>
      <c r="V629">
        <v>1.35</v>
      </c>
      <c r="W629" t="s">
        <v>148</v>
      </c>
      <c r="X629" t="s">
        <v>190</v>
      </c>
      <c r="Y629" t="s">
        <v>89</v>
      </c>
      <c r="Z629" t="s">
        <v>198</v>
      </c>
    </row>
    <row r="630" spans="1:26" x14ac:dyDescent="0.25">
      <c r="A630" s="148">
        <v>1550</v>
      </c>
      <c r="B630" s="25">
        <v>43137</v>
      </c>
      <c r="C630" t="s">
        <v>222</v>
      </c>
      <c r="D630">
        <v>64.900000000000006</v>
      </c>
      <c r="E630">
        <v>54</v>
      </c>
      <c r="F630">
        <v>2.5000000000000001E-2</v>
      </c>
      <c r="G630">
        <v>521333</v>
      </c>
      <c r="H630">
        <v>13160</v>
      </c>
      <c r="I630">
        <v>15.8</v>
      </c>
      <c r="J630">
        <v>114.5</v>
      </c>
      <c r="K630">
        <v>114.5</v>
      </c>
      <c r="L630">
        <v>13</v>
      </c>
      <c r="M630">
        <v>0.97923875432525953</v>
      </c>
      <c r="N630">
        <v>2.3900999999999999</v>
      </c>
      <c r="O630">
        <v>2.7181999999999999</v>
      </c>
      <c r="P630">
        <v>2.1269999999999998</v>
      </c>
      <c r="Q630">
        <v>2.3650000000000002</v>
      </c>
      <c r="R630">
        <v>5.1482000000000001</v>
      </c>
      <c r="S630">
        <v>0.45800000000000002</v>
      </c>
      <c r="T630">
        <v>0.44800000000000001</v>
      </c>
      <c r="U630">
        <v>0.44400000000000001</v>
      </c>
      <c r="V630">
        <v>0.46899999999999997</v>
      </c>
      <c r="W630" t="s">
        <v>148</v>
      </c>
      <c r="X630" t="s">
        <v>190</v>
      </c>
      <c r="Y630" t="s">
        <v>89</v>
      </c>
      <c r="Z630" t="s">
        <v>198</v>
      </c>
    </row>
    <row r="631" spans="1:26" x14ac:dyDescent="0.25">
      <c r="A631" s="148">
        <v>1549</v>
      </c>
      <c r="B631" s="25">
        <v>43137</v>
      </c>
      <c r="C631" t="s">
        <v>293</v>
      </c>
      <c r="D631">
        <v>64.900000000000006</v>
      </c>
      <c r="E631">
        <v>54</v>
      </c>
      <c r="F631">
        <v>2.5000000000000001E-2</v>
      </c>
      <c r="G631">
        <v>521333</v>
      </c>
      <c r="H631">
        <v>13160</v>
      </c>
      <c r="I631">
        <v>16.8</v>
      </c>
      <c r="J631">
        <v>115</v>
      </c>
      <c r="K631">
        <v>115</v>
      </c>
      <c r="L631">
        <v>13.9</v>
      </c>
      <c r="M631">
        <v>0.97317744154057773</v>
      </c>
      <c r="N631">
        <v>2.6154000000000002</v>
      </c>
      <c r="O631">
        <v>2.7955000000000001</v>
      </c>
      <c r="P631">
        <v>4.313108659337245</v>
      </c>
      <c r="Q631">
        <v>4.5883949730002715</v>
      </c>
      <c r="R631">
        <v>5.1482000000000001</v>
      </c>
      <c r="S631">
        <v>0.84899999999999998</v>
      </c>
      <c r="T631">
        <v>0.84499999999999997</v>
      </c>
      <c r="U631">
        <v>0.82399999999999995</v>
      </c>
      <c r="V631">
        <v>0.84899999999999998</v>
      </c>
      <c r="W631" t="s">
        <v>148</v>
      </c>
      <c r="X631" t="s">
        <v>190</v>
      </c>
      <c r="Y631" t="s">
        <v>89</v>
      </c>
      <c r="Z631" t="s">
        <v>198</v>
      </c>
    </row>
    <row r="632" spans="1:26" x14ac:dyDescent="0.25">
      <c r="A632" s="148">
        <v>1548</v>
      </c>
      <c r="B632" s="25">
        <v>43137</v>
      </c>
      <c r="C632" t="s">
        <v>560</v>
      </c>
      <c r="D632">
        <v>68.400000000000006</v>
      </c>
      <c r="E632">
        <v>42</v>
      </c>
      <c r="F632">
        <v>2.5000000000000001E-2</v>
      </c>
      <c r="G632">
        <v>521333</v>
      </c>
      <c r="H632">
        <v>13160</v>
      </c>
      <c r="I632">
        <v>15.8</v>
      </c>
      <c r="J632">
        <v>114.5</v>
      </c>
      <c r="K632">
        <v>114.5</v>
      </c>
      <c r="L632">
        <v>13</v>
      </c>
      <c r="M632">
        <v>0.97923875432525953</v>
      </c>
      <c r="N632">
        <v>0</v>
      </c>
      <c r="O632">
        <v>0</v>
      </c>
      <c r="P632">
        <v>0</v>
      </c>
      <c r="Q632">
        <v>0</v>
      </c>
      <c r="R632">
        <v>5.1482000000000001</v>
      </c>
      <c r="S632" t="s">
        <v>468</v>
      </c>
      <c r="T632" t="s">
        <v>468</v>
      </c>
      <c r="U632" t="s">
        <v>468</v>
      </c>
      <c r="V632">
        <v>2.8</v>
      </c>
      <c r="W632" t="s">
        <v>661</v>
      </c>
      <c r="X632" t="s">
        <v>1060</v>
      </c>
      <c r="Y632" t="s">
        <v>89</v>
      </c>
      <c r="Z632" t="s">
        <v>198</v>
      </c>
    </row>
    <row r="633" spans="1:26" x14ac:dyDescent="0.25">
      <c r="A633" s="148">
        <v>1547</v>
      </c>
      <c r="B633" s="25">
        <v>43137</v>
      </c>
      <c r="C633" t="s">
        <v>220</v>
      </c>
      <c r="D633">
        <v>67.599999999999994</v>
      </c>
      <c r="E633">
        <v>40</v>
      </c>
      <c r="F633">
        <v>2.5000000000000001E-2</v>
      </c>
      <c r="G633">
        <v>521333</v>
      </c>
      <c r="H633">
        <v>13160</v>
      </c>
      <c r="I633">
        <v>15.8</v>
      </c>
      <c r="J633">
        <v>114</v>
      </c>
      <c r="K633">
        <v>114</v>
      </c>
      <c r="L633">
        <v>13</v>
      </c>
      <c r="M633">
        <v>0.97923875432525953</v>
      </c>
      <c r="N633">
        <v>2.1023999999999998</v>
      </c>
      <c r="O633">
        <v>2.0436000000000001</v>
      </c>
      <c r="P633">
        <v>1.9730000000000001</v>
      </c>
      <c r="Q633">
        <v>1.865</v>
      </c>
      <c r="R633">
        <v>5.1482000000000001</v>
      </c>
      <c r="S633">
        <v>0.48299999999999998</v>
      </c>
      <c r="T633">
        <v>0.47</v>
      </c>
      <c r="U633">
        <v>0.46700000000000003</v>
      </c>
      <c r="V633">
        <v>0.49199999999999999</v>
      </c>
      <c r="W633" t="s">
        <v>148</v>
      </c>
      <c r="X633" t="s">
        <v>1060</v>
      </c>
      <c r="Y633" t="s">
        <v>89</v>
      </c>
      <c r="Z633" t="s">
        <v>198</v>
      </c>
    </row>
    <row r="634" spans="1:26" x14ac:dyDescent="0.25">
      <c r="A634" s="148">
        <v>1546</v>
      </c>
      <c r="B634" s="25">
        <v>43136</v>
      </c>
      <c r="C634" t="s">
        <v>407</v>
      </c>
      <c r="D634">
        <v>67.099999999999994</v>
      </c>
      <c r="E634">
        <v>47</v>
      </c>
      <c r="F634">
        <v>2.1000000000000001E-2</v>
      </c>
      <c r="G634">
        <v>521333</v>
      </c>
      <c r="H634">
        <v>13160</v>
      </c>
      <c r="I634">
        <v>15.7</v>
      </c>
      <c r="J634">
        <v>114.5</v>
      </c>
      <c r="K634">
        <v>114.5</v>
      </c>
      <c r="L634">
        <v>12.9</v>
      </c>
      <c r="M634">
        <v>0.97991689750692512</v>
      </c>
      <c r="N634">
        <v>1.6572</v>
      </c>
      <c r="O634">
        <v>1.2583</v>
      </c>
      <c r="P634">
        <v>5.3424653225806455</v>
      </c>
      <c r="Q634">
        <v>4.0709999999999997</v>
      </c>
      <c r="R634">
        <v>4.96</v>
      </c>
      <c r="S634">
        <v>1.599</v>
      </c>
      <c r="T634">
        <v>1.605</v>
      </c>
      <c r="U634">
        <v>1.57</v>
      </c>
      <c r="V634">
        <v>1.591</v>
      </c>
      <c r="W634">
        <v>0</v>
      </c>
      <c r="X634">
        <v>0</v>
      </c>
      <c r="Y634" t="s">
        <v>89</v>
      </c>
      <c r="Z634" t="s">
        <v>198</v>
      </c>
    </row>
    <row r="635" spans="1:26" x14ac:dyDescent="0.25">
      <c r="A635" s="148">
        <v>1545</v>
      </c>
      <c r="B635" s="25">
        <v>43136</v>
      </c>
      <c r="C635" t="s">
        <v>217</v>
      </c>
      <c r="D635">
        <v>67.099999999999994</v>
      </c>
      <c r="E635">
        <v>48</v>
      </c>
      <c r="F635">
        <v>2.1000000000000001E-2</v>
      </c>
      <c r="G635">
        <v>521333</v>
      </c>
      <c r="H635">
        <v>13160</v>
      </c>
      <c r="I635">
        <v>15.8</v>
      </c>
      <c r="J635">
        <v>114</v>
      </c>
      <c r="K635">
        <v>114</v>
      </c>
      <c r="L635">
        <v>13</v>
      </c>
      <c r="M635">
        <v>0.97923875432525953</v>
      </c>
      <c r="N635">
        <v>2.6802000000000001</v>
      </c>
      <c r="O635">
        <v>2.5398999999999998</v>
      </c>
      <c r="P635">
        <v>2.556</v>
      </c>
      <c r="Q635">
        <v>2.3606731854838712</v>
      </c>
      <c r="R635">
        <v>4.96</v>
      </c>
      <c r="S635">
        <v>0.47299999999999998</v>
      </c>
      <c r="T635">
        <v>0.46100000000000002</v>
      </c>
      <c r="U635">
        <v>0.45700000000000002</v>
      </c>
      <c r="V635">
        <v>0.47799999999999998</v>
      </c>
      <c r="W635" t="s">
        <v>148</v>
      </c>
      <c r="X635" t="s">
        <v>190</v>
      </c>
      <c r="Y635" t="s">
        <v>89</v>
      </c>
      <c r="Z635" t="s">
        <v>198</v>
      </c>
    </row>
    <row r="636" spans="1:26" x14ac:dyDescent="0.25">
      <c r="A636" s="148">
        <v>1544</v>
      </c>
      <c r="B636" s="25">
        <v>43136</v>
      </c>
      <c r="C636" t="s">
        <v>293</v>
      </c>
      <c r="D636">
        <v>67.3</v>
      </c>
      <c r="E636">
        <v>48</v>
      </c>
      <c r="F636">
        <v>2.1000000000000001E-2</v>
      </c>
      <c r="G636">
        <v>521333</v>
      </c>
      <c r="H636">
        <v>13160</v>
      </c>
      <c r="I636">
        <v>16.8</v>
      </c>
      <c r="J636">
        <v>113.5</v>
      </c>
      <c r="K636">
        <v>113.5</v>
      </c>
      <c r="L636">
        <v>14</v>
      </c>
      <c r="M636">
        <v>0.97250859106529208</v>
      </c>
      <c r="N636">
        <v>2.5409000000000002</v>
      </c>
      <c r="O636">
        <v>2.8184</v>
      </c>
      <c r="P636">
        <v>3.7037715725806457</v>
      </c>
      <c r="Q636">
        <v>4.068496774193548</v>
      </c>
      <c r="R636">
        <v>4.96</v>
      </c>
      <c r="S636">
        <v>0.72299999999999998</v>
      </c>
      <c r="T636">
        <v>0.71599999999999997</v>
      </c>
      <c r="U636">
        <v>0.7</v>
      </c>
      <c r="V636">
        <v>0.72099999999999997</v>
      </c>
      <c r="W636" t="s">
        <v>148</v>
      </c>
      <c r="X636" t="s">
        <v>190</v>
      </c>
      <c r="Y636" t="s">
        <v>89</v>
      </c>
      <c r="Z636" t="s">
        <v>198</v>
      </c>
    </row>
    <row r="637" spans="1:26" x14ac:dyDescent="0.25">
      <c r="A637" s="148">
        <v>1543</v>
      </c>
      <c r="B637" s="25">
        <v>43136</v>
      </c>
      <c r="C637" t="s">
        <v>500</v>
      </c>
      <c r="D637">
        <v>66.400000000000006</v>
      </c>
      <c r="E637">
        <v>41</v>
      </c>
      <c r="F637">
        <v>2.1000000000000001E-2</v>
      </c>
      <c r="G637">
        <v>521333</v>
      </c>
      <c r="H637">
        <v>13160</v>
      </c>
      <c r="I637">
        <v>15.8</v>
      </c>
      <c r="J637">
        <v>115</v>
      </c>
      <c r="K637">
        <v>115</v>
      </c>
      <c r="L637">
        <v>13</v>
      </c>
      <c r="M637">
        <v>0.97923875432525953</v>
      </c>
      <c r="N637">
        <v>0</v>
      </c>
      <c r="O637">
        <v>0</v>
      </c>
      <c r="P637">
        <v>0</v>
      </c>
      <c r="Q637">
        <v>0</v>
      </c>
      <c r="R637">
        <v>4.96</v>
      </c>
      <c r="S637" t="s">
        <v>468</v>
      </c>
      <c r="T637" t="s">
        <v>468</v>
      </c>
      <c r="U637" t="s">
        <v>468</v>
      </c>
      <c r="V637">
        <v>2.4</v>
      </c>
      <c r="W637" t="s">
        <v>661</v>
      </c>
      <c r="X637" t="s">
        <v>1060</v>
      </c>
      <c r="Y637" t="s">
        <v>89</v>
      </c>
      <c r="Z637" t="s">
        <v>198</v>
      </c>
    </row>
    <row r="638" spans="1:26" x14ac:dyDescent="0.25">
      <c r="A638" s="148">
        <v>1542</v>
      </c>
      <c r="B638" s="25">
        <v>43136</v>
      </c>
      <c r="C638" t="s">
        <v>222</v>
      </c>
      <c r="D638">
        <v>68.2</v>
      </c>
      <c r="E638">
        <v>40</v>
      </c>
      <c r="F638">
        <v>2.1000000000000001E-2</v>
      </c>
      <c r="G638">
        <v>521333</v>
      </c>
      <c r="H638">
        <v>13160</v>
      </c>
      <c r="I638">
        <v>15.8</v>
      </c>
      <c r="J638">
        <v>114</v>
      </c>
      <c r="K638">
        <v>114</v>
      </c>
      <c r="L638">
        <v>13</v>
      </c>
      <c r="M638">
        <v>0.97923875432525953</v>
      </c>
      <c r="N638">
        <v>2.1520000000000001</v>
      </c>
      <c r="O638">
        <v>2.0869</v>
      </c>
      <c r="P638">
        <v>2.0179999999999998</v>
      </c>
      <c r="Q638">
        <v>1.8580000000000001</v>
      </c>
      <c r="R638">
        <v>4.96</v>
      </c>
      <c r="S638">
        <v>0.46500000000000002</v>
      </c>
      <c r="T638">
        <v>0.442</v>
      </c>
      <c r="U638">
        <v>0.44400000000000001</v>
      </c>
      <c r="V638">
        <v>0.46500000000000002</v>
      </c>
      <c r="W638" t="s">
        <v>148</v>
      </c>
      <c r="X638" t="s">
        <v>1060</v>
      </c>
      <c r="Y638" t="s">
        <v>89</v>
      </c>
      <c r="Z638" t="s">
        <v>198</v>
      </c>
    </row>
    <row r="639" spans="1:26" x14ac:dyDescent="0.25">
      <c r="A639" s="148">
        <v>1541</v>
      </c>
      <c r="B639" s="25">
        <v>43135</v>
      </c>
      <c r="C639" t="s">
        <v>406</v>
      </c>
      <c r="D639">
        <v>64</v>
      </c>
      <c r="E639">
        <v>59</v>
      </c>
      <c r="F639">
        <v>2.1000000000000001E-2</v>
      </c>
      <c r="G639">
        <v>521333</v>
      </c>
      <c r="H639">
        <v>13160</v>
      </c>
      <c r="I639">
        <v>15.8</v>
      </c>
      <c r="J639">
        <v>114.5</v>
      </c>
      <c r="K639">
        <v>114.5</v>
      </c>
      <c r="L639">
        <v>13</v>
      </c>
      <c r="M639">
        <v>0.97923875432525953</v>
      </c>
      <c r="N639">
        <v>2.1421999999999999</v>
      </c>
      <c r="O639">
        <v>1.7462</v>
      </c>
      <c r="P639">
        <v>5.3175177304964532</v>
      </c>
      <c r="Q639">
        <v>4.3201385452746166</v>
      </c>
      <c r="R639">
        <v>4.8503999999999996</v>
      </c>
      <c r="S639">
        <v>1.204</v>
      </c>
      <c r="T639">
        <v>1.2</v>
      </c>
      <c r="U639">
        <v>1.177</v>
      </c>
      <c r="V639">
        <v>1.198</v>
      </c>
      <c r="W639" t="s">
        <v>148</v>
      </c>
      <c r="X639" t="s">
        <v>190</v>
      </c>
      <c r="Y639" t="s">
        <v>89</v>
      </c>
      <c r="Z639" t="s">
        <v>198</v>
      </c>
    </row>
    <row r="640" spans="1:26" x14ac:dyDescent="0.25">
      <c r="A640" s="148">
        <v>1540</v>
      </c>
      <c r="B640" s="25">
        <v>43135</v>
      </c>
      <c r="C640" t="s">
        <v>220</v>
      </c>
      <c r="D640">
        <v>63.8</v>
      </c>
      <c r="E640">
        <v>59</v>
      </c>
      <c r="F640">
        <v>2.1000000000000001E-2</v>
      </c>
      <c r="G640">
        <v>521333</v>
      </c>
      <c r="H640">
        <v>13160</v>
      </c>
      <c r="I640">
        <v>15.7</v>
      </c>
      <c r="J640">
        <v>114.5</v>
      </c>
      <c r="K640">
        <v>114.5</v>
      </c>
      <c r="L640">
        <v>12.9</v>
      </c>
      <c r="M640">
        <v>0.97991689750692512</v>
      </c>
      <c r="N640">
        <v>2.5783</v>
      </c>
      <c r="O640">
        <v>2.3199000000000001</v>
      </c>
      <c r="P640">
        <v>2.5459999999999998</v>
      </c>
      <c r="Q640">
        <v>2.2575309252845126</v>
      </c>
      <c r="R640">
        <v>4.8503999999999996</v>
      </c>
      <c r="S640">
        <v>0.47899999999999998</v>
      </c>
      <c r="T640">
        <v>0.47199999999999998</v>
      </c>
      <c r="U640">
        <v>0.46600000000000003</v>
      </c>
      <c r="V640">
        <v>0.48699999999999999</v>
      </c>
      <c r="W640" t="s">
        <v>148</v>
      </c>
      <c r="X640" t="s">
        <v>190</v>
      </c>
      <c r="Y640" t="s">
        <v>89</v>
      </c>
      <c r="Z640" t="s">
        <v>198</v>
      </c>
    </row>
    <row r="641" spans="1:26" x14ac:dyDescent="0.25">
      <c r="A641" s="148">
        <v>1539</v>
      </c>
      <c r="B641" s="25">
        <v>43135</v>
      </c>
      <c r="C641" t="s">
        <v>293</v>
      </c>
      <c r="D641">
        <v>63.9</v>
      </c>
      <c r="E641">
        <v>56</v>
      </c>
      <c r="F641">
        <v>2.1000000000000001E-2</v>
      </c>
      <c r="G641">
        <v>521333</v>
      </c>
      <c r="H641">
        <v>13160</v>
      </c>
      <c r="I641">
        <v>16.8</v>
      </c>
      <c r="J641">
        <v>114</v>
      </c>
      <c r="K641">
        <v>114</v>
      </c>
      <c r="L641">
        <v>14</v>
      </c>
      <c r="M641">
        <v>0.97250859106529208</v>
      </c>
      <c r="N641">
        <v>2.9102999999999999</v>
      </c>
      <c r="O641">
        <v>2.4643000000000002</v>
      </c>
      <c r="P641">
        <v>3.9420812716476998</v>
      </c>
      <c r="Q641">
        <v>3.3074783523008415</v>
      </c>
      <c r="R641">
        <v>4.8503999999999996</v>
      </c>
      <c r="S641">
        <v>0.65700000000000003</v>
      </c>
      <c r="T641">
        <v>0.65100000000000002</v>
      </c>
      <c r="U641">
        <v>0.63600000000000001</v>
      </c>
      <c r="V641">
        <v>0.65700000000000003</v>
      </c>
      <c r="W641" t="s">
        <v>148</v>
      </c>
      <c r="X641" t="s">
        <v>190</v>
      </c>
      <c r="Y641" t="s">
        <v>89</v>
      </c>
      <c r="Z641" t="s">
        <v>198</v>
      </c>
    </row>
    <row r="642" spans="1:26" x14ac:dyDescent="0.25">
      <c r="A642" s="148">
        <v>1538</v>
      </c>
      <c r="B642" s="25">
        <v>43135</v>
      </c>
      <c r="C642" t="s">
        <v>560</v>
      </c>
      <c r="D642">
        <v>67.599999999999994</v>
      </c>
      <c r="E642">
        <v>50</v>
      </c>
      <c r="F642">
        <v>2.1000000000000001E-2</v>
      </c>
      <c r="G642">
        <v>521333</v>
      </c>
      <c r="H642">
        <v>13160</v>
      </c>
      <c r="I642">
        <v>15.8</v>
      </c>
      <c r="J642">
        <v>115</v>
      </c>
      <c r="K642">
        <v>115</v>
      </c>
      <c r="L642">
        <v>13</v>
      </c>
      <c r="M642">
        <v>0.97923875432525953</v>
      </c>
      <c r="N642">
        <v>0</v>
      </c>
      <c r="O642">
        <v>0</v>
      </c>
      <c r="P642">
        <v>0</v>
      </c>
      <c r="Q642">
        <v>0</v>
      </c>
      <c r="R642">
        <v>4.8503999999999996</v>
      </c>
      <c r="S642" t="s">
        <v>468</v>
      </c>
      <c r="T642" t="s">
        <v>468</v>
      </c>
      <c r="U642" t="s">
        <v>468</v>
      </c>
      <c r="V642">
        <v>2.2000000000000002</v>
      </c>
      <c r="W642" t="s">
        <v>661</v>
      </c>
      <c r="X642" t="s">
        <v>1060</v>
      </c>
      <c r="Y642" t="s">
        <v>89</v>
      </c>
      <c r="Z642" t="s">
        <v>198</v>
      </c>
    </row>
    <row r="643" spans="1:26" x14ac:dyDescent="0.25">
      <c r="A643" s="148">
        <v>1537</v>
      </c>
      <c r="B643" s="25">
        <v>43135</v>
      </c>
      <c r="C643" t="s">
        <v>217</v>
      </c>
      <c r="D643">
        <v>67.599999999999994</v>
      </c>
      <c r="E643">
        <v>50</v>
      </c>
      <c r="F643">
        <v>2.1000000000000001E-2</v>
      </c>
      <c r="G643">
        <v>521333</v>
      </c>
      <c r="H643">
        <v>13160</v>
      </c>
      <c r="I643">
        <v>15.8</v>
      </c>
      <c r="J643">
        <v>115</v>
      </c>
      <c r="K643">
        <v>115</v>
      </c>
      <c r="L643">
        <v>13</v>
      </c>
      <c r="M643">
        <v>0.97923875432525953</v>
      </c>
      <c r="N643">
        <v>2.1848000000000001</v>
      </c>
      <c r="O643">
        <v>2.1295999999999999</v>
      </c>
      <c r="P643">
        <v>1.875</v>
      </c>
      <c r="Q643">
        <v>1.7729999999999999</v>
      </c>
      <c r="R643">
        <v>4.8503999999999996</v>
      </c>
      <c r="S643">
        <v>0.41599999999999998</v>
      </c>
      <c r="T643">
        <v>0.40400000000000003</v>
      </c>
      <c r="U643">
        <v>0.40100000000000002</v>
      </c>
      <c r="V643">
        <v>0.42199999999999999</v>
      </c>
      <c r="W643" t="s">
        <v>148</v>
      </c>
      <c r="X643" t="s">
        <v>1060</v>
      </c>
      <c r="Y643" t="s">
        <v>89</v>
      </c>
      <c r="Z643" t="s">
        <v>198</v>
      </c>
    </row>
    <row r="644" spans="1:26" x14ac:dyDescent="0.25">
      <c r="A644" s="148">
        <v>1536</v>
      </c>
      <c r="B644" s="25">
        <v>43134</v>
      </c>
      <c r="C644" t="s">
        <v>408</v>
      </c>
      <c r="D644">
        <v>64</v>
      </c>
      <c r="E644">
        <v>49</v>
      </c>
      <c r="F644">
        <v>2.1000000000000001E-2</v>
      </c>
      <c r="G644">
        <v>521333</v>
      </c>
      <c r="H644">
        <v>13160</v>
      </c>
      <c r="I644">
        <v>15.8</v>
      </c>
      <c r="J644">
        <v>114</v>
      </c>
      <c r="K644">
        <v>114</v>
      </c>
      <c r="L644">
        <v>13</v>
      </c>
      <c r="M644">
        <v>0.97923875432525953</v>
      </c>
      <c r="N644">
        <v>1.8759999999999999</v>
      </c>
      <c r="O644">
        <v>1.3902000000000001</v>
      </c>
      <c r="P644">
        <v>4.3073346693386778</v>
      </c>
      <c r="Q644">
        <v>3.1998877755511024</v>
      </c>
      <c r="R644">
        <v>5.2394999999999996</v>
      </c>
      <c r="S644">
        <v>1.2030000000000001</v>
      </c>
      <c r="T644">
        <v>1.206</v>
      </c>
      <c r="U644">
        <v>1.179</v>
      </c>
      <c r="V644">
        <v>1.2</v>
      </c>
      <c r="W644" t="s">
        <v>148</v>
      </c>
      <c r="X644" t="s">
        <v>190</v>
      </c>
      <c r="Y644" t="s">
        <v>89</v>
      </c>
      <c r="Z644" t="s">
        <v>198</v>
      </c>
    </row>
    <row r="645" spans="1:26" x14ac:dyDescent="0.25">
      <c r="A645" s="148">
        <v>1535</v>
      </c>
      <c r="B645" s="25">
        <v>43134</v>
      </c>
      <c r="C645" t="s">
        <v>293</v>
      </c>
      <c r="D645">
        <v>64.099999999999994</v>
      </c>
      <c r="E645">
        <v>48</v>
      </c>
      <c r="F645">
        <v>2.1000000000000001E-2</v>
      </c>
      <c r="G645">
        <v>521333</v>
      </c>
      <c r="H645">
        <v>13160</v>
      </c>
      <c r="I645">
        <v>16.8</v>
      </c>
      <c r="J645">
        <v>114.5</v>
      </c>
      <c r="K645">
        <v>114.5</v>
      </c>
      <c r="L645">
        <v>14</v>
      </c>
      <c r="M645">
        <v>0.97250859106529208</v>
      </c>
      <c r="N645">
        <v>2.8571</v>
      </c>
      <c r="O645">
        <v>2.6473</v>
      </c>
      <c r="P645">
        <v>2.8301076438591473</v>
      </c>
      <c r="Q645">
        <v>2.6172371409485637</v>
      </c>
      <c r="R645">
        <v>5.2394999999999996</v>
      </c>
      <c r="S645">
        <v>0.51900000000000002</v>
      </c>
      <c r="T645">
        <v>0.51800000000000002</v>
      </c>
      <c r="U645">
        <v>0.504</v>
      </c>
      <c r="V645">
        <v>0.52500000000000002</v>
      </c>
      <c r="W645" t="s">
        <v>148</v>
      </c>
      <c r="X645" t="s">
        <v>190</v>
      </c>
      <c r="Y645" t="s">
        <v>89</v>
      </c>
      <c r="Z645" t="s">
        <v>198</v>
      </c>
    </row>
    <row r="646" spans="1:26" x14ac:dyDescent="0.25">
      <c r="A646" s="148">
        <v>1534</v>
      </c>
      <c r="B646" s="25">
        <v>43134</v>
      </c>
      <c r="C646" t="s">
        <v>222</v>
      </c>
      <c r="D646">
        <v>64.099999999999994</v>
      </c>
      <c r="E646">
        <v>48</v>
      </c>
      <c r="F646">
        <v>2.1000000000000001E-2</v>
      </c>
      <c r="G646">
        <v>521333</v>
      </c>
      <c r="H646">
        <v>13160</v>
      </c>
      <c r="I646">
        <v>15.8</v>
      </c>
      <c r="J646">
        <v>114.5</v>
      </c>
      <c r="K646">
        <v>114.5</v>
      </c>
      <c r="L646">
        <v>13</v>
      </c>
      <c r="M646">
        <v>0.97923875432525953</v>
      </c>
      <c r="N646">
        <v>2.6181999999999999</v>
      </c>
      <c r="O646">
        <v>2.4799000000000002</v>
      </c>
      <c r="P646">
        <v>2.3436125584502339</v>
      </c>
      <c r="Q646">
        <v>2.1866853707414831</v>
      </c>
      <c r="R646">
        <v>5.2394999999999996</v>
      </c>
      <c r="S646">
        <v>0.46899999999999997</v>
      </c>
      <c r="T646">
        <v>0.46200000000000002</v>
      </c>
      <c r="U646">
        <v>0.45600000000000002</v>
      </c>
      <c r="V646">
        <v>0.47699999999999998</v>
      </c>
      <c r="W646" t="s">
        <v>148</v>
      </c>
      <c r="X646" t="s">
        <v>190</v>
      </c>
      <c r="Y646" t="s">
        <v>89</v>
      </c>
      <c r="Z646" t="s">
        <v>198</v>
      </c>
    </row>
    <row r="647" spans="1:26" x14ac:dyDescent="0.25">
      <c r="A647" s="148">
        <v>1533</v>
      </c>
      <c r="B647" s="25">
        <v>43134</v>
      </c>
      <c r="C647" t="s">
        <v>500</v>
      </c>
      <c r="D647">
        <v>66.7</v>
      </c>
      <c r="E647">
        <v>39</v>
      </c>
      <c r="F647">
        <v>2.1000000000000001E-2</v>
      </c>
      <c r="G647">
        <v>521333</v>
      </c>
      <c r="H647">
        <v>13160</v>
      </c>
      <c r="I647">
        <v>15.8</v>
      </c>
      <c r="J647">
        <v>114.5</v>
      </c>
      <c r="K647">
        <v>114.5</v>
      </c>
      <c r="L647">
        <v>13</v>
      </c>
      <c r="M647">
        <v>0.97923875432525953</v>
      </c>
      <c r="N647">
        <v>1.1528</v>
      </c>
      <c r="O647">
        <v>1.0652999999999999</v>
      </c>
      <c r="P647">
        <v>3.7930000000000001</v>
      </c>
      <c r="Q647">
        <v>3.427</v>
      </c>
      <c r="R647">
        <v>5.2394999999999996</v>
      </c>
      <c r="S647">
        <v>1.724</v>
      </c>
      <c r="T647">
        <v>1.6859999999999999</v>
      </c>
      <c r="U647">
        <v>1.67</v>
      </c>
      <c r="V647">
        <v>1.6910000000000001</v>
      </c>
      <c r="W647" t="s">
        <v>148</v>
      </c>
      <c r="X647" t="s">
        <v>1060</v>
      </c>
      <c r="Y647" t="s">
        <v>89</v>
      </c>
      <c r="Z647" t="s">
        <v>198</v>
      </c>
    </row>
    <row r="648" spans="1:26" x14ac:dyDescent="0.25">
      <c r="A648" s="148">
        <v>1532</v>
      </c>
      <c r="B648" s="25">
        <v>43134</v>
      </c>
      <c r="C648" t="s">
        <v>220</v>
      </c>
      <c r="D648">
        <v>66.900000000000006</v>
      </c>
      <c r="E648">
        <v>50</v>
      </c>
      <c r="F648">
        <v>2.1000000000000001E-2</v>
      </c>
      <c r="G648">
        <v>521333</v>
      </c>
      <c r="H648">
        <v>13160</v>
      </c>
      <c r="I648">
        <v>15.7</v>
      </c>
      <c r="J648">
        <v>114.5</v>
      </c>
      <c r="K648">
        <v>114.5</v>
      </c>
      <c r="L648">
        <v>12.9</v>
      </c>
      <c r="M648">
        <v>0.97991689750692512</v>
      </c>
      <c r="N648">
        <v>2.1728999999999998</v>
      </c>
      <c r="O648">
        <v>2.1452</v>
      </c>
      <c r="P648">
        <v>1.7030000000000001</v>
      </c>
      <c r="Q648">
        <v>1.6120000000000001</v>
      </c>
      <c r="R648">
        <v>5.2394999999999996</v>
      </c>
      <c r="S648">
        <v>0.41099999999999998</v>
      </c>
      <c r="T648">
        <v>0.39400000000000002</v>
      </c>
      <c r="U648">
        <v>0.39400000000000002</v>
      </c>
      <c r="V648">
        <v>0.41499999999999998</v>
      </c>
      <c r="W648" t="s">
        <v>148</v>
      </c>
      <c r="X648" t="s">
        <v>1060</v>
      </c>
      <c r="Y648" t="s">
        <v>89</v>
      </c>
      <c r="Z648" t="s">
        <v>198</v>
      </c>
    </row>
    <row r="649" spans="1:26" x14ac:dyDescent="0.25">
      <c r="A649" s="148">
        <v>1531</v>
      </c>
      <c r="B649" s="25">
        <v>43133</v>
      </c>
      <c r="C649" t="s">
        <v>407</v>
      </c>
      <c r="D649">
        <v>65.099999999999994</v>
      </c>
      <c r="E649">
        <v>57</v>
      </c>
      <c r="F649">
        <v>2.1000000000000001E-2</v>
      </c>
      <c r="G649">
        <v>521333</v>
      </c>
      <c r="H649">
        <v>13160</v>
      </c>
      <c r="I649">
        <v>15.6</v>
      </c>
      <c r="J649">
        <v>113.5</v>
      </c>
      <c r="K649">
        <v>113.5</v>
      </c>
      <c r="L649">
        <v>12.9</v>
      </c>
      <c r="M649">
        <v>0.97991689750692512</v>
      </c>
      <c r="N649">
        <v>1.8952</v>
      </c>
      <c r="O649">
        <v>1.4621999999999999</v>
      </c>
      <c r="P649">
        <v>5.2389999999999999</v>
      </c>
      <c r="Q649">
        <v>4.0709252440236128</v>
      </c>
      <c r="R649">
        <v>5.1326999999999998</v>
      </c>
      <c r="S649">
        <v>1.419</v>
      </c>
      <c r="T649">
        <v>1.429</v>
      </c>
      <c r="U649">
        <v>1.395</v>
      </c>
      <c r="V649">
        <v>1.4159999999999999</v>
      </c>
      <c r="W649" t="s">
        <v>148</v>
      </c>
      <c r="X649" t="s">
        <v>190</v>
      </c>
      <c r="Y649" t="s">
        <v>89</v>
      </c>
      <c r="Z649" t="s">
        <v>198</v>
      </c>
    </row>
    <row r="650" spans="1:26" x14ac:dyDescent="0.25">
      <c r="A650" s="148">
        <v>1530</v>
      </c>
      <c r="B650" s="25">
        <v>43133</v>
      </c>
      <c r="C650" t="s">
        <v>217</v>
      </c>
      <c r="D650">
        <v>64.3</v>
      </c>
      <c r="E650">
        <v>51</v>
      </c>
      <c r="F650">
        <v>2.1000000000000001E-2</v>
      </c>
      <c r="G650">
        <v>521333</v>
      </c>
      <c r="H650">
        <v>13160</v>
      </c>
      <c r="I650">
        <v>15.8</v>
      </c>
      <c r="J650">
        <v>114</v>
      </c>
      <c r="K650">
        <v>114</v>
      </c>
      <c r="L650">
        <v>13</v>
      </c>
      <c r="M650">
        <v>0.97923875432525953</v>
      </c>
      <c r="N650">
        <v>2.3902000000000001</v>
      </c>
      <c r="O650">
        <v>2.7443</v>
      </c>
      <c r="P650">
        <v>2.1747294796111207</v>
      </c>
      <c r="Q650">
        <v>2.5450285424825143</v>
      </c>
      <c r="R650">
        <v>5.1326999999999998</v>
      </c>
      <c r="S650">
        <v>0.46700000000000003</v>
      </c>
      <c r="T650">
        <v>0.47599999999999998</v>
      </c>
      <c r="U650">
        <v>0.46200000000000002</v>
      </c>
      <c r="V650">
        <v>0.48299999999999998</v>
      </c>
      <c r="W650" t="s">
        <v>148</v>
      </c>
      <c r="X650" t="s">
        <v>190</v>
      </c>
      <c r="Y650" t="s">
        <v>89</v>
      </c>
      <c r="Z650" t="s">
        <v>198</v>
      </c>
    </row>
    <row r="651" spans="1:26" x14ac:dyDescent="0.25">
      <c r="A651" s="148">
        <v>1529</v>
      </c>
      <c r="B651" s="25">
        <v>43133</v>
      </c>
      <c r="C651" t="s">
        <v>560</v>
      </c>
      <c r="D651">
        <v>67.099999999999994</v>
      </c>
      <c r="E651">
        <v>41</v>
      </c>
      <c r="F651">
        <v>2.1000000000000001E-2</v>
      </c>
      <c r="G651">
        <v>521333</v>
      </c>
      <c r="H651">
        <v>13160</v>
      </c>
      <c r="I651">
        <v>15.8</v>
      </c>
      <c r="J651">
        <v>114</v>
      </c>
      <c r="K651">
        <v>114</v>
      </c>
      <c r="L651">
        <v>13</v>
      </c>
      <c r="M651">
        <v>0.97923875432525953</v>
      </c>
      <c r="N651">
        <v>1.1258999999999999</v>
      </c>
      <c r="O651">
        <v>1.0935999999999999</v>
      </c>
      <c r="P651">
        <v>3.5270000000000001</v>
      </c>
      <c r="Q651">
        <v>3.359</v>
      </c>
      <c r="R651">
        <v>5.1326999999999998</v>
      </c>
      <c r="S651">
        <v>1.6080000000000001</v>
      </c>
      <c r="T651">
        <v>1.577</v>
      </c>
      <c r="U651">
        <v>1.5589999999999999</v>
      </c>
      <c r="V651">
        <v>1.58</v>
      </c>
      <c r="W651" t="s">
        <v>148</v>
      </c>
      <c r="X651" t="s">
        <v>1060</v>
      </c>
      <c r="Y651" t="s">
        <v>89</v>
      </c>
      <c r="Z651" t="s">
        <v>198</v>
      </c>
    </row>
    <row r="652" spans="1:26" x14ac:dyDescent="0.25">
      <c r="A652" s="148">
        <v>1528</v>
      </c>
      <c r="B652" s="25">
        <v>43133</v>
      </c>
      <c r="C652" t="s">
        <v>222</v>
      </c>
      <c r="D652">
        <v>66</v>
      </c>
      <c r="E652">
        <v>46</v>
      </c>
      <c r="F652">
        <v>2.1000000000000001E-2</v>
      </c>
      <c r="G652">
        <v>521333</v>
      </c>
      <c r="H652">
        <v>13160</v>
      </c>
      <c r="I652">
        <v>15.8</v>
      </c>
      <c r="J652">
        <v>114.5</v>
      </c>
      <c r="K652">
        <v>114.5</v>
      </c>
      <c r="L652">
        <v>13</v>
      </c>
      <c r="M652">
        <v>0.97923875432525953</v>
      </c>
      <c r="N652">
        <v>2.391</v>
      </c>
      <c r="O652">
        <v>2.7484999999999999</v>
      </c>
      <c r="P652">
        <v>2.0077561517330058</v>
      </c>
      <c r="Q652">
        <v>2.2865343776180178</v>
      </c>
      <c r="R652">
        <v>5.1326999999999998</v>
      </c>
      <c r="S652">
        <v>0.43099999999999999</v>
      </c>
      <c r="T652">
        <v>0.42699999999999999</v>
      </c>
      <c r="U652">
        <v>0.42</v>
      </c>
      <c r="V652">
        <v>0.441</v>
      </c>
      <c r="W652" t="s">
        <v>148</v>
      </c>
      <c r="X652" t="s">
        <v>190</v>
      </c>
      <c r="Y652" t="s">
        <v>89</v>
      </c>
      <c r="Z652" t="s">
        <v>198</v>
      </c>
    </row>
    <row r="653" spans="1:26" x14ac:dyDescent="0.25">
      <c r="A653" s="148">
        <v>1527</v>
      </c>
      <c r="B653" s="25">
        <v>43133</v>
      </c>
      <c r="C653" t="s">
        <v>406</v>
      </c>
      <c r="D653">
        <v>62.4</v>
      </c>
      <c r="E653">
        <v>45</v>
      </c>
      <c r="F653">
        <v>2.1000000000000001E-2</v>
      </c>
      <c r="G653">
        <v>521333</v>
      </c>
      <c r="H653">
        <v>13160</v>
      </c>
      <c r="I653">
        <v>15.7</v>
      </c>
      <c r="J653">
        <v>113</v>
      </c>
      <c r="K653">
        <v>113</v>
      </c>
      <c r="L653">
        <v>13</v>
      </c>
      <c r="M653">
        <v>0.97923875432525953</v>
      </c>
      <c r="N653">
        <v>0.98229999999999995</v>
      </c>
      <c r="O653">
        <v>0.99019999999999997</v>
      </c>
      <c r="P653">
        <v>2.5070000000000001</v>
      </c>
      <c r="Q653">
        <v>2.512</v>
      </c>
      <c r="R653">
        <v>5.1326999999999998</v>
      </c>
      <c r="S653">
        <v>1.31</v>
      </c>
      <c r="T653">
        <v>1.302</v>
      </c>
      <c r="U653">
        <v>1.2789999999999999</v>
      </c>
      <c r="V653">
        <v>1.3</v>
      </c>
      <c r="W653">
        <v>0</v>
      </c>
      <c r="X653" t="s">
        <v>1052</v>
      </c>
      <c r="Y653" t="s">
        <v>89</v>
      </c>
      <c r="Z653" t="s">
        <v>198</v>
      </c>
    </row>
    <row r="654" spans="1:26" x14ac:dyDescent="0.25">
      <c r="A654" s="148">
        <v>1526</v>
      </c>
      <c r="B654" s="25">
        <v>43132</v>
      </c>
      <c r="C654" t="s">
        <v>220</v>
      </c>
      <c r="D654">
        <v>62.4</v>
      </c>
      <c r="E654">
        <v>45</v>
      </c>
      <c r="F654">
        <v>2.1000000000000001E-2</v>
      </c>
      <c r="G654">
        <v>521333</v>
      </c>
      <c r="H654">
        <v>13160</v>
      </c>
      <c r="I654">
        <v>15.6</v>
      </c>
      <c r="J654">
        <v>113.5</v>
      </c>
      <c r="K654">
        <v>113.5</v>
      </c>
      <c r="L654">
        <v>12.9</v>
      </c>
      <c r="M654">
        <v>0.97991689750692512</v>
      </c>
      <c r="N654">
        <v>1.9838</v>
      </c>
      <c r="O654">
        <v>1.9715</v>
      </c>
      <c r="P654">
        <v>1.734</v>
      </c>
      <c r="Q654">
        <v>1.7649999999999999</v>
      </c>
      <c r="R654">
        <v>5.1821999999999999</v>
      </c>
      <c r="S654">
        <v>0.45300000000000001</v>
      </c>
      <c r="T654">
        <v>0.46400000000000002</v>
      </c>
      <c r="U654">
        <v>0.44900000000000001</v>
      </c>
      <c r="V654">
        <v>0.47</v>
      </c>
      <c r="W654">
        <v>0</v>
      </c>
      <c r="X654" t="s">
        <v>1052</v>
      </c>
      <c r="Y654" t="s">
        <v>89</v>
      </c>
      <c r="Z654" t="s">
        <v>198</v>
      </c>
    </row>
    <row r="655" spans="1:26" x14ac:dyDescent="0.25">
      <c r="A655" s="148">
        <v>1525</v>
      </c>
      <c r="B655" s="25">
        <v>43132</v>
      </c>
      <c r="C655" t="s">
        <v>500</v>
      </c>
      <c r="D655">
        <v>66.7</v>
      </c>
      <c r="E655">
        <v>58</v>
      </c>
      <c r="F655">
        <v>2.1000000000000001E-2</v>
      </c>
      <c r="G655">
        <v>521333</v>
      </c>
      <c r="H655">
        <v>13160</v>
      </c>
      <c r="I655">
        <v>15.8</v>
      </c>
      <c r="J655">
        <v>115</v>
      </c>
      <c r="K655">
        <v>115</v>
      </c>
      <c r="L655">
        <v>13</v>
      </c>
      <c r="M655">
        <v>0.97923875432525953</v>
      </c>
      <c r="N655">
        <v>0</v>
      </c>
      <c r="O655">
        <v>0</v>
      </c>
      <c r="P655">
        <v>0</v>
      </c>
      <c r="Q655">
        <v>0</v>
      </c>
      <c r="R655">
        <v>5.1821999999999999</v>
      </c>
      <c r="S655" t="s">
        <v>468</v>
      </c>
      <c r="T655" t="s">
        <v>468</v>
      </c>
      <c r="U655" t="s">
        <v>468</v>
      </c>
      <c r="V655">
        <v>3</v>
      </c>
      <c r="W655" t="s">
        <v>661</v>
      </c>
      <c r="X655">
        <v>0</v>
      </c>
      <c r="Y655" t="s">
        <v>89</v>
      </c>
      <c r="Z655" t="s">
        <v>198</v>
      </c>
    </row>
    <row r="656" spans="1:26" x14ac:dyDescent="0.25">
      <c r="A656" s="148">
        <v>1524</v>
      </c>
      <c r="B656" s="25">
        <v>43132</v>
      </c>
      <c r="C656" t="s">
        <v>217</v>
      </c>
      <c r="D656">
        <v>68</v>
      </c>
      <c r="E656">
        <v>55</v>
      </c>
      <c r="F656">
        <v>2.1000000000000001E-2</v>
      </c>
      <c r="G656">
        <v>521333</v>
      </c>
      <c r="H656">
        <v>13160</v>
      </c>
      <c r="I656">
        <v>15.8</v>
      </c>
      <c r="J656">
        <v>115</v>
      </c>
      <c r="K656">
        <v>115</v>
      </c>
      <c r="L656">
        <v>13</v>
      </c>
      <c r="M656">
        <v>0.97923875432525953</v>
      </c>
      <c r="N656">
        <v>2.8109000000000002</v>
      </c>
      <c r="O656">
        <v>2.4590999999999998</v>
      </c>
      <c r="P656">
        <v>2.3649268650380151</v>
      </c>
      <c r="Q656">
        <v>2.0499617922889892</v>
      </c>
      <c r="R656">
        <v>5.1821999999999999</v>
      </c>
      <c r="S656">
        <v>0.436</v>
      </c>
      <c r="T656">
        <v>0.432</v>
      </c>
      <c r="U656">
        <v>0.42499999999999999</v>
      </c>
      <c r="V656">
        <v>0.44600000000000001</v>
      </c>
      <c r="W656" t="s">
        <v>148</v>
      </c>
      <c r="X656" t="s">
        <v>190</v>
      </c>
      <c r="Y656" t="s">
        <v>89</v>
      </c>
      <c r="Z656" t="s">
        <v>198</v>
      </c>
    </row>
    <row r="657" spans="1:26" x14ac:dyDescent="0.25">
      <c r="A657" s="148">
        <v>1523</v>
      </c>
      <c r="B657" s="25">
        <v>43132</v>
      </c>
      <c r="C657" t="s">
        <v>408</v>
      </c>
      <c r="D657">
        <v>66</v>
      </c>
      <c r="E657">
        <v>38</v>
      </c>
      <c r="F657">
        <v>2.1000000000000001E-2</v>
      </c>
      <c r="G657">
        <v>521333</v>
      </c>
      <c r="H657">
        <v>13160</v>
      </c>
      <c r="I657">
        <v>15.6</v>
      </c>
      <c r="J657">
        <v>113.5</v>
      </c>
      <c r="K657">
        <v>113.5</v>
      </c>
      <c r="L657">
        <v>12.9</v>
      </c>
      <c r="M657">
        <v>0.97991689750692512</v>
      </c>
      <c r="N657">
        <v>0.91239999999999999</v>
      </c>
      <c r="O657">
        <v>1.1414</v>
      </c>
      <c r="P657">
        <v>2.0419999999999998</v>
      </c>
      <c r="Q657">
        <v>2.5840000000000001</v>
      </c>
      <c r="R657">
        <v>5.1821999999999999</v>
      </c>
      <c r="S657">
        <v>1.1599999999999999</v>
      </c>
      <c r="T657">
        <v>1.173</v>
      </c>
      <c r="U657">
        <v>1.143</v>
      </c>
      <c r="V657">
        <v>1.1639999999999999</v>
      </c>
      <c r="W657">
        <v>0</v>
      </c>
      <c r="X657" t="s">
        <v>1052</v>
      </c>
      <c r="Y657" t="s">
        <v>89</v>
      </c>
      <c r="Z657" t="s">
        <v>198</v>
      </c>
    </row>
    <row r="658" spans="1:26" x14ac:dyDescent="0.25">
      <c r="A658" s="148">
        <v>1522</v>
      </c>
      <c r="B658" s="25">
        <v>43131</v>
      </c>
      <c r="C658" t="s">
        <v>222</v>
      </c>
      <c r="D658">
        <v>66.2</v>
      </c>
      <c r="E658">
        <v>39</v>
      </c>
      <c r="F658">
        <v>2.1000000000000001E-2</v>
      </c>
      <c r="G658">
        <v>521333</v>
      </c>
      <c r="H658">
        <v>13160</v>
      </c>
      <c r="I658">
        <v>15.7</v>
      </c>
      <c r="J658">
        <v>113</v>
      </c>
      <c r="K658">
        <v>113</v>
      </c>
      <c r="L658">
        <v>13</v>
      </c>
      <c r="M658">
        <v>0.97923875432525953</v>
      </c>
      <c r="N658">
        <v>2.0674000000000001</v>
      </c>
      <c r="O658">
        <v>1.917</v>
      </c>
      <c r="P658">
        <v>1.6319999999999999</v>
      </c>
      <c r="Q658">
        <v>1.524</v>
      </c>
      <c r="R658">
        <v>5.1944999999999997</v>
      </c>
      <c r="S658">
        <v>0.41</v>
      </c>
      <c r="T658">
        <v>0.41299999999999998</v>
      </c>
      <c r="U658">
        <v>0.40300000000000002</v>
      </c>
      <c r="V658">
        <v>0.42399999999999999</v>
      </c>
      <c r="W658">
        <v>0</v>
      </c>
      <c r="X658" t="s">
        <v>1052</v>
      </c>
      <c r="Y658" t="s">
        <v>89</v>
      </c>
      <c r="Z658" t="s">
        <v>198</v>
      </c>
    </row>
    <row r="659" spans="1:26" x14ac:dyDescent="0.25">
      <c r="A659" s="148">
        <v>1521</v>
      </c>
      <c r="B659" s="25">
        <v>43131</v>
      </c>
      <c r="C659" t="s">
        <v>560</v>
      </c>
      <c r="D659">
        <v>68</v>
      </c>
      <c r="E659">
        <v>61</v>
      </c>
      <c r="F659">
        <v>2.1000000000000001E-2</v>
      </c>
      <c r="G659">
        <v>521333</v>
      </c>
      <c r="H659">
        <v>13160</v>
      </c>
      <c r="I659">
        <v>15.8</v>
      </c>
      <c r="J659">
        <v>114.5</v>
      </c>
      <c r="K659">
        <v>114.5</v>
      </c>
      <c r="L659">
        <v>13</v>
      </c>
      <c r="M659">
        <v>0.97923875432525953</v>
      </c>
      <c r="N659">
        <v>0</v>
      </c>
      <c r="O659">
        <v>0</v>
      </c>
      <c r="P659">
        <v>0</v>
      </c>
      <c r="Q659">
        <v>0</v>
      </c>
      <c r="R659">
        <v>5.1944999999999997</v>
      </c>
      <c r="S659" t="s">
        <v>468</v>
      </c>
      <c r="T659" t="s">
        <v>468</v>
      </c>
      <c r="U659" t="s">
        <v>468</v>
      </c>
      <c r="V659">
        <v>3</v>
      </c>
      <c r="W659" t="s">
        <v>661</v>
      </c>
      <c r="X659">
        <v>0</v>
      </c>
      <c r="Y659" t="s">
        <v>89</v>
      </c>
      <c r="Z659" t="s">
        <v>198</v>
      </c>
    </row>
    <row r="660" spans="1:26" x14ac:dyDescent="0.25">
      <c r="A660" s="148">
        <v>1520</v>
      </c>
      <c r="B660" s="25">
        <v>43131</v>
      </c>
      <c r="C660" t="s">
        <v>220</v>
      </c>
      <c r="D660">
        <v>64.2</v>
      </c>
      <c r="E660">
        <v>57</v>
      </c>
      <c r="F660">
        <v>2.1000000000000001E-2</v>
      </c>
      <c r="G660">
        <v>521333</v>
      </c>
      <c r="H660">
        <v>13160</v>
      </c>
      <c r="I660">
        <v>15.8</v>
      </c>
      <c r="J660">
        <v>114.5</v>
      </c>
      <c r="K660">
        <v>114.5</v>
      </c>
      <c r="L660">
        <v>13</v>
      </c>
      <c r="M660">
        <v>0.97923875432525953</v>
      </c>
      <c r="N660">
        <v>2.5602</v>
      </c>
      <c r="O660">
        <v>2.7934000000000001</v>
      </c>
      <c r="P660">
        <v>2.2970000000000002</v>
      </c>
      <c r="Q660">
        <v>2.468</v>
      </c>
      <c r="R660">
        <v>5.1944999999999997</v>
      </c>
      <c r="S660">
        <v>0.46600000000000003</v>
      </c>
      <c r="T660">
        <v>0.45900000000000002</v>
      </c>
      <c r="U660">
        <v>0.45300000000000001</v>
      </c>
      <c r="V660">
        <v>0.47399999999999998</v>
      </c>
      <c r="W660">
        <v>0</v>
      </c>
      <c r="X660">
        <v>0</v>
      </c>
      <c r="Y660" t="s">
        <v>89</v>
      </c>
      <c r="Z660" t="s">
        <v>198</v>
      </c>
    </row>
    <row r="661" spans="1:26" x14ac:dyDescent="0.25">
      <c r="A661" s="148">
        <v>1519</v>
      </c>
      <c r="B661" s="25">
        <v>43131</v>
      </c>
      <c r="C661" t="s">
        <v>407</v>
      </c>
      <c r="D661">
        <v>66.8</v>
      </c>
      <c r="E661">
        <v>38</v>
      </c>
      <c r="F661">
        <v>2.1000000000000001E-2</v>
      </c>
      <c r="G661">
        <v>521333</v>
      </c>
      <c r="H661">
        <v>13160</v>
      </c>
      <c r="I661">
        <v>15.6</v>
      </c>
      <c r="J661">
        <v>113</v>
      </c>
      <c r="K661">
        <v>113</v>
      </c>
      <c r="L661">
        <v>12.9</v>
      </c>
      <c r="M661">
        <v>0.97991689750692512</v>
      </c>
      <c r="N661">
        <v>1.0895999999999999</v>
      </c>
      <c r="O661">
        <v>0.9919</v>
      </c>
      <c r="P661">
        <v>3.4420000000000002</v>
      </c>
      <c r="Q661">
        <v>3.0990000000000002</v>
      </c>
      <c r="R661">
        <v>5.1944999999999997</v>
      </c>
      <c r="S661">
        <v>1.641</v>
      </c>
      <c r="T661">
        <v>1.623</v>
      </c>
      <c r="U661">
        <v>1.599</v>
      </c>
      <c r="V661">
        <v>1.62</v>
      </c>
      <c r="W661">
        <v>0</v>
      </c>
      <c r="X661" t="s">
        <v>1052</v>
      </c>
      <c r="Y661" t="s">
        <v>89</v>
      </c>
      <c r="Z661" t="s">
        <v>198</v>
      </c>
    </row>
    <row r="662" spans="1:26" x14ac:dyDescent="0.25">
      <c r="A662" s="148">
        <v>1518</v>
      </c>
      <c r="B662" s="25">
        <v>43130</v>
      </c>
      <c r="C662" t="s">
        <v>217</v>
      </c>
      <c r="D662">
        <v>67.3</v>
      </c>
      <c r="E662">
        <v>43</v>
      </c>
      <c r="F662">
        <v>2.1000000000000001E-2</v>
      </c>
      <c r="G662">
        <v>521333</v>
      </c>
      <c r="H662">
        <v>13160</v>
      </c>
      <c r="I662">
        <v>15.6</v>
      </c>
      <c r="J662">
        <v>113.5</v>
      </c>
      <c r="K662">
        <v>113.5</v>
      </c>
      <c r="L662">
        <v>12.9</v>
      </c>
      <c r="M662">
        <v>0.97991689750692512</v>
      </c>
      <c r="N662">
        <v>1.9622999999999999</v>
      </c>
      <c r="O662">
        <v>2.0739000000000001</v>
      </c>
      <c r="P662">
        <v>1.6779999999999999</v>
      </c>
      <c r="Q662">
        <v>1.726</v>
      </c>
      <c r="R662">
        <v>5.2026000000000003</v>
      </c>
      <c r="S662">
        <v>0.44500000000000001</v>
      </c>
      <c r="T662">
        <v>0.433</v>
      </c>
      <c r="U662">
        <v>0.43</v>
      </c>
      <c r="V662">
        <v>0.45100000000000001</v>
      </c>
      <c r="W662">
        <v>0</v>
      </c>
      <c r="X662" t="s">
        <v>1052</v>
      </c>
      <c r="Y662" t="s">
        <v>89</v>
      </c>
      <c r="Z662" t="s">
        <v>198</v>
      </c>
    </row>
    <row r="663" spans="1:26" x14ac:dyDescent="0.25">
      <c r="A663" s="148">
        <v>1517</v>
      </c>
      <c r="B663" s="25">
        <v>43130</v>
      </c>
      <c r="C663" t="s">
        <v>500</v>
      </c>
      <c r="D663">
        <v>69.099999999999994</v>
      </c>
      <c r="E663">
        <v>54</v>
      </c>
      <c r="F663">
        <v>2.1000000000000001E-2</v>
      </c>
      <c r="G663">
        <v>521333</v>
      </c>
      <c r="H663">
        <v>13160</v>
      </c>
      <c r="I663">
        <v>15.8</v>
      </c>
      <c r="J663">
        <v>114.5</v>
      </c>
      <c r="K663">
        <v>114.5</v>
      </c>
      <c r="L663">
        <v>13</v>
      </c>
      <c r="M663">
        <v>0.97923875432525953</v>
      </c>
      <c r="N663">
        <v>0</v>
      </c>
      <c r="O663">
        <v>0</v>
      </c>
      <c r="P663">
        <v>0</v>
      </c>
      <c r="Q663">
        <v>0</v>
      </c>
      <c r="R663">
        <v>5.2026000000000003</v>
      </c>
      <c r="S663" t="s">
        <v>468</v>
      </c>
      <c r="T663" t="s">
        <v>468</v>
      </c>
      <c r="U663" t="s">
        <v>468</v>
      </c>
      <c r="V663">
        <v>3.4</v>
      </c>
      <c r="W663" t="s">
        <v>661</v>
      </c>
      <c r="X663">
        <v>0</v>
      </c>
      <c r="Y663" t="s">
        <v>89</v>
      </c>
      <c r="Z663" t="s">
        <v>198</v>
      </c>
    </row>
    <row r="664" spans="1:26" x14ac:dyDescent="0.25">
      <c r="A664" s="148">
        <v>1516</v>
      </c>
      <c r="B664" s="25">
        <v>43130</v>
      </c>
      <c r="C664" t="s">
        <v>222</v>
      </c>
      <c r="D664">
        <v>65.099999999999994</v>
      </c>
      <c r="E664">
        <v>52</v>
      </c>
      <c r="F664">
        <v>2.1000000000000001E-2</v>
      </c>
      <c r="G664">
        <v>521333</v>
      </c>
      <c r="H664">
        <v>13160</v>
      </c>
      <c r="I664">
        <v>15.6</v>
      </c>
      <c r="J664">
        <v>114</v>
      </c>
      <c r="K664">
        <v>114</v>
      </c>
      <c r="L664">
        <v>12.9</v>
      </c>
      <c r="M664">
        <v>0.97991689750692512</v>
      </c>
      <c r="N664">
        <v>2.9104999999999999</v>
      </c>
      <c r="O664">
        <v>3.1465999999999998</v>
      </c>
      <c r="P664">
        <v>2.4670943374466612</v>
      </c>
      <c r="Q664">
        <v>2.6732733633183403</v>
      </c>
      <c r="R664">
        <v>5.2026000000000003</v>
      </c>
      <c r="S664">
        <v>0.441</v>
      </c>
      <c r="T664">
        <v>0.442</v>
      </c>
      <c r="U664">
        <v>0.433</v>
      </c>
      <c r="V664">
        <v>0.45400000000000001</v>
      </c>
      <c r="W664" t="s">
        <v>148</v>
      </c>
      <c r="X664" t="s">
        <v>190</v>
      </c>
      <c r="Y664" t="s">
        <v>89</v>
      </c>
      <c r="Z664" t="s">
        <v>198</v>
      </c>
    </row>
    <row r="665" spans="1:26" x14ac:dyDescent="0.25">
      <c r="A665" s="148">
        <v>1515</v>
      </c>
      <c r="B665" s="25">
        <v>43130</v>
      </c>
      <c r="C665" t="s">
        <v>406</v>
      </c>
      <c r="D665">
        <v>67.2</v>
      </c>
      <c r="E665">
        <v>41</v>
      </c>
      <c r="F665">
        <v>2.1000000000000001E-2</v>
      </c>
      <c r="G665">
        <v>521333</v>
      </c>
      <c r="H665">
        <v>13160</v>
      </c>
      <c r="I665">
        <v>15.6</v>
      </c>
      <c r="J665">
        <v>113.5</v>
      </c>
      <c r="K665">
        <v>113.5</v>
      </c>
      <c r="L665">
        <v>12.9</v>
      </c>
      <c r="M665">
        <v>0.97991689750692512</v>
      </c>
      <c r="N665">
        <v>1.0207999999999999</v>
      </c>
      <c r="O665">
        <v>0.98060000000000003</v>
      </c>
      <c r="P665">
        <v>2.61</v>
      </c>
      <c r="Q665">
        <v>2.4990000000000001</v>
      </c>
      <c r="R665">
        <v>5.2026000000000003</v>
      </c>
      <c r="S665">
        <v>1.33</v>
      </c>
      <c r="T665">
        <v>1.3260000000000001</v>
      </c>
      <c r="U665">
        <v>1.3009999999999999</v>
      </c>
      <c r="V665">
        <v>1.3220000000000001</v>
      </c>
      <c r="W665">
        <v>0</v>
      </c>
      <c r="X665" t="s">
        <v>1052</v>
      </c>
      <c r="Y665" t="s">
        <v>89</v>
      </c>
      <c r="Z665" t="s">
        <v>198</v>
      </c>
    </row>
    <row r="666" spans="1:26" x14ac:dyDescent="0.25">
      <c r="A666" s="148">
        <v>1514</v>
      </c>
      <c r="B666" s="25">
        <v>43129</v>
      </c>
      <c r="C666" t="s">
        <v>220</v>
      </c>
      <c r="D666">
        <v>67.2</v>
      </c>
      <c r="E666">
        <v>41</v>
      </c>
      <c r="F666">
        <v>2.1000000000000001E-2</v>
      </c>
      <c r="G666">
        <v>521333</v>
      </c>
      <c r="H666">
        <v>13160</v>
      </c>
      <c r="I666">
        <v>15.6</v>
      </c>
      <c r="J666">
        <v>113</v>
      </c>
      <c r="K666">
        <v>113</v>
      </c>
      <c r="L666">
        <v>12.9</v>
      </c>
      <c r="M666">
        <v>0.97991689750692512</v>
      </c>
      <c r="N666">
        <v>2.0192000000000001</v>
      </c>
      <c r="O666">
        <v>1.9826999999999999</v>
      </c>
      <c r="P666">
        <v>1.655</v>
      </c>
      <c r="Q666">
        <v>1.6359999999999999</v>
      </c>
      <c r="R666">
        <v>5.3072999999999997</v>
      </c>
      <c r="S666">
        <v>0.435</v>
      </c>
      <c r="T666">
        <v>0.438</v>
      </c>
      <c r="U666">
        <v>0.42799999999999999</v>
      </c>
      <c r="V666">
        <v>0.44900000000000001</v>
      </c>
      <c r="W666">
        <v>0</v>
      </c>
      <c r="X666" t="s">
        <v>1052</v>
      </c>
      <c r="Y666" t="s">
        <v>89</v>
      </c>
      <c r="Z666" t="s">
        <v>198</v>
      </c>
    </row>
    <row r="667" spans="1:26" x14ac:dyDescent="0.25">
      <c r="A667" s="148">
        <v>1513</v>
      </c>
      <c r="B667" s="25">
        <v>43129</v>
      </c>
      <c r="C667" t="s">
        <v>560</v>
      </c>
      <c r="D667">
        <v>70.3</v>
      </c>
      <c r="E667">
        <v>46</v>
      </c>
      <c r="F667">
        <v>2.1000000000000001E-2</v>
      </c>
      <c r="G667">
        <v>521333</v>
      </c>
      <c r="H667">
        <v>13160</v>
      </c>
      <c r="I667">
        <v>15.6</v>
      </c>
      <c r="J667">
        <v>114</v>
      </c>
      <c r="K667">
        <v>114</v>
      </c>
      <c r="L667">
        <v>12.9</v>
      </c>
      <c r="M667">
        <v>0.97991689750692512</v>
      </c>
      <c r="N667">
        <v>0</v>
      </c>
      <c r="O667">
        <v>0</v>
      </c>
      <c r="P667">
        <v>0</v>
      </c>
      <c r="Q667">
        <v>0</v>
      </c>
      <c r="R667">
        <v>5.3072999999999997</v>
      </c>
      <c r="S667" t="s">
        <v>468</v>
      </c>
      <c r="T667" t="s">
        <v>468</v>
      </c>
      <c r="U667" t="s">
        <v>468</v>
      </c>
      <c r="V667">
        <v>2.8</v>
      </c>
      <c r="W667" t="s">
        <v>661</v>
      </c>
      <c r="X667" t="s">
        <v>190</v>
      </c>
      <c r="Y667" t="s">
        <v>89</v>
      </c>
      <c r="Z667" t="s">
        <v>198</v>
      </c>
    </row>
    <row r="668" spans="1:26" x14ac:dyDescent="0.25">
      <c r="A668" s="148">
        <v>1512</v>
      </c>
      <c r="B668" s="25">
        <v>43129</v>
      </c>
      <c r="C668" t="s">
        <v>217</v>
      </c>
      <c r="D668">
        <v>68.900000000000006</v>
      </c>
      <c r="E668">
        <v>43</v>
      </c>
      <c r="F668">
        <v>2.1000000000000001E-2</v>
      </c>
      <c r="G668">
        <v>521333</v>
      </c>
      <c r="H668">
        <v>13160</v>
      </c>
      <c r="I668">
        <v>15.7</v>
      </c>
      <c r="J668">
        <v>114.5</v>
      </c>
      <c r="K668">
        <v>114.5</v>
      </c>
      <c r="L668">
        <v>12.9</v>
      </c>
      <c r="M668">
        <v>0.97991689750692512</v>
      </c>
      <c r="N668">
        <v>2.4397000000000002</v>
      </c>
      <c r="O668">
        <v>2.7603</v>
      </c>
      <c r="P668">
        <v>2.1375473404555994</v>
      </c>
      <c r="Q668">
        <v>2.3768339833813807</v>
      </c>
      <c r="R668">
        <v>5.3072999999999997</v>
      </c>
      <c r="S668">
        <v>0.46500000000000002</v>
      </c>
      <c r="T668">
        <v>0.45700000000000002</v>
      </c>
      <c r="U668">
        <v>0.45200000000000001</v>
      </c>
      <c r="V668">
        <v>0.47299999999999998</v>
      </c>
      <c r="W668" t="s">
        <v>148</v>
      </c>
      <c r="X668" t="s">
        <v>190</v>
      </c>
      <c r="Y668" t="s">
        <v>89</v>
      </c>
      <c r="Z668" t="s">
        <v>198</v>
      </c>
    </row>
    <row r="669" spans="1:26" x14ac:dyDescent="0.25">
      <c r="A669" s="148">
        <v>1511</v>
      </c>
      <c r="B669" s="25">
        <v>43128</v>
      </c>
      <c r="C669" t="s">
        <v>217</v>
      </c>
      <c r="D669">
        <v>69.599999999999994</v>
      </c>
      <c r="E669">
        <v>45</v>
      </c>
      <c r="F669">
        <v>2.1000000000000001E-2</v>
      </c>
      <c r="G669">
        <v>521333</v>
      </c>
      <c r="H669">
        <v>13160</v>
      </c>
      <c r="I669">
        <v>15.7</v>
      </c>
      <c r="J669">
        <v>115</v>
      </c>
      <c r="K669">
        <v>115</v>
      </c>
      <c r="L669">
        <v>12.9</v>
      </c>
      <c r="M669">
        <v>0.97991689750692512</v>
      </c>
      <c r="N669">
        <v>1.0835999999999999</v>
      </c>
      <c r="O669">
        <v>0.99450000000000005</v>
      </c>
      <c r="P669">
        <v>2.1560000000000001</v>
      </c>
      <c r="Q669">
        <v>1.952</v>
      </c>
      <c r="R669">
        <v>5.3135000000000003</v>
      </c>
      <c r="S669">
        <v>1.0569999999999999</v>
      </c>
      <c r="T669">
        <v>1.0429999999999999</v>
      </c>
      <c r="U669">
        <v>1.0289999999999999</v>
      </c>
      <c r="V669">
        <v>1.05</v>
      </c>
      <c r="W669">
        <v>0</v>
      </c>
      <c r="X669" t="s">
        <v>1052</v>
      </c>
      <c r="Y669" t="s">
        <v>89</v>
      </c>
      <c r="Z669" t="s">
        <v>198</v>
      </c>
    </row>
    <row r="670" spans="1:26" x14ac:dyDescent="0.25">
      <c r="A670" s="148">
        <v>1510</v>
      </c>
      <c r="B670" s="25">
        <v>43128</v>
      </c>
      <c r="C670" t="s">
        <v>222</v>
      </c>
      <c r="D670">
        <v>69.599999999999994</v>
      </c>
      <c r="E670">
        <v>46</v>
      </c>
      <c r="F670">
        <v>2.1000000000000001E-2</v>
      </c>
      <c r="G670">
        <v>521333</v>
      </c>
      <c r="H670">
        <v>13160</v>
      </c>
      <c r="I670">
        <v>15.6</v>
      </c>
      <c r="J670">
        <v>113.5</v>
      </c>
      <c r="K670">
        <v>113.5</v>
      </c>
      <c r="L670">
        <v>12.9</v>
      </c>
      <c r="M670">
        <v>0.97991689750692512</v>
      </c>
      <c r="N670">
        <v>2.0438000000000001</v>
      </c>
      <c r="O670">
        <v>1.8835</v>
      </c>
      <c r="P670">
        <v>1.831</v>
      </c>
      <c r="Q670">
        <v>1.659</v>
      </c>
      <c r="R670">
        <v>5.3135000000000003</v>
      </c>
      <c r="S670">
        <v>0.47599999999999998</v>
      </c>
      <c r="T670">
        <v>0.46800000000000003</v>
      </c>
      <c r="U670">
        <v>0.46300000000000002</v>
      </c>
      <c r="V670">
        <v>0.48399999999999999</v>
      </c>
      <c r="W670">
        <v>0</v>
      </c>
      <c r="X670" t="s">
        <v>1052</v>
      </c>
      <c r="Y670" t="s">
        <v>89</v>
      </c>
      <c r="Z670" t="s">
        <v>198</v>
      </c>
    </row>
    <row r="671" spans="1:26" x14ac:dyDescent="0.25">
      <c r="A671" s="148">
        <v>1509</v>
      </c>
      <c r="B671" s="25">
        <v>43128</v>
      </c>
      <c r="C671" t="s">
        <v>500</v>
      </c>
      <c r="D671">
        <v>68.400000000000006</v>
      </c>
      <c r="E671">
        <v>48</v>
      </c>
      <c r="F671">
        <v>2.1000000000000001E-2</v>
      </c>
      <c r="G671">
        <v>521333</v>
      </c>
      <c r="H671">
        <v>13160</v>
      </c>
      <c r="I671">
        <v>15.7</v>
      </c>
      <c r="J671">
        <v>114.5</v>
      </c>
      <c r="K671">
        <v>114.5</v>
      </c>
      <c r="L671">
        <v>12.9</v>
      </c>
      <c r="M671">
        <v>0.97991689750692512</v>
      </c>
      <c r="N671">
        <v>0</v>
      </c>
      <c r="O671">
        <v>0</v>
      </c>
      <c r="P671">
        <v>0</v>
      </c>
      <c r="Q671">
        <v>0</v>
      </c>
      <c r="R671">
        <v>5.3135000000000003</v>
      </c>
      <c r="S671" t="s">
        <v>468</v>
      </c>
      <c r="T671" t="s">
        <v>468</v>
      </c>
      <c r="U671" t="s">
        <v>468</v>
      </c>
      <c r="V671">
        <v>3</v>
      </c>
      <c r="W671" t="s">
        <v>661</v>
      </c>
      <c r="X671" t="s">
        <v>190</v>
      </c>
      <c r="Y671" t="s">
        <v>89</v>
      </c>
      <c r="Z671" t="s">
        <v>198</v>
      </c>
    </row>
    <row r="672" spans="1:26" x14ac:dyDescent="0.25">
      <c r="A672" s="148">
        <v>1508</v>
      </c>
      <c r="B672" s="25">
        <v>43128</v>
      </c>
      <c r="C672" t="s">
        <v>220</v>
      </c>
      <c r="D672">
        <v>68.400000000000006</v>
      </c>
      <c r="E672">
        <v>48</v>
      </c>
      <c r="F672">
        <v>2.1000000000000001E-2</v>
      </c>
      <c r="G672">
        <v>521333</v>
      </c>
      <c r="H672">
        <v>13160</v>
      </c>
      <c r="I672">
        <v>15.8</v>
      </c>
      <c r="J672">
        <v>114.5</v>
      </c>
      <c r="K672">
        <v>114.5</v>
      </c>
      <c r="L672">
        <v>13</v>
      </c>
      <c r="M672">
        <v>0.97923875432525953</v>
      </c>
      <c r="N672">
        <v>2.4053</v>
      </c>
      <c r="O672">
        <v>2.7191999999999998</v>
      </c>
      <c r="P672">
        <v>2.0777880869483387</v>
      </c>
      <c r="Q672">
        <v>2.3182414604309773</v>
      </c>
      <c r="R672">
        <v>5.3135000000000003</v>
      </c>
      <c r="S672">
        <v>0.45900000000000002</v>
      </c>
      <c r="T672">
        <v>0.45300000000000001</v>
      </c>
      <c r="U672">
        <v>0.44700000000000001</v>
      </c>
      <c r="V672">
        <v>0.46800000000000003</v>
      </c>
      <c r="W672" t="s">
        <v>148</v>
      </c>
      <c r="X672" t="s">
        <v>190</v>
      </c>
      <c r="Y672" t="s">
        <v>89</v>
      </c>
      <c r="Z672" t="s">
        <v>198</v>
      </c>
    </row>
    <row r="673" spans="1:26" x14ac:dyDescent="0.25">
      <c r="A673" s="148">
        <v>1507</v>
      </c>
      <c r="B673" s="25">
        <v>43127</v>
      </c>
      <c r="C673" t="s">
        <v>220</v>
      </c>
      <c r="D673">
        <v>65.8</v>
      </c>
      <c r="E673">
        <v>43</v>
      </c>
      <c r="F673">
        <v>2.1000000000000001E-2</v>
      </c>
      <c r="G673">
        <v>521333</v>
      </c>
      <c r="H673">
        <v>13160</v>
      </c>
      <c r="I673">
        <v>15.7</v>
      </c>
      <c r="J673">
        <v>114</v>
      </c>
      <c r="K673">
        <v>114</v>
      </c>
      <c r="L673">
        <v>13</v>
      </c>
      <c r="M673">
        <v>0.97923875432525953</v>
      </c>
      <c r="N673">
        <v>0.96940000000000004</v>
      </c>
      <c r="O673">
        <v>1.1386000000000001</v>
      </c>
      <c r="P673">
        <v>3.5510000000000002</v>
      </c>
      <c r="Q673">
        <v>4.1529999999999996</v>
      </c>
      <c r="R673">
        <v>4.9409000000000001</v>
      </c>
      <c r="S673">
        <v>1.81</v>
      </c>
      <c r="T673">
        <v>1.802</v>
      </c>
      <c r="U673">
        <v>1.7689999999999999</v>
      </c>
      <c r="V673">
        <v>1.79</v>
      </c>
      <c r="W673">
        <v>0</v>
      </c>
      <c r="X673" t="s">
        <v>1052</v>
      </c>
      <c r="Y673" t="s">
        <v>89</v>
      </c>
      <c r="Z673" t="s">
        <v>198</v>
      </c>
    </row>
    <row r="674" spans="1:26" x14ac:dyDescent="0.25">
      <c r="A674" s="148">
        <v>1506</v>
      </c>
      <c r="B674" s="25">
        <v>43127</v>
      </c>
      <c r="C674" t="s">
        <v>217</v>
      </c>
      <c r="D674">
        <v>65.8</v>
      </c>
      <c r="E674">
        <v>43</v>
      </c>
      <c r="F674">
        <v>2.1000000000000001E-2</v>
      </c>
      <c r="G674">
        <v>521333</v>
      </c>
      <c r="H674">
        <v>13160</v>
      </c>
      <c r="I674">
        <v>15.7</v>
      </c>
      <c r="J674">
        <v>115</v>
      </c>
      <c r="K674">
        <v>115</v>
      </c>
      <c r="L674">
        <v>12.9</v>
      </c>
      <c r="M674">
        <v>0.97991689750692512</v>
      </c>
      <c r="N674">
        <v>2.0531000000000001</v>
      </c>
      <c r="O674">
        <v>2.0691000000000002</v>
      </c>
      <c r="P674">
        <v>1.891</v>
      </c>
      <c r="Q674">
        <v>1.9259999999999999</v>
      </c>
      <c r="R674">
        <v>4.9409000000000001</v>
      </c>
      <c r="S674">
        <v>0.45500000000000002</v>
      </c>
      <c r="T674">
        <v>0.46</v>
      </c>
      <c r="U674">
        <v>0.44800000000000001</v>
      </c>
      <c r="V674">
        <v>0.46899999999999997</v>
      </c>
      <c r="W674">
        <v>0</v>
      </c>
      <c r="X674" t="s">
        <v>1052</v>
      </c>
      <c r="Y674" t="s">
        <v>89</v>
      </c>
      <c r="Z674" t="s">
        <v>198</v>
      </c>
    </row>
    <row r="675" spans="1:26" x14ac:dyDescent="0.25">
      <c r="A675" s="148">
        <v>1505</v>
      </c>
      <c r="B675" s="25">
        <v>43127</v>
      </c>
      <c r="C675" t="s">
        <v>560</v>
      </c>
      <c r="D675">
        <v>65.8</v>
      </c>
      <c r="E675">
        <v>43</v>
      </c>
      <c r="F675">
        <v>2.1000000000000001E-2</v>
      </c>
      <c r="G675">
        <v>521333</v>
      </c>
      <c r="H675">
        <v>13160</v>
      </c>
      <c r="I675">
        <v>15.7</v>
      </c>
      <c r="J675">
        <v>117</v>
      </c>
      <c r="K675">
        <v>117</v>
      </c>
      <c r="L675">
        <v>12.8</v>
      </c>
      <c r="M675">
        <v>0.98059598059598052</v>
      </c>
      <c r="N675">
        <v>0</v>
      </c>
      <c r="O675">
        <v>0</v>
      </c>
      <c r="P675">
        <v>0</v>
      </c>
      <c r="Q675">
        <v>0</v>
      </c>
      <c r="R675">
        <v>4.9409000000000001</v>
      </c>
      <c r="S675" t="s">
        <v>468</v>
      </c>
      <c r="T675" t="s">
        <v>468</v>
      </c>
      <c r="U675" t="s">
        <v>468</v>
      </c>
      <c r="V675">
        <v>3.4</v>
      </c>
      <c r="W675" t="s">
        <v>661</v>
      </c>
      <c r="X675" t="s">
        <v>1052</v>
      </c>
      <c r="Y675" t="s">
        <v>89</v>
      </c>
      <c r="Z675" t="s">
        <v>198</v>
      </c>
    </row>
    <row r="676" spans="1:26" x14ac:dyDescent="0.25">
      <c r="A676" s="148">
        <v>1504</v>
      </c>
      <c r="B676" s="25">
        <v>43127</v>
      </c>
      <c r="C676" t="s">
        <v>222</v>
      </c>
      <c r="D676">
        <v>67.8</v>
      </c>
      <c r="E676">
        <v>60</v>
      </c>
      <c r="F676">
        <v>2.1000000000000001E-2</v>
      </c>
      <c r="G676">
        <v>521333</v>
      </c>
      <c r="H676">
        <v>13160</v>
      </c>
      <c r="I676">
        <v>15.5</v>
      </c>
      <c r="J676">
        <v>113.5</v>
      </c>
      <c r="K676">
        <v>113.5</v>
      </c>
      <c r="L676">
        <v>12.8</v>
      </c>
      <c r="M676">
        <v>0.98059598059598052</v>
      </c>
      <c r="N676">
        <v>2.0369000000000002</v>
      </c>
      <c r="O676">
        <v>1.9444999999999999</v>
      </c>
      <c r="P676">
        <v>1.7310000000000001</v>
      </c>
      <c r="Q676">
        <v>1.625</v>
      </c>
      <c r="R676">
        <v>4.9409000000000001</v>
      </c>
      <c r="S676">
        <v>0.42</v>
      </c>
      <c r="T676">
        <v>0.41299999999999998</v>
      </c>
      <c r="U676">
        <v>0.40799999999999997</v>
      </c>
      <c r="V676">
        <v>0.42899999999999999</v>
      </c>
      <c r="W676">
        <v>0</v>
      </c>
      <c r="X676" t="s">
        <v>1052</v>
      </c>
      <c r="Y676" t="s">
        <v>89</v>
      </c>
      <c r="Z676" t="s">
        <v>198</v>
      </c>
    </row>
    <row r="677" spans="1:26" x14ac:dyDescent="0.25">
      <c r="A677" s="148">
        <v>1503</v>
      </c>
      <c r="B677" s="25">
        <v>43126</v>
      </c>
      <c r="C677" t="s">
        <v>406</v>
      </c>
      <c r="D677">
        <v>68.900000000000006</v>
      </c>
      <c r="E677">
        <v>56</v>
      </c>
      <c r="F677">
        <v>2.1000000000000001E-2</v>
      </c>
      <c r="G677">
        <v>521333</v>
      </c>
      <c r="H677">
        <v>13160</v>
      </c>
      <c r="I677">
        <v>15.8</v>
      </c>
      <c r="J677">
        <v>114</v>
      </c>
      <c r="K677">
        <v>114</v>
      </c>
      <c r="L677">
        <v>13</v>
      </c>
      <c r="M677">
        <v>0.97923875432525953</v>
      </c>
      <c r="N677">
        <v>1.6702999999999999</v>
      </c>
      <c r="O677">
        <v>1.8476999999999999</v>
      </c>
      <c r="P677">
        <v>5.5919999999999996</v>
      </c>
      <c r="Q677">
        <v>6.13</v>
      </c>
      <c r="R677">
        <v>4.9911000000000003</v>
      </c>
      <c r="S677">
        <v>1.671</v>
      </c>
      <c r="T677">
        <v>1.6559999999999999</v>
      </c>
      <c r="U677">
        <v>1.629</v>
      </c>
      <c r="V677">
        <v>1.65</v>
      </c>
      <c r="W677" t="s">
        <v>148</v>
      </c>
      <c r="X677" t="s">
        <v>190</v>
      </c>
      <c r="Y677" t="s">
        <v>89</v>
      </c>
      <c r="Z677" t="s">
        <v>198</v>
      </c>
    </row>
    <row r="678" spans="1:26" x14ac:dyDescent="0.25">
      <c r="A678" s="148">
        <v>1502</v>
      </c>
      <c r="B678" s="25">
        <v>43126</v>
      </c>
      <c r="C678" t="s">
        <v>220</v>
      </c>
      <c r="D678">
        <v>69.099999999999994</v>
      </c>
      <c r="E678">
        <v>58</v>
      </c>
      <c r="F678">
        <v>2.1000000000000001E-2</v>
      </c>
      <c r="G678">
        <v>521333</v>
      </c>
      <c r="H678">
        <v>13160</v>
      </c>
      <c r="I678">
        <v>15.7</v>
      </c>
      <c r="J678">
        <v>114</v>
      </c>
      <c r="K678">
        <v>114</v>
      </c>
      <c r="L678">
        <v>13</v>
      </c>
      <c r="M678">
        <v>0.97923875432525953</v>
      </c>
      <c r="N678">
        <v>2.391</v>
      </c>
      <c r="O678">
        <v>2.6395</v>
      </c>
      <c r="P678">
        <v>2.2419667007272941</v>
      </c>
      <c r="Q678">
        <v>2.4990000000000001</v>
      </c>
      <c r="R678">
        <v>4.9911000000000003</v>
      </c>
      <c r="S678">
        <v>0.46800000000000003</v>
      </c>
      <c r="T678">
        <v>0.47299999999999998</v>
      </c>
      <c r="U678">
        <v>0.46100000000000002</v>
      </c>
      <c r="V678">
        <v>0.48199999999999998</v>
      </c>
      <c r="W678" t="s">
        <v>148</v>
      </c>
      <c r="X678" t="s">
        <v>190</v>
      </c>
      <c r="Y678" t="s">
        <v>89</v>
      </c>
      <c r="Z678" t="s">
        <v>198</v>
      </c>
    </row>
    <row r="679" spans="1:26" x14ac:dyDescent="0.25">
      <c r="A679" s="148">
        <v>1501</v>
      </c>
      <c r="B679" s="25">
        <v>43126</v>
      </c>
      <c r="C679" t="s">
        <v>500</v>
      </c>
      <c r="D679">
        <v>68.7</v>
      </c>
      <c r="E679">
        <v>56</v>
      </c>
      <c r="F679">
        <v>2.1000000000000001E-2</v>
      </c>
      <c r="G679">
        <v>521333</v>
      </c>
      <c r="H679">
        <v>13160</v>
      </c>
      <c r="I679">
        <v>15.5</v>
      </c>
      <c r="J679">
        <v>113</v>
      </c>
      <c r="K679">
        <v>113</v>
      </c>
      <c r="L679">
        <v>12.8</v>
      </c>
      <c r="M679">
        <v>0.98059598059598052</v>
      </c>
      <c r="N679">
        <v>0</v>
      </c>
      <c r="O679">
        <v>0</v>
      </c>
      <c r="P679">
        <v>0</v>
      </c>
      <c r="Q679">
        <v>0</v>
      </c>
      <c r="R679">
        <v>4.9911000000000003</v>
      </c>
      <c r="S679" t="s">
        <v>468</v>
      </c>
      <c r="T679" t="s">
        <v>468</v>
      </c>
      <c r="U679" t="s">
        <v>468</v>
      </c>
      <c r="V679">
        <v>2.2000000000000002</v>
      </c>
      <c r="W679" t="s">
        <v>661</v>
      </c>
      <c r="X679" t="s">
        <v>1052</v>
      </c>
      <c r="Y679" t="s">
        <v>89</v>
      </c>
      <c r="Z679" t="s">
        <v>198</v>
      </c>
    </row>
    <row r="680" spans="1:26" x14ac:dyDescent="0.25">
      <c r="A680" s="148">
        <v>1500</v>
      </c>
      <c r="B680" s="25">
        <v>43126</v>
      </c>
      <c r="C680" t="s">
        <v>197</v>
      </c>
      <c r="D680">
        <v>68.7</v>
      </c>
      <c r="E680">
        <v>56</v>
      </c>
      <c r="F680">
        <v>2.1000000000000001E-2</v>
      </c>
      <c r="G680">
        <v>521333</v>
      </c>
      <c r="H680">
        <v>13160</v>
      </c>
      <c r="I680">
        <v>15.6</v>
      </c>
      <c r="J680">
        <v>113.5</v>
      </c>
      <c r="K680">
        <v>113.5</v>
      </c>
      <c r="L680">
        <v>12.9</v>
      </c>
      <c r="M680">
        <v>0.97991689800000004</v>
      </c>
      <c r="N680">
        <v>2.0354000000000001</v>
      </c>
      <c r="O680">
        <v>1.9934000000000001</v>
      </c>
      <c r="P680">
        <v>1.925</v>
      </c>
      <c r="Q680">
        <v>1.9530000000000001</v>
      </c>
      <c r="R680">
        <v>4.9911000000000003</v>
      </c>
      <c r="S680">
        <v>0.47199999999999998</v>
      </c>
      <c r="T680">
        <v>0.48899999999999999</v>
      </c>
      <c r="U680">
        <v>0.47099999999999997</v>
      </c>
      <c r="V680">
        <v>0.49199999999999999</v>
      </c>
      <c r="W680">
        <v>0</v>
      </c>
      <c r="X680" t="s">
        <v>1052</v>
      </c>
      <c r="Y680" t="s">
        <v>89</v>
      </c>
      <c r="Z680" t="s">
        <v>198</v>
      </c>
    </row>
    <row r="681" spans="1:26" x14ac:dyDescent="0.25">
      <c r="A681" s="148">
        <v>1499</v>
      </c>
      <c r="B681" s="25">
        <v>43125</v>
      </c>
      <c r="C681" t="s">
        <v>408</v>
      </c>
      <c r="D681">
        <v>67.5</v>
      </c>
      <c r="E681">
        <v>52</v>
      </c>
      <c r="F681">
        <v>2.1000000000000001E-2</v>
      </c>
      <c r="G681">
        <v>521333</v>
      </c>
      <c r="H681">
        <v>13160</v>
      </c>
      <c r="I681">
        <v>15.8</v>
      </c>
      <c r="J681">
        <v>115</v>
      </c>
      <c r="K681">
        <v>115</v>
      </c>
      <c r="L681">
        <v>13</v>
      </c>
      <c r="M681">
        <v>0.97923875432525953</v>
      </c>
      <c r="N681">
        <v>2.1415999999999999</v>
      </c>
      <c r="O681">
        <v>1.5924</v>
      </c>
      <c r="P681">
        <v>6.1068912258296244</v>
      </c>
      <c r="Q681">
        <v>4.5789483766687287</v>
      </c>
      <c r="R681">
        <v>5.0113000000000003</v>
      </c>
      <c r="S681">
        <v>1.429</v>
      </c>
      <c r="T681">
        <v>1.4410000000000001</v>
      </c>
      <c r="U681">
        <v>1.405</v>
      </c>
      <c r="V681">
        <v>1.4259999999999999</v>
      </c>
      <c r="W681" t="s">
        <v>148</v>
      </c>
      <c r="X681" t="s">
        <v>190</v>
      </c>
      <c r="Y681" t="s">
        <v>89</v>
      </c>
      <c r="Z681" t="s">
        <v>198</v>
      </c>
    </row>
    <row r="682" spans="1:26" x14ac:dyDescent="0.25">
      <c r="A682" s="148">
        <v>1498</v>
      </c>
      <c r="B682" s="25">
        <v>43125</v>
      </c>
      <c r="C682" t="s">
        <v>222</v>
      </c>
      <c r="D682">
        <v>70.7</v>
      </c>
      <c r="E682">
        <v>65</v>
      </c>
      <c r="F682">
        <v>2.1000000000000001E-2</v>
      </c>
      <c r="G682">
        <v>521333</v>
      </c>
      <c r="H682">
        <v>13160</v>
      </c>
      <c r="I682">
        <v>15.8</v>
      </c>
      <c r="J682">
        <v>114</v>
      </c>
      <c r="K682">
        <v>114</v>
      </c>
      <c r="L682">
        <v>13</v>
      </c>
      <c r="M682">
        <v>0.97923875432525953</v>
      </c>
      <c r="N682">
        <v>2.7187999999999999</v>
      </c>
      <c r="O682">
        <v>2.2692000000000001</v>
      </c>
      <c r="P682">
        <v>2.5489999999999999</v>
      </c>
      <c r="Q682">
        <v>2.0979999999999999</v>
      </c>
      <c r="R682">
        <v>5.0113000000000003</v>
      </c>
      <c r="S682">
        <v>0.47</v>
      </c>
      <c r="T682">
        <v>0.46300000000000002</v>
      </c>
      <c r="U682">
        <v>0.45700000000000002</v>
      </c>
      <c r="V682">
        <v>0.47799999999999998</v>
      </c>
      <c r="W682" t="s">
        <v>148</v>
      </c>
      <c r="X682" t="s">
        <v>190</v>
      </c>
      <c r="Y682" t="s">
        <v>89</v>
      </c>
      <c r="Z682" t="s">
        <v>198</v>
      </c>
    </row>
    <row r="683" spans="1:26" x14ac:dyDescent="0.25">
      <c r="A683" s="148">
        <v>1497</v>
      </c>
      <c r="B683" s="25">
        <v>43125</v>
      </c>
      <c r="C683" t="s">
        <v>560</v>
      </c>
      <c r="D683">
        <v>73.2</v>
      </c>
      <c r="E683">
        <v>48</v>
      </c>
      <c r="F683">
        <v>2.1000000000000001E-2</v>
      </c>
      <c r="G683">
        <v>521333</v>
      </c>
      <c r="H683">
        <v>13160</v>
      </c>
      <c r="I683">
        <v>15.5</v>
      </c>
      <c r="J683">
        <v>113</v>
      </c>
      <c r="K683">
        <v>113</v>
      </c>
      <c r="L683">
        <v>12.8</v>
      </c>
      <c r="M683">
        <v>0.98059598059598052</v>
      </c>
      <c r="N683">
        <v>0</v>
      </c>
      <c r="O683">
        <v>0</v>
      </c>
      <c r="P683">
        <v>0</v>
      </c>
      <c r="Q683">
        <v>0</v>
      </c>
      <c r="R683">
        <v>5.0113000000000003</v>
      </c>
      <c r="S683" t="s">
        <v>468</v>
      </c>
      <c r="T683" t="s">
        <v>468</v>
      </c>
      <c r="U683" t="s">
        <v>468</v>
      </c>
      <c r="V683">
        <v>2.8</v>
      </c>
      <c r="W683" t="s">
        <v>661</v>
      </c>
      <c r="X683" t="s">
        <v>1052</v>
      </c>
      <c r="Y683" t="s">
        <v>89</v>
      </c>
      <c r="Z683" t="s">
        <v>198</v>
      </c>
    </row>
    <row r="684" spans="1:26" x14ac:dyDescent="0.25">
      <c r="A684" s="148">
        <v>1496</v>
      </c>
      <c r="B684" s="25">
        <v>43125</v>
      </c>
      <c r="C684" t="s">
        <v>220</v>
      </c>
      <c r="D684">
        <v>69.400000000000006</v>
      </c>
      <c r="E684">
        <v>41</v>
      </c>
      <c r="F684">
        <v>2.1000000000000001E-2</v>
      </c>
      <c r="G684">
        <v>521333</v>
      </c>
      <c r="H684">
        <v>13160</v>
      </c>
      <c r="I684">
        <v>15.6</v>
      </c>
      <c r="J684">
        <v>113</v>
      </c>
      <c r="K684">
        <v>113</v>
      </c>
      <c r="L684">
        <v>12.9</v>
      </c>
      <c r="M684">
        <v>0.97991689750692512</v>
      </c>
      <c r="N684">
        <v>1.9681999999999999</v>
      </c>
      <c r="O684">
        <v>2.0133999999999999</v>
      </c>
      <c r="P684">
        <v>1.7829999999999999</v>
      </c>
      <c r="Q684">
        <v>1.78</v>
      </c>
      <c r="R684">
        <v>5.0113000000000003</v>
      </c>
      <c r="S684">
        <v>0.45400000000000001</v>
      </c>
      <c r="T684">
        <v>0.443</v>
      </c>
      <c r="U684">
        <v>0.439</v>
      </c>
      <c r="V684">
        <v>0.46</v>
      </c>
      <c r="W684">
        <v>0</v>
      </c>
      <c r="X684" t="s">
        <v>1052</v>
      </c>
      <c r="Y684" t="s">
        <v>89</v>
      </c>
      <c r="Z684" t="s">
        <v>198</v>
      </c>
    </row>
    <row r="685" spans="1:26" x14ac:dyDescent="0.25">
      <c r="A685" s="148">
        <v>1495</v>
      </c>
      <c r="B685" s="25">
        <v>43124</v>
      </c>
      <c r="C685" t="s">
        <v>407</v>
      </c>
      <c r="D685">
        <v>68.900000000000006</v>
      </c>
      <c r="E685">
        <v>34</v>
      </c>
      <c r="F685">
        <v>2.1000000000000001E-2</v>
      </c>
      <c r="G685">
        <v>521333</v>
      </c>
      <c r="H685">
        <v>13160</v>
      </c>
      <c r="I685">
        <v>15.8</v>
      </c>
      <c r="J685">
        <v>115</v>
      </c>
      <c r="K685">
        <v>115</v>
      </c>
      <c r="L685">
        <v>13</v>
      </c>
      <c r="M685">
        <v>0.97923875432525953</v>
      </c>
      <c r="N685">
        <v>1.1234999999999999</v>
      </c>
      <c r="O685">
        <v>1.0837000000000001</v>
      </c>
      <c r="P685">
        <v>3.5640000000000001</v>
      </c>
      <c r="Q685">
        <v>3.3719999999999999</v>
      </c>
      <c r="R685">
        <v>5.1289999999999996</v>
      </c>
      <c r="S685">
        <v>1.627</v>
      </c>
      <c r="T685">
        <v>1.5960000000000001</v>
      </c>
      <c r="U685">
        <v>1.5780000000000001</v>
      </c>
      <c r="V685">
        <v>1.599</v>
      </c>
      <c r="W685" t="s">
        <v>148</v>
      </c>
      <c r="X685" t="s">
        <v>1060</v>
      </c>
      <c r="Y685" t="s">
        <v>89</v>
      </c>
      <c r="Z685" t="s">
        <v>198</v>
      </c>
    </row>
    <row r="686" spans="1:26" x14ac:dyDescent="0.25">
      <c r="A686" s="148">
        <v>1494</v>
      </c>
      <c r="B686" s="25">
        <v>43124</v>
      </c>
      <c r="C686" t="s">
        <v>217</v>
      </c>
      <c r="D686">
        <v>69.3</v>
      </c>
      <c r="E686">
        <v>38</v>
      </c>
      <c r="F686">
        <v>2.1000000000000001E-2</v>
      </c>
      <c r="G686">
        <v>521333</v>
      </c>
      <c r="H686">
        <v>13160</v>
      </c>
      <c r="I686">
        <v>15.8</v>
      </c>
      <c r="J686">
        <v>115</v>
      </c>
      <c r="K686">
        <v>115</v>
      </c>
      <c r="L686">
        <v>13</v>
      </c>
      <c r="M686">
        <v>0.97923875432525953</v>
      </c>
      <c r="N686">
        <v>2.0981000000000001</v>
      </c>
      <c r="O686">
        <v>2.0224000000000002</v>
      </c>
      <c r="P686">
        <v>1.883</v>
      </c>
      <c r="Q686">
        <v>1.7310000000000001</v>
      </c>
      <c r="R686">
        <v>5.1289999999999996</v>
      </c>
      <c r="S686">
        <v>0.46</v>
      </c>
      <c r="T686">
        <v>0.439</v>
      </c>
      <c r="U686">
        <v>0.44</v>
      </c>
      <c r="V686">
        <v>0.46100000000000002</v>
      </c>
      <c r="W686" t="s">
        <v>148</v>
      </c>
      <c r="X686" t="s">
        <v>1060</v>
      </c>
      <c r="Y686" t="s">
        <v>89</v>
      </c>
      <c r="Z686" t="s">
        <v>198</v>
      </c>
    </row>
    <row r="687" spans="1:26" x14ac:dyDescent="0.25">
      <c r="A687" s="148">
        <v>1493</v>
      </c>
      <c r="B687" s="25">
        <v>43124</v>
      </c>
      <c r="C687" t="s">
        <v>293</v>
      </c>
      <c r="D687">
        <v>69.3</v>
      </c>
      <c r="E687">
        <v>38</v>
      </c>
      <c r="F687">
        <v>2.1000000000000001E-2</v>
      </c>
      <c r="G687">
        <v>521333</v>
      </c>
      <c r="H687">
        <v>13160</v>
      </c>
      <c r="I687">
        <v>16.7</v>
      </c>
      <c r="J687">
        <v>114.5</v>
      </c>
      <c r="K687">
        <v>114.5</v>
      </c>
      <c r="L687">
        <v>13.9</v>
      </c>
      <c r="M687">
        <v>0.97317744154057773</v>
      </c>
      <c r="N687">
        <v>2.0825999999999998</v>
      </c>
      <c r="O687">
        <v>2.0230999999999999</v>
      </c>
      <c r="P687">
        <v>2.1640000000000001</v>
      </c>
      <c r="Q687">
        <v>2.0350000000000001</v>
      </c>
      <c r="R687">
        <v>5.1289999999999996</v>
      </c>
      <c r="S687">
        <v>0.53300000000000003</v>
      </c>
      <c r="T687">
        <v>0.51600000000000001</v>
      </c>
      <c r="U687">
        <v>0.51</v>
      </c>
      <c r="V687">
        <v>0.53100000000000003</v>
      </c>
      <c r="W687" t="s">
        <v>148</v>
      </c>
      <c r="X687" t="s">
        <v>1060</v>
      </c>
      <c r="Y687" t="s">
        <v>89</v>
      </c>
      <c r="Z687" t="s">
        <v>198</v>
      </c>
    </row>
    <row r="688" spans="1:26" x14ac:dyDescent="0.25">
      <c r="A688" s="148">
        <v>1492</v>
      </c>
      <c r="B688" s="25">
        <v>43124</v>
      </c>
      <c r="C688" t="s">
        <v>500</v>
      </c>
      <c r="D688">
        <v>66.900000000000006</v>
      </c>
      <c r="E688">
        <v>52</v>
      </c>
      <c r="F688">
        <v>2.1000000000000001E-2</v>
      </c>
      <c r="G688">
        <v>521333</v>
      </c>
      <c r="H688">
        <v>13160</v>
      </c>
      <c r="I688">
        <v>15.5</v>
      </c>
      <c r="J688">
        <v>113</v>
      </c>
      <c r="K688">
        <v>113</v>
      </c>
      <c r="L688">
        <v>12.8</v>
      </c>
      <c r="M688">
        <v>0.98059598059598052</v>
      </c>
      <c r="N688">
        <v>1.0690999999999999</v>
      </c>
      <c r="O688">
        <v>1.02</v>
      </c>
      <c r="P688">
        <v>2.6970000000000001</v>
      </c>
      <c r="Q688">
        <v>2.5379999999999998</v>
      </c>
      <c r="R688">
        <v>5.1289999999999996</v>
      </c>
      <c r="S688">
        <v>1.294</v>
      </c>
      <c r="T688">
        <v>1.276</v>
      </c>
      <c r="U688">
        <v>1.26</v>
      </c>
      <c r="V688">
        <v>1.2809999999999999</v>
      </c>
      <c r="W688">
        <v>0</v>
      </c>
      <c r="X688" t="s">
        <v>1052</v>
      </c>
      <c r="Y688" t="s">
        <v>89</v>
      </c>
      <c r="Z688" t="s">
        <v>198</v>
      </c>
    </row>
    <row r="689" spans="1:26" x14ac:dyDescent="0.25">
      <c r="A689" s="148">
        <v>1491</v>
      </c>
      <c r="B689" s="25">
        <v>43124</v>
      </c>
      <c r="C689" t="s">
        <v>222</v>
      </c>
      <c r="D689">
        <v>66.900000000000006</v>
      </c>
      <c r="E689">
        <v>52</v>
      </c>
      <c r="F689">
        <v>2.1000000000000001E-2</v>
      </c>
      <c r="G689">
        <v>521333</v>
      </c>
      <c r="H689">
        <v>13160</v>
      </c>
      <c r="I689">
        <v>15.7</v>
      </c>
      <c r="J689">
        <v>113.5</v>
      </c>
      <c r="K689">
        <v>113.5</v>
      </c>
      <c r="L689">
        <v>13</v>
      </c>
      <c r="M689">
        <v>0.97923875432525953</v>
      </c>
      <c r="N689">
        <v>2.0346000000000002</v>
      </c>
      <c r="O689">
        <v>1.9748000000000001</v>
      </c>
      <c r="P689">
        <v>1.7450000000000001</v>
      </c>
      <c r="Q689">
        <v>1.698</v>
      </c>
      <c r="R689">
        <v>5.1289999999999996</v>
      </c>
      <c r="S689">
        <v>0.44</v>
      </c>
      <c r="T689">
        <v>0.441</v>
      </c>
      <c r="U689">
        <v>0.43099999999999999</v>
      </c>
      <c r="V689">
        <v>0.45200000000000001</v>
      </c>
      <c r="W689">
        <v>0</v>
      </c>
      <c r="X689" t="s">
        <v>1052</v>
      </c>
      <c r="Y689" t="s">
        <v>89</v>
      </c>
      <c r="Z689" t="s">
        <v>198</v>
      </c>
    </row>
    <row r="690" spans="1:26" x14ac:dyDescent="0.25">
      <c r="A690" s="148">
        <v>1490</v>
      </c>
      <c r="B690" s="25">
        <v>43123</v>
      </c>
      <c r="C690" t="s">
        <v>406</v>
      </c>
      <c r="D690">
        <v>68.3</v>
      </c>
      <c r="E690">
        <v>45</v>
      </c>
      <c r="F690">
        <v>2.1000000000000001E-2</v>
      </c>
      <c r="G690">
        <v>521333</v>
      </c>
      <c r="H690">
        <v>13160</v>
      </c>
      <c r="I690">
        <v>15.8</v>
      </c>
      <c r="J690">
        <v>115</v>
      </c>
      <c r="K690">
        <v>115</v>
      </c>
      <c r="L690">
        <v>13</v>
      </c>
      <c r="M690">
        <v>0.97923875432525953</v>
      </c>
      <c r="N690">
        <v>1.1035999999999999</v>
      </c>
      <c r="O690">
        <v>1.0311999999999999</v>
      </c>
      <c r="P690">
        <v>3.4279999999999999</v>
      </c>
      <c r="Q690">
        <v>3.246</v>
      </c>
      <c r="R690">
        <v>5.2279999999999998</v>
      </c>
      <c r="S690">
        <v>1.6240000000000001</v>
      </c>
      <c r="T690">
        <v>1.6459999999999999</v>
      </c>
      <c r="U690">
        <v>1.601</v>
      </c>
      <c r="V690">
        <v>1.6220000000000001</v>
      </c>
      <c r="W690" t="s">
        <v>148</v>
      </c>
      <c r="X690" t="s">
        <v>1060</v>
      </c>
      <c r="Y690" t="s">
        <v>89</v>
      </c>
      <c r="Z690" t="s">
        <v>198</v>
      </c>
    </row>
    <row r="691" spans="1:26" x14ac:dyDescent="0.25">
      <c r="A691" s="148">
        <v>1489</v>
      </c>
      <c r="B691" s="25">
        <v>43123</v>
      </c>
      <c r="C691" t="s">
        <v>220</v>
      </c>
      <c r="D691">
        <v>68.5</v>
      </c>
      <c r="E691">
        <v>47</v>
      </c>
      <c r="F691">
        <v>2.1000000000000001E-2</v>
      </c>
      <c r="G691">
        <v>521333</v>
      </c>
      <c r="H691">
        <v>13160</v>
      </c>
      <c r="I691">
        <v>15.7</v>
      </c>
      <c r="J691">
        <v>115</v>
      </c>
      <c r="K691">
        <v>115</v>
      </c>
      <c r="L691">
        <v>12.9</v>
      </c>
      <c r="M691">
        <v>0.97991689750692512</v>
      </c>
      <c r="N691">
        <v>2.0836999999999999</v>
      </c>
      <c r="O691">
        <v>2.0528</v>
      </c>
      <c r="P691">
        <v>1.8149999999999999</v>
      </c>
      <c r="Q691">
        <v>1.694</v>
      </c>
      <c r="R691">
        <v>5.2279999999999998</v>
      </c>
      <c r="S691">
        <v>0.45500000000000002</v>
      </c>
      <c r="T691">
        <v>0.43099999999999999</v>
      </c>
      <c r="U691">
        <v>0.434</v>
      </c>
      <c r="V691">
        <v>0.45500000000000002</v>
      </c>
      <c r="W691" t="s">
        <v>148</v>
      </c>
      <c r="X691" t="s">
        <v>1060</v>
      </c>
      <c r="Y691" t="s">
        <v>89</v>
      </c>
      <c r="Z691" t="s">
        <v>198</v>
      </c>
    </row>
    <row r="692" spans="1:26" x14ac:dyDescent="0.25">
      <c r="A692" s="148">
        <v>1488</v>
      </c>
      <c r="B692" s="25">
        <v>43123</v>
      </c>
      <c r="C692" t="s">
        <v>293</v>
      </c>
      <c r="D692">
        <v>69.099999999999994</v>
      </c>
      <c r="E692">
        <v>48</v>
      </c>
      <c r="F692">
        <v>2.1000000000000001E-2</v>
      </c>
      <c r="G692">
        <v>521333</v>
      </c>
      <c r="H692">
        <v>13160</v>
      </c>
      <c r="I692">
        <v>16.7</v>
      </c>
      <c r="J692">
        <v>114</v>
      </c>
      <c r="K692">
        <v>114</v>
      </c>
      <c r="L692">
        <v>13.9</v>
      </c>
      <c r="M692">
        <v>0.97317744154057773</v>
      </c>
      <c r="N692">
        <v>2.1192000000000002</v>
      </c>
      <c r="O692">
        <v>2.0648</v>
      </c>
      <c r="P692">
        <v>2.0760000000000001</v>
      </c>
      <c r="Q692">
        <v>1.9570000000000001</v>
      </c>
      <c r="R692">
        <v>5.2279999999999998</v>
      </c>
      <c r="S692">
        <v>0.51200000000000001</v>
      </c>
      <c r="T692">
        <v>0.496</v>
      </c>
      <c r="U692">
        <v>0.49</v>
      </c>
      <c r="V692">
        <v>0.51100000000000001</v>
      </c>
      <c r="W692" t="s">
        <v>148</v>
      </c>
      <c r="X692" t="s">
        <v>1060</v>
      </c>
      <c r="Y692" t="s">
        <v>89</v>
      </c>
      <c r="Z692" t="s">
        <v>198</v>
      </c>
    </row>
    <row r="693" spans="1:26" x14ac:dyDescent="0.25">
      <c r="A693" s="148">
        <v>1487</v>
      </c>
      <c r="B693" s="25">
        <v>43123</v>
      </c>
      <c r="C693" t="s">
        <v>560</v>
      </c>
      <c r="D693">
        <v>0</v>
      </c>
      <c r="E693">
        <v>0</v>
      </c>
      <c r="F693">
        <v>2.1000000000000001E-2</v>
      </c>
      <c r="G693">
        <v>521333</v>
      </c>
      <c r="H693">
        <v>13160</v>
      </c>
      <c r="I693">
        <v>15.3</v>
      </c>
      <c r="J693">
        <v>112</v>
      </c>
      <c r="K693">
        <v>112</v>
      </c>
      <c r="L693">
        <v>12.7</v>
      </c>
      <c r="M693">
        <v>0.98127600554785033</v>
      </c>
      <c r="N693">
        <v>1.1868000000000001</v>
      </c>
      <c r="O693">
        <v>0.95230000000000004</v>
      </c>
      <c r="P693">
        <v>3.13</v>
      </c>
      <c r="Q693">
        <v>2.5190000000000001</v>
      </c>
      <c r="R693">
        <v>5.2279999999999998</v>
      </c>
      <c r="S693">
        <v>1.379</v>
      </c>
      <c r="T693">
        <v>1.383</v>
      </c>
      <c r="U693">
        <v>1.355</v>
      </c>
      <c r="V693">
        <v>1.3759999999999999</v>
      </c>
      <c r="W693">
        <v>0</v>
      </c>
      <c r="X693" t="s">
        <v>1052</v>
      </c>
      <c r="Y693" t="s">
        <v>89</v>
      </c>
      <c r="Z693" t="s">
        <v>198</v>
      </c>
    </row>
    <row r="694" spans="1:26" x14ac:dyDescent="0.25">
      <c r="A694" s="148">
        <v>1486</v>
      </c>
      <c r="B694" s="25">
        <v>43123</v>
      </c>
      <c r="C694" t="s">
        <v>217</v>
      </c>
      <c r="D694">
        <v>70</v>
      </c>
      <c r="E694">
        <v>50</v>
      </c>
      <c r="F694">
        <v>2.1000000000000001E-2</v>
      </c>
      <c r="G694">
        <v>521333</v>
      </c>
      <c r="H694">
        <v>13160</v>
      </c>
      <c r="I694">
        <v>15.6</v>
      </c>
      <c r="J694">
        <v>114.5</v>
      </c>
      <c r="K694">
        <v>114.5</v>
      </c>
      <c r="L694">
        <v>12.8</v>
      </c>
      <c r="M694">
        <v>0.98059598059598052</v>
      </c>
      <c r="N694">
        <v>2.2921999999999998</v>
      </c>
      <c r="O694">
        <v>1.9925999999999999</v>
      </c>
      <c r="P694">
        <v>1.9470000000000001</v>
      </c>
      <c r="Q694">
        <v>1.6579999999999999</v>
      </c>
      <c r="R694">
        <v>5.2279999999999998</v>
      </c>
      <c r="S694">
        <v>0.44400000000000001</v>
      </c>
      <c r="T694">
        <v>0.435</v>
      </c>
      <c r="U694">
        <v>0.43099999999999999</v>
      </c>
      <c r="V694">
        <v>0.45200000000000001</v>
      </c>
      <c r="W694">
        <v>0</v>
      </c>
      <c r="X694" t="s">
        <v>1052</v>
      </c>
      <c r="Y694" t="s">
        <v>89</v>
      </c>
      <c r="Z694" t="s">
        <v>198</v>
      </c>
    </row>
    <row r="695" spans="1:26" x14ac:dyDescent="0.25">
      <c r="A695" s="148">
        <v>1485</v>
      </c>
      <c r="B695" s="25">
        <v>43122</v>
      </c>
      <c r="C695" t="s">
        <v>408</v>
      </c>
      <c r="D695">
        <v>66.900000000000006</v>
      </c>
      <c r="E695">
        <v>50</v>
      </c>
      <c r="F695">
        <v>2.1000000000000001E-2</v>
      </c>
      <c r="G695">
        <v>521333</v>
      </c>
      <c r="H695">
        <v>13160</v>
      </c>
      <c r="I695">
        <v>15.9</v>
      </c>
      <c r="J695">
        <v>116</v>
      </c>
      <c r="K695">
        <v>116</v>
      </c>
      <c r="L695">
        <v>13</v>
      </c>
      <c r="M695">
        <v>0.97923875432525953</v>
      </c>
      <c r="N695">
        <v>1.1045</v>
      </c>
      <c r="O695">
        <v>1.0479000000000001</v>
      </c>
      <c r="P695">
        <v>2.6480000000000001</v>
      </c>
      <c r="Q695">
        <v>2.4809999999999999</v>
      </c>
      <c r="R695">
        <v>5.2836999999999996</v>
      </c>
      <c r="S695">
        <v>1.2669999999999999</v>
      </c>
      <c r="T695">
        <v>1.2509999999999999</v>
      </c>
      <c r="U695">
        <v>1.2330000000000001</v>
      </c>
      <c r="V695">
        <v>1.254</v>
      </c>
      <c r="W695" t="s">
        <v>148</v>
      </c>
      <c r="X695" t="s">
        <v>1060</v>
      </c>
      <c r="Y695" t="s">
        <v>89</v>
      </c>
      <c r="Z695" t="s">
        <v>198</v>
      </c>
    </row>
    <row r="696" spans="1:26" x14ac:dyDescent="0.25">
      <c r="A696" s="148">
        <v>1484</v>
      </c>
      <c r="B696" s="25">
        <v>43122</v>
      </c>
      <c r="C696" t="s">
        <v>222</v>
      </c>
      <c r="D696">
        <v>68.2</v>
      </c>
      <c r="E696">
        <v>46</v>
      </c>
      <c r="F696">
        <v>2.1000000000000001E-2</v>
      </c>
      <c r="G696">
        <v>521333</v>
      </c>
      <c r="H696">
        <v>13160</v>
      </c>
      <c r="I696">
        <v>15.8</v>
      </c>
      <c r="J696">
        <v>114.5</v>
      </c>
      <c r="K696">
        <v>114.5</v>
      </c>
      <c r="L696">
        <v>13</v>
      </c>
      <c r="M696">
        <v>0.97923875432525953</v>
      </c>
      <c r="N696">
        <v>2.1236000000000002</v>
      </c>
      <c r="O696">
        <v>2.0714000000000001</v>
      </c>
      <c r="P696">
        <v>1.903</v>
      </c>
      <c r="Q696">
        <v>1.796</v>
      </c>
      <c r="R696">
        <v>5.2836999999999996</v>
      </c>
      <c r="S696">
        <v>0.47299999999999998</v>
      </c>
      <c r="T696">
        <v>0.45800000000000002</v>
      </c>
      <c r="U696">
        <v>0.45600000000000002</v>
      </c>
      <c r="V696">
        <v>0.47699999999999998</v>
      </c>
      <c r="W696" t="s">
        <v>148</v>
      </c>
      <c r="X696" t="s">
        <v>1060</v>
      </c>
      <c r="Y696" t="s">
        <v>89</v>
      </c>
      <c r="Z696" t="s">
        <v>198</v>
      </c>
    </row>
    <row r="697" spans="1:26" x14ac:dyDescent="0.25">
      <c r="A697" s="148">
        <v>1483</v>
      </c>
      <c r="B697" s="25">
        <v>43122</v>
      </c>
      <c r="C697" t="s">
        <v>293</v>
      </c>
      <c r="D697">
        <v>68.2</v>
      </c>
      <c r="E697">
        <v>46</v>
      </c>
      <c r="F697">
        <v>2.1000000000000001E-2</v>
      </c>
      <c r="G697">
        <v>521333</v>
      </c>
      <c r="H697">
        <v>13160</v>
      </c>
      <c r="I697">
        <v>16.8</v>
      </c>
      <c r="J697">
        <v>115</v>
      </c>
      <c r="K697">
        <v>115</v>
      </c>
      <c r="L697">
        <v>13.9</v>
      </c>
      <c r="M697">
        <v>0.97317744154057773</v>
      </c>
      <c r="N697">
        <v>2.0935000000000001</v>
      </c>
      <c r="O697">
        <v>2.0045999999999999</v>
      </c>
      <c r="P697">
        <v>2.2040000000000002</v>
      </c>
      <c r="Q697">
        <v>2.073</v>
      </c>
      <c r="R697">
        <v>5.2836999999999996</v>
      </c>
      <c r="S697">
        <v>0.55600000000000005</v>
      </c>
      <c r="T697">
        <v>0.54600000000000004</v>
      </c>
      <c r="U697">
        <v>0.53600000000000003</v>
      </c>
      <c r="V697">
        <v>0.55700000000000005</v>
      </c>
      <c r="W697" t="s">
        <v>148</v>
      </c>
      <c r="X697" t="s">
        <v>1060</v>
      </c>
      <c r="Y697" t="s">
        <v>89</v>
      </c>
      <c r="Z697" t="s">
        <v>198</v>
      </c>
    </row>
    <row r="698" spans="1:26" x14ac:dyDescent="0.25">
      <c r="A698" s="148">
        <v>1482</v>
      </c>
      <c r="B698" s="25">
        <v>43122</v>
      </c>
      <c r="C698" t="s">
        <v>500</v>
      </c>
      <c r="D698">
        <v>37</v>
      </c>
      <c r="E698">
        <v>73.8</v>
      </c>
      <c r="F698">
        <v>2.1000000000000001E-2</v>
      </c>
      <c r="G698">
        <v>521333</v>
      </c>
      <c r="H698">
        <v>13160</v>
      </c>
      <c r="I698">
        <v>15.8</v>
      </c>
      <c r="J698">
        <v>119.5</v>
      </c>
      <c r="K698">
        <v>119.5</v>
      </c>
      <c r="L698">
        <v>12.8</v>
      </c>
      <c r="M698">
        <v>0.98059598059598052</v>
      </c>
      <c r="N698">
        <v>0</v>
      </c>
      <c r="O698">
        <v>0</v>
      </c>
      <c r="P698">
        <v>0</v>
      </c>
      <c r="Q698">
        <v>0</v>
      </c>
      <c r="R698">
        <v>5.2836999999999996</v>
      </c>
      <c r="S698" t="s">
        <v>468</v>
      </c>
      <c r="T698" t="s">
        <v>468</v>
      </c>
      <c r="U698" t="s">
        <v>468</v>
      </c>
      <c r="V698">
        <v>3.8</v>
      </c>
      <c r="W698" t="s">
        <v>661</v>
      </c>
      <c r="X698" t="s">
        <v>1052</v>
      </c>
      <c r="Y698" t="s">
        <v>89</v>
      </c>
      <c r="Z698" t="s">
        <v>198</v>
      </c>
    </row>
    <row r="699" spans="1:26" x14ac:dyDescent="0.25">
      <c r="A699" s="148">
        <v>1481</v>
      </c>
      <c r="B699" s="25">
        <v>43122</v>
      </c>
      <c r="C699" t="s">
        <v>220</v>
      </c>
      <c r="D699">
        <v>72</v>
      </c>
      <c r="E699">
        <v>48</v>
      </c>
      <c r="F699">
        <v>2.1000000000000001E-2</v>
      </c>
      <c r="G699">
        <v>521333</v>
      </c>
      <c r="H699">
        <v>13160</v>
      </c>
      <c r="I699">
        <v>15.8</v>
      </c>
      <c r="J699">
        <v>117.5</v>
      </c>
      <c r="K699">
        <v>117.5</v>
      </c>
      <c r="L699">
        <v>12.9</v>
      </c>
      <c r="M699">
        <v>0.97991689750692512</v>
      </c>
      <c r="N699">
        <v>2.1366999999999998</v>
      </c>
      <c r="O699">
        <v>1.9842</v>
      </c>
      <c r="P699">
        <v>1.5609999999999999</v>
      </c>
      <c r="Q699">
        <v>1.468</v>
      </c>
      <c r="R699">
        <v>5.2836999999999996</v>
      </c>
      <c r="S699">
        <v>0.38600000000000001</v>
      </c>
      <c r="T699">
        <v>0.39100000000000001</v>
      </c>
      <c r="U699">
        <v>0.38100000000000001</v>
      </c>
      <c r="V699">
        <v>0.40200000000000002</v>
      </c>
      <c r="W699">
        <v>0</v>
      </c>
      <c r="X699" t="s">
        <v>1052</v>
      </c>
      <c r="Y699" t="s">
        <v>89</v>
      </c>
      <c r="Z699" t="s">
        <v>198</v>
      </c>
    </row>
    <row r="700" spans="1:26" x14ac:dyDescent="0.25">
      <c r="A700" s="148">
        <v>1480</v>
      </c>
      <c r="B700" s="25">
        <v>43121</v>
      </c>
      <c r="C700" t="s">
        <v>407</v>
      </c>
      <c r="D700">
        <v>67.099999999999994</v>
      </c>
      <c r="E700">
        <v>41</v>
      </c>
      <c r="F700">
        <v>2.1000000000000001E-2</v>
      </c>
      <c r="G700">
        <v>521333</v>
      </c>
      <c r="H700">
        <v>13160</v>
      </c>
      <c r="I700">
        <v>15.8</v>
      </c>
      <c r="J700">
        <v>115</v>
      </c>
      <c r="K700">
        <v>115</v>
      </c>
      <c r="L700">
        <v>13</v>
      </c>
      <c r="M700">
        <v>0.97923875432525953</v>
      </c>
      <c r="N700">
        <v>1.0913999999999999</v>
      </c>
      <c r="O700">
        <v>1.0546</v>
      </c>
      <c r="P700">
        <v>3.0409999999999999</v>
      </c>
      <c r="Q700">
        <v>2.8860000000000001</v>
      </c>
      <c r="R700">
        <v>5.3132000000000001</v>
      </c>
      <c r="S700">
        <v>1.48</v>
      </c>
      <c r="T700">
        <v>1.454</v>
      </c>
      <c r="U700">
        <v>1.4370000000000001</v>
      </c>
      <c r="V700">
        <v>1.458</v>
      </c>
      <c r="W700" t="s">
        <v>148</v>
      </c>
      <c r="X700" t="s">
        <v>1060</v>
      </c>
      <c r="Y700" t="s">
        <v>89</v>
      </c>
      <c r="Z700" t="s">
        <v>198</v>
      </c>
    </row>
    <row r="701" spans="1:26" x14ac:dyDescent="0.25">
      <c r="A701" s="148">
        <v>1479</v>
      </c>
      <c r="B701" s="25">
        <v>43121</v>
      </c>
      <c r="C701" t="s">
        <v>217</v>
      </c>
      <c r="D701">
        <v>67.2</v>
      </c>
      <c r="E701">
        <v>47</v>
      </c>
      <c r="F701">
        <v>2.1000000000000001E-2</v>
      </c>
      <c r="G701">
        <v>521333</v>
      </c>
      <c r="H701">
        <v>13160</v>
      </c>
      <c r="I701">
        <v>15.8</v>
      </c>
      <c r="J701">
        <v>115</v>
      </c>
      <c r="K701">
        <v>115</v>
      </c>
      <c r="L701">
        <v>13</v>
      </c>
      <c r="M701">
        <v>0.97923875432525953</v>
      </c>
      <c r="N701">
        <v>2.1162999999999998</v>
      </c>
      <c r="O701">
        <v>2.0587</v>
      </c>
      <c r="P701">
        <v>1.8240000000000001</v>
      </c>
      <c r="Q701">
        <v>1.7110000000000001</v>
      </c>
      <c r="R701">
        <v>5.3132000000000001</v>
      </c>
      <c r="S701">
        <v>0.45800000000000002</v>
      </c>
      <c r="T701">
        <v>0.442</v>
      </c>
      <c r="U701">
        <v>0.441</v>
      </c>
      <c r="V701">
        <v>0.46200000000000002</v>
      </c>
      <c r="W701" t="s">
        <v>148</v>
      </c>
      <c r="X701" t="s">
        <v>1060</v>
      </c>
      <c r="Y701" t="s">
        <v>89</v>
      </c>
      <c r="Z701" t="s">
        <v>198</v>
      </c>
    </row>
    <row r="702" spans="1:26" x14ac:dyDescent="0.25">
      <c r="A702" s="148">
        <v>1478</v>
      </c>
      <c r="B702" s="25">
        <v>43121</v>
      </c>
      <c r="C702" t="s">
        <v>293</v>
      </c>
      <c r="D702">
        <v>67.400000000000006</v>
      </c>
      <c r="E702">
        <v>49</v>
      </c>
      <c r="F702">
        <v>2.1000000000000001E-2</v>
      </c>
      <c r="G702">
        <v>521333</v>
      </c>
      <c r="H702">
        <v>13160</v>
      </c>
      <c r="I702">
        <v>16.899999999999999</v>
      </c>
      <c r="J702">
        <v>115</v>
      </c>
      <c r="K702">
        <v>115</v>
      </c>
      <c r="L702">
        <v>14</v>
      </c>
      <c r="M702">
        <v>0.97250859106529208</v>
      </c>
      <c r="N702">
        <v>2.0916999999999999</v>
      </c>
      <c r="O702">
        <v>2.0426000000000002</v>
      </c>
      <c r="P702">
        <v>2.1920000000000002</v>
      </c>
      <c r="Q702">
        <v>2.0449999999999999</v>
      </c>
      <c r="R702">
        <v>5.3132000000000001</v>
      </c>
      <c r="S702">
        <v>0.55700000000000005</v>
      </c>
      <c r="T702">
        <v>0.53200000000000003</v>
      </c>
      <c r="U702">
        <v>0.53</v>
      </c>
      <c r="V702">
        <v>0.55100000000000005</v>
      </c>
      <c r="W702" t="s">
        <v>148</v>
      </c>
      <c r="X702" t="s">
        <v>1060</v>
      </c>
      <c r="Y702" t="s">
        <v>89</v>
      </c>
      <c r="Z702" t="s">
        <v>198</v>
      </c>
    </row>
    <row r="703" spans="1:26" x14ac:dyDescent="0.25">
      <c r="A703" s="148">
        <v>1477</v>
      </c>
      <c r="B703" s="25">
        <v>43121</v>
      </c>
      <c r="C703" t="s">
        <v>560</v>
      </c>
      <c r="D703">
        <v>67.400000000000006</v>
      </c>
      <c r="E703">
        <v>49</v>
      </c>
      <c r="F703">
        <v>2.1000000000000001E-2</v>
      </c>
      <c r="G703">
        <v>521333</v>
      </c>
      <c r="H703">
        <v>13160</v>
      </c>
      <c r="I703">
        <v>15.7</v>
      </c>
      <c r="J703">
        <v>114</v>
      </c>
      <c r="K703">
        <v>114</v>
      </c>
      <c r="L703">
        <v>13</v>
      </c>
      <c r="M703">
        <v>0.97923875432525953</v>
      </c>
      <c r="N703">
        <v>0</v>
      </c>
      <c r="O703">
        <v>0</v>
      </c>
      <c r="P703">
        <v>0</v>
      </c>
      <c r="Q703">
        <v>0</v>
      </c>
      <c r="R703">
        <v>5.3132000000000001</v>
      </c>
      <c r="S703" t="s">
        <v>468</v>
      </c>
      <c r="T703" t="s">
        <v>468</v>
      </c>
      <c r="U703" t="s">
        <v>468</v>
      </c>
      <c r="V703">
        <v>2.4</v>
      </c>
      <c r="W703" t="s">
        <v>661</v>
      </c>
      <c r="X703" t="s">
        <v>1060</v>
      </c>
      <c r="Y703" t="s">
        <v>89</v>
      </c>
      <c r="Z703" t="s">
        <v>198</v>
      </c>
    </row>
    <row r="704" spans="1:26" x14ac:dyDescent="0.25">
      <c r="A704" s="148">
        <v>1476</v>
      </c>
      <c r="B704" s="25">
        <v>43121</v>
      </c>
      <c r="C704" t="s">
        <v>222</v>
      </c>
      <c r="D704">
        <v>70</v>
      </c>
      <c r="E704">
        <v>41</v>
      </c>
      <c r="F704">
        <v>2.1000000000000001E-2</v>
      </c>
      <c r="G704">
        <v>521333</v>
      </c>
      <c r="H704">
        <v>13160</v>
      </c>
      <c r="I704">
        <v>15.8</v>
      </c>
      <c r="J704">
        <v>116</v>
      </c>
      <c r="K704">
        <v>116</v>
      </c>
      <c r="L704">
        <v>13</v>
      </c>
      <c r="M704">
        <v>0.97923875432525953</v>
      </c>
      <c r="N704">
        <v>2.2772000000000001</v>
      </c>
      <c r="O704">
        <v>2.0951</v>
      </c>
      <c r="P704">
        <v>1.9590000000000001</v>
      </c>
      <c r="Q704">
        <v>1.798</v>
      </c>
      <c r="R704">
        <v>5.3132000000000001</v>
      </c>
      <c r="S704">
        <v>0.45700000000000002</v>
      </c>
      <c r="T704">
        <v>0.45600000000000002</v>
      </c>
      <c r="U704">
        <v>0.44700000000000001</v>
      </c>
      <c r="V704">
        <v>0.46800000000000003</v>
      </c>
      <c r="W704">
        <v>0</v>
      </c>
      <c r="X704" t="s">
        <v>1052</v>
      </c>
      <c r="Y704" t="s">
        <v>89</v>
      </c>
      <c r="Z704" t="s">
        <v>198</v>
      </c>
    </row>
    <row r="705" spans="1:26" x14ac:dyDescent="0.25">
      <c r="A705" s="148">
        <v>1475</v>
      </c>
      <c r="B705" s="25">
        <v>43120</v>
      </c>
      <c r="C705" t="s">
        <v>406</v>
      </c>
      <c r="D705">
        <v>67.099999999999994</v>
      </c>
      <c r="E705">
        <v>58</v>
      </c>
      <c r="F705">
        <v>2.1000000000000001E-2</v>
      </c>
      <c r="G705">
        <v>521333</v>
      </c>
      <c r="H705">
        <v>13160</v>
      </c>
      <c r="I705">
        <v>15.8</v>
      </c>
      <c r="J705">
        <v>115</v>
      </c>
      <c r="K705">
        <v>115</v>
      </c>
      <c r="L705">
        <v>13</v>
      </c>
      <c r="M705">
        <v>0.97923875432525953</v>
      </c>
      <c r="N705">
        <v>1.0826</v>
      </c>
      <c r="O705">
        <v>1.0294000000000001</v>
      </c>
      <c r="P705">
        <v>2.8050000000000002</v>
      </c>
      <c r="Q705">
        <v>2.6309999999999998</v>
      </c>
      <c r="R705">
        <v>5.3727999999999998</v>
      </c>
      <c r="S705">
        <v>1.3919999999999999</v>
      </c>
      <c r="T705">
        <v>1.373</v>
      </c>
      <c r="U705">
        <v>1.3540000000000001</v>
      </c>
      <c r="V705">
        <v>1.375</v>
      </c>
      <c r="W705" t="s">
        <v>148</v>
      </c>
      <c r="X705" t="s">
        <v>1060</v>
      </c>
      <c r="Y705" t="s">
        <v>89</v>
      </c>
      <c r="Z705" t="s">
        <v>198</v>
      </c>
    </row>
    <row r="706" spans="1:26" x14ac:dyDescent="0.25">
      <c r="A706" s="148">
        <v>1474</v>
      </c>
      <c r="B706" s="25">
        <v>43120</v>
      </c>
      <c r="C706" t="s">
        <v>220</v>
      </c>
      <c r="D706">
        <v>67.900000000000006</v>
      </c>
      <c r="E706">
        <v>64</v>
      </c>
      <c r="F706">
        <v>2.1000000000000001E-2</v>
      </c>
      <c r="G706">
        <v>521333</v>
      </c>
      <c r="H706">
        <v>13160</v>
      </c>
      <c r="I706">
        <v>15.8</v>
      </c>
      <c r="J706">
        <v>114</v>
      </c>
      <c r="K706">
        <v>114</v>
      </c>
      <c r="L706">
        <v>13</v>
      </c>
      <c r="M706">
        <v>0.97923875432525953</v>
      </c>
      <c r="N706">
        <v>2.0829</v>
      </c>
      <c r="O706">
        <v>2.0238</v>
      </c>
      <c r="P706">
        <v>1.857</v>
      </c>
      <c r="Q706">
        <v>1.718</v>
      </c>
      <c r="R706">
        <v>5.3727999999999998</v>
      </c>
      <c r="S706">
        <v>0.47899999999999998</v>
      </c>
      <c r="T706">
        <v>0.45600000000000002</v>
      </c>
      <c r="U706">
        <v>0.45800000000000002</v>
      </c>
      <c r="V706">
        <v>0.47899999999999998</v>
      </c>
      <c r="W706" t="s">
        <v>148</v>
      </c>
      <c r="X706" t="s">
        <v>1060</v>
      </c>
      <c r="Y706" t="s">
        <v>89</v>
      </c>
      <c r="Z706" t="s">
        <v>198</v>
      </c>
    </row>
    <row r="707" spans="1:26" x14ac:dyDescent="0.25">
      <c r="A707" s="148">
        <v>1473</v>
      </c>
      <c r="B707" s="25">
        <v>43120</v>
      </c>
      <c r="C707" t="s">
        <v>293</v>
      </c>
      <c r="D707">
        <v>67.900000000000006</v>
      </c>
      <c r="E707">
        <v>64</v>
      </c>
      <c r="F707">
        <v>2.1000000000000001E-2</v>
      </c>
      <c r="G707">
        <v>521333</v>
      </c>
      <c r="H707">
        <v>13160</v>
      </c>
      <c r="I707">
        <v>16.8</v>
      </c>
      <c r="J707">
        <v>114</v>
      </c>
      <c r="K707">
        <v>114</v>
      </c>
      <c r="L707">
        <v>14</v>
      </c>
      <c r="M707">
        <v>0.97250859106529208</v>
      </c>
      <c r="N707">
        <v>2.1583000000000001</v>
      </c>
      <c r="O707">
        <v>2.0691000000000002</v>
      </c>
      <c r="P707">
        <v>2.1120000000000001</v>
      </c>
      <c r="Q707">
        <v>1.954</v>
      </c>
      <c r="R707">
        <v>5.3727999999999998</v>
      </c>
      <c r="S707">
        <v>0.52600000000000002</v>
      </c>
      <c r="T707">
        <v>0.50700000000000001</v>
      </c>
      <c r="U707">
        <v>0.502</v>
      </c>
      <c r="V707">
        <v>0.52300000000000002</v>
      </c>
      <c r="W707" t="s">
        <v>148</v>
      </c>
      <c r="X707" t="s">
        <v>1060</v>
      </c>
      <c r="Y707" t="s">
        <v>89</v>
      </c>
      <c r="Z707" t="s">
        <v>198</v>
      </c>
    </row>
    <row r="708" spans="1:26" x14ac:dyDescent="0.25">
      <c r="A708" s="148">
        <v>1472</v>
      </c>
      <c r="B708" s="25">
        <v>43120</v>
      </c>
      <c r="C708" t="s">
        <v>500</v>
      </c>
      <c r="D708">
        <v>71.099999999999994</v>
      </c>
      <c r="E708">
        <v>41</v>
      </c>
      <c r="F708">
        <v>2.1000000000000001E-2</v>
      </c>
      <c r="G708">
        <v>521333</v>
      </c>
      <c r="H708">
        <v>13160</v>
      </c>
      <c r="I708">
        <v>15.7</v>
      </c>
      <c r="J708">
        <v>114</v>
      </c>
      <c r="K708">
        <v>114</v>
      </c>
      <c r="L708">
        <v>13</v>
      </c>
      <c r="M708">
        <v>0.97923875432525953</v>
      </c>
      <c r="N708">
        <v>0</v>
      </c>
      <c r="O708">
        <v>0</v>
      </c>
      <c r="P708">
        <v>0</v>
      </c>
      <c r="Q708">
        <v>0</v>
      </c>
      <c r="R708">
        <v>5.3727999999999998</v>
      </c>
      <c r="S708" t="s">
        <v>468</v>
      </c>
      <c r="T708" t="s">
        <v>468</v>
      </c>
      <c r="U708" t="s">
        <v>468</v>
      </c>
      <c r="V708">
        <v>2.2000000000000002</v>
      </c>
      <c r="W708" t="s">
        <v>661</v>
      </c>
      <c r="X708" t="s">
        <v>1052</v>
      </c>
      <c r="Y708" t="s">
        <v>89</v>
      </c>
      <c r="Z708" t="s">
        <v>198</v>
      </c>
    </row>
    <row r="709" spans="1:26" x14ac:dyDescent="0.25">
      <c r="A709" s="148">
        <v>1471</v>
      </c>
      <c r="B709" s="25">
        <v>43120</v>
      </c>
      <c r="C709" t="s">
        <v>217</v>
      </c>
      <c r="D709">
        <v>67.8</v>
      </c>
      <c r="E709">
        <v>60</v>
      </c>
      <c r="F709">
        <v>2.1000000000000001E-2</v>
      </c>
      <c r="G709">
        <v>521333</v>
      </c>
      <c r="H709">
        <v>13160</v>
      </c>
      <c r="I709">
        <v>15.8</v>
      </c>
      <c r="J709">
        <v>114</v>
      </c>
      <c r="K709">
        <v>114</v>
      </c>
      <c r="L709">
        <v>13</v>
      </c>
      <c r="M709">
        <v>0.97923875432525953</v>
      </c>
      <c r="N709">
        <v>2.1305000000000001</v>
      </c>
      <c r="O709">
        <v>2.0558000000000001</v>
      </c>
      <c r="P709">
        <v>1.9139999999999999</v>
      </c>
      <c r="Q709">
        <v>1.7669999999999999</v>
      </c>
      <c r="R709">
        <v>5.3727999999999998</v>
      </c>
      <c r="S709">
        <v>0.48299999999999998</v>
      </c>
      <c r="T709">
        <v>0.46200000000000002</v>
      </c>
      <c r="U709">
        <v>0.46300000000000002</v>
      </c>
      <c r="V709">
        <v>0.48399999999999999</v>
      </c>
      <c r="W709" t="s">
        <v>148</v>
      </c>
      <c r="X709" t="s">
        <v>1060</v>
      </c>
      <c r="Y709" t="s">
        <v>89</v>
      </c>
      <c r="Z709" t="s">
        <v>198</v>
      </c>
    </row>
    <row r="710" spans="1:26" x14ac:dyDescent="0.25">
      <c r="A710" s="148">
        <v>1470</v>
      </c>
      <c r="B710" s="25">
        <v>43119</v>
      </c>
      <c r="C710" t="s">
        <v>217</v>
      </c>
      <c r="D710">
        <v>68.2</v>
      </c>
      <c r="E710">
        <v>61</v>
      </c>
      <c r="F710">
        <v>1.7000000000000001E-2</v>
      </c>
      <c r="G710">
        <v>521333</v>
      </c>
      <c r="H710">
        <v>13160</v>
      </c>
      <c r="I710">
        <v>15.8</v>
      </c>
      <c r="J710">
        <v>115</v>
      </c>
      <c r="K710">
        <v>115</v>
      </c>
      <c r="L710">
        <v>13</v>
      </c>
      <c r="M710">
        <v>0.97923875432525953</v>
      </c>
      <c r="N710">
        <v>1.0234000000000001</v>
      </c>
      <c r="O710">
        <v>0.99360000000000004</v>
      </c>
      <c r="P710">
        <v>2.2639999999999998</v>
      </c>
      <c r="Q710">
        <v>2.2200000000000002</v>
      </c>
      <c r="R710">
        <v>5.0122999999999998</v>
      </c>
      <c r="S710">
        <v>1.109</v>
      </c>
      <c r="T710">
        <v>1.1200000000000001</v>
      </c>
      <c r="U710">
        <v>1.091</v>
      </c>
      <c r="V710">
        <v>1.1080000000000001</v>
      </c>
      <c r="W710">
        <v>0</v>
      </c>
      <c r="X710" t="s">
        <v>1052</v>
      </c>
      <c r="Y710" t="s">
        <v>89</v>
      </c>
      <c r="Z710" t="s">
        <v>198</v>
      </c>
    </row>
    <row r="711" spans="1:26" x14ac:dyDescent="0.25">
      <c r="A711" s="148">
        <v>1469</v>
      </c>
      <c r="B711" s="25">
        <v>43119</v>
      </c>
      <c r="C711" t="s">
        <v>222</v>
      </c>
      <c r="D711">
        <v>68.2</v>
      </c>
      <c r="E711">
        <v>61</v>
      </c>
      <c r="F711">
        <v>1.7000000000000001E-2</v>
      </c>
      <c r="G711">
        <v>521333</v>
      </c>
      <c r="H711">
        <v>13160</v>
      </c>
      <c r="I711">
        <v>15.8</v>
      </c>
      <c r="J711">
        <v>114</v>
      </c>
      <c r="K711">
        <v>114</v>
      </c>
      <c r="L711">
        <v>13</v>
      </c>
      <c r="M711">
        <v>0.97923875432525953</v>
      </c>
      <c r="N711">
        <v>2.2204999999999999</v>
      </c>
      <c r="O711">
        <v>1.9165000000000001</v>
      </c>
      <c r="P711">
        <v>2.1259999999999999</v>
      </c>
      <c r="Q711">
        <v>1.839</v>
      </c>
      <c r="R711">
        <v>5.0122999999999998</v>
      </c>
      <c r="S711">
        <v>0.48</v>
      </c>
      <c r="T711">
        <v>0.48099999999999998</v>
      </c>
      <c r="U711">
        <v>0.47099999999999997</v>
      </c>
      <c r="V711">
        <v>0.48799999999999999</v>
      </c>
      <c r="W711">
        <v>0</v>
      </c>
      <c r="X711" t="s">
        <v>1052</v>
      </c>
      <c r="Y711" t="s">
        <v>89</v>
      </c>
      <c r="Z711" t="s">
        <v>198</v>
      </c>
    </row>
    <row r="712" spans="1:26" x14ac:dyDescent="0.25">
      <c r="A712" s="148">
        <v>1468</v>
      </c>
      <c r="B712" s="25">
        <v>43119</v>
      </c>
      <c r="C712" t="s">
        <v>560</v>
      </c>
      <c r="D712">
        <v>68.099999999999994</v>
      </c>
      <c r="E712">
        <v>40</v>
      </c>
      <c r="F712">
        <v>1.7000000000000001E-2</v>
      </c>
      <c r="G712">
        <v>521333</v>
      </c>
      <c r="H712">
        <v>13160</v>
      </c>
      <c r="I712">
        <v>15.6</v>
      </c>
      <c r="J712">
        <v>114</v>
      </c>
      <c r="K712">
        <v>114</v>
      </c>
      <c r="L712">
        <v>12.9</v>
      </c>
      <c r="M712">
        <v>0.97991689750692512</v>
      </c>
      <c r="N712">
        <v>1.1203000000000001</v>
      </c>
      <c r="O712">
        <v>1.0722</v>
      </c>
      <c r="P712">
        <v>2.7290000000000001</v>
      </c>
      <c r="Q712">
        <v>2.544</v>
      </c>
      <c r="R712">
        <v>5.0122999999999998</v>
      </c>
      <c r="S712">
        <v>1.2210000000000001</v>
      </c>
      <c r="T712">
        <v>1.1890000000000001</v>
      </c>
      <c r="U712">
        <v>1.181</v>
      </c>
      <c r="V712">
        <v>1.198</v>
      </c>
      <c r="W712" t="s">
        <v>148</v>
      </c>
      <c r="X712" t="s">
        <v>1060</v>
      </c>
      <c r="Y712" t="s">
        <v>89</v>
      </c>
      <c r="Z712" t="s">
        <v>198</v>
      </c>
    </row>
    <row r="713" spans="1:26" x14ac:dyDescent="0.25">
      <c r="A713" s="148">
        <v>1467</v>
      </c>
      <c r="B713" s="25">
        <v>43119</v>
      </c>
      <c r="C713" t="s">
        <v>220</v>
      </c>
      <c r="D713">
        <v>67.599999999999994</v>
      </c>
      <c r="E713">
        <v>53</v>
      </c>
      <c r="F713">
        <v>1.7000000000000001E-2</v>
      </c>
      <c r="G713">
        <v>521333</v>
      </c>
      <c r="H713">
        <v>13160</v>
      </c>
      <c r="I713">
        <v>15.8</v>
      </c>
      <c r="J713">
        <v>115</v>
      </c>
      <c r="K713">
        <v>115</v>
      </c>
      <c r="L713">
        <v>13</v>
      </c>
      <c r="M713">
        <v>0.97923875432525953</v>
      </c>
      <c r="N713">
        <v>2.0428000000000002</v>
      </c>
      <c r="O713">
        <v>1.9832000000000001</v>
      </c>
      <c r="P713">
        <v>2.0249999999999999</v>
      </c>
      <c r="Q713">
        <v>1.901</v>
      </c>
      <c r="R713">
        <v>5.0122999999999998</v>
      </c>
      <c r="S713">
        <v>0.497</v>
      </c>
      <c r="T713">
        <v>0.48</v>
      </c>
      <c r="U713">
        <v>0.47799999999999998</v>
      </c>
      <c r="V713">
        <v>0.495</v>
      </c>
      <c r="W713" t="s">
        <v>148</v>
      </c>
      <c r="X713" t="s">
        <v>1060</v>
      </c>
      <c r="Y713" t="s">
        <v>89</v>
      </c>
      <c r="Z713" t="s">
        <v>198</v>
      </c>
    </row>
    <row r="714" spans="1:26" x14ac:dyDescent="0.25">
      <c r="A714" s="148">
        <v>1466</v>
      </c>
      <c r="B714" s="25">
        <v>43118</v>
      </c>
      <c r="C714" t="s">
        <v>220</v>
      </c>
      <c r="D714">
        <v>68</v>
      </c>
      <c r="E714">
        <v>41</v>
      </c>
      <c r="F714">
        <v>1.7000000000000001E-2</v>
      </c>
      <c r="G714">
        <v>521333</v>
      </c>
      <c r="H714">
        <v>13160</v>
      </c>
      <c r="I714">
        <v>15.7</v>
      </c>
      <c r="J714">
        <v>114</v>
      </c>
      <c r="K714">
        <v>114</v>
      </c>
      <c r="L714">
        <v>13</v>
      </c>
      <c r="M714">
        <v>0.97923875432525953</v>
      </c>
      <c r="N714">
        <v>1.0276000000000001</v>
      </c>
      <c r="O714">
        <v>0.99829999999999997</v>
      </c>
      <c r="P714">
        <v>4.2709000000000001</v>
      </c>
      <c r="Q714">
        <v>4.0650000000000004</v>
      </c>
      <c r="R714">
        <v>4.5377999999999998</v>
      </c>
      <c r="S714">
        <v>1.8859999999999999</v>
      </c>
      <c r="T714">
        <v>1.8480000000000001</v>
      </c>
      <c r="U714">
        <v>1.8280000000000001</v>
      </c>
      <c r="V714">
        <v>1.845</v>
      </c>
      <c r="W714">
        <v>0</v>
      </c>
      <c r="X714" t="s">
        <v>1052</v>
      </c>
      <c r="Y714" t="s">
        <v>89</v>
      </c>
      <c r="Z714" t="s">
        <v>198</v>
      </c>
    </row>
    <row r="715" spans="1:26" x14ac:dyDescent="0.25">
      <c r="A715" s="148">
        <v>1465</v>
      </c>
      <c r="B715" s="25">
        <v>43118</v>
      </c>
      <c r="C715" t="s">
        <v>217</v>
      </c>
      <c r="D715">
        <v>68</v>
      </c>
      <c r="E715">
        <v>41</v>
      </c>
      <c r="F715">
        <v>1.7000000000000001E-2</v>
      </c>
      <c r="G715">
        <v>521333</v>
      </c>
      <c r="H715">
        <v>13160</v>
      </c>
      <c r="I715">
        <v>15.8</v>
      </c>
      <c r="J715">
        <v>115</v>
      </c>
      <c r="K715">
        <v>115</v>
      </c>
      <c r="L715">
        <v>13</v>
      </c>
      <c r="M715">
        <v>0.97923875432525953</v>
      </c>
      <c r="N715">
        <v>1.9388000000000001</v>
      </c>
      <c r="O715">
        <v>1.9837</v>
      </c>
      <c r="P715">
        <v>1.653</v>
      </c>
      <c r="Q715">
        <v>1.718</v>
      </c>
      <c r="R715">
        <v>4.5377999999999998</v>
      </c>
      <c r="S715">
        <v>0.38700000000000001</v>
      </c>
      <c r="T715">
        <v>0.39300000000000002</v>
      </c>
      <c r="U715">
        <v>0.38200000000000001</v>
      </c>
      <c r="V715">
        <v>0.39900000000000002</v>
      </c>
      <c r="W715">
        <v>0</v>
      </c>
      <c r="X715" t="s">
        <v>1052</v>
      </c>
      <c r="Y715" t="s">
        <v>89</v>
      </c>
      <c r="Z715" t="s">
        <v>198</v>
      </c>
    </row>
    <row r="716" spans="1:26" x14ac:dyDescent="0.25">
      <c r="A716" s="148">
        <v>1464</v>
      </c>
      <c r="B716" s="25">
        <v>43118</v>
      </c>
      <c r="C716" t="s">
        <v>500</v>
      </c>
      <c r="D716">
        <v>70.2</v>
      </c>
      <c r="E716">
        <v>67</v>
      </c>
      <c r="F716">
        <v>1.7000000000000001E-2</v>
      </c>
      <c r="G716">
        <v>521333</v>
      </c>
      <c r="H716">
        <v>13160</v>
      </c>
      <c r="I716">
        <v>15.6</v>
      </c>
      <c r="J716">
        <v>114</v>
      </c>
      <c r="K716">
        <v>114</v>
      </c>
      <c r="L716">
        <v>12.9</v>
      </c>
      <c r="M716">
        <v>0.97991689750692512</v>
      </c>
      <c r="N716">
        <v>2.0928</v>
      </c>
      <c r="O716">
        <v>2.0192999999999999</v>
      </c>
      <c r="P716">
        <v>3.9750000000000001</v>
      </c>
      <c r="Q716">
        <v>3.7029999999999998</v>
      </c>
      <c r="R716">
        <v>4.5377999999999998</v>
      </c>
      <c r="S716">
        <v>0.86199999999999999</v>
      </c>
      <c r="T716">
        <v>0.83199999999999996</v>
      </c>
      <c r="U716">
        <v>0.83</v>
      </c>
      <c r="V716">
        <v>0.84699999999999998</v>
      </c>
      <c r="W716" t="s">
        <v>148</v>
      </c>
      <c r="X716" t="s">
        <v>1060</v>
      </c>
      <c r="Y716" t="s">
        <v>89</v>
      </c>
      <c r="Z716" t="s">
        <v>198</v>
      </c>
    </row>
    <row r="717" spans="1:26" x14ac:dyDescent="0.25">
      <c r="A717" s="148">
        <v>1463</v>
      </c>
      <c r="B717" s="25">
        <v>43118</v>
      </c>
      <c r="C717" t="s">
        <v>222</v>
      </c>
      <c r="D717">
        <v>68.599999999999994</v>
      </c>
      <c r="E717">
        <v>71</v>
      </c>
      <c r="F717">
        <v>1.7000000000000001E-2</v>
      </c>
      <c r="G717">
        <v>521333</v>
      </c>
      <c r="H717">
        <v>13160</v>
      </c>
      <c r="I717">
        <v>15.7</v>
      </c>
      <c r="J717">
        <v>114</v>
      </c>
      <c r="K717">
        <v>114</v>
      </c>
      <c r="L717">
        <v>13</v>
      </c>
      <c r="M717">
        <v>0.97923875432525953</v>
      </c>
      <c r="N717">
        <v>2.0648</v>
      </c>
      <c r="O717">
        <v>2.0116000000000001</v>
      </c>
      <c r="P717">
        <v>1.9219999999999999</v>
      </c>
      <c r="Q717">
        <v>1.839</v>
      </c>
      <c r="R717">
        <v>4.5377999999999998</v>
      </c>
      <c r="S717">
        <v>0.42199999999999999</v>
      </c>
      <c r="T717">
        <v>0.41499999999999998</v>
      </c>
      <c r="U717">
        <v>0.41</v>
      </c>
      <c r="V717">
        <v>0.42699999999999999</v>
      </c>
      <c r="W717" t="s">
        <v>1162</v>
      </c>
      <c r="X717" t="s">
        <v>1060</v>
      </c>
      <c r="Y717" t="s">
        <v>89</v>
      </c>
      <c r="Z717" t="s">
        <v>198</v>
      </c>
    </row>
    <row r="718" spans="1:26" x14ac:dyDescent="0.25">
      <c r="A718" s="148">
        <v>1462</v>
      </c>
      <c r="B718" s="25">
        <v>43117</v>
      </c>
      <c r="C718" t="s">
        <v>220</v>
      </c>
      <c r="D718">
        <v>66</v>
      </c>
      <c r="E718">
        <v>53</v>
      </c>
      <c r="F718">
        <v>1.7000000000000001E-2</v>
      </c>
      <c r="G718">
        <v>521333</v>
      </c>
      <c r="H718">
        <v>13160</v>
      </c>
      <c r="I718">
        <v>15.7</v>
      </c>
      <c r="J718">
        <v>114</v>
      </c>
      <c r="K718">
        <v>114</v>
      </c>
      <c r="L718">
        <v>13</v>
      </c>
      <c r="M718">
        <v>0.97923875432525953</v>
      </c>
      <c r="N718">
        <v>1.9957</v>
      </c>
      <c r="O718">
        <v>1.9040999999999999</v>
      </c>
      <c r="P718">
        <v>1.609</v>
      </c>
      <c r="Q718">
        <v>1.4690000000000001</v>
      </c>
      <c r="R718">
        <v>5.4046000000000003</v>
      </c>
      <c r="S718">
        <v>0.436</v>
      </c>
      <c r="T718">
        <v>0.41699999999999998</v>
      </c>
      <c r="U718">
        <v>0.41799999999999998</v>
      </c>
      <c r="V718">
        <v>0.435</v>
      </c>
      <c r="W718">
        <v>0</v>
      </c>
      <c r="X718" t="s">
        <v>188</v>
      </c>
      <c r="Y718" t="s">
        <v>89</v>
      </c>
      <c r="Z718" t="s">
        <v>198</v>
      </c>
    </row>
    <row r="719" spans="1:26" x14ac:dyDescent="0.25">
      <c r="A719" s="148">
        <v>1461</v>
      </c>
      <c r="B719" s="25">
        <v>43117</v>
      </c>
      <c r="C719" t="s">
        <v>406</v>
      </c>
      <c r="D719">
        <v>68</v>
      </c>
      <c r="E719">
        <v>40</v>
      </c>
      <c r="F719">
        <v>1.7000000000000001E-2</v>
      </c>
      <c r="G719">
        <v>521333</v>
      </c>
      <c r="H719">
        <v>13160</v>
      </c>
      <c r="I719">
        <v>15.8</v>
      </c>
      <c r="J719">
        <v>115</v>
      </c>
      <c r="K719">
        <v>115</v>
      </c>
      <c r="L719">
        <v>13</v>
      </c>
      <c r="M719">
        <v>0.97923875432525953</v>
      </c>
      <c r="N719">
        <v>1.1020000000000001</v>
      </c>
      <c r="O719">
        <v>0.93469999999999998</v>
      </c>
      <c r="P719">
        <v>1.9670000000000001</v>
      </c>
      <c r="Q719">
        <v>1.621</v>
      </c>
      <c r="R719">
        <v>5.4046000000000003</v>
      </c>
      <c r="S719">
        <v>0.96499999999999997</v>
      </c>
      <c r="T719">
        <v>0.93700000000000006</v>
      </c>
      <c r="U719">
        <v>0.93100000000000005</v>
      </c>
      <c r="V719">
        <v>0.94799999999999995</v>
      </c>
      <c r="W719">
        <v>0</v>
      </c>
      <c r="X719" t="s">
        <v>188</v>
      </c>
      <c r="Y719" t="s">
        <v>89</v>
      </c>
      <c r="Z719" t="s">
        <v>198</v>
      </c>
    </row>
    <row r="720" spans="1:26" x14ac:dyDescent="0.25">
      <c r="A720" s="148">
        <v>1460</v>
      </c>
      <c r="B720" s="25">
        <v>43117</v>
      </c>
      <c r="C720" t="s">
        <v>293</v>
      </c>
      <c r="D720">
        <v>70</v>
      </c>
      <c r="E720">
        <v>45</v>
      </c>
      <c r="F720">
        <v>1.7000000000000001E-2</v>
      </c>
      <c r="G720">
        <v>521333</v>
      </c>
      <c r="H720">
        <v>13160</v>
      </c>
      <c r="I720">
        <v>16.899999999999999</v>
      </c>
      <c r="J720">
        <v>116</v>
      </c>
      <c r="K720">
        <v>116</v>
      </c>
      <c r="L720">
        <v>14</v>
      </c>
      <c r="M720">
        <v>0.97250859106529208</v>
      </c>
      <c r="N720">
        <v>1.8900999999999999</v>
      </c>
      <c r="O720">
        <v>2.0045000000000002</v>
      </c>
      <c r="P720">
        <v>1.8320000000000001</v>
      </c>
      <c r="Q720">
        <v>1.853</v>
      </c>
      <c r="R720">
        <v>5.4046000000000003</v>
      </c>
      <c r="S720">
        <v>0.52400000000000002</v>
      </c>
      <c r="T720">
        <v>0.5</v>
      </c>
      <c r="U720">
        <v>0.498</v>
      </c>
      <c r="V720">
        <v>0.51500000000000001</v>
      </c>
      <c r="W720">
        <v>0</v>
      </c>
      <c r="X720" t="s">
        <v>188</v>
      </c>
      <c r="Y720" t="s">
        <v>89</v>
      </c>
      <c r="Z720" t="s">
        <v>198</v>
      </c>
    </row>
    <row r="721" spans="1:26" x14ac:dyDescent="0.25">
      <c r="A721" s="148">
        <v>1459</v>
      </c>
      <c r="B721" s="25">
        <v>43117</v>
      </c>
      <c r="C721" t="s">
        <v>560</v>
      </c>
      <c r="D721">
        <v>69.599999999999994</v>
      </c>
      <c r="E721">
        <v>69</v>
      </c>
      <c r="F721">
        <v>1.7000000000000001E-2</v>
      </c>
      <c r="G721">
        <v>521333</v>
      </c>
      <c r="H721">
        <v>13160</v>
      </c>
      <c r="I721">
        <v>15.7</v>
      </c>
      <c r="J721">
        <v>115</v>
      </c>
      <c r="K721">
        <v>115</v>
      </c>
      <c r="L721">
        <v>12.9</v>
      </c>
      <c r="M721">
        <v>0.97991689750692512</v>
      </c>
      <c r="N721">
        <v>1.1327</v>
      </c>
      <c r="O721">
        <v>1.0861000000000001</v>
      </c>
      <c r="P721">
        <v>2.931</v>
      </c>
      <c r="Q721">
        <v>2.7480000000000002</v>
      </c>
      <c r="R721">
        <v>5.4046000000000003</v>
      </c>
      <c r="S721">
        <v>1.399</v>
      </c>
      <c r="T721">
        <v>1.367</v>
      </c>
      <c r="U721">
        <v>1.355</v>
      </c>
      <c r="V721">
        <v>1.3720000000000001</v>
      </c>
      <c r="W721" t="s">
        <v>148</v>
      </c>
      <c r="X721" t="s">
        <v>1060</v>
      </c>
      <c r="Y721" t="s">
        <v>89</v>
      </c>
      <c r="Z721" t="s">
        <v>198</v>
      </c>
    </row>
    <row r="722" spans="1:26" x14ac:dyDescent="0.25">
      <c r="A722" s="148">
        <v>1458</v>
      </c>
      <c r="B722" s="25">
        <v>43117</v>
      </c>
      <c r="C722" t="s">
        <v>217</v>
      </c>
      <c r="D722">
        <v>67.900000000000006</v>
      </c>
      <c r="E722">
        <v>69</v>
      </c>
      <c r="F722">
        <v>1.7000000000000001E-2</v>
      </c>
      <c r="G722">
        <v>521333</v>
      </c>
      <c r="H722">
        <v>13160</v>
      </c>
      <c r="I722">
        <v>15.8</v>
      </c>
      <c r="J722">
        <v>114</v>
      </c>
      <c r="K722">
        <v>114</v>
      </c>
      <c r="L722">
        <v>13</v>
      </c>
      <c r="M722">
        <v>0.97923875432525953</v>
      </c>
      <c r="N722">
        <v>2.1177999999999999</v>
      </c>
      <c r="O722">
        <v>2.0746000000000002</v>
      </c>
      <c r="P722">
        <v>1.681</v>
      </c>
      <c r="Q722">
        <v>1.5720000000000001</v>
      </c>
      <c r="R722">
        <v>5.4046000000000003</v>
      </c>
      <c r="S722">
        <v>0.42899999999999999</v>
      </c>
      <c r="T722">
        <v>0.41</v>
      </c>
      <c r="U722">
        <v>0.41099999999999998</v>
      </c>
      <c r="V722">
        <v>0.42799999999999999</v>
      </c>
      <c r="W722" t="s">
        <v>148</v>
      </c>
      <c r="X722" t="s">
        <v>1060</v>
      </c>
      <c r="Y722" t="s">
        <v>89</v>
      </c>
      <c r="Z722" t="s">
        <v>198</v>
      </c>
    </row>
    <row r="723" spans="1:26" x14ac:dyDescent="0.25">
      <c r="A723" s="148">
        <v>1457</v>
      </c>
      <c r="B723" s="25">
        <v>43116</v>
      </c>
      <c r="C723" t="s">
        <v>222</v>
      </c>
      <c r="D723">
        <v>68</v>
      </c>
      <c r="E723">
        <v>49</v>
      </c>
      <c r="F723">
        <v>1.7000000000000001E-2</v>
      </c>
      <c r="G723">
        <v>521333</v>
      </c>
      <c r="H723">
        <v>13160</v>
      </c>
      <c r="I723">
        <v>15.8</v>
      </c>
      <c r="J723">
        <v>115</v>
      </c>
      <c r="K723">
        <v>115</v>
      </c>
      <c r="L723">
        <v>13</v>
      </c>
      <c r="M723">
        <v>0.97923875432525953</v>
      </c>
      <c r="N723">
        <v>1.8944000000000001</v>
      </c>
      <c r="O723">
        <v>1.9721</v>
      </c>
      <c r="P723">
        <v>1.6579999999999999</v>
      </c>
      <c r="Q723">
        <v>1.7549999999999999</v>
      </c>
      <c r="R723">
        <v>5.0265000000000004</v>
      </c>
      <c r="S723">
        <v>0.44</v>
      </c>
      <c r="T723">
        <v>0.44700000000000001</v>
      </c>
      <c r="U723">
        <v>0.434</v>
      </c>
      <c r="V723">
        <v>0.45100000000000001</v>
      </c>
      <c r="W723">
        <v>0</v>
      </c>
      <c r="X723" t="s">
        <v>188</v>
      </c>
      <c r="Y723" t="s">
        <v>89</v>
      </c>
      <c r="Z723" t="s">
        <v>198</v>
      </c>
    </row>
    <row r="724" spans="1:26" x14ac:dyDescent="0.25">
      <c r="A724" s="148">
        <v>1456</v>
      </c>
      <c r="B724" s="25">
        <v>43116</v>
      </c>
      <c r="C724" t="s">
        <v>408</v>
      </c>
      <c r="D724">
        <v>68</v>
      </c>
      <c r="E724">
        <v>49</v>
      </c>
      <c r="F724">
        <v>1.7000000000000001E-2</v>
      </c>
      <c r="G724">
        <v>521333</v>
      </c>
      <c r="H724">
        <v>13160</v>
      </c>
      <c r="I724">
        <v>15.8</v>
      </c>
      <c r="J724">
        <v>116</v>
      </c>
      <c r="K724">
        <v>116</v>
      </c>
      <c r="L724">
        <v>13</v>
      </c>
      <c r="M724">
        <v>0.97923875432525953</v>
      </c>
      <c r="N724">
        <v>0.96509999999999996</v>
      </c>
      <c r="O724">
        <v>0.89439999999999997</v>
      </c>
      <c r="P724">
        <v>2.1800000000000002</v>
      </c>
      <c r="Q724">
        <v>1.9990000000000001</v>
      </c>
      <c r="R724">
        <v>5.0265000000000004</v>
      </c>
      <c r="S724">
        <v>1.135</v>
      </c>
      <c r="T724">
        <v>1.123</v>
      </c>
      <c r="U724">
        <v>1.1060000000000001</v>
      </c>
      <c r="V724">
        <v>1.123</v>
      </c>
      <c r="W724">
        <v>0</v>
      </c>
      <c r="X724" t="s">
        <v>188</v>
      </c>
      <c r="Y724" t="s">
        <v>89</v>
      </c>
      <c r="Z724" t="s">
        <v>198</v>
      </c>
    </row>
    <row r="725" spans="1:26" x14ac:dyDescent="0.25">
      <c r="A725" s="148">
        <v>1455</v>
      </c>
      <c r="B725" s="25">
        <v>43116</v>
      </c>
      <c r="C725" t="s">
        <v>293</v>
      </c>
      <c r="D725">
        <v>68</v>
      </c>
      <c r="E725">
        <v>49</v>
      </c>
      <c r="F725">
        <v>1.7000000000000001E-2</v>
      </c>
      <c r="G725">
        <v>521333</v>
      </c>
      <c r="H725">
        <v>13160</v>
      </c>
      <c r="I725">
        <v>16.7</v>
      </c>
      <c r="J725">
        <v>115</v>
      </c>
      <c r="K725">
        <v>115</v>
      </c>
      <c r="L725">
        <v>13.8</v>
      </c>
      <c r="M725">
        <v>0.97384721266345486</v>
      </c>
      <c r="N725">
        <v>2.0577000000000001</v>
      </c>
      <c r="O725">
        <v>1.8962000000000001</v>
      </c>
      <c r="P725">
        <v>2.1280000000000001</v>
      </c>
      <c r="Q725">
        <v>1.9430000000000001</v>
      </c>
      <c r="R725">
        <v>5.0265000000000004</v>
      </c>
      <c r="S725">
        <v>0.52</v>
      </c>
      <c r="T725">
        <v>0.51500000000000001</v>
      </c>
      <c r="U725">
        <v>0.504</v>
      </c>
      <c r="V725">
        <v>0.52100000000000002</v>
      </c>
      <c r="W725">
        <v>0</v>
      </c>
      <c r="X725" t="s">
        <v>188</v>
      </c>
      <c r="Y725" t="s">
        <v>89</v>
      </c>
      <c r="Z725" t="s">
        <v>198</v>
      </c>
    </row>
    <row r="726" spans="1:26" x14ac:dyDescent="0.25">
      <c r="A726" s="148">
        <v>1454</v>
      </c>
      <c r="B726" s="25">
        <v>43116</v>
      </c>
      <c r="C726" t="s">
        <v>500</v>
      </c>
      <c r="D726">
        <v>70.2</v>
      </c>
      <c r="E726">
        <v>71</v>
      </c>
      <c r="F726">
        <v>1.7000000000000001E-2</v>
      </c>
      <c r="G726">
        <v>521333</v>
      </c>
      <c r="H726">
        <v>13160</v>
      </c>
      <c r="I726">
        <v>15.6</v>
      </c>
      <c r="J726">
        <v>115</v>
      </c>
      <c r="K726">
        <v>115</v>
      </c>
      <c r="L726">
        <v>12.8</v>
      </c>
      <c r="M726">
        <v>0.98059598059598052</v>
      </c>
      <c r="N726">
        <v>0</v>
      </c>
      <c r="O726">
        <v>0</v>
      </c>
      <c r="P726">
        <v>0</v>
      </c>
      <c r="Q726">
        <v>0</v>
      </c>
      <c r="R726">
        <v>5.0265000000000004</v>
      </c>
      <c r="S726" t="s">
        <v>468</v>
      </c>
      <c r="T726" t="s">
        <v>468</v>
      </c>
      <c r="U726" t="s">
        <v>468</v>
      </c>
      <c r="V726">
        <v>2.4</v>
      </c>
      <c r="W726" t="s">
        <v>661</v>
      </c>
      <c r="X726" t="s">
        <v>1060</v>
      </c>
      <c r="Y726" t="s">
        <v>89</v>
      </c>
      <c r="Z726" t="s">
        <v>198</v>
      </c>
    </row>
    <row r="727" spans="1:26" x14ac:dyDescent="0.25">
      <c r="A727" s="148">
        <v>1453</v>
      </c>
      <c r="B727" s="25">
        <v>43116</v>
      </c>
      <c r="C727" t="s">
        <v>220</v>
      </c>
      <c r="D727">
        <v>71.099999999999994</v>
      </c>
      <c r="E727">
        <v>52</v>
      </c>
      <c r="F727">
        <v>1.7000000000000001E-2</v>
      </c>
      <c r="G727">
        <v>521333</v>
      </c>
      <c r="H727">
        <v>13160</v>
      </c>
      <c r="I727">
        <v>15.9</v>
      </c>
      <c r="J727">
        <v>114.5</v>
      </c>
      <c r="K727">
        <v>114.5</v>
      </c>
      <c r="L727">
        <v>13.1</v>
      </c>
      <c r="M727">
        <v>0.97856154910096826</v>
      </c>
      <c r="N727">
        <v>2.0941999999999998</v>
      </c>
      <c r="O727">
        <v>2.0358000000000001</v>
      </c>
      <c r="P727">
        <v>1.837</v>
      </c>
      <c r="Q727">
        <v>1.7030000000000001</v>
      </c>
      <c r="R727">
        <v>5.0265000000000004</v>
      </c>
      <c r="S727">
        <v>0.441</v>
      </c>
      <c r="T727">
        <v>0.42</v>
      </c>
      <c r="U727">
        <v>0.42099999999999999</v>
      </c>
      <c r="V727">
        <v>0.438</v>
      </c>
      <c r="W727" t="s">
        <v>148</v>
      </c>
      <c r="X727" t="s">
        <v>1060</v>
      </c>
      <c r="Y727" t="s">
        <v>89</v>
      </c>
      <c r="Z727" t="s">
        <v>198</v>
      </c>
    </row>
    <row r="728" spans="1:26" x14ac:dyDescent="0.25">
      <c r="A728" s="148">
        <v>1452</v>
      </c>
      <c r="B728" s="25">
        <v>43115</v>
      </c>
      <c r="C728" t="s">
        <v>217</v>
      </c>
      <c r="D728">
        <v>65</v>
      </c>
      <c r="E728">
        <v>42</v>
      </c>
      <c r="F728">
        <v>1.7000000000000001E-2</v>
      </c>
      <c r="G728">
        <v>521333</v>
      </c>
      <c r="H728">
        <v>13160</v>
      </c>
      <c r="I728">
        <v>15.9</v>
      </c>
      <c r="J728">
        <v>115</v>
      </c>
      <c r="K728">
        <v>115</v>
      </c>
      <c r="L728">
        <v>13.1</v>
      </c>
      <c r="M728">
        <v>0.97856154910096826</v>
      </c>
      <c r="N728">
        <v>1.9202999999999999</v>
      </c>
      <c r="O728">
        <v>2.0059</v>
      </c>
      <c r="P728">
        <v>1.6259999999999999</v>
      </c>
      <c r="Q728">
        <v>1.7230000000000001</v>
      </c>
      <c r="R728">
        <v>4.7927</v>
      </c>
      <c r="S728">
        <v>0.40600000000000003</v>
      </c>
      <c r="T728">
        <v>0.41199999999999998</v>
      </c>
      <c r="U728">
        <v>0.4</v>
      </c>
      <c r="V728">
        <v>0.41699999999999998</v>
      </c>
      <c r="W728">
        <v>0</v>
      </c>
      <c r="X728" t="s">
        <v>188</v>
      </c>
      <c r="Y728" t="s">
        <v>89</v>
      </c>
      <c r="Z728" t="s">
        <v>198</v>
      </c>
    </row>
    <row r="729" spans="1:26" x14ac:dyDescent="0.25">
      <c r="A729" s="148">
        <v>1451</v>
      </c>
      <c r="B729" s="25">
        <v>43115</v>
      </c>
      <c r="C729" t="s">
        <v>407</v>
      </c>
      <c r="D729">
        <v>66</v>
      </c>
      <c r="E729">
        <v>42</v>
      </c>
      <c r="F729">
        <v>1.7000000000000001E-2</v>
      </c>
      <c r="G729">
        <v>521333</v>
      </c>
      <c r="H729">
        <v>13160</v>
      </c>
      <c r="I729">
        <v>15.9</v>
      </c>
      <c r="J729">
        <v>115</v>
      </c>
      <c r="K729">
        <v>115</v>
      </c>
      <c r="L729">
        <v>13.1</v>
      </c>
      <c r="M729">
        <v>0.97856154910096826</v>
      </c>
      <c r="N729">
        <v>1.1901999999999999</v>
      </c>
      <c r="O729">
        <v>0.93869999999999998</v>
      </c>
      <c r="P729">
        <v>4.1150000000000002</v>
      </c>
      <c r="Q729">
        <v>3.1960000000000002</v>
      </c>
      <c r="R729">
        <v>4.7927</v>
      </c>
      <c r="S729">
        <v>1.657</v>
      </c>
      <c r="T729">
        <v>1.6319999999999999</v>
      </c>
      <c r="U729">
        <v>1.609</v>
      </c>
      <c r="V729">
        <v>1.6259999999999999</v>
      </c>
      <c r="W729">
        <v>0</v>
      </c>
      <c r="X729" t="s">
        <v>188</v>
      </c>
      <c r="Y729" t="s">
        <v>89</v>
      </c>
      <c r="Z729" t="s">
        <v>198</v>
      </c>
    </row>
    <row r="730" spans="1:26" x14ac:dyDescent="0.25">
      <c r="A730" s="148">
        <v>1450</v>
      </c>
      <c r="B730" s="25">
        <v>43115</v>
      </c>
      <c r="C730" t="s">
        <v>293</v>
      </c>
      <c r="D730">
        <v>66</v>
      </c>
      <c r="E730">
        <v>40</v>
      </c>
      <c r="F730">
        <v>1.7000000000000001E-2</v>
      </c>
      <c r="G730">
        <v>521333</v>
      </c>
      <c r="H730">
        <v>13160</v>
      </c>
      <c r="I730">
        <v>16.899999999999999</v>
      </c>
      <c r="J730">
        <v>116</v>
      </c>
      <c r="K730">
        <v>116</v>
      </c>
      <c r="L730">
        <v>14</v>
      </c>
      <c r="M730">
        <v>0.97250859106529208</v>
      </c>
      <c r="N730">
        <v>2.0009999999999999</v>
      </c>
      <c r="O730">
        <v>2.1438999999999999</v>
      </c>
      <c r="P730">
        <v>2.2010000000000001</v>
      </c>
      <c r="Q730">
        <v>2.3159999999999998</v>
      </c>
      <c r="R730">
        <v>4.7927</v>
      </c>
      <c r="S730">
        <v>0.52700000000000002</v>
      </c>
      <c r="T730">
        <v>0.51800000000000002</v>
      </c>
      <c r="U730">
        <v>0.50800000000000001</v>
      </c>
      <c r="V730">
        <v>0.52500000000000002</v>
      </c>
      <c r="W730">
        <v>0</v>
      </c>
      <c r="X730" t="s">
        <v>188</v>
      </c>
      <c r="Y730" t="s">
        <v>89</v>
      </c>
      <c r="Z730" t="s">
        <v>198</v>
      </c>
    </row>
    <row r="731" spans="1:26" x14ac:dyDescent="0.25">
      <c r="A731" s="148">
        <v>1449</v>
      </c>
      <c r="B731" s="25">
        <v>43115</v>
      </c>
      <c r="C731" t="s">
        <v>560</v>
      </c>
      <c r="D731">
        <v>72.3</v>
      </c>
      <c r="E731">
        <v>29</v>
      </c>
      <c r="F731">
        <v>1.7000000000000001E-2</v>
      </c>
      <c r="G731">
        <v>521333</v>
      </c>
      <c r="H731">
        <v>13160</v>
      </c>
      <c r="I731">
        <v>15.6</v>
      </c>
      <c r="J731">
        <v>114</v>
      </c>
      <c r="K731">
        <v>114</v>
      </c>
      <c r="L731">
        <v>12.9</v>
      </c>
      <c r="M731">
        <v>0.97991689750692512</v>
      </c>
      <c r="N731">
        <v>0</v>
      </c>
      <c r="O731">
        <v>0</v>
      </c>
      <c r="P731">
        <v>0</v>
      </c>
      <c r="Q731">
        <v>0</v>
      </c>
      <c r="R731">
        <v>4.7927</v>
      </c>
      <c r="S731" t="s">
        <v>468</v>
      </c>
      <c r="T731" t="s">
        <v>468</v>
      </c>
      <c r="U731" t="s">
        <v>468</v>
      </c>
      <c r="V731">
        <v>2.8</v>
      </c>
      <c r="W731" t="s">
        <v>661</v>
      </c>
      <c r="X731" t="s">
        <v>1060</v>
      </c>
      <c r="Y731" t="s">
        <v>89</v>
      </c>
      <c r="Z731" t="s">
        <v>198</v>
      </c>
    </row>
    <row r="732" spans="1:26" x14ac:dyDescent="0.25">
      <c r="A732" s="148">
        <v>1448</v>
      </c>
      <c r="B732" s="25">
        <v>43115</v>
      </c>
      <c r="C732" t="s">
        <v>222</v>
      </c>
      <c r="D732">
        <v>73.8</v>
      </c>
      <c r="E732">
        <v>40</v>
      </c>
      <c r="F732">
        <v>1.7000000000000001E-2</v>
      </c>
      <c r="G732">
        <v>521333</v>
      </c>
      <c r="H732">
        <v>13160</v>
      </c>
      <c r="I732">
        <v>15.9</v>
      </c>
      <c r="J732">
        <v>114</v>
      </c>
      <c r="K732">
        <v>114</v>
      </c>
      <c r="L732">
        <v>13.1</v>
      </c>
      <c r="M732">
        <v>0.97856154910096826</v>
      </c>
      <c r="N732">
        <v>2.1227</v>
      </c>
      <c r="O732">
        <v>2.0853999999999999</v>
      </c>
      <c r="P732">
        <v>1.986</v>
      </c>
      <c r="Q732">
        <v>1.8520000000000001</v>
      </c>
      <c r="R732">
        <v>4.7927</v>
      </c>
      <c r="S732">
        <v>0.44800000000000001</v>
      </c>
      <c r="T732">
        <v>0.42599999999999999</v>
      </c>
      <c r="U732">
        <v>0.42799999999999999</v>
      </c>
      <c r="V732">
        <v>0.44500000000000001</v>
      </c>
      <c r="W732" t="s">
        <v>148</v>
      </c>
      <c r="X732" t="s">
        <v>1060</v>
      </c>
      <c r="Y732" t="s">
        <v>89</v>
      </c>
      <c r="Z732" t="s">
        <v>198</v>
      </c>
    </row>
    <row r="733" spans="1:26" x14ac:dyDescent="0.25">
      <c r="A733" s="148">
        <v>1447</v>
      </c>
      <c r="B733" s="25">
        <v>43115</v>
      </c>
      <c r="C733" t="s">
        <v>220</v>
      </c>
      <c r="D733">
        <v>65</v>
      </c>
      <c r="E733">
        <v>40</v>
      </c>
      <c r="F733">
        <v>1.7000000000000001E-2</v>
      </c>
      <c r="G733">
        <v>521333</v>
      </c>
      <c r="H733">
        <v>13160</v>
      </c>
      <c r="I733">
        <v>15.8</v>
      </c>
      <c r="J733">
        <v>115</v>
      </c>
      <c r="K733">
        <v>115</v>
      </c>
      <c r="L733">
        <v>13</v>
      </c>
      <c r="M733">
        <v>0.97923875432525953</v>
      </c>
      <c r="N733">
        <v>1.8701000000000001</v>
      </c>
      <c r="O733">
        <v>1.9455</v>
      </c>
      <c r="P733">
        <v>1.905</v>
      </c>
      <c r="Q733">
        <v>1.9330000000000001</v>
      </c>
      <c r="R733">
        <v>4.7927</v>
      </c>
      <c r="S733">
        <v>0.48799999999999999</v>
      </c>
      <c r="T733">
        <v>0.47599999999999998</v>
      </c>
      <c r="U733">
        <v>0.47199999999999998</v>
      </c>
      <c r="V733">
        <v>0.48899999999999999</v>
      </c>
      <c r="W733">
        <v>0</v>
      </c>
      <c r="X733" t="s">
        <v>188</v>
      </c>
      <c r="Y733" t="s">
        <v>89</v>
      </c>
      <c r="Z733" t="s">
        <v>198</v>
      </c>
    </row>
    <row r="734" spans="1:26" x14ac:dyDescent="0.25">
      <c r="A734" s="148">
        <v>1446</v>
      </c>
      <c r="B734" s="25">
        <v>43114</v>
      </c>
      <c r="C734" t="s">
        <v>412</v>
      </c>
      <c r="D734">
        <v>66</v>
      </c>
      <c r="E734">
        <v>34</v>
      </c>
      <c r="F734">
        <v>1.7000000000000001E-2</v>
      </c>
      <c r="G734">
        <v>521333</v>
      </c>
      <c r="H734">
        <v>13160</v>
      </c>
      <c r="I734">
        <v>15.8</v>
      </c>
      <c r="J734">
        <v>115</v>
      </c>
      <c r="K734">
        <v>115</v>
      </c>
      <c r="L734">
        <v>13</v>
      </c>
      <c r="M734">
        <v>0.97923875432525953</v>
      </c>
      <c r="N734">
        <v>1.8676999999999999</v>
      </c>
      <c r="O734">
        <v>1.9031</v>
      </c>
      <c r="P734">
        <v>2.2810000000000001</v>
      </c>
      <c r="Q734">
        <v>2.3039999999999998</v>
      </c>
      <c r="R734">
        <v>4.8821000000000003</v>
      </c>
      <c r="S734">
        <v>0.59599999999999997</v>
      </c>
      <c r="T734">
        <v>0.59099999999999997</v>
      </c>
      <c r="U734">
        <v>0.58099999999999996</v>
      </c>
      <c r="V734">
        <v>0.59799999999999998</v>
      </c>
      <c r="W734">
        <v>0</v>
      </c>
      <c r="X734" t="s">
        <v>188</v>
      </c>
      <c r="Y734" t="s">
        <v>89</v>
      </c>
      <c r="Z734" t="s">
        <v>198</v>
      </c>
    </row>
    <row r="735" spans="1:26" x14ac:dyDescent="0.25">
      <c r="A735" s="148">
        <v>1445</v>
      </c>
      <c r="B735" s="25">
        <v>43114</v>
      </c>
      <c r="C735" t="s">
        <v>406</v>
      </c>
      <c r="D735">
        <v>66</v>
      </c>
      <c r="E735">
        <v>34</v>
      </c>
      <c r="F735">
        <v>1.7000000000000001E-2</v>
      </c>
      <c r="G735">
        <v>521333</v>
      </c>
      <c r="H735">
        <v>13160</v>
      </c>
      <c r="I735">
        <v>15.9</v>
      </c>
      <c r="J735">
        <v>115</v>
      </c>
      <c r="K735">
        <v>115</v>
      </c>
      <c r="L735">
        <v>13.1</v>
      </c>
      <c r="M735">
        <v>0.97856154910096826</v>
      </c>
      <c r="N735">
        <v>1.1240000000000001</v>
      </c>
      <c r="O735">
        <v>0.97629999999999995</v>
      </c>
      <c r="P735">
        <v>4.5739999999999998</v>
      </c>
      <c r="Q735">
        <v>3.9689999999999999</v>
      </c>
      <c r="R735">
        <v>4.8821000000000003</v>
      </c>
      <c r="S735">
        <v>1.9870000000000001</v>
      </c>
      <c r="T735">
        <v>1.9850000000000001</v>
      </c>
      <c r="U735">
        <v>1.9430000000000001</v>
      </c>
      <c r="V735">
        <v>1.96</v>
      </c>
      <c r="W735">
        <v>0</v>
      </c>
      <c r="X735" t="s">
        <v>188</v>
      </c>
      <c r="Y735" t="s">
        <v>89</v>
      </c>
      <c r="Z735" t="s">
        <v>198</v>
      </c>
    </row>
    <row r="736" spans="1:26" x14ac:dyDescent="0.25">
      <c r="A736" s="148">
        <v>1444</v>
      </c>
      <c r="B736" s="25">
        <v>43114</v>
      </c>
      <c r="C736" t="s">
        <v>293</v>
      </c>
      <c r="D736">
        <v>66</v>
      </c>
      <c r="E736">
        <v>34</v>
      </c>
      <c r="F736">
        <v>1.7000000000000001E-2</v>
      </c>
      <c r="G736">
        <v>521333</v>
      </c>
      <c r="H736">
        <v>13160</v>
      </c>
      <c r="I736">
        <v>16.8</v>
      </c>
      <c r="J736">
        <v>114</v>
      </c>
      <c r="K736">
        <v>115</v>
      </c>
      <c r="L736">
        <v>14</v>
      </c>
      <c r="M736">
        <v>0.97250859106529208</v>
      </c>
      <c r="N736">
        <v>2.1251000000000002</v>
      </c>
      <c r="O736">
        <v>1.8973</v>
      </c>
      <c r="P736">
        <v>2.399</v>
      </c>
      <c r="Q736">
        <v>2.0590000000000002</v>
      </c>
      <c r="R736">
        <v>4.8821000000000003</v>
      </c>
      <c r="S736">
        <v>0.55100000000000005</v>
      </c>
      <c r="T736">
        <v>0.53</v>
      </c>
      <c r="U736">
        <v>0.52600000000000002</v>
      </c>
      <c r="V736">
        <v>0.54300000000000004</v>
      </c>
      <c r="W736">
        <v>0</v>
      </c>
      <c r="X736" t="s">
        <v>188</v>
      </c>
      <c r="Y736" t="s">
        <v>89</v>
      </c>
      <c r="Z736" t="s">
        <v>198</v>
      </c>
    </row>
    <row r="737" spans="1:26" x14ac:dyDescent="0.25">
      <c r="A737" s="148">
        <v>1443</v>
      </c>
      <c r="B737" s="25">
        <v>43114</v>
      </c>
      <c r="C737" t="s">
        <v>500</v>
      </c>
      <c r="D737">
        <v>73.099999999999994</v>
      </c>
      <c r="E737">
        <v>41</v>
      </c>
      <c r="F737">
        <v>1.7000000000000001E-2</v>
      </c>
      <c r="G737">
        <v>521333</v>
      </c>
      <c r="H737">
        <v>13160</v>
      </c>
      <c r="I737">
        <v>15.7</v>
      </c>
      <c r="J737">
        <v>115</v>
      </c>
      <c r="K737">
        <v>115</v>
      </c>
      <c r="L737">
        <v>12.9</v>
      </c>
      <c r="M737">
        <v>0.97991689750692512</v>
      </c>
      <c r="N737">
        <v>1.0746</v>
      </c>
      <c r="O737">
        <v>1.0227999999999999</v>
      </c>
      <c r="P737">
        <v>2.536</v>
      </c>
      <c r="Q737">
        <v>2.3839999999999999</v>
      </c>
      <c r="R737">
        <v>4.8821000000000003</v>
      </c>
      <c r="S737">
        <v>1.1519999999999999</v>
      </c>
      <c r="T737">
        <v>1.1379999999999999</v>
      </c>
      <c r="U737">
        <v>1.1220000000000001</v>
      </c>
      <c r="V737">
        <v>1.139</v>
      </c>
      <c r="W737" t="s">
        <v>148</v>
      </c>
      <c r="X737" t="s">
        <v>1060</v>
      </c>
      <c r="Y737" t="s">
        <v>89</v>
      </c>
      <c r="Z737" t="s">
        <v>198</v>
      </c>
    </row>
    <row r="738" spans="1:26" x14ac:dyDescent="0.25">
      <c r="A738" s="148">
        <v>1442</v>
      </c>
      <c r="B738" s="25">
        <v>43114</v>
      </c>
      <c r="C738" t="s">
        <v>217</v>
      </c>
      <c r="D738">
        <v>69.8</v>
      </c>
      <c r="E738">
        <v>35</v>
      </c>
      <c r="F738">
        <v>1.7000000000000001E-2</v>
      </c>
      <c r="G738">
        <v>521333</v>
      </c>
      <c r="H738">
        <v>13160</v>
      </c>
      <c r="I738">
        <v>15.8</v>
      </c>
      <c r="J738">
        <v>114</v>
      </c>
      <c r="K738">
        <v>114</v>
      </c>
      <c r="L738">
        <v>13</v>
      </c>
      <c r="M738">
        <v>0.97923875432525953</v>
      </c>
      <c r="N738">
        <v>2.0695000000000001</v>
      </c>
      <c r="O738">
        <v>2.0274000000000001</v>
      </c>
      <c r="P738">
        <v>1.9410000000000001</v>
      </c>
      <c r="Q738">
        <v>1.823</v>
      </c>
      <c r="R738">
        <v>4.8821000000000003</v>
      </c>
      <c r="S738">
        <v>0.45800000000000002</v>
      </c>
      <c r="T738">
        <v>0.439</v>
      </c>
      <c r="U738">
        <v>0.439</v>
      </c>
      <c r="V738">
        <v>0.45600000000000002</v>
      </c>
      <c r="W738" t="s">
        <v>148</v>
      </c>
      <c r="X738" t="s">
        <v>1060</v>
      </c>
      <c r="Y738" t="s">
        <v>89</v>
      </c>
      <c r="Z738" t="s">
        <v>198</v>
      </c>
    </row>
    <row r="739" spans="1:26" x14ac:dyDescent="0.25">
      <c r="A739" s="148">
        <v>1441</v>
      </c>
      <c r="B739" s="25">
        <v>43113</v>
      </c>
      <c r="C739" t="s">
        <v>222</v>
      </c>
      <c r="D739">
        <v>66</v>
      </c>
      <c r="E739">
        <v>59</v>
      </c>
      <c r="F739">
        <v>1.7000000000000001E-2</v>
      </c>
      <c r="G739">
        <v>521333</v>
      </c>
      <c r="H739">
        <v>13160</v>
      </c>
      <c r="I739">
        <v>15.8</v>
      </c>
      <c r="J739">
        <v>115</v>
      </c>
      <c r="K739">
        <v>115</v>
      </c>
      <c r="L739">
        <v>13</v>
      </c>
      <c r="M739">
        <v>0.97923875432525953</v>
      </c>
      <c r="N739">
        <v>2.0581</v>
      </c>
      <c r="O739">
        <v>1.9466000000000001</v>
      </c>
      <c r="P739">
        <v>1.8720000000000001</v>
      </c>
      <c r="Q739">
        <v>1.849</v>
      </c>
      <c r="R739">
        <v>4.9686000000000003</v>
      </c>
      <c r="S739">
        <v>0.45200000000000001</v>
      </c>
      <c r="T739">
        <v>0.47199999999999998</v>
      </c>
      <c r="U739">
        <v>0.45200000000000001</v>
      </c>
      <c r="V739">
        <v>0.46899999999999997</v>
      </c>
      <c r="W739">
        <v>0</v>
      </c>
      <c r="X739">
        <v>0</v>
      </c>
      <c r="Y739" t="s">
        <v>89</v>
      </c>
      <c r="Z739" t="s">
        <v>198</v>
      </c>
    </row>
    <row r="740" spans="1:26" x14ac:dyDescent="0.25">
      <c r="A740" s="148">
        <v>1440</v>
      </c>
      <c r="B740" s="25">
        <v>43113</v>
      </c>
      <c r="C740" t="s">
        <v>408</v>
      </c>
      <c r="D740">
        <v>66</v>
      </c>
      <c r="E740">
        <v>59</v>
      </c>
      <c r="F740">
        <v>1.7000000000000001E-2</v>
      </c>
      <c r="G740">
        <v>521333</v>
      </c>
      <c r="H740">
        <v>13160</v>
      </c>
      <c r="I740">
        <v>15.8</v>
      </c>
      <c r="J740">
        <v>115</v>
      </c>
      <c r="K740">
        <v>115</v>
      </c>
      <c r="L740">
        <v>13</v>
      </c>
      <c r="M740">
        <v>0.97923875432525953</v>
      </c>
      <c r="N740">
        <v>0.93240000000000001</v>
      </c>
      <c r="O740">
        <v>1.1044</v>
      </c>
      <c r="P740">
        <v>2.4550000000000001</v>
      </c>
      <c r="Q740">
        <v>2.887</v>
      </c>
      <c r="R740">
        <v>4.9686000000000003</v>
      </c>
      <c r="S740">
        <v>1.3080000000000001</v>
      </c>
      <c r="T740">
        <v>1.2989999999999999</v>
      </c>
      <c r="U740">
        <v>1.276</v>
      </c>
      <c r="V740">
        <v>1.2929999999999999</v>
      </c>
      <c r="W740">
        <v>0</v>
      </c>
      <c r="X740" t="s">
        <v>188</v>
      </c>
      <c r="Y740" t="s">
        <v>89</v>
      </c>
      <c r="Z740" t="s">
        <v>198</v>
      </c>
    </row>
    <row r="741" spans="1:26" x14ac:dyDescent="0.25">
      <c r="A741" s="148">
        <v>1439</v>
      </c>
      <c r="B741" s="25">
        <v>43113</v>
      </c>
      <c r="C741" t="s">
        <v>293</v>
      </c>
      <c r="D741">
        <v>75</v>
      </c>
      <c r="E741">
        <v>66</v>
      </c>
      <c r="F741">
        <v>1.7000000000000001E-2</v>
      </c>
      <c r="G741">
        <v>521333</v>
      </c>
      <c r="H741">
        <v>13160</v>
      </c>
      <c r="I741">
        <v>16.7</v>
      </c>
      <c r="J741">
        <v>114</v>
      </c>
      <c r="K741">
        <v>114</v>
      </c>
      <c r="L741">
        <v>13.9</v>
      </c>
      <c r="M741">
        <v>0.97317744154057773</v>
      </c>
      <c r="N741">
        <v>1.9301999999999999</v>
      </c>
      <c r="O741">
        <v>2.2894000000000001</v>
      </c>
      <c r="P741">
        <v>2.2679999999999998</v>
      </c>
      <c r="Q741">
        <v>2.77</v>
      </c>
      <c r="R741">
        <v>4.9686000000000003</v>
      </c>
      <c r="S741">
        <v>0.58399999999999996</v>
      </c>
      <c r="T741">
        <v>0.60099999999999998</v>
      </c>
      <c r="U741">
        <v>0.57699999999999996</v>
      </c>
      <c r="V741">
        <v>0.59399999999999997</v>
      </c>
      <c r="W741">
        <v>0</v>
      </c>
      <c r="X741" t="s">
        <v>188</v>
      </c>
      <c r="Y741" t="s">
        <v>89</v>
      </c>
      <c r="Z741" t="s">
        <v>198</v>
      </c>
    </row>
    <row r="742" spans="1:26" x14ac:dyDescent="0.25">
      <c r="A742" s="148">
        <v>1438</v>
      </c>
      <c r="B742" s="25">
        <v>43113</v>
      </c>
      <c r="C742" t="s">
        <v>560</v>
      </c>
      <c r="D742">
        <v>74.8</v>
      </c>
      <c r="E742">
        <v>31</v>
      </c>
      <c r="F742">
        <v>1.7000000000000001E-2</v>
      </c>
      <c r="G742">
        <v>521333</v>
      </c>
      <c r="H742">
        <v>13160</v>
      </c>
      <c r="I742">
        <v>15.6</v>
      </c>
      <c r="J742">
        <v>114</v>
      </c>
      <c r="K742">
        <v>114</v>
      </c>
      <c r="L742">
        <v>12.9</v>
      </c>
      <c r="M742">
        <v>0.97991689750692512</v>
      </c>
      <c r="N742">
        <v>1.0349999999999999</v>
      </c>
      <c r="O742">
        <v>0.99519999999999997</v>
      </c>
      <c r="P742">
        <v>2.8180000000000001</v>
      </c>
      <c r="Q742">
        <v>2.6469999999999998</v>
      </c>
      <c r="R742">
        <v>4.9686000000000003</v>
      </c>
      <c r="S742">
        <v>1.353</v>
      </c>
      <c r="T742">
        <v>1.3220000000000001</v>
      </c>
      <c r="U742">
        <v>1.3109999999999999</v>
      </c>
      <c r="V742">
        <v>1.3280000000000001</v>
      </c>
      <c r="W742" t="s">
        <v>148</v>
      </c>
      <c r="X742" t="s">
        <v>1060</v>
      </c>
      <c r="Y742" t="s">
        <v>89</v>
      </c>
      <c r="Z742" t="s">
        <v>198</v>
      </c>
    </row>
    <row r="743" spans="1:26" x14ac:dyDescent="0.25">
      <c r="A743" s="148">
        <v>1437</v>
      </c>
      <c r="B743" s="25">
        <v>43113</v>
      </c>
      <c r="C743" t="s">
        <v>220</v>
      </c>
      <c r="D743">
        <v>76.599999999999994</v>
      </c>
      <c r="E743">
        <v>37</v>
      </c>
      <c r="F743">
        <v>1.7000000000000001E-2</v>
      </c>
      <c r="G743">
        <v>521333</v>
      </c>
      <c r="H743">
        <v>13160</v>
      </c>
      <c r="I743">
        <v>15.8</v>
      </c>
      <c r="J743">
        <v>114</v>
      </c>
      <c r="K743">
        <v>114</v>
      </c>
      <c r="L743">
        <v>13</v>
      </c>
      <c r="M743">
        <v>0.97923875432525953</v>
      </c>
      <c r="N743">
        <v>2.0320999999999998</v>
      </c>
      <c r="O743">
        <v>1.9944999999999999</v>
      </c>
      <c r="P743">
        <v>2.0350000000000001</v>
      </c>
      <c r="Q743">
        <v>1.9219999999999999</v>
      </c>
      <c r="R743">
        <v>4.9686000000000003</v>
      </c>
      <c r="S743">
        <v>0.498</v>
      </c>
      <c r="T743">
        <v>0.47899999999999998</v>
      </c>
      <c r="U743">
        <v>0.47799999999999998</v>
      </c>
      <c r="V743">
        <v>0.495</v>
      </c>
      <c r="W743" t="s">
        <v>148</v>
      </c>
      <c r="X743" t="s">
        <v>1060</v>
      </c>
      <c r="Y743" t="s">
        <v>89</v>
      </c>
      <c r="Z743" t="s">
        <v>198</v>
      </c>
    </row>
    <row r="744" spans="1:26" x14ac:dyDescent="0.25">
      <c r="A744" s="148">
        <v>1436</v>
      </c>
      <c r="B744" s="25">
        <v>43112</v>
      </c>
      <c r="C744" t="s">
        <v>407</v>
      </c>
      <c r="D744">
        <v>66.2</v>
      </c>
      <c r="E744">
        <v>62</v>
      </c>
      <c r="F744">
        <v>1.7000000000000001E-2</v>
      </c>
      <c r="G744">
        <v>521333</v>
      </c>
      <c r="H744">
        <v>13160</v>
      </c>
      <c r="I744">
        <v>15.8</v>
      </c>
      <c r="J744">
        <v>115</v>
      </c>
      <c r="K744">
        <v>115</v>
      </c>
      <c r="L744">
        <v>13</v>
      </c>
      <c r="M744">
        <v>0.97923875432525953</v>
      </c>
      <c r="N744">
        <v>1.0427</v>
      </c>
      <c r="O744">
        <v>1.0162</v>
      </c>
      <c r="P744">
        <v>3.387</v>
      </c>
      <c r="Q744">
        <v>3.2650000000000001</v>
      </c>
      <c r="R744">
        <v>5.0552000000000001</v>
      </c>
      <c r="S744">
        <v>1.6419999999999999</v>
      </c>
      <c r="T744">
        <v>1.6240000000000001</v>
      </c>
      <c r="U744">
        <v>1.599</v>
      </c>
      <c r="V744">
        <v>1.6160000000000001</v>
      </c>
      <c r="W744" t="s">
        <v>148</v>
      </c>
      <c r="X744" t="s">
        <v>1060</v>
      </c>
      <c r="Y744" t="s">
        <v>89</v>
      </c>
      <c r="Z744" t="s">
        <v>198</v>
      </c>
    </row>
    <row r="745" spans="1:26" x14ac:dyDescent="0.25">
      <c r="A745" s="148">
        <v>1435</v>
      </c>
      <c r="B745" s="25">
        <v>43112</v>
      </c>
      <c r="C745" t="s">
        <v>217</v>
      </c>
      <c r="D745">
        <v>66.599999999999994</v>
      </c>
      <c r="E745">
        <v>62</v>
      </c>
      <c r="F745">
        <v>1.7000000000000001E-2</v>
      </c>
      <c r="G745">
        <v>521333</v>
      </c>
      <c r="H745">
        <v>13160</v>
      </c>
      <c r="I745">
        <v>15.8</v>
      </c>
      <c r="J745">
        <v>115</v>
      </c>
      <c r="K745">
        <v>115</v>
      </c>
      <c r="L745">
        <v>13</v>
      </c>
      <c r="M745">
        <v>0.97923875432525953</v>
      </c>
      <c r="N745">
        <v>2.0427</v>
      </c>
      <c r="O745">
        <v>2.0042</v>
      </c>
      <c r="P745">
        <v>1.851</v>
      </c>
      <c r="Q745">
        <v>1.726</v>
      </c>
      <c r="R745">
        <v>5.0552000000000001</v>
      </c>
      <c r="S745">
        <v>0.45800000000000002</v>
      </c>
      <c r="T745">
        <v>0.435</v>
      </c>
      <c r="U745">
        <v>0.437</v>
      </c>
      <c r="V745">
        <v>0.45400000000000001</v>
      </c>
      <c r="W745" t="s">
        <v>148</v>
      </c>
      <c r="X745" t="s">
        <v>1060</v>
      </c>
      <c r="Y745" t="s">
        <v>89</v>
      </c>
      <c r="Z745" t="s">
        <v>198</v>
      </c>
    </row>
    <row r="746" spans="1:26" x14ac:dyDescent="0.25">
      <c r="A746" s="148">
        <v>1434</v>
      </c>
      <c r="B746" s="25">
        <v>43112</v>
      </c>
      <c r="C746" t="s">
        <v>293</v>
      </c>
      <c r="D746">
        <v>72.7</v>
      </c>
      <c r="E746">
        <v>65</v>
      </c>
      <c r="F746">
        <v>1.7000000000000001E-2</v>
      </c>
      <c r="G746">
        <v>521333</v>
      </c>
      <c r="H746">
        <v>13160</v>
      </c>
      <c r="I746">
        <v>16.8</v>
      </c>
      <c r="J746">
        <v>114</v>
      </c>
      <c r="K746">
        <v>114</v>
      </c>
      <c r="L746">
        <v>14</v>
      </c>
      <c r="M746">
        <v>0.97250859106529208</v>
      </c>
      <c r="N746">
        <v>2.0528</v>
      </c>
      <c r="O746">
        <v>2.0171999999999999</v>
      </c>
      <c r="P746">
        <v>2.8260000000000001</v>
      </c>
      <c r="Q746">
        <v>2.673</v>
      </c>
      <c r="R746">
        <v>5.0552000000000001</v>
      </c>
      <c r="S746">
        <v>0.69599999999999995</v>
      </c>
      <c r="T746">
        <v>0.67</v>
      </c>
      <c r="U746">
        <v>0.66400000000000003</v>
      </c>
      <c r="V746">
        <v>0.68100000000000005</v>
      </c>
      <c r="W746" t="s">
        <v>148</v>
      </c>
      <c r="X746" t="s">
        <v>1060</v>
      </c>
      <c r="Y746" t="s">
        <v>89</v>
      </c>
      <c r="Z746" t="s">
        <v>198</v>
      </c>
    </row>
    <row r="747" spans="1:26" x14ac:dyDescent="0.25">
      <c r="A747" s="148">
        <v>1433</v>
      </c>
      <c r="B747" s="25">
        <v>43112</v>
      </c>
      <c r="C747" t="s">
        <v>500</v>
      </c>
      <c r="D747">
        <v>68</v>
      </c>
      <c r="E747">
        <v>50</v>
      </c>
      <c r="F747">
        <v>1.7000000000000001E-2</v>
      </c>
      <c r="G747">
        <v>521333</v>
      </c>
      <c r="H747">
        <v>13160</v>
      </c>
      <c r="I747">
        <v>15.5</v>
      </c>
      <c r="J747">
        <v>114</v>
      </c>
      <c r="K747">
        <v>114</v>
      </c>
      <c r="L747">
        <v>12.8</v>
      </c>
      <c r="M747">
        <v>0.98059598059598052</v>
      </c>
      <c r="N747">
        <v>0.99529999999999996</v>
      </c>
      <c r="O747">
        <v>1.0474000000000001</v>
      </c>
      <c r="P747">
        <v>3.3010000000000002</v>
      </c>
      <c r="Q747">
        <v>3.423</v>
      </c>
      <c r="R747">
        <v>5.0552000000000001</v>
      </c>
      <c r="S747">
        <v>1.677</v>
      </c>
      <c r="T747">
        <v>1.6519999999999999</v>
      </c>
      <c r="U747">
        <v>1.6319999999999999</v>
      </c>
      <c r="V747">
        <v>1.649</v>
      </c>
      <c r="W747">
        <v>0</v>
      </c>
      <c r="X747" t="s">
        <v>188</v>
      </c>
      <c r="Y747" t="s">
        <v>89</v>
      </c>
      <c r="Z747" t="s">
        <v>198</v>
      </c>
    </row>
    <row r="748" spans="1:26" x14ac:dyDescent="0.25">
      <c r="A748" s="148">
        <v>1432</v>
      </c>
      <c r="B748" s="25">
        <v>43112</v>
      </c>
      <c r="C748" t="s">
        <v>222</v>
      </c>
      <c r="D748">
        <v>68</v>
      </c>
      <c r="E748">
        <v>50</v>
      </c>
      <c r="F748">
        <v>1.7000000000000001E-2</v>
      </c>
      <c r="G748">
        <v>521333</v>
      </c>
      <c r="H748">
        <v>13160</v>
      </c>
      <c r="I748">
        <v>15.8</v>
      </c>
      <c r="J748">
        <v>115</v>
      </c>
      <c r="K748">
        <v>115</v>
      </c>
      <c r="L748">
        <v>13</v>
      </c>
      <c r="M748">
        <v>0.97923875432525953</v>
      </c>
      <c r="N748">
        <v>1.9206000000000001</v>
      </c>
      <c r="O748">
        <v>1.8966000000000001</v>
      </c>
      <c r="P748">
        <v>1.7050000000000001</v>
      </c>
      <c r="Q748">
        <v>1.647</v>
      </c>
      <c r="R748">
        <v>5.0552000000000001</v>
      </c>
      <c r="S748">
        <v>0.44900000000000001</v>
      </c>
      <c r="T748">
        <v>0.439</v>
      </c>
      <c r="U748">
        <v>0.435</v>
      </c>
      <c r="V748">
        <v>0.45200000000000001</v>
      </c>
      <c r="W748">
        <v>0</v>
      </c>
      <c r="X748" t="s">
        <v>188</v>
      </c>
      <c r="Y748" t="s">
        <v>89</v>
      </c>
      <c r="Z748" t="s">
        <v>198</v>
      </c>
    </row>
    <row r="749" spans="1:26" x14ac:dyDescent="0.25">
      <c r="A749" s="148">
        <v>1431</v>
      </c>
      <c r="B749" s="25">
        <v>43112</v>
      </c>
      <c r="C749" t="s">
        <v>220</v>
      </c>
      <c r="D749">
        <v>69.599999999999994</v>
      </c>
      <c r="E749">
        <v>62</v>
      </c>
      <c r="F749">
        <v>1.7000000000000001E-2</v>
      </c>
      <c r="G749">
        <v>521333</v>
      </c>
      <c r="H749">
        <v>13160</v>
      </c>
      <c r="I749">
        <v>15.8</v>
      </c>
      <c r="J749">
        <v>114</v>
      </c>
      <c r="K749">
        <v>114</v>
      </c>
      <c r="L749">
        <v>13</v>
      </c>
      <c r="M749">
        <v>0.97923875432525953</v>
      </c>
      <c r="N749">
        <v>1.9953000000000001</v>
      </c>
      <c r="O749">
        <v>1.9678</v>
      </c>
      <c r="P749">
        <v>1.976</v>
      </c>
      <c r="Q749">
        <v>1.853</v>
      </c>
      <c r="R749">
        <v>5.0552000000000001</v>
      </c>
      <c r="S749">
        <v>0.501</v>
      </c>
      <c r="T749">
        <v>0.47599999999999998</v>
      </c>
      <c r="U749">
        <v>0.47799999999999998</v>
      </c>
      <c r="V749">
        <v>0.495</v>
      </c>
      <c r="W749" t="s">
        <v>148</v>
      </c>
      <c r="X749" t="s">
        <v>1060</v>
      </c>
      <c r="Y749" t="s">
        <v>89</v>
      </c>
      <c r="Z749" t="s">
        <v>198</v>
      </c>
    </row>
    <row r="750" spans="1:26" x14ac:dyDescent="0.25">
      <c r="A750" s="148">
        <v>1430</v>
      </c>
      <c r="B750" s="25">
        <v>43111</v>
      </c>
      <c r="C750" t="s">
        <v>406</v>
      </c>
      <c r="D750">
        <v>70</v>
      </c>
      <c r="E750">
        <v>65</v>
      </c>
      <c r="F750">
        <v>1.7000000000000001E-2</v>
      </c>
      <c r="G750">
        <v>521333</v>
      </c>
      <c r="H750">
        <v>13160</v>
      </c>
      <c r="I750">
        <v>15.8</v>
      </c>
      <c r="J750">
        <v>114</v>
      </c>
      <c r="K750">
        <v>114</v>
      </c>
      <c r="L750">
        <v>13</v>
      </c>
      <c r="M750">
        <v>0.97923875432525953</v>
      </c>
      <c r="N750">
        <v>1.0636000000000001</v>
      </c>
      <c r="O750">
        <v>1.0371999999999999</v>
      </c>
      <c r="P750">
        <v>3.0619999999999998</v>
      </c>
      <c r="Q750">
        <v>2.9119999999999999</v>
      </c>
      <c r="R750">
        <v>5.0547000000000004</v>
      </c>
      <c r="S750">
        <v>1.4550000000000001</v>
      </c>
      <c r="T750">
        <v>1.419</v>
      </c>
      <c r="U750">
        <v>1.407</v>
      </c>
      <c r="V750">
        <v>1.4239999999999999</v>
      </c>
      <c r="W750" t="s">
        <v>148</v>
      </c>
      <c r="X750" t="s">
        <v>1060</v>
      </c>
      <c r="Y750" t="s">
        <v>89</v>
      </c>
      <c r="Z750" t="s">
        <v>198</v>
      </c>
    </row>
    <row r="751" spans="1:26" x14ac:dyDescent="0.25">
      <c r="A751" s="148">
        <v>1429</v>
      </c>
      <c r="B751" s="25">
        <v>43111</v>
      </c>
      <c r="C751" t="s">
        <v>412</v>
      </c>
      <c r="D751">
        <v>70</v>
      </c>
      <c r="E751">
        <v>65</v>
      </c>
      <c r="F751">
        <v>1.7000000000000001E-2</v>
      </c>
      <c r="G751">
        <v>521333</v>
      </c>
      <c r="H751">
        <v>13160</v>
      </c>
      <c r="I751">
        <v>15.8</v>
      </c>
      <c r="J751">
        <v>114</v>
      </c>
      <c r="K751">
        <v>114</v>
      </c>
      <c r="L751">
        <v>13</v>
      </c>
      <c r="M751">
        <v>0.97923875432525953</v>
      </c>
      <c r="N751">
        <v>2.0265</v>
      </c>
      <c r="O751">
        <v>1.9832000000000001</v>
      </c>
      <c r="P751">
        <v>2.2559999999999998</v>
      </c>
      <c r="Q751">
        <v>2.1970000000000001</v>
      </c>
      <c r="R751">
        <v>5.0547000000000004</v>
      </c>
      <c r="S751">
        <v>0.56299999999999994</v>
      </c>
      <c r="T751">
        <v>0.56000000000000005</v>
      </c>
      <c r="U751">
        <v>0.55000000000000004</v>
      </c>
      <c r="V751">
        <v>0.56699999999999995</v>
      </c>
      <c r="W751" t="s">
        <v>148</v>
      </c>
      <c r="X751" t="s">
        <v>1060</v>
      </c>
      <c r="Y751" t="s">
        <v>89</v>
      </c>
      <c r="Z751" t="s">
        <v>198</v>
      </c>
    </row>
    <row r="752" spans="1:26" x14ac:dyDescent="0.25">
      <c r="A752" s="148">
        <v>1428</v>
      </c>
      <c r="B752" s="25">
        <v>43111</v>
      </c>
      <c r="C752" t="s">
        <v>293</v>
      </c>
      <c r="D752">
        <v>73</v>
      </c>
      <c r="E752">
        <v>68</v>
      </c>
      <c r="F752">
        <v>1.7000000000000001E-2</v>
      </c>
      <c r="G752">
        <v>521333</v>
      </c>
      <c r="H752">
        <v>13160</v>
      </c>
      <c r="I752">
        <v>16.8</v>
      </c>
      <c r="J752">
        <v>115</v>
      </c>
      <c r="K752">
        <v>115</v>
      </c>
      <c r="L752">
        <v>13.9</v>
      </c>
      <c r="M752">
        <v>0.97317744154057773</v>
      </c>
      <c r="N752">
        <v>2.0253000000000001</v>
      </c>
      <c r="O752">
        <v>1.9984</v>
      </c>
      <c r="P752">
        <v>2.9382000000000001</v>
      </c>
      <c r="Q752">
        <v>2.883</v>
      </c>
      <c r="R752">
        <v>5.0547000000000004</v>
      </c>
      <c r="S752">
        <v>0.73299999999999998</v>
      </c>
      <c r="T752">
        <v>0.72899999999999998</v>
      </c>
      <c r="U752">
        <v>0.71099999999999997</v>
      </c>
      <c r="V752">
        <v>0.72799999999999998</v>
      </c>
      <c r="W752" t="s">
        <v>148</v>
      </c>
      <c r="X752" t="s">
        <v>1060</v>
      </c>
      <c r="Y752" t="s">
        <v>89</v>
      </c>
      <c r="Z752" t="s">
        <v>198</v>
      </c>
    </row>
    <row r="753" spans="1:26" x14ac:dyDescent="0.25">
      <c r="A753" s="148">
        <v>1427</v>
      </c>
      <c r="B753" s="25">
        <v>43111</v>
      </c>
      <c r="C753" t="s">
        <v>560</v>
      </c>
      <c r="D753">
        <v>69</v>
      </c>
      <c r="E753">
        <v>40</v>
      </c>
      <c r="F753">
        <v>1.7000000000000001E-2</v>
      </c>
      <c r="G753">
        <v>521333</v>
      </c>
      <c r="H753">
        <v>13160</v>
      </c>
      <c r="I753">
        <v>15.7</v>
      </c>
      <c r="J753">
        <v>115</v>
      </c>
      <c r="K753">
        <v>115</v>
      </c>
      <c r="L753">
        <v>12.9</v>
      </c>
      <c r="M753">
        <v>0.97991689750692512</v>
      </c>
      <c r="N753">
        <v>1.1178999999999999</v>
      </c>
      <c r="O753">
        <v>0.86570000000000003</v>
      </c>
      <c r="P753">
        <v>2.2869999999999999</v>
      </c>
      <c r="Q753">
        <v>1.819</v>
      </c>
      <c r="R753">
        <v>5.0547000000000004</v>
      </c>
      <c r="S753">
        <v>1.034</v>
      </c>
      <c r="T753">
        <v>1.0620000000000001</v>
      </c>
      <c r="U753">
        <v>1.0269999999999999</v>
      </c>
      <c r="V753">
        <v>1.044</v>
      </c>
      <c r="W753">
        <v>0</v>
      </c>
      <c r="X753" t="s">
        <v>188</v>
      </c>
      <c r="Y753" t="s">
        <v>89</v>
      </c>
      <c r="Z753" t="s">
        <v>198</v>
      </c>
    </row>
    <row r="754" spans="1:26" x14ac:dyDescent="0.25">
      <c r="A754" s="148">
        <v>1426</v>
      </c>
      <c r="B754" s="25">
        <v>43111</v>
      </c>
      <c r="C754" t="s">
        <v>217</v>
      </c>
      <c r="D754">
        <v>69</v>
      </c>
      <c r="E754">
        <v>40</v>
      </c>
      <c r="F754">
        <v>1.7000000000000001E-2</v>
      </c>
      <c r="G754">
        <v>521333</v>
      </c>
      <c r="H754">
        <v>13160</v>
      </c>
      <c r="I754">
        <v>15.8</v>
      </c>
      <c r="J754">
        <v>114</v>
      </c>
      <c r="K754">
        <v>114</v>
      </c>
      <c r="L754">
        <v>13</v>
      </c>
      <c r="M754">
        <v>0.97923875432525953</v>
      </c>
      <c r="N754">
        <v>1.8744000000000001</v>
      </c>
      <c r="O754">
        <v>2.1602999999999999</v>
      </c>
      <c r="P754">
        <v>1.583</v>
      </c>
      <c r="Q754">
        <v>1.8540000000000001</v>
      </c>
      <c r="R754">
        <v>5.0547000000000004</v>
      </c>
      <c r="S754">
        <v>0.42699999999999999</v>
      </c>
      <c r="T754">
        <v>0.434</v>
      </c>
      <c r="U754">
        <v>0.42199999999999999</v>
      </c>
      <c r="V754">
        <v>0.439</v>
      </c>
      <c r="W754">
        <v>0</v>
      </c>
      <c r="X754" t="s">
        <v>188</v>
      </c>
      <c r="Y754" t="s">
        <v>89</v>
      </c>
      <c r="Z754" t="s">
        <v>198</v>
      </c>
    </row>
    <row r="755" spans="1:26" x14ac:dyDescent="0.25">
      <c r="A755" s="148">
        <v>1425</v>
      </c>
      <c r="B755" s="25">
        <v>43110</v>
      </c>
      <c r="C755" t="s">
        <v>217</v>
      </c>
      <c r="D755">
        <v>70.599999999999994</v>
      </c>
      <c r="E755">
        <v>42</v>
      </c>
      <c r="F755">
        <v>1.7000000000000001E-2</v>
      </c>
      <c r="G755">
        <v>521333</v>
      </c>
      <c r="H755">
        <v>13160</v>
      </c>
      <c r="I755">
        <v>15.8</v>
      </c>
      <c r="J755">
        <v>114.5</v>
      </c>
      <c r="K755">
        <v>114.5</v>
      </c>
      <c r="L755">
        <v>13</v>
      </c>
      <c r="M755">
        <v>0.97923875432525953</v>
      </c>
      <c r="N755">
        <v>1.9537</v>
      </c>
      <c r="O755">
        <v>1.9642999999999999</v>
      </c>
      <c r="P755">
        <v>3.653</v>
      </c>
      <c r="Q755">
        <v>3.6920000000000002</v>
      </c>
      <c r="R755">
        <v>5.0593000000000004</v>
      </c>
      <c r="S755">
        <v>0.94599999999999995</v>
      </c>
      <c r="T755">
        <v>0.95099999999999996</v>
      </c>
      <c r="U755">
        <v>0.92900000000000005</v>
      </c>
      <c r="V755">
        <v>0.94599999999999995</v>
      </c>
      <c r="W755">
        <v>0</v>
      </c>
      <c r="X755" t="s">
        <v>1052</v>
      </c>
      <c r="Y755" t="s">
        <v>89</v>
      </c>
      <c r="Z755" t="s">
        <v>198</v>
      </c>
    </row>
    <row r="756" spans="1:26" x14ac:dyDescent="0.25">
      <c r="A756" s="148">
        <v>1424</v>
      </c>
      <c r="B756" s="25">
        <v>43110</v>
      </c>
      <c r="C756" t="s">
        <v>222</v>
      </c>
      <c r="D756">
        <v>70.599999999999994</v>
      </c>
      <c r="E756">
        <v>42</v>
      </c>
      <c r="F756">
        <v>1.7000000000000001E-2</v>
      </c>
      <c r="G756">
        <v>521333</v>
      </c>
      <c r="H756">
        <v>13160</v>
      </c>
      <c r="I756">
        <v>15.9</v>
      </c>
      <c r="J756">
        <v>116</v>
      </c>
      <c r="K756">
        <v>116</v>
      </c>
      <c r="L756">
        <v>13</v>
      </c>
      <c r="M756">
        <v>0.97923875432525953</v>
      </c>
      <c r="N756">
        <v>1.9162999999999999</v>
      </c>
      <c r="O756">
        <v>2.1739000000000002</v>
      </c>
      <c r="P756">
        <v>1.7010000000000001</v>
      </c>
      <c r="Q756">
        <v>1.9419999999999999</v>
      </c>
      <c r="R756">
        <v>5.0593000000000004</v>
      </c>
      <c r="S756">
        <v>0.44900000000000001</v>
      </c>
      <c r="T756">
        <v>0.45200000000000001</v>
      </c>
      <c r="U756">
        <v>0.441</v>
      </c>
      <c r="V756">
        <v>0.45800000000000002</v>
      </c>
      <c r="W756">
        <v>0</v>
      </c>
      <c r="X756" t="s">
        <v>1052</v>
      </c>
      <c r="Y756" t="s">
        <v>89</v>
      </c>
      <c r="Z756" t="s">
        <v>198</v>
      </c>
    </row>
    <row r="757" spans="1:26" x14ac:dyDescent="0.25">
      <c r="A757" s="148">
        <v>1423</v>
      </c>
      <c r="B757" s="25">
        <v>43110</v>
      </c>
      <c r="C757" t="s">
        <v>293</v>
      </c>
      <c r="D757">
        <v>70.599999999999994</v>
      </c>
      <c r="E757">
        <v>42</v>
      </c>
      <c r="F757">
        <v>1.7000000000000001E-2</v>
      </c>
      <c r="G757">
        <v>521333</v>
      </c>
      <c r="H757">
        <v>13160</v>
      </c>
      <c r="I757">
        <v>16.8</v>
      </c>
      <c r="J757">
        <v>114</v>
      </c>
      <c r="K757">
        <v>114</v>
      </c>
      <c r="L757">
        <v>14</v>
      </c>
      <c r="M757">
        <v>0.97250859106529208</v>
      </c>
      <c r="N757">
        <v>1.9761</v>
      </c>
      <c r="O757">
        <v>2.0893000000000002</v>
      </c>
      <c r="P757">
        <v>2.867</v>
      </c>
      <c r="Q757">
        <v>3.0350000000000001</v>
      </c>
      <c r="R757">
        <v>5.0593000000000004</v>
      </c>
      <c r="S757">
        <v>0.73399999999999999</v>
      </c>
      <c r="T757">
        <v>0.73499999999999999</v>
      </c>
      <c r="U757">
        <v>0.71399999999999997</v>
      </c>
      <c r="V757">
        <v>0.73099999999999998</v>
      </c>
      <c r="W757">
        <v>0</v>
      </c>
      <c r="X757" t="s">
        <v>1052</v>
      </c>
      <c r="Y757" t="s">
        <v>89</v>
      </c>
      <c r="Z757" t="s">
        <v>198</v>
      </c>
    </row>
    <row r="758" spans="1:26" x14ac:dyDescent="0.25">
      <c r="A758" s="148">
        <v>1422</v>
      </c>
      <c r="B758" s="25">
        <v>43110</v>
      </c>
      <c r="C758" t="s">
        <v>500</v>
      </c>
      <c r="D758">
        <v>68</v>
      </c>
      <c r="E758">
        <v>39</v>
      </c>
      <c r="F758">
        <v>1.7000000000000001E-2</v>
      </c>
      <c r="G758">
        <v>521333</v>
      </c>
      <c r="H758">
        <v>13160</v>
      </c>
      <c r="I758">
        <v>15.6</v>
      </c>
      <c r="J758">
        <v>115</v>
      </c>
      <c r="K758">
        <v>115</v>
      </c>
      <c r="L758">
        <v>12.8</v>
      </c>
      <c r="M758">
        <v>0.98059598059598052</v>
      </c>
      <c r="N758">
        <v>1.1836</v>
      </c>
      <c r="O758">
        <v>1.0008999999999999</v>
      </c>
      <c r="P758">
        <v>4.2759999999999998</v>
      </c>
      <c r="Q758">
        <v>3.5659999999999998</v>
      </c>
      <c r="R758">
        <v>5.0593000000000004</v>
      </c>
      <c r="S758">
        <v>1.8280000000000001</v>
      </c>
      <c r="T758">
        <v>1.8029999999999999</v>
      </c>
      <c r="U758">
        <v>1.78</v>
      </c>
      <c r="V758">
        <v>1.7969999999999999</v>
      </c>
      <c r="W758">
        <v>0</v>
      </c>
      <c r="X758" t="s">
        <v>188</v>
      </c>
      <c r="Y758" t="s">
        <v>89</v>
      </c>
      <c r="Z758" t="s">
        <v>198</v>
      </c>
    </row>
    <row r="759" spans="1:26" x14ac:dyDescent="0.25">
      <c r="A759" s="148">
        <v>1421</v>
      </c>
      <c r="B759" s="25">
        <v>43110</v>
      </c>
      <c r="C759" t="s">
        <v>220</v>
      </c>
      <c r="D759">
        <v>68</v>
      </c>
      <c r="E759">
        <v>39</v>
      </c>
      <c r="F759">
        <v>1.7000000000000001E-2</v>
      </c>
      <c r="G759">
        <v>521333</v>
      </c>
      <c r="H759">
        <v>13160</v>
      </c>
      <c r="I759">
        <v>15.8</v>
      </c>
      <c r="J759">
        <v>115</v>
      </c>
      <c r="K759">
        <v>115</v>
      </c>
      <c r="L759">
        <v>13</v>
      </c>
      <c r="M759">
        <v>0.97923875432525953</v>
      </c>
      <c r="N759">
        <v>1.8978999999999999</v>
      </c>
      <c r="O759">
        <v>2.0588000000000002</v>
      </c>
      <c r="P759">
        <v>1.8169999999999999</v>
      </c>
      <c r="Q759">
        <v>1.986</v>
      </c>
      <c r="R759">
        <v>5.0593000000000004</v>
      </c>
      <c r="S759">
        <v>0.48399999999999999</v>
      </c>
      <c r="T759">
        <v>0.48799999999999999</v>
      </c>
      <c r="U759">
        <v>0.47599999999999998</v>
      </c>
      <c r="V759">
        <v>0.49299999999999999</v>
      </c>
      <c r="W759">
        <v>0</v>
      </c>
      <c r="X759" t="s">
        <v>188</v>
      </c>
      <c r="Y759" t="s">
        <v>89</v>
      </c>
      <c r="Z759" t="s">
        <v>198</v>
      </c>
    </row>
    <row r="760" spans="1:26" x14ac:dyDescent="0.25">
      <c r="A760" s="148">
        <v>1420</v>
      </c>
      <c r="B760" s="25">
        <v>43109</v>
      </c>
      <c r="C760" t="s">
        <v>220</v>
      </c>
      <c r="D760">
        <v>68</v>
      </c>
      <c r="E760">
        <v>45</v>
      </c>
      <c r="F760">
        <v>1.7000000000000001E-2</v>
      </c>
      <c r="G760">
        <v>521333</v>
      </c>
      <c r="H760">
        <v>13160</v>
      </c>
      <c r="I760">
        <v>15.8</v>
      </c>
      <c r="J760">
        <v>114</v>
      </c>
      <c r="K760">
        <v>114</v>
      </c>
      <c r="L760">
        <v>13</v>
      </c>
      <c r="M760">
        <v>0.97923875432525953</v>
      </c>
      <c r="N760">
        <v>0</v>
      </c>
      <c r="O760">
        <v>0</v>
      </c>
      <c r="P760">
        <v>0</v>
      </c>
      <c r="Q760">
        <v>0</v>
      </c>
      <c r="R760">
        <v>5.1215000000000002</v>
      </c>
      <c r="S760" t="s">
        <v>468</v>
      </c>
      <c r="T760" t="s">
        <v>468</v>
      </c>
      <c r="U760" t="s">
        <v>468</v>
      </c>
      <c r="V760">
        <v>2.4</v>
      </c>
      <c r="W760" t="s">
        <v>661</v>
      </c>
      <c r="X760" t="s">
        <v>1052</v>
      </c>
      <c r="Y760" t="s">
        <v>89</v>
      </c>
      <c r="Z760" t="s">
        <v>198</v>
      </c>
    </row>
    <row r="761" spans="1:26" x14ac:dyDescent="0.25">
      <c r="A761" s="148">
        <v>1419</v>
      </c>
      <c r="B761" s="25">
        <v>43109</v>
      </c>
      <c r="C761" t="s">
        <v>217</v>
      </c>
      <c r="D761">
        <v>68</v>
      </c>
      <c r="E761">
        <v>45</v>
      </c>
      <c r="F761">
        <v>1.7000000000000001E-2</v>
      </c>
      <c r="G761">
        <v>521333</v>
      </c>
      <c r="H761">
        <v>13160</v>
      </c>
      <c r="I761">
        <v>15.8</v>
      </c>
      <c r="J761">
        <v>114.5</v>
      </c>
      <c r="K761">
        <v>114.5</v>
      </c>
      <c r="L761">
        <v>13</v>
      </c>
      <c r="M761">
        <v>0.97923875432525953</v>
      </c>
      <c r="N761">
        <v>1.9944999999999999</v>
      </c>
      <c r="O761">
        <v>2.0326</v>
      </c>
      <c r="P761">
        <v>1.772</v>
      </c>
      <c r="Q761">
        <v>1.794</v>
      </c>
      <c r="R761">
        <v>5.1215000000000002</v>
      </c>
      <c r="S761">
        <v>0.45500000000000002</v>
      </c>
      <c r="T761">
        <v>0.45200000000000001</v>
      </c>
      <c r="U761">
        <v>0.44400000000000001</v>
      </c>
      <c r="V761">
        <v>0.46100000000000002</v>
      </c>
      <c r="W761">
        <v>0</v>
      </c>
      <c r="X761" t="s">
        <v>1052</v>
      </c>
      <c r="Y761" t="s">
        <v>89</v>
      </c>
      <c r="Z761" t="s">
        <v>198</v>
      </c>
    </row>
    <row r="762" spans="1:26" x14ac:dyDescent="0.25">
      <c r="A762" s="148">
        <v>1418</v>
      </c>
      <c r="B762" s="25">
        <v>43109</v>
      </c>
      <c r="C762" t="s">
        <v>293</v>
      </c>
      <c r="D762">
        <v>68</v>
      </c>
      <c r="E762">
        <v>45</v>
      </c>
      <c r="F762">
        <v>1.7000000000000001E-2</v>
      </c>
      <c r="G762">
        <v>521333</v>
      </c>
      <c r="H762">
        <v>13160</v>
      </c>
      <c r="I762">
        <v>16.899999999999999</v>
      </c>
      <c r="J762">
        <v>115</v>
      </c>
      <c r="K762">
        <v>115</v>
      </c>
      <c r="L762">
        <v>14</v>
      </c>
      <c r="M762">
        <v>0.97250859106529208</v>
      </c>
      <c r="N762">
        <v>1.9591000000000001</v>
      </c>
      <c r="O762">
        <v>2.0682</v>
      </c>
      <c r="P762">
        <v>2.6549999999999998</v>
      </c>
      <c r="Q762">
        <v>2.9159999999999999</v>
      </c>
      <c r="R762">
        <v>5.1215000000000002</v>
      </c>
      <c r="S762">
        <v>0.69399999999999995</v>
      </c>
      <c r="T762">
        <v>0.72199999999999998</v>
      </c>
      <c r="U762">
        <v>0.68899999999999995</v>
      </c>
      <c r="V762">
        <v>0.70599999999999996</v>
      </c>
      <c r="W762">
        <v>0</v>
      </c>
      <c r="X762" t="s">
        <v>1052</v>
      </c>
      <c r="Y762" t="s">
        <v>89</v>
      </c>
      <c r="Z762" t="s">
        <v>198</v>
      </c>
    </row>
    <row r="763" spans="1:26" x14ac:dyDescent="0.25">
      <c r="A763" s="148">
        <v>1417</v>
      </c>
      <c r="B763" s="25">
        <v>43109</v>
      </c>
      <c r="C763" t="s">
        <v>560</v>
      </c>
      <c r="D763">
        <v>70</v>
      </c>
      <c r="E763">
        <v>46</v>
      </c>
      <c r="F763">
        <v>1.7000000000000001E-2</v>
      </c>
      <c r="G763">
        <v>521333</v>
      </c>
      <c r="H763">
        <v>13160</v>
      </c>
      <c r="I763">
        <v>15.6</v>
      </c>
      <c r="J763">
        <v>114</v>
      </c>
      <c r="K763">
        <v>114</v>
      </c>
      <c r="L763">
        <v>12.9</v>
      </c>
      <c r="M763">
        <v>0.97991689750692512</v>
      </c>
      <c r="N763">
        <v>1.9306000000000001</v>
      </c>
      <c r="O763">
        <v>2.0150999999999999</v>
      </c>
      <c r="P763">
        <v>2.895</v>
      </c>
      <c r="Q763">
        <v>3.1059999999999999</v>
      </c>
      <c r="R763">
        <v>5.1215000000000002</v>
      </c>
      <c r="S763">
        <v>0.76800000000000002</v>
      </c>
      <c r="T763">
        <v>0.78900000000000003</v>
      </c>
      <c r="U763">
        <v>0.76300000000000001</v>
      </c>
      <c r="V763">
        <v>0.78</v>
      </c>
      <c r="W763">
        <v>0</v>
      </c>
      <c r="X763" t="s">
        <v>188</v>
      </c>
      <c r="Y763" t="s">
        <v>89</v>
      </c>
      <c r="Z763" t="s">
        <v>198</v>
      </c>
    </row>
    <row r="764" spans="1:26" x14ac:dyDescent="0.25">
      <c r="A764" s="148">
        <v>1416</v>
      </c>
      <c r="B764" s="25">
        <v>43109</v>
      </c>
      <c r="C764" t="s">
        <v>222</v>
      </c>
      <c r="D764">
        <v>70</v>
      </c>
      <c r="E764">
        <v>46</v>
      </c>
      <c r="F764">
        <v>1.7000000000000001E-2</v>
      </c>
      <c r="G764">
        <v>521333</v>
      </c>
      <c r="H764">
        <v>13160</v>
      </c>
      <c r="I764">
        <v>15.8</v>
      </c>
      <c r="J764">
        <v>115</v>
      </c>
      <c r="K764">
        <v>115</v>
      </c>
      <c r="L764">
        <v>13</v>
      </c>
      <c r="M764">
        <v>0.97923875432525953</v>
      </c>
      <c r="N764">
        <v>2.0095999999999998</v>
      </c>
      <c r="O764">
        <v>1.8319000000000001</v>
      </c>
      <c r="P764">
        <v>1.827</v>
      </c>
      <c r="Q764">
        <v>1.7130000000000001</v>
      </c>
      <c r="R764">
        <v>5.1215000000000002</v>
      </c>
      <c r="S764">
        <v>0.46600000000000003</v>
      </c>
      <c r="T764">
        <v>0.47899999999999998</v>
      </c>
      <c r="U764">
        <v>0.46300000000000002</v>
      </c>
      <c r="V764">
        <v>0.48</v>
      </c>
      <c r="W764">
        <v>0</v>
      </c>
      <c r="X764" t="s">
        <v>188</v>
      </c>
      <c r="Y764" t="s">
        <v>89</v>
      </c>
      <c r="Z764" t="s">
        <v>198</v>
      </c>
    </row>
    <row r="765" spans="1:26" x14ac:dyDescent="0.25">
      <c r="A765" s="148">
        <v>1415</v>
      </c>
      <c r="B765" s="25">
        <v>43109</v>
      </c>
      <c r="C765" t="s">
        <v>220</v>
      </c>
      <c r="D765">
        <v>68</v>
      </c>
      <c r="E765">
        <v>48</v>
      </c>
      <c r="F765">
        <v>1.7000000000000001E-2</v>
      </c>
      <c r="G765">
        <v>521333</v>
      </c>
      <c r="H765">
        <v>13160</v>
      </c>
      <c r="I765">
        <v>15.8</v>
      </c>
      <c r="J765">
        <v>114</v>
      </c>
      <c r="K765">
        <v>114</v>
      </c>
      <c r="L765">
        <v>13</v>
      </c>
      <c r="M765">
        <v>0.97923875432525953</v>
      </c>
      <c r="N765">
        <v>2.0131999999999999</v>
      </c>
      <c r="O765">
        <v>1.9836</v>
      </c>
      <c r="P765">
        <v>1.8240000000000001</v>
      </c>
      <c r="Q765">
        <v>1.82</v>
      </c>
      <c r="R765">
        <v>5.1215000000000002</v>
      </c>
      <c r="S765">
        <v>0.46400000000000002</v>
      </c>
      <c r="T765">
        <v>0.47</v>
      </c>
      <c r="U765">
        <v>0.45700000000000002</v>
      </c>
      <c r="V765">
        <v>0.47399999999999998</v>
      </c>
      <c r="W765">
        <v>0</v>
      </c>
      <c r="X765" t="s">
        <v>1052</v>
      </c>
      <c r="Y765" t="s">
        <v>89</v>
      </c>
      <c r="Z765" t="s">
        <v>198</v>
      </c>
    </row>
    <row r="766" spans="1:26" x14ac:dyDescent="0.25">
      <c r="A766" s="148">
        <v>1414</v>
      </c>
      <c r="B766" s="25">
        <v>43108</v>
      </c>
      <c r="C766" t="s">
        <v>222</v>
      </c>
      <c r="D766">
        <v>72</v>
      </c>
      <c r="E766">
        <v>45</v>
      </c>
      <c r="F766">
        <v>1.7000000000000001E-2</v>
      </c>
      <c r="G766">
        <v>521333</v>
      </c>
      <c r="H766">
        <v>13160</v>
      </c>
      <c r="I766">
        <v>15.8</v>
      </c>
      <c r="J766">
        <v>115</v>
      </c>
      <c r="K766">
        <v>115</v>
      </c>
      <c r="L766">
        <v>13</v>
      </c>
      <c r="M766">
        <v>0.97923875432525953</v>
      </c>
      <c r="N766">
        <v>0</v>
      </c>
      <c r="O766">
        <v>0</v>
      </c>
      <c r="P766">
        <v>0</v>
      </c>
      <c r="Q766">
        <v>0</v>
      </c>
      <c r="R766">
        <v>5.1279000000000003</v>
      </c>
      <c r="S766" t="s">
        <v>468</v>
      </c>
      <c r="T766" t="s">
        <v>468</v>
      </c>
      <c r="U766" t="s">
        <v>468</v>
      </c>
      <c r="V766">
        <v>2.35</v>
      </c>
      <c r="W766" t="s">
        <v>661</v>
      </c>
      <c r="X766" t="s">
        <v>1052</v>
      </c>
      <c r="Y766" t="s">
        <v>89</v>
      </c>
      <c r="Z766" t="s">
        <v>198</v>
      </c>
    </row>
    <row r="767" spans="1:26" x14ac:dyDescent="0.25">
      <c r="A767" s="148">
        <v>1413</v>
      </c>
      <c r="B767" s="25">
        <v>43108</v>
      </c>
      <c r="C767" t="s">
        <v>220</v>
      </c>
      <c r="D767">
        <v>72</v>
      </c>
      <c r="E767">
        <v>45</v>
      </c>
      <c r="F767">
        <v>1.7000000000000001E-2</v>
      </c>
      <c r="G767">
        <v>521333</v>
      </c>
      <c r="H767">
        <v>13160</v>
      </c>
      <c r="I767">
        <v>15.8</v>
      </c>
      <c r="J767">
        <v>114</v>
      </c>
      <c r="K767">
        <v>114</v>
      </c>
      <c r="L767">
        <v>13</v>
      </c>
      <c r="M767">
        <v>0.97923875432525953</v>
      </c>
      <c r="N767">
        <v>1.9657</v>
      </c>
      <c r="O767">
        <v>1.8537999999999999</v>
      </c>
      <c r="P767">
        <v>3.2120000000000002</v>
      </c>
      <c r="Q767">
        <v>3.044</v>
      </c>
      <c r="R767">
        <v>5.1279000000000003</v>
      </c>
      <c r="S767">
        <v>0.83799999999999997</v>
      </c>
      <c r="T767">
        <v>0.84199999999999997</v>
      </c>
      <c r="U767">
        <v>0.82299999999999995</v>
      </c>
      <c r="V767">
        <v>0.84</v>
      </c>
      <c r="W767">
        <v>0</v>
      </c>
      <c r="X767" t="s">
        <v>1052</v>
      </c>
      <c r="Y767" t="s">
        <v>89</v>
      </c>
      <c r="Z767" t="s">
        <v>198</v>
      </c>
    </row>
    <row r="768" spans="1:26" x14ac:dyDescent="0.25">
      <c r="A768" s="148">
        <v>1412</v>
      </c>
      <c r="B768" s="25">
        <v>43108</v>
      </c>
      <c r="C768" t="s">
        <v>293</v>
      </c>
      <c r="D768">
        <v>72</v>
      </c>
      <c r="E768">
        <v>45</v>
      </c>
      <c r="F768">
        <v>1.7000000000000001E-2</v>
      </c>
      <c r="G768">
        <v>521333</v>
      </c>
      <c r="H768">
        <v>13160</v>
      </c>
      <c r="I768">
        <v>16.899999999999999</v>
      </c>
      <c r="J768">
        <v>114.5</v>
      </c>
      <c r="K768">
        <v>114.5</v>
      </c>
      <c r="L768">
        <v>14.1</v>
      </c>
      <c r="M768">
        <v>0.97184065934065933</v>
      </c>
      <c r="N768">
        <v>1.9867999999999999</v>
      </c>
      <c r="O768">
        <v>1.9918</v>
      </c>
      <c r="P768">
        <v>3.173</v>
      </c>
      <c r="Q768">
        <v>3.294</v>
      </c>
      <c r="R768">
        <v>5.1279000000000003</v>
      </c>
      <c r="S768">
        <v>0.81899999999999995</v>
      </c>
      <c r="T768">
        <v>0.84799999999999998</v>
      </c>
      <c r="U768">
        <v>0.81</v>
      </c>
      <c r="V768">
        <v>0.82699999999999996</v>
      </c>
      <c r="W768">
        <v>0</v>
      </c>
      <c r="X768" t="s">
        <v>1052</v>
      </c>
      <c r="Y768" t="s">
        <v>89</v>
      </c>
      <c r="Z768" t="s">
        <v>198</v>
      </c>
    </row>
    <row r="769" spans="1:26" x14ac:dyDescent="0.25">
      <c r="A769" s="148">
        <v>1411</v>
      </c>
      <c r="B769" s="25">
        <v>43108</v>
      </c>
      <c r="C769" t="s">
        <v>500</v>
      </c>
      <c r="D769">
        <v>70</v>
      </c>
      <c r="E769">
        <v>39</v>
      </c>
      <c r="F769">
        <v>1.7000000000000001E-2</v>
      </c>
      <c r="G769">
        <v>521333</v>
      </c>
      <c r="H769">
        <v>13160</v>
      </c>
      <c r="I769">
        <v>15.5</v>
      </c>
      <c r="J769">
        <v>114</v>
      </c>
      <c r="K769">
        <v>114</v>
      </c>
      <c r="L769">
        <v>12.8</v>
      </c>
      <c r="M769">
        <v>0.98059598059598052</v>
      </c>
      <c r="N769">
        <v>0.99709999999999999</v>
      </c>
      <c r="O769">
        <v>1.234</v>
      </c>
      <c r="P769">
        <v>3.609</v>
      </c>
      <c r="Q769">
        <v>4.4630000000000001</v>
      </c>
      <c r="R769">
        <v>5.1279000000000003</v>
      </c>
      <c r="S769">
        <v>1.8560000000000001</v>
      </c>
      <c r="T769">
        <v>1.855</v>
      </c>
      <c r="U769">
        <v>1.819</v>
      </c>
      <c r="V769">
        <v>1.8360000000000001</v>
      </c>
      <c r="W769">
        <v>0</v>
      </c>
      <c r="X769" t="s">
        <v>188</v>
      </c>
      <c r="Y769" t="s">
        <v>89</v>
      </c>
      <c r="Z769" t="s">
        <v>198</v>
      </c>
    </row>
    <row r="770" spans="1:26" x14ac:dyDescent="0.25">
      <c r="A770" s="148">
        <v>1410</v>
      </c>
      <c r="B770" s="25">
        <v>43108</v>
      </c>
      <c r="C770" t="s">
        <v>217</v>
      </c>
      <c r="D770">
        <v>70</v>
      </c>
      <c r="E770">
        <v>35</v>
      </c>
      <c r="F770">
        <v>1.7000000000000001E-2</v>
      </c>
      <c r="G770">
        <v>521333</v>
      </c>
      <c r="H770">
        <v>13160</v>
      </c>
      <c r="I770">
        <v>15.8</v>
      </c>
      <c r="J770">
        <v>115</v>
      </c>
      <c r="K770">
        <v>115</v>
      </c>
      <c r="L770">
        <v>13</v>
      </c>
      <c r="M770">
        <v>0.97923875432525953</v>
      </c>
      <c r="N770">
        <v>2.2035999999999998</v>
      </c>
      <c r="O770">
        <v>1.8546</v>
      </c>
      <c r="P770">
        <v>1.617</v>
      </c>
      <c r="Q770">
        <v>1.4079999999999999</v>
      </c>
      <c r="R770">
        <v>5.1279000000000003</v>
      </c>
      <c r="S770">
        <v>0.376</v>
      </c>
      <c r="T770">
        <v>0.38900000000000001</v>
      </c>
      <c r="U770">
        <v>0.375</v>
      </c>
      <c r="V770">
        <v>0.39200000000000002</v>
      </c>
      <c r="W770">
        <v>0</v>
      </c>
      <c r="X770" t="s">
        <v>188</v>
      </c>
      <c r="Y770" t="s">
        <v>89</v>
      </c>
      <c r="Z770" t="s">
        <v>198</v>
      </c>
    </row>
    <row r="771" spans="1:26" x14ac:dyDescent="0.25">
      <c r="A771" s="148">
        <v>1409</v>
      </c>
      <c r="B771" s="25">
        <v>43107</v>
      </c>
      <c r="C771" t="s">
        <v>217</v>
      </c>
      <c r="D771">
        <v>69.8</v>
      </c>
      <c r="E771">
        <v>65</v>
      </c>
      <c r="F771">
        <v>1.7000000000000001E-2</v>
      </c>
      <c r="G771">
        <v>521333</v>
      </c>
      <c r="H771">
        <v>13160</v>
      </c>
      <c r="I771">
        <v>15.9</v>
      </c>
      <c r="J771">
        <v>114</v>
      </c>
      <c r="K771">
        <v>114</v>
      </c>
      <c r="L771">
        <v>13.1</v>
      </c>
      <c r="M771">
        <v>0.97856154910096826</v>
      </c>
      <c r="N771">
        <v>1.0382</v>
      </c>
      <c r="O771">
        <v>0.99860000000000004</v>
      </c>
      <c r="P771">
        <v>3.3069999999999999</v>
      </c>
      <c r="Q771">
        <v>3.2240000000000002</v>
      </c>
      <c r="R771">
        <v>5.1109</v>
      </c>
      <c r="S771">
        <v>1.6279999999999999</v>
      </c>
      <c r="T771">
        <v>1.65</v>
      </c>
      <c r="U771">
        <v>1.6040000000000001</v>
      </c>
      <c r="V771">
        <v>1.621</v>
      </c>
      <c r="W771">
        <v>0</v>
      </c>
      <c r="X771" t="s">
        <v>1052</v>
      </c>
      <c r="Y771" t="s">
        <v>89</v>
      </c>
      <c r="Z771" t="s">
        <v>198</v>
      </c>
    </row>
    <row r="772" spans="1:26" x14ac:dyDescent="0.25">
      <c r="A772" s="148">
        <v>1408</v>
      </c>
      <c r="B772" s="25">
        <v>43108</v>
      </c>
      <c r="C772" t="s">
        <v>222</v>
      </c>
      <c r="D772">
        <v>68.400000000000006</v>
      </c>
      <c r="E772">
        <v>61</v>
      </c>
      <c r="F772">
        <v>1.7000000000000001E-2</v>
      </c>
      <c r="G772">
        <v>521333</v>
      </c>
      <c r="H772">
        <v>13160</v>
      </c>
      <c r="I772">
        <v>15.8</v>
      </c>
      <c r="J772">
        <v>115</v>
      </c>
      <c r="K772">
        <v>115</v>
      </c>
      <c r="L772">
        <v>13</v>
      </c>
      <c r="M772">
        <v>0.97923875432525953</v>
      </c>
      <c r="N772">
        <v>1.9073</v>
      </c>
      <c r="O772">
        <v>1.9879</v>
      </c>
      <c r="P772">
        <v>1.696</v>
      </c>
      <c r="Q772">
        <v>1.7989999999999999</v>
      </c>
      <c r="R772">
        <v>5.1279000000000003</v>
      </c>
      <c r="S772">
        <v>0.45600000000000002</v>
      </c>
      <c r="T772">
        <v>0.46400000000000002</v>
      </c>
      <c r="U772">
        <v>0.45</v>
      </c>
      <c r="V772">
        <v>0.46700000000000003</v>
      </c>
      <c r="W772">
        <v>0</v>
      </c>
      <c r="X772" t="s">
        <v>1052</v>
      </c>
      <c r="Y772" t="s">
        <v>89</v>
      </c>
      <c r="Z772" t="s">
        <v>198</v>
      </c>
    </row>
    <row r="773" spans="1:26" x14ac:dyDescent="0.25">
      <c r="A773" s="148">
        <v>1407</v>
      </c>
      <c r="B773" s="25">
        <v>43107</v>
      </c>
      <c r="C773" t="s">
        <v>222</v>
      </c>
      <c r="D773">
        <v>69.8</v>
      </c>
      <c r="E773">
        <v>65</v>
      </c>
      <c r="F773">
        <v>1.7000000000000001E-2</v>
      </c>
      <c r="G773">
        <v>521333</v>
      </c>
      <c r="H773">
        <v>13160</v>
      </c>
      <c r="I773">
        <v>15.8</v>
      </c>
      <c r="J773">
        <v>115</v>
      </c>
      <c r="K773">
        <v>115</v>
      </c>
      <c r="L773">
        <v>13</v>
      </c>
      <c r="M773">
        <v>0.97923875432525953</v>
      </c>
      <c r="N773">
        <v>2.0135999999999998</v>
      </c>
      <c r="O773">
        <v>1.9639</v>
      </c>
      <c r="P773">
        <v>3.085</v>
      </c>
      <c r="Q773">
        <v>2.9470000000000001</v>
      </c>
      <c r="R773">
        <v>5.1109</v>
      </c>
      <c r="S773">
        <v>0.78300000000000003</v>
      </c>
      <c r="T773">
        <v>0.76700000000000002</v>
      </c>
      <c r="U773">
        <v>0.75900000000000001</v>
      </c>
      <c r="V773">
        <v>0.77600000000000002</v>
      </c>
      <c r="W773">
        <v>0</v>
      </c>
      <c r="X773" t="s">
        <v>1052</v>
      </c>
      <c r="Y773" t="s">
        <v>89</v>
      </c>
      <c r="Z773" t="s">
        <v>198</v>
      </c>
    </row>
    <row r="774" spans="1:26" x14ac:dyDescent="0.25">
      <c r="A774" s="148">
        <v>1406</v>
      </c>
      <c r="B774" s="25">
        <v>43107</v>
      </c>
      <c r="C774" t="s">
        <v>293</v>
      </c>
      <c r="D774">
        <v>69.8</v>
      </c>
      <c r="E774">
        <v>65</v>
      </c>
      <c r="F774">
        <v>1.7000000000000001E-2</v>
      </c>
      <c r="G774">
        <v>521333</v>
      </c>
      <c r="H774">
        <v>13160</v>
      </c>
      <c r="I774">
        <v>17.100000000000001</v>
      </c>
      <c r="J774">
        <v>114.5</v>
      </c>
      <c r="K774">
        <v>114.5</v>
      </c>
      <c r="L774">
        <v>14.3</v>
      </c>
      <c r="M774">
        <v>0.97050754458161859</v>
      </c>
      <c r="N774">
        <v>1.9426000000000001</v>
      </c>
      <c r="O774">
        <v>2.0432999999999999</v>
      </c>
      <c r="P774">
        <v>3.3029999999999999</v>
      </c>
      <c r="Q774">
        <v>3.4460000000000002</v>
      </c>
      <c r="R774">
        <v>5.1109</v>
      </c>
      <c r="S774">
        <v>0.86899999999999999</v>
      </c>
      <c r="T774">
        <v>0.86199999999999999</v>
      </c>
      <c r="U774">
        <v>0.84</v>
      </c>
      <c r="V774">
        <v>0.85699999999999998</v>
      </c>
      <c r="W774">
        <v>0</v>
      </c>
      <c r="X774" t="s">
        <v>1052</v>
      </c>
      <c r="Y774" t="s">
        <v>89</v>
      </c>
      <c r="Z774" t="s">
        <v>198</v>
      </c>
    </row>
    <row r="775" spans="1:26" x14ac:dyDescent="0.25">
      <c r="A775" s="148">
        <v>1405</v>
      </c>
      <c r="B775" s="25">
        <v>43107</v>
      </c>
      <c r="C775" t="s">
        <v>560</v>
      </c>
      <c r="D775">
        <v>69</v>
      </c>
      <c r="E775">
        <v>43</v>
      </c>
      <c r="F775">
        <v>1.7000000000000001E-2</v>
      </c>
      <c r="G775">
        <v>521333</v>
      </c>
      <c r="H775">
        <v>13160</v>
      </c>
      <c r="I775">
        <v>15.6</v>
      </c>
      <c r="J775">
        <v>114</v>
      </c>
      <c r="K775">
        <v>114</v>
      </c>
      <c r="L775">
        <v>12.9</v>
      </c>
      <c r="M775">
        <v>0.97991689750692512</v>
      </c>
      <c r="N775">
        <v>0.9355</v>
      </c>
      <c r="O775">
        <v>1.0806</v>
      </c>
      <c r="P775">
        <v>1.966</v>
      </c>
      <c r="Q775">
        <v>2.3090000000000002</v>
      </c>
      <c r="R775">
        <v>5.1109</v>
      </c>
      <c r="S775">
        <v>1.0740000000000001</v>
      </c>
      <c r="T775">
        <v>1.0920000000000001</v>
      </c>
      <c r="U775">
        <v>1.0609999999999999</v>
      </c>
      <c r="V775">
        <v>1.0780000000000001</v>
      </c>
      <c r="W775">
        <v>0</v>
      </c>
      <c r="X775" t="s">
        <v>188</v>
      </c>
      <c r="Y775" t="s">
        <v>89</v>
      </c>
      <c r="Z775" t="s">
        <v>198</v>
      </c>
    </row>
    <row r="776" spans="1:26" x14ac:dyDescent="0.25">
      <c r="A776" s="148">
        <v>1404</v>
      </c>
      <c r="B776" s="25">
        <v>43107</v>
      </c>
      <c r="C776" t="s">
        <v>220</v>
      </c>
      <c r="D776">
        <v>69</v>
      </c>
      <c r="E776">
        <v>43</v>
      </c>
      <c r="F776">
        <v>1.7000000000000001E-2</v>
      </c>
      <c r="G776">
        <v>521333</v>
      </c>
      <c r="H776">
        <v>13160</v>
      </c>
      <c r="I776">
        <v>15.8</v>
      </c>
      <c r="J776">
        <v>115</v>
      </c>
      <c r="K776">
        <v>115</v>
      </c>
      <c r="L776">
        <v>13</v>
      </c>
      <c r="M776">
        <v>0.97923875432525953</v>
      </c>
      <c r="N776">
        <v>1.8749</v>
      </c>
      <c r="O776">
        <v>2.0968</v>
      </c>
      <c r="P776">
        <v>1.7769999999999999</v>
      </c>
      <c r="Q776">
        <v>2.0310000000000001</v>
      </c>
      <c r="R776">
        <v>5.1109</v>
      </c>
      <c r="S776">
        <v>0.48399999999999999</v>
      </c>
      <c r="T776">
        <v>0.495</v>
      </c>
      <c r="U776">
        <v>0.47899999999999998</v>
      </c>
      <c r="V776">
        <v>0.496</v>
      </c>
      <c r="W776">
        <v>0</v>
      </c>
      <c r="X776" t="s">
        <v>188</v>
      </c>
      <c r="Y776" t="s">
        <v>89</v>
      </c>
      <c r="Z776" t="s">
        <v>198</v>
      </c>
    </row>
    <row r="777" spans="1:26" x14ac:dyDescent="0.25">
      <c r="A777" s="148">
        <v>1403</v>
      </c>
      <c r="B777" s="25">
        <v>43106</v>
      </c>
      <c r="C777" t="s">
        <v>217</v>
      </c>
      <c r="D777">
        <v>68</v>
      </c>
      <c r="E777">
        <v>41</v>
      </c>
      <c r="F777">
        <v>1.7000000000000001E-2</v>
      </c>
      <c r="G777">
        <v>521333</v>
      </c>
      <c r="H777">
        <v>13160</v>
      </c>
      <c r="I777">
        <v>15.9</v>
      </c>
      <c r="J777">
        <v>114</v>
      </c>
      <c r="K777">
        <v>114</v>
      </c>
      <c r="L777">
        <v>13.1</v>
      </c>
      <c r="M777">
        <v>0.97856154910096826</v>
      </c>
      <c r="N777">
        <v>1.9463999999999999</v>
      </c>
      <c r="O777">
        <v>2.0108999999999999</v>
      </c>
      <c r="P777">
        <v>1.577</v>
      </c>
      <c r="Q777">
        <v>1.649</v>
      </c>
      <c r="R777">
        <v>5.2442000000000002</v>
      </c>
      <c r="S777">
        <v>0.42499999999999999</v>
      </c>
      <c r="T777">
        <v>0.43</v>
      </c>
      <c r="U777">
        <v>0.41799999999999998</v>
      </c>
      <c r="V777">
        <v>0.435</v>
      </c>
      <c r="W777">
        <v>0</v>
      </c>
      <c r="X777" t="s">
        <v>1052</v>
      </c>
      <c r="Y777" t="s">
        <v>89</v>
      </c>
      <c r="Z777" t="s">
        <v>198</v>
      </c>
    </row>
    <row r="778" spans="1:26" x14ac:dyDescent="0.25">
      <c r="A778" s="148">
        <v>1402</v>
      </c>
      <c r="B778" s="25">
        <v>43106</v>
      </c>
      <c r="C778" t="s">
        <v>220</v>
      </c>
      <c r="D778">
        <v>68</v>
      </c>
      <c r="E778">
        <v>41</v>
      </c>
      <c r="F778">
        <v>1.7000000000000001E-2</v>
      </c>
      <c r="G778">
        <v>521333</v>
      </c>
      <c r="H778">
        <v>13160</v>
      </c>
      <c r="I778">
        <v>15.7</v>
      </c>
      <c r="J778">
        <v>114</v>
      </c>
      <c r="K778">
        <v>114</v>
      </c>
      <c r="L778">
        <v>13</v>
      </c>
      <c r="M778">
        <v>0.97923875432525953</v>
      </c>
      <c r="N778">
        <v>1.0325</v>
      </c>
      <c r="O778">
        <v>1.1029</v>
      </c>
      <c r="P778">
        <v>3.6349999999999998</v>
      </c>
      <c r="Q778">
        <v>3.8780000000000001</v>
      </c>
      <c r="R778">
        <v>5.2442000000000002</v>
      </c>
      <c r="S778">
        <v>1.8460000000000001</v>
      </c>
      <c r="T778">
        <v>1.8440000000000001</v>
      </c>
      <c r="U778">
        <v>1.8069999999999999</v>
      </c>
      <c r="V778">
        <v>1.8240000000000001</v>
      </c>
      <c r="W778">
        <v>0</v>
      </c>
      <c r="X778" t="s">
        <v>1052</v>
      </c>
      <c r="Y778" t="s">
        <v>89</v>
      </c>
      <c r="Z778" t="s">
        <v>198</v>
      </c>
    </row>
    <row r="779" spans="1:26" x14ac:dyDescent="0.25">
      <c r="A779" s="148">
        <v>1401</v>
      </c>
      <c r="B779" s="25">
        <v>43106</v>
      </c>
      <c r="C779" t="s">
        <v>500</v>
      </c>
      <c r="D779">
        <v>68</v>
      </c>
      <c r="E779">
        <v>41</v>
      </c>
      <c r="F779">
        <v>1.7000000000000001E-2</v>
      </c>
      <c r="G779">
        <v>521333</v>
      </c>
      <c r="H779">
        <v>13160</v>
      </c>
      <c r="I779">
        <v>15.7</v>
      </c>
      <c r="J779">
        <v>114.5</v>
      </c>
      <c r="K779">
        <v>114.5</v>
      </c>
      <c r="L779">
        <v>12.9</v>
      </c>
      <c r="M779">
        <v>0.97991689750692512</v>
      </c>
      <c r="N779">
        <v>0</v>
      </c>
      <c r="O779">
        <v>0</v>
      </c>
      <c r="P779">
        <v>0</v>
      </c>
      <c r="Q779">
        <v>0</v>
      </c>
      <c r="R779">
        <v>5.2442000000000002</v>
      </c>
      <c r="S779" t="s">
        <v>468</v>
      </c>
      <c r="T779" t="s">
        <v>468</v>
      </c>
      <c r="U779" t="s">
        <v>468</v>
      </c>
      <c r="V779">
        <v>2.2000000000000002</v>
      </c>
      <c r="W779" t="s">
        <v>661</v>
      </c>
      <c r="X779" t="s">
        <v>1052</v>
      </c>
      <c r="Y779" t="s">
        <v>89</v>
      </c>
      <c r="Z779" t="s">
        <v>198</v>
      </c>
    </row>
    <row r="780" spans="1:26" x14ac:dyDescent="0.25">
      <c r="A780" s="148">
        <v>1400</v>
      </c>
      <c r="B780" s="25">
        <v>43106</v>
      </c>
      <c r="C780" t="s">
        <v>293</v>
      </c>
      <c r="D780">
        <v>68</v>
      </c>
      <c r="E780">
        <v>41</v>
      </c>
      <c r="F780">
        <v>1.7000000000000001E-2</v>
      </c>
      <c r="G780">
        <v>521333</v>
      </c>
      <c r="H780">
        <v>13160</v>
      </c>
      <c r="I780">
        <v>16.8</v>
      </c>
      <c r="J780">
        <v>114.5</v>
      </c>
      <c r="K780">
        <v>114.5</v>
      </c>
      <c r="L780">
        <v>14</v>
      </c>
      <c r="M780">
        <v>0.97250859106529208</v>
      </c>
      <c r="N780">
        <v>1.8958999999999999</v>
      </c>
      <c r="O780">
        <v>1.9832000000000001</v>
      </c>
      <c r="P780">
        <v>2.7189999999999999</v>
      </c>
      <c r="Q780">
        <v>2.8780000000000001</v>
      </c>
      <c r="R780">
        <v>5.2442000000000002</v>
      </c>
      <c r="S780">
        <v>0.752</v>
      </c>
      <c r="T780">
        <v>0.76100000000000001</v>
      </c>
      <c r="U780">
        <v>0.73599999999999999</v>
      </c>
      <c r="V780">
        <v>0.753</v>
      </c>
      <c r="W780">
        <v>0</v>
      </c>
      <c r="X780" t="s">
        <v>1052</v>
      </c>
      <c r="Y780" t="s">
        <v>89</v>
      </c>
      <c r="Z780" t="s">
        <v>198</v>
      </c>
    </row>
    <row r="781" spans="1:26" x14ac:dyDescent="0.25">
      <c r="A781" s="148">
        <v>1399</v>
      </c>
      <c r="B781" s="25">
        <v>43106</v>
      </c>
      <c r="C781" t="s">
        <v>222</v>
      </c>
      <c r="D781">
        <v>73</v>
      </c>
      <c r="E781">
        <v>32</v>
      </c>
      <c r="F781">
        <v>1.7000000000000001E-2</v>
      </c>
      <c r="G781">
        <v>521333</v>
      </c>
      <c r="H781">
        <v>13160</v>
      </c>
      <c r="I781">
        <v>15.9</v>
      </c>
      <c r="J781">
        <v>114</v>
      </c>
      <c r="K781">
        <v>114</v>
      </c>
      <c r="L781">
        <v>13.1</v>
      </c>
      <c r="M781">
        <v>0.97856154910096826</v>
      </c>
      <c r="N781">
        <v>1.8313999999999999</v>
      </c>
      <c r="O781">
        <v>2.0476999999999999</v>
      </c>
      <c r="P781">
        <v>1.637</v>
      </c>
      <c r="Q781">
        <v>1.901</v>
      </c>
      <c r="R781">
        <v>5.2442000000000002</v>
      </c>
      <c r="S781">
        <v>0.46899999999999997</v>
      </c>
      <c r="T781">
        <v>0.48699999999999999</v>
      </c>
      <c r="U781">
        <v>0.46800000000000003</v>
      </c>
      <c r="V781">
        <v>0.48499999999999999</v>
      </c>
      <c r="W781">
        <v>0</v>
      </c>
      <c r="X781" t="s">
        <v>188</v>
      </c>
      <c r="Y781" t="s">
        <v>89</v>
      </c>
      <c r="Z781" t="s">
        <v>198</v>
      </c>
    </row>
    <row r="782" spans="1:26" x14ac:dyDescent="0.25">
      <c r="A782" s="148">
        <v>1398</v>
      </c>
      <c r="B782" s="25">
        <v>43105</v>
      </c>
      <c r="C782" t="s">
        <v>220</v>
      </c>
      <c r="D782">
        <v>68</v>
      </c>
      <c r="E782">
        <v>44</v>
      </c>
      <c r="F782">
        <v>1.7000000000000001E-2</v>
      </c>
      <c r="G782">
        <v>521333</v>
      </c>
      <c r="H782">
        <v>13160</v>
      </c>
      <c r="I782">
        <v>15.7</v>
      </c>
      <c r="J782">
        <v>114</v>
      </c>
      <c r="K782">
        <v>114</v>
      </c>
      <c r="L782">
        <v>13</v>
      </c>
      <c r="M782">
        <v>0.97923875432525953</v>
      </c>
      <c r="N782">
        <v>1.9962</v>
      </c>
      <c r="O782">
        <v>2.0788000000000002</v>
      </c>
      <c r="P782">
        <v>1.921</v>
      </c>
      <c r="Q782">
        <v>1.966</v>
      </c>
      <c r="R782">
        <v>5.1405000000000003</v>
      </c>
      <c r="S782">
        <v>0.495</v>
      </c>
      <c r="T782">
        <v>0.48599999999999999</v>
      </c>
      <c r="U782">
        <v>0.48</v>
      </c>
      <c r="V782">
        <v>0.497</v>
      </c>
      <c r="W782">
        <v>0</v>
      </c>
      <c r="X782" t="s">
        <v>188</v>
      </c>
      <c r="Y782" t="s">
        <v>89</v>
      </c>
      <c r="Z782" t="s">
        <v>198</v>
      </c>
    </row>
    <row r="783" spans="1:26" x14ac:dyDescent="0.25">
      <c r="A783" s="148">
        <v>1397</v>
      </c>
      <c r="B783" s="25">
        <v>43105</v>
      </c>
      <c r="C783" t="s">
        <v>406</v>
      </c>
      <c r="D783">
        <v>68</v>
      </c>
      <c r="E783">
        <v>44</v>
      </c>
      <c r="F783">
        <v>1.7000000000000001E-2</v>
      </c>
      <c r="G783">
        <v>521333</v>
      </c>
      <c r="H783">
        <v>13160</v>
      </c>
      <c r="I783">
        <v>15.8</v>
      </c>
      <c r="J783">
        <v>116</v>
      </c>
      <c r="K783">
        <v>116</v>
      </c>
      <c r="L783">
        <v>13</v>
      </c>
      <c r="M783">
        <v>0.97923875432525953</v>
      </c>
      <c r="N783">
        <v>0.88139999999999996</v>
      </c>
      <c r="O783">
        <v>1.0367999999999999</v>
      </c>
      <c r="P783">
        <v>2.2530000000000001</v>
      </c>
      <c r="Q783">
        <v>2.5960000000000001</v>
      </c>
      <c r="R783">
        <v>5.1405000000000003</v>
      </c>
      <c r="S783">
        <v>1.3140000000000001</v>
      </c>
      <c r="T783">
        <v>1.2869999999999999</v>
      </c>
      <c r="U783">
        <v>1.274</v>
      </c>
      <c r="V783">
        <v>1.2909999999999999</v>
      </c>
      <c r="W783">
        <v>0</v>
      </c>
      <c r="X783" t="s">
        <v>188</v>
      </c>
      <c r="Y783" t="s">
        <v>89</v>
      </c>
      <c r="Z783" t="s">
        <v>198</v>
      </c>
    </row>
    <row r="784" spans="1:26" x14ac:dyDescent="0.25">
      <c r="A784" s="148">
        <v>1396</v>
      </c>
      <c r="B784" s="25">
        <v>43105</v>
      </c>
      <c r="C784" t="s">
        <v>293</v>
      </c>
      <c r="D784">
        <v>69</v>
      </c>
      <c r="E784">
        <v>43</v>
      </c>
      <c r="F784">
        <v>1.7000000000000001E-2</v>
      </c>
      <c r="G784">
        <v>521333</v>
      </c>
      <c r="H784">
        <v>13160</v>
      </c>
      <c r="I784">
        <v>16.899999999999999</v>
      </c>
      <c r="J784">
        <v>115</v>
      </c>
      <c r="K784">
        <v>115</v>
      </c>
      <c r="L784">
        <v>14</v>
      </c>
      <c r="M784">
        <v>0.97250859106529208</v>
      </c>
      <c r="N784">
        <v>1.1080000000000001</v>
      </c>
      <c r="O784">
        <v>1.0766</v>
      </c>
      <c r="P784">
        <v>1.9830000000000001</v>
      </c>
      <c r="Q784">
        <v>1.982</v>
      </c>
      <c r="R784">
        <v>5.1405000000000003</v>
      </c>
      <c r="S784">
        <v>0.92</v>
      </c>
      <c r="T784">
        <v>0.94599999999999995</v>
      </c>
      <c r="U784">
        <v>0.90700000000000003</v>
      </c>
      <c r="V784">
        <v>0.92400000000000004</v>
      </c>
      <c r="W784">
        <v>0</v>
      </c>
      <c r="X784" t="s">
        <v>188</v>
      </c>
      <c r="Y784" t="s">
        <v>89</v>
      </c>
      <c r="Z784" t="s">
        <v>198</v>
      </c>
    </row>
    <row r="785" spans="1:26" x14ac:dyDescent="0.25">
      <c r="A785" s="148">
        <v>1395</v>
      </c>
      <c r="B785" s="25">
        <v>43105</v>
      </c>
      <c r="C785" t="s">
        <v>560</v>
      </c>
      <c r="D785">
        <v>69</v>
      </c>
      <c r="E785">
        <v>43</v>
      </c>
      <c r="F785">
        <v>1.7000000000000001E-2</v>
      </c>
      <c r="G785">
        <v>521333</v>
      </c>
      <c r="H785">
        <v>13160</v>
      </c>
      <c r="I785">
        <v>15.7</v>
      </c>
      <c r="J785">
        <v>116</v>
      </c>
      <c r="K785">
        <v>116</v>
      </c>
      <c r="L785">
        <v>12.9</v>
      </c>
      <c r="M785">
        <v>0.97991689750692512</v>
      </c>
      <c r="N785">
        <v>0.97109999999999996</v>
      </c>
      <c r="O785">
        <v>1.0588</v>
      </c>
      <c r="P785">
        <v>1.9279999999999999</v>
      </c>
      <c r="Q785">
        <v>2.109</v>
      </c>
      <c r="R785">
        <v>5.1405000000000003</v>
      </c>
      <c r="S785">
        <v>1.0209999999999999</v>
      </c>
      <c r="T785">
        <v>1.024</v>
      </c>
      <c r="U785">
        <v>1.002</v>
      </c>
      <c r="V785">
        <v>1.0189999999999999</v>
      </c>
      <c r="W785">
        <v>0</v>
      </c>
      <c r="X785" t="s">
        <v>188</v>
      </c>
      <c r="Y785" t="s">
        <v>89</v>
      </c>
      <c r="Z785" t="s">
        <v>198</v>
      </c>
    </row>
    <row r="786" spans="1:26" x14ac:dyDescent="0.25">
      <c r="A786" s="148">
        <v>1394</v>
      </c>
      <c r="B786" s="25">
        <v>43105</v>
      </c>
      <c r="C786" t="s">
        <v>217</v>
      </c>
      <c r="D786">
        <v>70</v>
      </c>
      <c r="E786">
        <v>41</v>
      </c>
      <c r="F786">
        <v>1.7000000000000001E-2</v>
      </c>
      <c r="G786">
        <v>521333</v>
      </c>
      <c r="H786">
        <v>13160</v>
      </c>
      <c r="I786">
        <v>15.9</v>
      </c>
      <c r="J786">
        <v>115</v>
      </c>
      <c r="K786">
        <v>115</v>
      </c>
      <c r="L786">
        <v>13.1</v>
      </c>
      <c r="M786">
        <v>0.97856154910096826</v>
      </c>
      <c r="N786">
        <v>2.1722999999999999</v>
      </c>
      <c r="O786">
        <v>2.0933999999999999</v>
      </c>
      <c r="P786">
        <v>1.8640000000000001</v>
      </c>
      <c r="Q786">
        <v>1.7430000000000001</v>
      </c>
      <c r="R786">
        <v>5.1405000000000003</v>
      </c>
      <c r="S786">
        <v>0.441</v>
      </c>
      <c r="T786">
        <v>0.42799999999999999</v>
      </c>
      <c r="U786">
        <v>0.42499999999999999</v>
      </c>
      <c r="V786">
        <v>0.442</v>
      </c>
      <c r="W786">
        <v>0</v>
      </c>
      <c r="X786" t="s">
        <v>1052</v>
      </c>
      <c r="Y786" t="s">
        <v>89</v>
      </c>
      <c r="Z786" t="s">
        <v>198</v>
      </c>
    </row>
    <row r="787" spans="1:26" x14ac:dyDescent="0.25">
      <c r="A787" s="148">
        <v>1393</v>
      </c>
      <c r="B787" s="25">
        <v>43104</v>
      </c>
      <c r="C787" t="s">
        <v>222</v>
      </c>
      <c r="D787">
        <v>69</v>
      </c>
      <c r="E787">
        <v>45</v>
      </c>
      <c r="F787">
        <v>1.7000000000000001E-2</v>
      </c>
      <c r="G787">
        <v>521333</v>
      </c>
      <c r="H787">
        <v>13160</v>
      </c>
      <c r="I787">
        <v>15.8</v>
      </c>
      <c r="J787">
        <v>115</v>
      </c>
      <c r="K787">
        <v>115</v>
      </c>
      <c r="L787">
        <v>13</v>
      </c>
      <c r="M787">
        <v>0.97923875432525953</v>
      </c>
      <c r="N787">
        <v>1.8966000000000001</v>
      </c>
      <c r="O787">
        <v>2.0144000000000002</v>
      </c>
      <c r="P787">
        <v>1.605</v>
      </c>
      <c r="Q787">
        <v>1.744</v>
      </c>
      <c r="R787">
        <v>5.1654999999999998</v>
      </c>
      <c r="S787">
        <v>0.437</v>
      </c>
      <c r="T787">
        <v>0.44700000000000001</v>
      </c>
      <c r="U787">
        <v>0.433</v>
      </c>
      <c r="V787">
        <v>0.45</v>
      </c>
      <c r="W787">
        <v>0</v>
      </c>
      <c r="X787" t="s">
        <v>188</v>
      </c>
      <c r="Y787" t="s">
        <v>89</v>
      </c>
      <c r="Z787" t="s">
        <v>198</v>
      </c>
    </row>
    <row r="788" spans="1:26" x14ac:dyDescent="0.25">
      <c r="A788" s="148">
        <v>1392</v>
      </c>
      <c r="B788" s="25">
        <v>43104</v>
      </c>
      <c r="C788" t="s">
        <v>408</v>
      </c>
      <c r="D788">
        <v>70</v>
      </c>
      <c r="E788">
        <v>45</v>
      </c>
      <c r="F788">
        <v>1.7000000000000001E-2</v>
      </c>
      <c r="G788">
        <v>521333</v>
      </c>
      <c r="H788">
        <v>13160</v>
      </c>
      <c r="I788">
        <v>15.8</v>
      </c>
      <c r="J788">
        <v>116</v>
      </c>
      <c r="K788">
        <v>116</v>
      </c>
      <c r="L788">
        <v>13</v>
      </c>
      <c r="M788">
        <v>0.97923875432525953</v>
      </c>
      <c r="N788">
        <v>1.147</v>
      </c>
      <c r="O788">
        <v>0.88929999999999998</v>
      </c>
      <c r="P788">
        <v>2.4870000000000001</v>
      </c>
      <c r="Q788">
        <v>1.944</v>
      </c>
      <c r="R788">
        <v>5.1654999999999998</v>
      </c>
      <c r="S788">
        <v>1.1200000000000001</v>
      </c>
      <c r="T788">
        <v>1.129</v>
      </c>
      <c r="U788">
        <v>1.101</v>
      </c>
      <c r="V788">
        <v>1.1180000000000001</v>
      </c>
      <c r="W788">
        <v>0</v>
      </c>
      <c r="X788" t="s">
        <v>188</v>
      </c>
      <c r="Y788" t="s">
        <v>89</v>
      </c>
      <c r="Z788" t="s">
        <v>198</v>
      </c>
    </row>
    <row r="789" spans="1:26" x14ac:dyDescent="0.25">
      <c r="A789" s="148">
        <v>1391</v>
      </c>
      <c r="B789" s="25">
        <v>43104</v>
      </c>
      <c r="C789" t="s">
        <v>293</v>
      </c>
      <c r="D789">
        <v>70</v>
      </c>
      <c r="E789">
        <v>44</v>
      </c>
      <c r="F789">
        <v>1.7000000000000001E-2</v>
      </c>
      <c r="G789">
        <v>521333</v>
      </c>
      <c r="H789">
        <v>13160</v>
      </c>
      <c r="I789">
        <v>16.7</v>
      </c>
      <c r="J789">
        <v>115</v>
      </c>
      <c r="K789">
        <v>115</v>
      </c>
      <c r="L789">
        <v>13.8</v>
      </c>
      <c r="M789">
        <v>0.97384721266345486</v>
      </c>
      <c r="N789">
        <v>1.0524</v>
      </c>
      <c r="O789">
        <v>0.99709999999999999</v>
      </c>
      <c r="P789">
        <v>2.3479999999999999</v>
      </c>
      <c r="Q789">
        <v>2.198</v>
      </c>
      <c r="R789">
        <v>5.1654999999999998</v>
      </c>
      <c r="S789">
        <v>1.1519999999999999</v>
      </c>
      <c r="T789">
        <v>1.139</v>
      </c>
      <c r="U789">
        <v>1.1160000000000001</v>
      </c>
      <c r="V789">
        <v>1.133</v>
      </c>
      <c r="W789">
        <v>0</v>
      </c>
      <c r="X789" t="s">
        <v>188</v>
      </c>
      <c r="Y789" t="s">
        <v>89</v>
      </c>
      <c r="Z789" t="s">
        <v>198</v>
      </c>
    </row>
    <row r="790" spans="1:26" x14ac:dyDescent="0.25">
      <c r="A790" s="148">
        <v>1390</v>
      </c>
      <c r="B790" s="25">
        <v>43104</v>
      </c>
      <c r="C790" t="s">
        <v>500</v>
      </c>
      <c r="D790">
        <v>70</v>
      </c>
      <c r="E790">
        <v>44</v>
      </c>
      <c r="F790">
        <v>1.7000000000000001E-2</v>
      </c>
      <c r="G790">
        <v>521333</v>
      </c>
      <c r="H790">
        <v>13160</v>
      </c>
      <c r="I790">
        <v>15.7</v>
      </c>
      <c r="J790">
        <v>115</v>
      </c>
      <c r="K790">
        <v>115</v>
      </c>
      <c r="L790">
        <v>12.9</v>
      </c>
      <c r="M790">
        <v>0.97991689750692512</v>
      </c>
      <c r="N790">
        <v>0.96340000000000003</v>
      </c>
      <c r="O790">
        <v>0.89759999999999995</v>
      </c>
      <c r="P790">
        <v>2.266</v>
      </c>
      <c r="Q790">
        <v>2.1469999999999998</v>
      </c>
      <c r="R790">
        <v>5.1654999999999998</v>
      </c>
      <c r="S790">
        <v>1.2150000000000001</v>
      </c>
      <c r="T790">
        <v>1.236</v>
      </c>
      <c r="U790">
        <v>1.2010000000000001</v>
      </c>
      <c r="V790">
        <v>1.218</v>
      </c>
      <c r="W790">
        <v>0</v>
      </c>
      <c r="X790" t="s">
        <v>188</v>
      </c>
      <c r="Y790" t="s">
        <v>89</v>
      </c>
      <c r="Z790" t="s">
        <v>198</v>
      </c>
    </row>
    <row r="791" spans="1:26" x14ac:dyDescent="0.25">
      <c r="A791" s="148">
        <v>1389</v>
      </c>
      <c r="B791" s="25">
        <v>43104</v>
      </c>
      <c r="C791" t="s">
        <v>220</v>
      </c>
      <c r="D791">
        <v>70</v>
      </c>
      <c r="E791">
        <v>41</v>
      </c>
      <c r="F791">
        <v>1.7000000000000001E-2</v>
      </c>
      <c r="G791">
        <v>521333</v>
      </c>
      <c r="H791">
        <v>13160</v>
      </c>
      <c r="I791">
        <v>15.9</v>
      </c>
      <c r="J791">
        <v>114</v>
      </c>
      <c r="K791">
        <v>114</v>
      </c>
      <c r="L791">
        <v>13.1</v>
      </c>
      <c r="M791">
        <v>0.97856154910096826</v>
      </c>
      <c r="N791">
        <v>2.0432000000000001</v>
      </c>
      <c r="O791">
        <v>1.9931000000000001</v>
      </c>
      <c r="P791">
        <v>1.9339999999999999</v>
      </c>
      <c r="Q791">
        <v>1.855</v>
      </c>
      <c r="R791">
        <v>5.1654999999999998</v>
      </c>
      <c r="S791">
        <v>0.48899999999999999</v>
      </c>
      <c r="T791">
        <v>0.48099999999999998</v>
      </c>
      <c r="U791">
        <v>0.47499999999999998</v>
      </c>
      <c r="V791">
        <v>0.49199999999999999</v>
      </c>
      <c r="W791">
        <v>0</v>
      </c>
      <c r="X791" t="s">
        <v>1052</v>
      </c>
      <c r="Y791" t="s">
        <v>89</v>
      </c>
      <c r="Z791" t="s">
        <v>198</v>
      </c>
    </row>
    <row r="792" spans="1:26" x14ac:dyDescent="0.25">
      <c r="A792" s="148">
        <v>1388</v>
      </c>
      <c r="B792" s="25">
        <v>43103</v>
      </c>
      <c r="C792" t="s">
        <v>407</v>
      </c>
      <c r="D792">
        <v>67.5</v>
      </c>
      <c r="E792">
        <v>58</v>
      </c>
      <c r="F792">
        <v>1.7000000000000001E-2</v>
      </c>
      <c r="G792">
        <v>521333</v>
      </c>
      <c r="H792">
        <v>13160</v>
      </c>
      <c r="I792">
        <v>15.9</v>
      </c>
      <c r="J792">
        <v>114</v>
      </c>
      <c r="K792">
        <v>114</v>
      </c>
      <c r="L792">
        <v>13.1</v>
      </c>
      <c r="M792">
        <v>0.97856154910096826</v>
      </c>
      <c r="N792">
        <v>1.1073999999999999</v>
      </c>
      <c r="O792">
        <v>1.0752999999999999</v>
      </c>
      <c r="P792">
        <v>3.0310000000000001</v>
      </c>
      <c r="Q792">
        <v>2.895</v>
      </c>
      <c r="R792">
        <v>5.2060000000000004</v>
      </c>
      <c r="S792">
        <v>1.425</v>
      </c>
      <c r="T792">
        <v>1.4019999999999999</v>
      </c>
      <c r="U792">
        <v>1.383</v>
      </c>
      <c r="V792">
        <v>1.4</v>
      </c>
      <c r="W792" t="s">
        <v>148</v>
      </c>
      <c r="X792" t="s">
        <v>1060</v>
      </c>
      <c r="Y792" t="s">
        <v>89</v>
      </c>
      <c r="Z792" t="s">
        <v>198</v>
      </c>
    </row>
    <row r="793" spans="1:26" x14ac:dyDescent="0.25">
      <c r="A793" s="148">
        <v>1387</v>
      </c>
      <c r="B793" s="25">
        <v>43103</v>
      </c>
      <c r="C793" t="s">
        <v>217</v>
      </c>
      <c r="D793">
        <v>67.5</v>
      </c>
      <c r="E793">
        <v>58</v>
      </c>
      <c r="F793">
        <v>1.7000000000000001E-2</v>
      </c>
      <c r="G793">
        <v>521333</v>
      </c>
      <c r="H793">
        <v>13160</v>
      </c>
      <c r="I793">
        <v>15.9</v>
      </c>
      <c r="J793">
        <v>115</v>
      </c>
      <c r="K793">
        <v>115</v>
      </c>
      <c r="L793">
        <v>13.1</v>
      </c>
      <c r="M793">
        <v>0.97856154910096826</v>
      </c>
      <c r="N793">
        <v>2.1042000000000001</v>
      </c>
      <c r="O793">
        <v>2.0865</v>
      </c>
      <c r="P793">
        <v>1.883</v>
      </c>
      <c r="Q793">
        <v>1.774</v>
      </c>
      <c r="R793">
        <v>5.2060000000000004</v>
      </c>
      <c r="S793">
        <v>0.46600000000000003</v>
      </c>
      <c r="T793">
        <v>0.443</v>
      </c>
      <c r="U793">
        <v>0.44500000000000001</v>
      </c>
      <c r="V793">
        <v>0.46200000000000002</v>
      </c>
      <c r="W793" t="s">
        <v>148</v>
      </c>
      <c r="X793" t="s">
        <v>1060</v>
      </c>
      <c r="Y793" t="s">
        <v>89</v>
      </c>
      <c r="Z793" t="s">
        <v>198</v>
      </c>
    </row>
    <row r="794" spans="1:26" x14ac:dyDescent="0.25">
      <c r="A794" s="148">
        <v>1386</v>
      </c>
      <c r="B794" s="25">
        <v>43103</v>
      </c>
      <c r="C794" t="s">
        <v>293</v>
      </c>
      <c r="D794">
        <v>68.2</v>
      </c>
      <c r="E794">
        <v>60</v>
      </c>
      <c r="F794">
        <v>1.7000000000000001E-2</v>
      </c>
      <c r="G794">
        <v>521333</v>
      </c>
      <c r="H794">
        <v>13160</v>
      </c>
      <c r="I794">
        <v>16.899999999999999</v>
      </c>
      <c r="J794">
        <v>115</v>
      </c>
      <c r="K794">
        <v>115</v>
      </c>
      <c r="L794">
        <v>14</v>
      </c>
      <c r="M794">
        <v>0.97250859106529208</v>
      </c>
      <c r="N794">
        <v>1.0371999999999999</v>
      </c>
      <c r="O794">
        <v>1.0195000000000001</v>
      </c>
      <c r="P794">
        <v>2.601</v>
      </c>
      <c r="Q794">
        <v>2.496</v>
      </c>
      <c r="R794">
        <v>5.2060000000000004</v>
      </c>
      <c r="S794">
        <v>1.306</v>
      </c>
      <c r="T794">
        <v>1.2749999999999999</v>
      </c>
      <c r="U794">
        <v>1.2549999999999999</v>
      </c>
      <c r="V794">
        <v>1.272</v>
      </c>
      <c r="W794" t="s">
        <v>148</v>
      </c>
      <c r="X794" t="s">
        <v>1060</v>
      </c>
      <c r="Y794" t="s">
        <v>89</v>
      </c>
      <c r="Z794" t="s">
        <v>198</v>
      </c>
    </row>
    <row r="795" spans="1:26" x14ac:dyDescent="0.25">
      <c r="A795" s="148">
        <v>1385</v>
      </c>
      <c r="B795" s="25">
        <v>43103</v>
      </c>
      <c r="C795" t="s">
        <v>560</v>
      </c>
      <c r="D795">
        <v>70.2</v>
      </c>
      <c r="E795">
        <v>47</v>
      </c>
      <c r="F795">
        <v>1.7000000000000001E-2</v>
      </c>
      <c r="G795">
        <v>521333</v>
      </c>
      <c r="H795">
        <v>13160</v>
      </c>
      <c r="I795">
        <v>15.6</v>
      </c>
      <c r="J795">
        <v>114</v>
      </c>
      <c r="K795">
        <v>114</v>
      </c>
      <c r="L795">
        <v>12.9</v>
      </c>
      <c r="M795">
        <v>0.97991689750692512</v>
      </c>
      <c r="N795">
        <v>1.0323</v>
      </c>
      <c r="O795">
        <v>0.98429999999999995</v>
      </c>
      <c r="P795">
        <v>2.4750000000000001</v>
      </c>
      <c r="Q795">
        <v>2.3860000000000001</v>
      </c>
      <c r="R795">
        <v>5.2060000000000004</v>
      </c>
      <c r="S795">
        <v>1.248</v>
      </c>
      <c r="T795">
        <v>1.262</v>
      </c>
      <c r="U795">
        <v>1.23</v>
      </c>
      <c r="V795">
        <v>1.2470000000000001</v>
      </c>
      <c r="W795">
        <v>0</v>
      </c>
      <c r="X795" t="s">
        <v>1052</v>
      </c>
      <c r="Y795" t="s">
        <v>89</v>
      </c>
      <c r="Z795" t="s">
        <v>198</v>
      </c>
    </row>
    <row r="796" spans="1:26" x14ac:dyDescent="0.25">
      <c r="A796" s="148">
        <v>1384</v>
      </c>
      <c r="B796" s="25">
        <v>43103</v>
      </c>
      <c r="C796" t="s">
        <v>222</v>
      </c>
      <c r="D796">
        <v>70.2</v>
      </c>
      <c r="E796">
        <v>47</v>
      </c>
      <c r="F796">
        <v>1.7000000000000001E-2</v>
      </c>
      <c r="G796">
        <v>521333</v>
      </c>
      <c r="H796">
        <v>13160</v>
      </c>
      <c r="I796">
        <v>15.9</v>
      </c>
      <c r="J796">
        <v>114</v>
      </c>
      <c r="K796">
        <v>114</v>
      </c>
      <c r="L796">
        <v>13.1</v>
      </c>
      <c r="M796">
        <v>0.97856154910096826</v>
      </c>
      <c r="N796">
        <v>2.3698000000000001</v>
      </c>
      <c r="O796">
        <v>2.1263000000000001</v>
      </c>
      <c r="P796">
        <v>2.1619999999999999</v>
      </c>
      <c r="Q796">
        <v>1.9319999999999999</v>
      </c>
      <c r="R796">
        <v>5.2060000000000004</v>
      </c>
      <c r="S796">
        <v>0.47499999999999998</v>
      </c>
      <c r="T796">
        <v>0.47299999999999998</v>
      </c>
      <c r="U796">
        <v>0.46400000000000002</v>
      </c>
      <c r="V796">
        <v>0.48099999999999998</v>
      </c>
      <c r="W796">
        <v>0</v>
      </c>
      <c r="X796" t="s">
        <v>1052</v>
      </c>
      <c r="Y796" t="s">
        <v>89</v>
      </c>
      <c r="Z796" t="s">
        <v>198</v>
      </c>
    </row>
    <row r="797" spans="1:26" x14ac:dyDescent="0.25">
      <c r="A797" s="148">
        <v>1383</v>
      </c>
      <c r="B797" s="25">
        <v>43102</v>
      </c>
      <c r="C797" t="s">
        <v>406</v>
      </c>
      <c r="D797">
        <v>65.8</v>
      </c>
      <c r="E797">
        <v>45</v>
      </c>
      <c r="F797">
        <v>1.7000000000000001E-2</v>
      </c>
      <c r="G797">
        <v>521333</v>
      </c>
      <c r="H797">
        <v>13160</v>
      </c>
      <c r="I797">
        <v>15.9</v>
      </c>
      <c r="J797">
        <v>114</v>
      </c>
      <c r="K797">
        <v>114</v>
      </c>
      <c r="L797">
        <v>13.1</v>
      </c>
      <c r="M797">
        <v>0.97856154910096826</v>
      </c>
      <c r="N797">
        <v>1.0852999999999999</v>
      </c>
      <c r="O797">
        <v>1.0626</v>
      </c>
      <c r="P797">
        <v>2.6920000000000002</v>
      </c>
      <c r="Q797">
        <v>2.577</v>
      </c>
      <c r="R797">
        <v>5.1261999999999999</v>
      </c>
      <c r="S797">
        <v>1.272</v>
      </c>
      <c r="T797">
        <v>1.2430000000000001</v>
      </c>
      <c r="U797">
        <v>1.2310000000000001</v>
      </c>
      <c r="V797">
        <v>1.248</v>
      </c>
      <c r="W797" t="s">
        <v>148</v>
      </c>
      <c r="X797" t="s">
        <v>1060</v>
      </c>
      <c r="Y797" t="s">
        <v>89</v>
      </c>
      <c r="Z797" t="s">
        <v>198</v>
      </c>
    </row>
    <row r="798" spans="1:26" x14ac:dyDescent="0.25">
      <c r="A798" s="148">
        <v>1382</v>
      </c>
      <c r="B798" s="25">
        <v>43102</v>
      </c>
      <c r="C798" t="s">
        <v>220</v>
      </c>
      <c r="D798">
        <v>65.8</v>
      </c>
      <c r="E798">
        <v>45</v>
      </c>
      <c r="F798">
        <v>1.7000000000000001E-2</v>
      </c>
      <c r="G798">
        <v>521333</v>
      </c>
      <c r="H798">
        <v>13160</v>
      </c>
      <c r="I798">
        <v>15.7</v>
      </c>
      <c r="J798">
        <v>114</v>
      </c>
      <c r="K798">
        <v>114</v>
      </c>
      <c r="L798">
        <v>13</v>
      </c>
      <c r="M798">
        <v>0.97923875432525953</v>
      </c>
      <c r="N798">
        <v>2.0771999999999999</v>
      </c>
      <c r="O798">
        <v>2.0581</v>
      </c>
      <c r="P798">
        <v>1.738</v>
      </c>
      <c r="Q798">
        <v>1.631</v>
      </c>
      <c r="R798">
        <v>5.1261999999999999</v>
      </c>
      <c r="S798">
        <v>0.42899999999999999</v>
      </c>
      <c r="T798">
        <v>0.40600000000000003</v>
      </c>
      <c r="U798">
        <v>0.40899999999999997</v>
      </c>
      <c r="V798">
        <v>0.42599999999999999</v>
      </c>
      <c r="W798" t="s">
        <v>148</v>
      </c>
      <c r="X798" t="s">
        <v>1060</v>
      </c>
      <c r="Y798" t="s">
        <v>89</v>
      </c>
      <c r="Z798" t="s">
        <v>198</v>
      </c>
    </row>
    <row r="799" spans="1:26" x14ac:dyDescent="0.25">
      <c r="A799" s="148">
        <v>1381</v>
      </c>
      <c r="B799" s="25">
        <v>43102</v>
      </c>
      <c r="C799" t="s">
        <v>293</v>
      </c>
      <c r="D799">
        <v>66.3</v>
      </c>
      <c r="E799">
        <v>47</v>
      </c>
      <c r="F799">
        <v>1.7000000000000001E-2</v>
      </c>
      <c r="G799">
        <v>521333</v>
      </c>
      <c r="H799">
        <v>13160</v>
      </c>
      <c r="I799">
        <v>16.7</v>
      </c>
      <c r="J799">
        <v>114</v>
      </c>
      <c r="K799">
        <v>114</v>
      </c>
      <c r="L799">
        <v>13.9</v>
      </c>
      <c r="M799">
        <v>0.97317744154057773</v>
      </c>
      <c r="N799">
        <v>1.0571999999999999</v>
      </c>
      <c r="O799">
        <v>1.0268999999999999</v>
      </c>
      <c r="P799">
        <v>2.9609999999999999</v>
      </c>
      <c r="Q799">
        <v>2.8079999999999998</v>
      </c>
      <c r="R799">
        <v>5.1261999999999999</v>
      </c>
      <c r="S799">
        <v>1.4359999999999999</v>
      </c>
      <c r="T799">
        <v>1.4019999999999999</v>
      </c>
      <c r="U799">
        <v>1.381</v>
      </c>
      <c r="V799">
        <v>1.3979999999999999</v>
      </c>
      <c r="W799" t="s">
        <v>148</v>
      </c>
      <c r="X799" t="s">
        <v>1060</v>
      </c>
      <c r="Y799" t="s">
        <v>89</v>
      </c>
      <c r="Z799" t="s">
        <v>198</v>
      </c>
    </row>
    <row r="800" spans="1:26" x14ac:dyDescent="0.25">
      <c r="A800" s="148">
        <v>1380</v>
      </c>
      <c r="B800" s="25">
        <v>43102</v>
      </c>
      <c r="C800" t="s">
        <v>500</v>
      </c>
      <c r="D800">
        <v>69.400000000000006</v>
      </c>
      <c r="E800">
        <v>62</v>
      </c>
      <c r="F800">
        <v>1.7000000000000001E-2</v>
      </c>
      <c r="G800">
        <v>521333</v>
      </c>
      <c r="H800">
        <v>13160</v>
      </c>
      <c r="I800">
        <v>15.6</v>
      </c>
      <c r="J800">
        <v>114</v>
      </c>
      <c r="K800">
        <v>114</v>
      </c>
      <c r="L800">
        <v>12.9</v>
      </c>
      <c r="M800">
        <v>0.97991689750692512</v>
      </c>
      <c r="N800">
        <v>1.0123</v>
      </c>
      <c r="O800">
        <v>1.1236999999999999</v>
      </c>
      <c r="P800">
        <v>2.6739999999999999</v>
      </c>
      <c r="Q800">
        <v>2.9750000000000001</v>
      </c>
      <c r="R800">
        <v>5.1261999999999999</v>
      </c>
      <c r="S800">
        <v>1.3540000000000001</v>
      </c>
      <c r="T800">
        <v>1.357</v>
      </c>
      <c r="U800">
        <v>1.3280000000000001</v>
      </c>
      <c r="V800">
        <v>1.345</v>
      </c>
      <c r="W800">
        <v>0</v>
      </c>
      <c r="X800" t="s">
        <v>1052</v>
      </c>
      <c r="Y800" t="s">
        <v>89</v>
      </c>
      <c r="Z800" t="s">
        <v>198</v>
      </c>
    </row>
    <row r="801" spans="1:26" x14ac:dyDescent="0.25">
      <c r="A801" s="148">
        <v>1379</v>
      </c>
      <c r="B801" s="25">
        <v>43102</v>
      </c>
      <c r="C801" t="s">
        <v>217</v>
      </c>
      <c r="D801">
        <v>68.5</v>
      </c>
      <c r="E801">
        <v>61</v>
      </c>
      <c r="F801">
        <v>1.7000000000000001E-2</v>
      </c>
      <c r="G801">
        <v>521333</v>
      </c>
      <c r="H801">
        <v>13160</v>
      </c>
      <c r="I801">
        <v>16.2</v>
      </c>
      <c r="J801">
        <v>120</v>
      </c>
      <c r="K801">
        <v>120</v>
      </c>
      <c r="L801">
        <v>13.1</v>
      </c>
      <c r="M801">
        <v>0.97856154910096826</v>
      </c>
      <c r="N801">
        <v>2.1263999999999998</v>
      </c>
      <c r="O801">
        <v>2.1566999999999998</v>
      </c>
      <c r="P801">
        <v>1.6339999999999999</v>
      </c>
      <c r="Q801">
        <v>1.651</v>
      </c>
      <c r="R801">
        <v>5.1261999999999999</v>
      </c>
      <c r="S801">
        <v>0.39400000000000002</v>
      </c>
      <c r="T801">
        <v>0.39200000000000002</v>
      </c>
      <c r="U801">
        <v>0.38500000000000001</v>
      </c>
      <c r="V801">
        <v>0.40200000000000002</v>
      </c>
      <c r="W801">
        <v>0</v>
      </c>
      <c r="X801" t="s">
        <v>1052</v>
      </c>
      <c r="Y801" t="s">
        <v>89</v>
      </c>
      <c r="Z801" t="s">
        <v>198</v>
      </c>
    </row>
    <row r="802" spans="1:26" x14ac:dyDescent="0.25">
      <c r="A802" s="148">
        <v>1378</v>
      </c>
      <c r="B802" s="25">
        <v>43101</v>
      </c>
      <c r="C802" t="s">
        <v>408</v>
      </c>
      <c r="D802">
        <v>65.400000000000006</v>
      </c>
      <c r="E802">
        <v>41</v>
      </c>
      <c r="F802">
        <v>1.7000000000000001E-2</v>
      </c>
      <c r="G802">
        <v>521333</v>
      </c>
      <c r="H802">
        <v>13160</v>
      </c>
      <c r="I802">
        <v>15.9</v>
      </c>
      <c r="J802">
        <v>115</v>
      </c>
      <c r="K802">
        <v>115</v>
      </c>
      <c r="L802">
        <v>13.1</v>
      </c>
      <c r="M802">
        <v>0.97856154910096826</v>
      </c>
      <c r="N802">
        <v>1.0365</v>
      </c>
      <c r="O802">
        <v>1.0164</v>
      </c>
      <c r="P802">
        <v>2.7130000000000001</v>
      </c>
      <c r="Q802">
        <v>2.5939999999999999</v>
      </c>
      <c r="R802">
        <v>5.1326000000000001</v>
      </c>
      <c r="S802">
        <v>1.343</v>
      </c>
      <c r="T802">
        <v>1.31</v>
      </c>
      <c r="U802">
        <v>1.298</v>
      </c>
      <c r="V802">
        <v>1.3149999999999999</v>
      </c>
      <c r="W802" t="s">
        <v>148</v>
      </c>
      <c r="X802" t="s">
        <v>1060</v>
      </c>
      <c r="Y802" t="s">
        <v>89</v>
      </c>
      <c r="Z802" t="s">
        <v>198</v>
      </c>
    </row>
    <row r="803" spans="1:26" x14ac:dyDescent="0.25">
      <c r="A803" s="148">
        <v>1377</v>
      </c>
      <c r="B803" s="25">
        <v>43101</v>
      </c>
      <c r="C803" t="s">
        <v>293</v>
      </c>
      <c r="D803">
        <v>65.8</v>
      </c>
      <c r="E803">
        <v>40</v>
      </c>
      <c r="F803">
        <v>1.7000000000000001E-2</v>
      </c>
      <c r="G803">
        <v>521333</v>
      </c>
      <c r="H803">
        <v>13160</v>
      </c>
      <c r="I803">
        <v>16.7</v>
      </c>
      <c r="J803">
        <v>115</v>
      </c>
      <c r="K803">
        <v>115</v>
      </c>
      <c r="L803">
        <v>13.8</v>
      </c>
      <c r="M803">
        <v>0.97384721266345486</v>
      </c>
      <c r="N803">
        <v>1.0482</v>
      </c>
      <c r="O803">
        <v>1.0190999999999999</v>
      </c>
      <c r="P803">
        <v>3.2490000000000001</v>
      </c>
      <c r="Q803">
        <v>3.0950000000000002</v>
      </c>
      <c r="R803">
        <v>5.1326000000000001</v>
      </c>
      <c r="S803">
        <v>1.591</v>
      </c>
      <c r="T803">
        <v>1.5589999999999999</v>
      </c>
      <c r="U803">
        <v>1.534</v>
      </c>
      <c r="V803">
        <v>1.5509999999999999</v>
      </c>
      <c r="W803" t="s">
        <v>148</v>
      </c>
      <c r="X803" t="s">
        <v>1060</v>
      </c>
      <c r="Y803" t="s">
        <v>89</v>
      </c>
      <c r="Z803" t="s">
        <v>198</v>
      </c>
    </row>
    <row r="804" spans="1:26" x14ac:dyDescent="0.25">
      <c r="A804" s="148">
        <v>1376</v>
      </c>
      <c r="B804" s="25">
        <v>43101</v>
      </c>
      <c r="C804" t="s">
        <v>222</v>
      </c>
      <c r="D804">
        <v>65.8</v>
      </c>
      <c r="E804">
        <v>40</v>
      </c>
      <c r="F804">
        <v>1.7000000000000001E-2</v>
      </c>
      <c r="G804">
        <v>521333</v>
      </c>
      <c r="H804">
        <v>13160</v>
      </c>
      <c r="I804">
        <v>15.9</v>
      </c>
      <c r="J804">
        <v>115</v>
      </c>
      <c r="K804">
        <v>115</v>
      </c>
      <c r="L804">
        <v>13.1</v>
      </c>
      <c r="M804">
        <v>0.97856154910096826</v>
      </c>
      <c r="N804">
        <v>2.0539000000000001</v>
      </c>
      <c r="O804">
        <v>2.0364</v>
      </c>
      <c r="P804">
        <v>1.835</v>
      </c>
      <c r="Q804">
        <v>1.742</v>
      </c>
      <c r="R804">
        <v>5.1326000000000001</v>
      </c>
      <c r="S804">
        <v>0.45900000000000002</v>
      </c>
      <c r="T804">
        <v>0.439</v>
      </c>
      <c r="U804">
        <v>0.439</v>
      </c>
      <c r="V804">
        <v>0.45600000000000002</v>
      </c>
      <c r="W804" t="s">
        <v>148</v>
      </c>
      <c r="X804" t="s">
        <v>1060</v>
      </c>
      <c r="Y804" t="s">
        <v>89</v>
      </c>
      <c r="Z804" t="s">
        <v>198</v>
      </c>
    </row>
    <row r="805" spans="1:26" x14ac:dyDescent="0.25">
      <c r="A805" s="148">
        <v>1375</v>
      </c>
      <c r="B805" s="25">
        <v>43101</v>
      </c>
      <c r="C805" t="s">
        <v>560</v>
      </c>
      <c r="D805">
        <v>67.099999999999994</v>
      </c>
      <c r="E805">
        <v>42</v>
      </c>
      <c r="F805">
        <v>1.7000000000000001E-2</v>
      </c>
      <c r="G805">
        <v>521333</v>
      </c>
      <c r="H805">
        <v>13160</v>
      </c>
      <c r="I805">
        <v>15.3</v>
      </c>
      <c r="J805">
        <v>107</v>
      </c>
      <c r="K805">
        <v>107</v>
      </c>
      <c r="L805">
        <v>12.9</v>
      </c>
      <c r="M805">
        <v>0.97991689750692512</v>
      </c>
      <c r="N805">
        <v>2.0127999999999999</v>
      </c>
      <c r="O805">
        <v>1.9923</v>
      </c>
      <c r="P805">
        <v>3.403</v>
      </c>
      <c r="Q805">
        <v>3.4089999999999998</v>
      </c>
      <c r="R805">
        <v>5.1326000000000001</v>
      </c>
      <c r="S805">
        <v>0.86799999999999999</v>
      </c>
      <c r="T805">
        <v>0.878</v>
      </c>
      <c r="U805">
        <v>0.85499999999999998</v>
      </c>
      <c r="V805">
        <v>0.872</v>
      </c>
      <c r="W805">
        <v>0</v>
      </c>
      <c r="X805" t="s">
        <v>1052</v>
      </c>
      <c r="Y805" t="s">
        <v>89</v>
      </c>
      <c r="Z805" t="s">
        <v>198</v>
      </c>
    </row>
    <row r="806" spans="1:26" x14ac:dyDescent="0.25">
      <c r="A806" s="148">
        <v>1374</v>
      </c>
      <c r="B806" s="25">
        <v>43101</v>
      </c>
      <c r="C806" t="s">
        <v>220</v>
      </c>
      <c r="D806">
        <v>67.099999999999994</v>
      </c>
      <c r="E806">
        <v>42</v>
      </c>
      <c r="F806">
        <v>1.7000000000000001E-2</v>
      </c>
      <c r="G806">
        <v>521333</v>
      </c>
      <c r="H806">
        <v>13160</v>
      </c>
      <c r="I806">
        <v>16.3</v>
      </c>
      <c r="J806">
        <v>123</v>
      </c>
      <c r="K806">
        <v>123</v>
      </c>
      <c r="L806">
        <v>13.1</v>
      </c>
      <c r="M806">
        <v>0.97856154910096826</v>
      </c>
      <c r="N806">
        <v>1.9474</v>
      </c>
      <c r="O806">
        <v>2.0994000000000002</v>
      </c>
      <c r="P806">
        <v>1.647</v>
      </c>
      <c r="Q806">
        <v>1.8080000000000001</v>
      </c>
      <c r="R806">
        <v>5.1326000000000001</v>
      </c>
      <c r="S806">
        <v>0.434</v>
      </c>
      <c r="T806">
        <v>0.442</v>
      </c>
      <c r="U806">
        <v>0.42899999999999999</v>
      </c>
      <c r="V806">
        <v>0.44600000000000001</v>
      </c>
      <c r="W806">
        <v>0</v>
      </c>
      <c r="X806" t="s">
        <v>1052</v>
      </c>
      <c r="Y806" t="s">
        <v>89</v>
      </c>
      <c r="Z806" t="s">
        <v>198</v>
      </c>
    </row>
    <row r="807" spans="1:26" x14ac:dyDescent="0.25">
      <c r="A807" s="148">
        <v>1373</v>
      </c>
      <c r="B807" s="25">
        <v>43100</v>
      </c>
      <c r="C807" t="s">
        <v>407</v>
      </c>
      <c r="D807">
        <v>71.8</v>
      </c>
      <c r="E807">
        <v>63</v>
      </c>
      <c r="F807">
        <v>1.7000000000000001E-2</v>
      </c>
      <c r="G807">
        <v>521333</v>
      </c>
      <c r="H807">
        <v>13160</v>
      </c>
      <c r="I807">
        <v>15.6</v>
      </c>
      <c r="J807">
        <v>114</v>
      </c>
      <c r="K807">
        <v>114</v>
      </c>
      <c r="L807">
        <v>12.9</v>
      </c>
      <c r="M807">
        <v>0.97991689750692512</v>
      </c>
      <c r="N807">
        <v>1.0782</v>
      </c>
      <c r="O807">
        <v>1.0426</v>
      </c>
      <c r="P807">
        <v>3.1059999999999999</v>
      </c>
      <c r="Q807">
        <v>2.9630000000000001</v>
      </c>
      <c r="R807">
        <v>5.1581000000000001</v>
      </c>
      <c r="S807">
        <v>1.486</v>
      </c>
      <c r="T807">
        <v>1.466</v>
      </c>
      <c r="U807">
        <v>1.446</v>
      </c>
      <c r="V807">
        <v>1.4630000000000001</v>
      </c>
      <c r="W807" t="s">
        <v>148</v>
      </c>
      <c r="X807" t="s">
        <v>1060</v>
      </c>
      <c r="Y807" t="s">
        <v>89</v>
      </c>
      <c r="Z807" t="s">
        <v>198</v>
      </c>
    </row>
    <row r="808" spans="1:26" x14ac:dyDescent="0.25">
      <c r="A808" s="148">
        <v>1372</v>
      </c>
      <c r="B808" s="25">
        <v>43100</v>
      </c>
      <c r="C808" t="s">
        <v>217</v>
      </c>
      <c r="D808">
        <v>70.8</v>
      </c>
      <c r="E808">
        <v>60</v>
      </c>
      <c r="F808">
        <v>1.7000000000000001E-2</v>
      </c>
      <c r="G808">
        <v>521333</v>
      </c>
      <c r="H808">
        <v>13160</v>
      </c>
      <c r="I808">
        <v>15.9</v>
      </c>
      <c r="J808">
        <v>114</v>
      </c>
      <c r="K808">
        <v>114</v>
      </c>
      <c r="L808">
        <v>13.1</v>
      </c>
      <c r="M808">
        <v>0.97856154910096826</v>
      </c>
      <c r="N808">
        <v>2.0394000000000001</v>
      </c>
      <c r="O808">
        <v>2.0185</v>
      </c>
      <c r="P808">
        <v>1.9339999999999999</v>
      </c>
      <c r="Q808">
        <v>1.823</v>
      </c>
      <c r="R808">
        <v>5.1581000000000001</v>
      </c>
      <c r="S808">
        <v>0.48899999999999999</v>
      </c>
      <c r="T808">
        <v>0.46600000000000003</v>
      </c>
      <c r="U808">
        <v>0.46700000000000003</v>
      </c>
      <c r="V808">
        <v>0.48399999999999999</v>
      </c>
      <c r="W808" t="s">
        <v>148</v>
      </c>
      <c r="X808" t="s">
        <v>1060</v>
      </c>
      <c r="Y808" t="s">
        <v>89</v>
      </c>
      <c r="Z808" t="s">
        <v>198</v>
      </c>
    </row>
    <row r="809" spans="1:26" x14ac:dyDescent="0.25">
      <c r="A809" s="148">
        <v>1371</v>
      </c>
      <c r="B809" s="25">
        <v>43100</v>
      </c>
      <c r="C809" t="s">
        <v>293</v>
      </c>
      <c r="D809">
        <v>72.599999999999994</v>
      </c>
      <c r="E809">
        <v>67</v>
      </c>
      <c r="F809">
        <v>1.7000000000000001E-2</v>
      </c>
      <c r="G809">
        <v>521333</v>
      </c>
      <c r="H809">
        <v>13160</v>
      </c>
      <c r="I809">
        <v>16.600000000000001</v>
      </c>
      <c r="J809">
        <v>114</v>
      </c>
      <c r="K809">
        <v>114</v>
      </c>
      <c r="L809">
        <v>13.8</v>
      </c>
      <c r="M809">
        <v>0.97384721266345486</v>
      </c>
      <c r="N809">
        <v>1.0495000000000001</v>
      </c>
      <c r="O809">
        <v>1.0193000000000001</v>
      </c>
      <c r="P809">
        <v>3.5510000000000002</v>
      </c>
      <c r="Q809">
        <v>3.395</v>
      </c>
      <c r="R809">
        <v>5.1581000000000001</v>
      </c>
      <c r="S809">
        <v>1.7450000000000001</v>
      </c>
      <c r="T809">
        <v>1.718</v>
      </c>
      <c r="U809">
        <v>1.6859999999999999</v>
      </c>
      <c r="V809">
        <v>1.7030000000000001</v>
      </c>
      <c r="W809" t="s">
        <v>148</v>
      </c>
      <c r="X809" t="s">
        <v>1060</v>
      </c>
      <c r="Y809" t="s">
        <v>89</v>
      </c>
      <c r="Z809" t="s">
        <v>198</v>
      </c>
    </row>
    <row r="810" spans="1:26" x14ac:dyDescent="0.25">
      <c r="A810" s="148">
        <v>1370</v>
      </c>
      <c r="B810" s="25">
        <v>43100</v>
      </c>
      <c r="C810" t="s">
        <v>500</v>
      </c>
      <c r="D810">
        <v>74.8</v>
      </c>
      <c r="E810">
        <v>35</v>
      </c>
      <c r="F810">
        <v>1.7000000000000001E-2</v>
      </c>
      <c r="G810">
        <v>521333</v>
      </c>
      <c r="H810">
        <v>13160</v>
      </c>
      <c r="I810">
        <v>15.9</v>
      </c>
      <c r="J810">
        <v>114.5</v>
      </c>
      <c r="K810">
        <v>114.5</v>
      </c>
      <c r="L810">
        <v>13.1</v>
      </c>
      <c r="M810">
        <v>0.97856154910096826</v>
      </c>
      <c r="N810">
        <v>0</v>
      </c>
      <c r="O810">
        <v>0</v>
      </c>
      <c r="P810">
        <v>0</v>
      </c>
      <c r="Q810">
        <v>0</v>
      </c>
      <c r="R810">
        <v>5.1581000000000001</v>
      </c>
      <c r="S810" t="s">
        <v>468</v>
      </c>
      <c r="T810" t="s">
        <v>468</v>
      </c>
      <c r="U810" t="s">
        <v>468</v>
      </c>
      <c r="V810">
        <v>2.2000000000000002</v>
      </c>
      <c r="W810" t="s">
        <v>661</v>
      </c>
      <c r="X810" t="s">
        <v>1052</v>
      </c>
      <c r="Y810" t="s">
        <v>89</v>
      </c>
      <c r="Z810" t="s">
        <v>198</v>
      </c>
    </row>
    <row r="811" spans="1:26" x14ac:dyDescent="0.25">
      <c r="A811" s="148">
        <v>1369</v>
      </c>
      <c r="B811" s="25">
        <v>43100</v>
      </c>
      <c r="C811" t="s">
        <v>222</v>
      </c>
      <c r="D811">
        <v>74.8</v>
      </c>
      <c r="E811">
        <v>35</v>
      </c>
      <c r="F811">
        <v>1.7000000000000001E-2</v>
      </c>
      <c r="G811">
        <v>521333</v>
      </c>
      <c r="H811">
        <v>13160</v>
      </c>
      <c r="I811">
        <v>16.100000000000001</v>
      </c>
      <c r="J811">
        <v>122</v>
      </c>
      <c r="K811">
        <v>122</v>
      </c>
      <c r="L811">
        <v>12.9</v>
      </c>
      <c r="M811">
        <v>0.97991689750692512</v>
      </c>
      <c r="N811">
        <v>2.2761</v>
      </c>
      <c r="O811">
        <v>2.1846000000000001</v>
      </c>
      <c r="P811">
        <v>2.0720000000000001</v>
      </c>
      <c r="Q811">
        <v>1.9590000000000001</v>
      </c>
      <c r="R811">
        <v>5.1581000000000001</v>
      </c>
      <c r="S811">
        <v>0.47</v>
      </c>
      <c r="T811">
        <v>0.46300000000000002</v>
      </c>
      <c r="U811">
        <v>0.45700000000000002</v>
      </c>
      <c r="V811">
        <v>0.47399999999999998</v>
      </c>
      <c r="W811">
        <v>0</v>
      </c>
      <c r="X811" t="s">
        <v>1052</v>
      </c>
      <c r="Y811" t="s">
        <v>89</v>
      </c>
      <c r="Z811" t="s">
        <v>198</v>
      </c>
    </row>
    <row r="812" spans="1:26" x14ac:dyDescent="0.25">
      <c r="A812" s="148">
        <v>1368</v>
      </c>
      <c r="B812" s="25">
        <v>43099</v>
      </c>
      <c r="C812" t="s">
        <v>406</v>
      </c>
      <c r="D812">
        <v>75.3</v>
      </c>
      <c r="E812">
        <v>65</v>
      </c>
      <c r="F812">
        <v>1.7000000000000001E-2</v>
      </c>
      <c r="G812">
        <v>521333</v>
      </c>
      <c r="H812">
        <v>13160</v>
      </c>
      <c r="I812">
        <v>15.8</v>
      </c>
      <c r="J812">
        <v>115</v>
      </c>
      <c r="K812">
        <v>115</v>
      </c>
      <c r="L812">
        <v>13</v>
      </c>
      <c r="M812">
        <v>0.97923875432525953</v>
      </c>
      <c r="N812">
        <v>1.0387</v>
      </c>
      <c r="O812">
        <v>1.0143</v>
      </c>
      <c r="P812">
        <v>3.0579999999999998</v>
      </c>
      <c r="Q812">
        <v>2.9209999999999998</v>
      </c>
      <c r="R812">
        <v>5.2786</v>
      </c>
      <c r="S812">
        <v>1.554</v>
      </c>
      <c r="T812">
        <v>1.52</v>
      </c>
      <c r="U812">
        <v>1.5049999999999999</v>
      </c>
      <c r="V812">
        <v>1.522</v>
      </c>
      <c r="W812" t="s">
        <v>148</v>
      </c>
      <c r="X812" t="s">
        <v>1060</v>
      </c>
      <c r="Y812" t="s">
        <v>89</v>
      </c>
      <c r="Z812" t="s">
        <v>198</v>
      </c>
    </row>
    <row r="813" spans="1:26" x14ac:dyDescent="0.25">
      <c r="A813" s="148">
        <v>1367</v>
      </c>
      <c r="B813" s="25">
        <v>43099</v>
      </c>
      <c r="C813" t="s">
        <v>293</v>
      </c>
      <c r="D813">
        <v>75.7</v>
      </c>
      <c r="E813">
        <v>86</v>
      </c>
      <c r="F813">
        <v>1.7000000000000001E-2</v>
      </c>
      <c r="G813">
        <v>521333</v>
      </c>
      <c r="H813">
        <v>13160</v>
      </c>
      <c r="I813">
        <v>16.899999999999999</v>
      </c>
      <c r="J813">
        <v>120</v>
      </c>
      <c r="K813">
        <v>120</v>
      </c>
      <c r="L813">
        <v>13.8</v>
      </c>
      <c r="M813">
        <v>0.97384721266345486</v>
      </c>
      <c r="N813">
        <v>1.0593999999999999</v>
      </c>
      <c r="O813">
        <v>1.0185999999999999</v>
      </c>
      <c r="P813">
        <v>3.855</v>
      </c>
      <c r="Q813">
        <v>3.681</v>
      </c>
      <c r="R813">
        <v>5.2786</v>
      </c>
      <c r="S813">
        <v>1.921</v>
      </c>
      <c r="T813">
        <v>1.9079999999999999</v>
      </c>
      <c r="U813">
        <v>1.8640000000000001</v>
      </c>
      <c r="V813">
        <v>1.881</v>
      </c>
      <c r="W813" t="s">
        <v>148</v>
      </c>
      <c r="X813" t="s">
        <v>1060</v>
      </c>
      <c r="Y813" t="s">
        <v>89</v>
      </c>
      <c r="Z813" t="s">
        <v>198</v>
      </c>
    </row>
    <row r="814" spans="1:26" x14ac:dyDescent="0.25">
      <c r="A814" s="148">
        <v>1366</v>
      </c>
      <c r="B814" s="25">
        <v>43099</v>
      </c>
      <c r="C814" t="s">
        <v>220</v>
      </c>
      <c r="D814">
        <v>74.8</v>
      </c>
      <c r="E814">
        <v>74</v>
      </c>
      <c r="F814">
        <v>1.7000000000000001E-2</v>
      </c>
      <c r="G814">
        <v>521333</v>
      </c>
      <c r="H814">
        <v>13160</v>
      </c>
      <c r="I814">
        <v>15.7</v>
      </c>
      <c r="J814">
        <v>115</v>
      </c>
      <c r="K814">
        <v>115</v>
      </c>
      <c r="L814">
        <v>12.9</v>
      </c>
      <c r="M814">
        <v>0.97991689750692512</v>
      </c>
      <c r="N814">
        <v>2.0274000000000001</v>
      </c>
      <c r="O814">
        <v>2.0051999999999999</v>
      </c>
      <c r="P814">
        <v>1.863</v>
      </c>
      <c r="Q814">
        <v>1.792</v>
      </c>
      <c r="R814">
        <v>5.2786</v>
      </c>
      <c r="S814">
        <v>0.48499999999999999</v>
      </c>
      <c r="T814">
        <v>0.47199999999999998</v>
      </c>
      <c r="U814">
        <v>0.46899999999999997</v>
      </c>
      <c r="V814">
        <v>0.48599999999999999</v>
      </c>
      <c r="W814" t="s">
        <v>148</v>
      </c>
      <c r="X814" t="s">
        <v>1060</v>
      </c>
      <c r="Y814" t="s">
        <v>89</v>
      </c>
      <c r="Z814" t="s">
        <v>198</v>
      </c>
    </row>
    <row r="815" spans="1:26" x14ac:dyDescent="0.25">
      <c r="A815" s="148">
        <v>1365</v>
      </c>
      <c r="B815" s="25">
        <v>43099</v>
      </c>
      <c r="C815" t="s">
        <v>560</v>
      </c>
      <c r="D815">
        <v>78.400000000000006</v>
      </c>
      <c r="E815">
        <v>62</v>
      </c>
      <c r="F815">
        <v>1.7000000000000001E-2</v>
      </c>
      <c r="G815">
        <v>521333</v>
      </c>
      <c r="H815">
        <v>13160</v>
      </c>
      <c r="I815">
        <v>15.6</v>
      </c>
      <c r="J815">
        <v>114.5</v>
      </c>
      <c r="K815">
        <v>114.5</v>
      </c>
      <c r="L815">
        <v>12.8</v>
      </c>
      <c r="M815">
        <v>0.98059598059598052</v>
      </c>
      <c r="N815">
        <v>1.1833</v>
      </c>
      <c r="O815">
        <v>0.9456</v>
      </c>
      <c r="P815">
        <v>4.1719999999999997</v>
      </c>
      <c r="Q815">
        <v>3.339</v>
      </c>
      <c r="R815">
        <v>5.2786</v>
      </c>
      <c r="S815">
        <v>1.861</v>
      </c>
      <c r="T815">
        <v>1.8640000000000001</v>
      </c>
      <c r="U815">
        <v>1.8260000000000001</v>
      </c>
      <c r="V815">
        <v>1.843</v>
      </c>
      <c r="W815">
        <v>0</v>
      </c>
      <c r="X815" t="s">
        <v>1052</v>
      </c>
      <c r="Y815" t="s">
        <v>89</v>
      </c>
      <c r="Z815" t="s">
        <v>198</v>
      </c>
    </row>
    <row r="816" spans="1:26" x14ac:dyDescent="0.25">
      <c r="A816" s="148">
        <v>1364</v>
      </c>
      <c r="B816" s="25">
        <v>43099</v>
      </c>
      <c r="C816" t="s">
        <v>217</v>
      </c>
      <c r="D816">
        <v>73.2</v>
      </c>
      <c r="E816">
        <v>50</v>
      </c>
      <c r="F816">
        <v>1.7000000000000001E-2</v>
      </c>
      <c r="G816">
        <v>521333</v>
      </c>
      <c r="H816">
        <v>13160</v>
      </c>
      <c r="I816">
        <v>15.8</v>
      </c>
      <c r="J816">
        <v>114.5</v>
      </c>
      <c r="K816">
        <v>114.5</v>
      </c>
      <c r="L816">
        <v>13</v>
      </c>
      <c r="M816">
        <v>0.97923875432525953</v>
      </c>
      <c r="N816">
        <v>2.0642</v>
      </c>
      <c r="O816">
        <v>2.0373999999999999</v>
      </c>
      <c r="P816">
        <v>1.919</v>
      </c>
      <c r="Q816">
        <v>1.8440000000000001</v>
      </c>
      <c r="R816">
        <v>5.2786</v>
      </c>
      <c r="S816">
        <v>0.49099999999999999</v>
      </c>
      <c r="T816">
        <v>0.47799999999999998</v>
      </c>
      <c r="U816">
        <v>0.47399999999999998</v>
      </c>
      <c r="V816">
        <v>0.49099999999999999</v>
      </c>
      <c r="W816" t="s">
        <v>148</v>
      </c>
      <c r="X816" t="s">
        <v>1060</v>
      </c>
      <c r="Y816" t="s">
        <v>89</v>
      </c>
      <c r="Z816" t="s">
        <v>198</v>
      </c>
    </row>
    <row r="817" spans="1:26" x14ac:dyDescent="0.25">
      <c r="A817" s="148">
        <v>1363</v>
      </c>
      <c r="B817" s="25">
        <v>43098</v>
      </c>
      <c r="C817" t="s">
        <v>410</v>
      </c>
      <c r="D817">
        <v>71.599999999999994</v>
      </c>
      <c r="E817">
        <v>55</v>
      </c>
      <c r="F817">
        <v>1.7000000000000001E-2</v>
      </c>
      <c r="G817">
        <v>521333</v>
      </c>
      <c r="H817">
        <v>13160</v>
      </c>
      <c r="I817">
        <v>16.100000000000001</v>
      </c>
      <c r="J817">
        <v>120</v>
      </c>
      <c r="K817">
        <v>120</v>
      </c>
      <c r="L817">
        <v>13</v>
      </c>
      <c r="M817">
        <v>0.97923875432525953</v>
      </c>
      <c r="N817">
        <v>2.1398000000000001</v>
      </c>
      <c r="O817">
        <v>2.0952999999999999</v>
      </c>
      <c r="P817">
        <v>4.1260000000000003</v>
      </c>
      <c r="Q817">
        <v>3.9180000000000001</v>
      </c>
      <c r="R817">
        <v>4.9012000000000002</v>
      </c>
      <c r="S817">
        <v>0.94499999999999995</v>
      </c>
      <c r="T817">
        <v>0.91600000000000004</v>
      </c>
      <c r="U817">
        <v>0.91100000000000003</v>
      </c>
      <c r="V817">
        <v>0.92800000000000005</v>
      </c>
      <c r="W817" t="s">
        <v>148</v>
      </c>
      <c r="X817" t="s">
        <v>1060</v>
      </c>
      <c r="Y817" t="s">
        <v>89</v>
      </c>
      <c r="Z817" t="s">
        <v>198</v>
      </c>
    </row>
    <row r="818" spans="1:26" x14ac:dyDescent="0.25">
      <c r="A818" s="148">
        <v>1362</v>
      </c>
      <c r="B818" s="25">
        <v>43098</v>
      </c>
      <c r="C818" t="s">
        <v>407</v>
      </c>
      <c r="D818">
        <v>71.599999999999994</v>
      </c>
      <c r="E818">
        <v>55</v>
      </c>
      <c r="F818">
        <v>1.7000000000000001E-2</v>
      </c>
      <c r="G818">
        <v>521333</v>
      </c>
      <c r="H818">
        <v>13160</v>
      </c>
      <c r="I818">
        <v>15.8</v>
      </c>
      <c r="J818">
        <v>115</v>
      </c>
      <c r="K818">
        <v>115</v>
      </c>
      <c r="L818">
        <v>13</v>
      </c>
      <c r="M818">
        <v>0.97923875432525953</v>
      </c>
      <c r="N818">
        <v>0</v>
      </c>
      <c r="O818">
        <v>0</v>
      </c>
      <c r="P818">
        <v>0</v>
      </c>
      <c r="Q818">
        <v>0</v>
      </c>
      <c r="R818">
        <v>4.9012000000000002</v>
      </c>
      <c r="S818" t="s">
        <v>468</v>
      </c>
      <c r="T818" t="s">
        <v>468</v>
      </c>
      <c r="U818" t="s">
        <v>468</v>
      </c>
      <c r="V818">
        <v>2.2000000000000002</v>
      </c>
      <c r="W818" t="s">
        <v>661</v>
      </c>
      <c r="X818" t="s">
        <v>1060</v>
      </c>
      <c r="Y818" t="s">
        <v>89</v>
      </c>
      <c r="Z818" t="s">
        <v>198</v>
      </c>
    </row>
    <row r="819" spans="1:26" x14ac:dyDescent="0.25">
      <c r="A819" s="148">
        <v>1361</v>
      </c>
      <c r="B819" s="25">
        <v>43098</v>
      </c>
      <c r="C819" t="s">
        <v>222</v>
      </c>
      <c r="D819">
        <v>71.599999999999994</v>
      </c>
      <c r="E819">
        <v>55</v>
      </c>
      <c r="F819">
        <v>1.7000000000000001E-2</v>
      </c>
      <c r="G819">
        <v>521333</v>
      </c>
      <c r="H819">
        <v>13160</v>
      </c>
      <c r="I819">
        <v>15.7</v>
      </c>
      <c r="J819">
        <v>114</v>
      </c>
      <c r="K819">
        <v>114</v>
      </c>
      <c r="L819">
        <v>13</v>
      </c>
      <c r="M819">
        <v>0.97923875432525953</v>
      </c>
      <c r="N819">
        <v>2.0587</v>
      </c>
      <c r="O819">
        <v>2.0145</v>
      </c>
      <c r="P819">
        <v>2.0379999999999998</v>
      </c>
      <c r="Q819">
        <v>1.925</v>
      </c>
      <c r="R819">
        <v>4.9012000000000002</v>
      </c>
      <c r="S819">
        <v>0.48499999999999999</v>
      </c>
      <c r="T819">
        <v>0.46800000000000003</v>
      </c>
      <c r="U819">
        <v>0.46700000000000003</v>
      </c>
      <c r="V819">
        <v>0.48399999999999999</v>
      </c>
      <c r="W819" t="s">
        <v>148</v>
      </c>
      <c r="X819" t="s">
        <v>1060</v>
      </c>
      <c r="Y819" t="s">
        <v>89</v>
      </c>
      <c r="Z819" t="s">
        <v>198</v>
      </c>
    </row>
    <row r="820" spans="1:26" x14ac:dyDescent="0.25">
      <c r="A820" s="148">
        <v>1360</v>
      </c>
      <c r="B820" s="25">
        <v>43098</v>
      </c>
      <c r="C820" t="s">
        <v>293</v>
      </c>
      <c r="D820">
        <v>68.7</v>
      </c>
      <c r="E820">
        <v>55</v>
      </c>
      <c r="F820">
        <v>1.7000000000000001E-2</v>
      </c>
      <c r="G820">
        <v>521333</v>
      </c>
      <c r="H820">
        <v>13160</v>
      </c>
      <c r="I820">
        <v>16.600000000000001</v>
      </c>
      <c r="J820">
        <v>114.5</v>
      </c>
      <c r="K820">
        <v>114.5</v>
      </c>
      <c r="L820">
        <v>13.8</v>
      </c>
      <c r="M820">
        <v>0.97384721266345486</v>
      </c>
      <c r="N820">
        <v>1.0783</v>
      </c>
      <c r="O820">
        <v>1.0456000000000001</v>
      </c>
      <c r="P820">
        <v>4.0819999999999999</v>
      </c>
      <c r="Q820">
        <v>3.8940000000000001</v>
      </c>
      <c r="R820">
        <v>4.9012000000000002</v>
      </c>
      <c r="S820">
        <v>1.855</v>
      </c>
      <c r="T820">
        <v>1.825</v>
      </c>
      <c r="U820">
        <v>1.792</v>
      </c>
      <c r="V820">
        <v>1.8089999999999999</v>
      </c>
      <c r="W820" t="s">
        <v>148</v>
      </c>
      <c r="X820" t="s">
        <v>1060</v>
      </c>
      <c r="Y820" t="s">
        <v>89</v>
      </c>
      <c r="Z820" t="s">
        <v>198</v>
      </c>
    </row>
    <row r="821" spans="1:26" x14ac:dyDescent="0.25">
      <c r="A821" s="148">
        <v>1359</v>
      </c>
      <c r="B821" s="25">
        <v>43098</v>
      </c>
      <c r="C821" t="s">
        <v>500</v>
      </c>
      <c r="D821">
        <v>73.2</v>
      </c>
      <c r="E821">
        <v>36</v>
      </c>
      <c r="F821">
        <v>1.7000000000000001E-2</v>
      </c>
      <c r="G821">
        <v>521333</v>
      </c>
      <c r="H821">
        <v>13160</v>
      </c>
      <c r="I821">
        <v>15.6</v>
      </c>
      <c r="J821">
        <v>114</v>
      </c>
      <c r="K821">
        <v>114</v>
      </c>
      <c r="L821">
        <v>12.9</v>
      </c>
      <c r="M821">
        <v>0.97991689750692512</v>
      </c>
      <c r="N821">
        <v>1.0235000000000001</v>
      </c>
      <c r="O821">
        <v>0.98680000000000001</v>
      </c>
      <c r="P821">
        <v>3.9580000000000002</v>
      </c>
      <c r="Q821">
        <v>3.8090000000000002</v>
      </c>
      <c r="R821">
        <v>4.9012000000000002</v>
      </c>
      <c r="S821">
        <v>1.895</v>
      </c>
      <c r="T821">
        <v>1.8919999999999999</v>
      </c>
      <c r="U821">
        <v>1.855</v>
      </c>
      <c r="V821">
        <v>1.8720000000000001</v>
      </c>
      <c r="W821">
        <v>0</v>
      </c>
      <c r="X821" t="s">
        <v>1052</v>
      </c>
      <c r="Y821" t="s">
        <v>89</v>
      </c>
      <c r="Z821" t="s">
        <v>198</v>
      </c>
    </row>
    <row r="822" spans="1:26" x14ac:dyDescent="0.25">
      <c r="A822" s="148">
        <v>1358</v>
      </c>
      <c r="B822" s="25">
        <v>43098</v>
      </c>
      <c r="C822" t="s">
        <v>220</v>
      </c>
      <c r="D822">
        <v>68.400000000000006</v>
      </c>
      <c r="E822">
        <v>68</v>
      </c>
      <c r="F822">
        <v>1.7000000000000001E-2</v>
      </c>
      <c r="G822">
        <v>521333</v>
      </c>
      <c r="H822">
        <v>13160</v>
      </c>
      <c r="I822">
        <v>15.8</v>
      </c>
      <c r="J822">
        <v>115</v>
      </c>
      <c r="K822">
        <v>115</v>
      </c>
      <c r="L822">
        <v>13</v>
      </c>
      <c r="M822">
        <v>0.97923875432525953</v>
      </c>
      <c r="N822">
        <v>2.1324000000000001</v>
      </c>
      <c r="O822">
        <v>2.0406</v>
      </c>
      <c r="P822">
        <v>1.91</v>
      </c>
      <c r="Q822">
        <v>1.819</v>
      </c>
      <c r="R822">
        <v>4.9012000000000002</v>
      </c>
      <c r="S822">
        <v>0.439</v>
      </c>
      <c r="T822">
        <v>0.437</v>
      </c>
      <c r="U822">
        <v>0.42899999999999999</v>
      </c>
      <c r="V822">
        <v>0.44600000000000001</v>
      </c>
      <c r="W822" t="s">
        <v>148</v>
      </c>
      <c r="X822" t="s">
        <v>1052</v>
      </c>
      <c r="Y822" t="s">
        <v>89</v>
      </c>
      <c r="Z822" t="s">
        <v>198</v>
      </c>
    </row>
    <row r="823" spans="1:26" x14ac:dyDescent="0.25">
      <c r="A823" s="148">
        <v>1357</v>
      </c>
      <c r="B823" s="25">
        <v>43097</v>
      </c>
      <c r="C823" t="s">
        <v>406</v>
      </c>
      <c r="D823">
        <v>68.5</v>
      </c>
      <c r="E823">
        <v>50</v>
      </c>
      <c r="F823">
        <v>1.7000000000000001E-2</v>
      </c>
      <c r="G823">
        <v>521333</v>
      </c>
      <c r="H823">
        <v>13160</v>
      </c>
      <c r="I823">
        <v>15.8</v>
      </c>
      <c r="J823">
        <v>115</v>
      </c>
      <c r="K823">
        <v>115</v>
      </c>
      <c r="L823">
        <v>13</v>
      </c>
      <c r="M823">
        <v>0.97923875432525953</v>
      </c>
      <c r="N823">
        <v>0</v>
      </c>
      <c r="O823">
        <v>0</v>
      </c>
      <c r="P823">
        <v>0</v>
      </c>
      <c r="Q823">
        <v>0</v>
      </c>
      <c r="R823">
        <v>4.9181999999999997</v>
      </c>
      <c r="S823" t="s">
        <v>468</v>
      </c>
      <c r="T823" t="s">
        <v>468</v>
      </c>
      <c r="U823" t="s">
        <v>468</v>
      </c>
      <c r="V823">
        <v>2.8</v>
      </c>
      <c r="W823" t="s">
        <v>661</v>
      </c>
      <c r="X823" t="s">
        <v>982</v>
      </c>
      <c r="Y823" t="s">
        <v>89</v>
      </c>
      <c r="Z823" t="s">
        <v>198</v>
      </c>
    </row>
    <row r="824" spans="1:26" x14ac:dyDescent="0.25">
      <c r="A824" s="148">
        <v>1356</v>
      </c>
      <c r="B824" s="25">
        <v>43097</v>
      </c>
      <c r="C824" t="s">
        <v>412</v>
      </c>
      <c r="D824">
        <v>68.5</v>
      </c>
      <c r="E824">
        <v>50</v>
      </c>
      <c r="F824">
        <v>1.7000000000000001E-2</v>
      </c>
      <c r="G824">
        <v>521333</v>
      </c>
      <c r="H824">
        <v>13160</v>
      </c>
      <c r="I824">
        <v>15.7</v>
      </c>
      <c r="J824">
        <v>115</v>
      </c>
      <c r="K824">
        <v>115</v>
      </c>
      <c r="L824">
        <v>12.9</v>
      </c>
      <c r="M824">
        <v>0.97991689750692512</v>
      </c>
      <c r="N824">
        <v>1.0902000000000001</v>
      </c>
      <c r="O824">
        <v>1.0894999999999999</v>
      </c>
      <c r="P824">
        <v>1.6919999999999999</v>
      </c>
      <c r="Q824">
        <v>1.6879999999999999</v>
      </c>
      <c r="R824">
        <v>4.9181999999999997</v>
      </c>
      <c r="S824">
        <v>0.76300000000000001</v>
      </c>
      <c r="T824">
        <v>0.76200000000000001</v>
      </c>
      <c r="U824">
        <v>0.747</v>
      </c>
      <c r="V824">
        <v>0.76400000000000001</v>
      </c>
      <c r="W824" t="s">
        <v>148</v>
      </c>
      <c r="X824" t="s">
        <v>982</v>
      </c>
      <c r="Y824" t="s">
        <v>89</v>
      </c>
      <c r="Z824" t="s">
        <v>198</v>
      </c>
    </row>
    <row r="825" spans="1:26" x14ac:dyDescent="0.25">
      <c r="A825" s="148">
        <v>1355</v>
      </c>
      <c r="B825" s="25">
        <v>43097</v>
      </c>
      <c r="C825" t="s">
        <v>293</v>
      </c>
      <c r="D825">
        <v>68.5</v>
      </c>
      <c r="E825">
        <v>50</v>
      </c>
      <c r="F825">
        <v>1.7000000000000001E-2</v>
      </c>
      <c r="G825">
        <v>521333</v>
      </c>
      <c r="H825">
        <v>13160</v>
      </c>
      <c r="I825">
        <v>16.600000000000001</v>
      </c>
      <c r="J825">
        <v>114.5</v>
      </c>
      <c r="K825">
        <v>114.5</v>
      </c>
      <c r="L825">
        <v>13.8</v>
      </c>
      <c r="M825">
        <v>0.97384721266345486</v>
      </c>
      <c r="N825">
        <v>1.0697000000000001</v>
      </c>
      <c r="O825">
        <v>1.0703</v>
      </c>
      <c r="P825">
        <v>4.1870000000000003</v>
      </c>
      <c r="Q825">
        <v>4.1920000000000002</v>
      </c>
      <c r="R825">
        <v>4.9181999999999997</v>
      </c>
      <c r="S825">
        <v>1.925</v>
      </c>
      <c r="T825">
        <v>1.9259999999999999</v>
      </c>
      <c r="U825">
        <v>1.875</v>
      </c>
      <c r="V825">
        <v>1.8919999999999999</v>
      </c>
      <c r="W825" t="s">
        <v>148</v>
      </c>
      <c r="X825" t="s">
        <v>982</v>
      </c>
      <c r="Y825" t="s">
        <v>89</v>
      </c>
      <c r="Z825" t="s">
        <v>198</v>
      </c>
    </row>
    <row r="826" spans="1:26" x14ac:dyDescent="0.25">
      <c r="A826" s="148">
        <v>1354</v>
      </c>
      <c r="B826" s="25">
        <v>43097</v>
      </c>
      <c r="C826" t="s">
        <v>560</v>
      </c>
      <c r="D826">
        <v>76.2</v>
      </c>
      <c r="E826">
        <v>62</v>
      </c>
      <c r="F826">
        <v>1.7000000000000001E-2</v>
      </c>
      <c r="G826">
        <v>521333</v>
      </c>
      <c r="H826">
        <v>13160</v>
      </c>
      <c r="I826">
        <v>15.8</v>
      </c>
      <c r="J826">
        <v>120</v>
      </c>
      <c r="K826">
        <v>120</v>
      </c>
      <c r="L826">
        <v>12.8</v>
      </c>
      <c r="M826">
        <v>0.98059598059598052</v>
      </c>
      <c r="N826">
        <v>0</v>
      </c>
      <c r="O826">
        <v>0</v>
      </c>
      <c r="P826">
        <v>0</v>
      </c>
      <c r="Q826">
        <v>0</v>
      </c>
      <c r="R826">
        <v>4.9181999999999997</v>
      </c>
      <c r="S826" t="s">
        <v>468</v>
      </c>
      <c r="T826" t="s">
        <v>468</v>
      </c>
      <c r="U826" t="s">
        <v>468</v>
      </c>
      <c r="V826">
        <v>2.2000000000000002</v>
      </c>
      <c r="W826" t="s">
        <v>661</v>
      </c>
      <c r="X826" t="s">
        <v>1052</v>
      </c>
      <c r="Y826" t="s">
        <v>89</v>
      </c>
      <c r="Z826" t="s">
        <v>198</v>
      </c>
    </row>
    <row r="827" spans="1:26" x14ac:dyDescent="0.25">
      <c r="A827" s="148">
        <v>1353</v>
      </c>
      <c r="B827" s="25">
        <v>43097</v>
      </c>
      <c r="C827" t="s">
        <v>217</v>
      </c>
      <c r="D827">
        <v>76.2</v>
      </c>
      <c r="E827">
        <v>62</v>
      </c>
      <c r="F827">
        <v>1.7000000000000001E-2</v>
      </c>
      <c r="G827">
        <v>521333</v>
      </c>
      <c r="H827">
        <v>13160</v>
      </c>
      <c r="I827">
        <v>16.100000000000001</v>
      </c>
      <c r="J827">
        <v>120</v>
      </c>
      <c r="K827">
        <v>120</v>
      </c>
      <c r="L827">
        <v>13</v>
      </c>
      <c r="M827">
        <v>0.97923875432525953</v>
      </c>
      <c r="N827">
        <v>1.9684999999999999</v>
      </c>
      <c r="O827">
        <v>2.0139</v>
      </c>
      <c r="P827">
        <v>1.5780000000000001</v>
      </c>
      <c r="Q827">
        <v>1.6120000000000001</v>
      </c>
      <c r="R827">
        <v>4.9181999999999997</v>
      </c>
      <c r="S827">
        <v>0.39400000000000002</v>
      </c>
      <c r="T827">
        <v>0.39400000000000002</v>
      </c>
      <c r="U827">
        <v>0.38600000000000001</v>
      </c>
      <c r="V827">
        <v>0.40300000000000002</v>
      </c>
      <c r="W827">
        <v>0</v>
      </c>
      <c r="X827" t="s">
        <v>1052</v>
      </c>
      <c r="Y827" t="s">
        <v>89</v>
      </c>
      <c r="Z827" t="s">
        <v>198</v>
      </c>
    </row>
    <row r="828" spans="1:26" x14ac:dyDescent="0.25">
      <c r="A828" s="148">
        <v>1352</v>
      </c>
      <c r="B828" s="25">
        <v>43096</v>
      </c>
      <c r="C828" t="s">
        <v>407</v>
      </c>
      <c r="D828">
        <v>68.900000000000006</v>
      </c>
      <c r="E828">
        <v>40</v>
      </c>
      <c r="F828">
        <v>1.7000000000000001E-2</v>
      </c>
      <c r="G828">
        <v>521333</v>
      </c>
      <c r="H828">
        <v>13160</v>
      </c>
      <c r="I828">
        <v>15.7</v>
      </c>
      <c r="J828">
        <v>115</v>
      </c>
      <c r="K828">
        <v>115</v>
      </c>
      <c r="L828">
        <v>12.9</v>
      </c>
      <c r="M828">
        <v>0.97991689750692512</v>
      </c>
      <c r="N828">
        <v>0</v>
      </c>
      <c r="O828">
        <v>0</v>
      </c>
      <c r="P828">
        <v>0</v>
      </c>
      <c r="Q828">
        <v>0</v>
      </c>
      <c r="R828">
        <v>4.9978999999999996</v>
      </c>
      <c r="S828" t="s">
        <v>468</v>
      </c>
      <c r="T828" t="s">
        <v>468</v>
      </c>
      <c r="U828" t="s">
        <v>468</v>
      </c>
      <c r="V828">
        <v>3.2</v>
      </c>
      <c r="W828" t="s">
        <v>661</v>
      </c>
      <c r="X828" t="s">
        <v>190</v>
      </c>
      <c r="Y828" t="s">
        <v>89</v>
      </c>
      <c r="Z828" t="s">
        <v>198</v>
      </c>
    </row>
    <row r="829" spans="1:26" x14ac:dyDescent="0.25">
      <c r="A829" s="148">
        <v>1351</v>
      </c>
      <c r="B829" s="25">
        <v>43096</v>
      </c>
      <c r="C829" t="s">
        <v>410</v>
      </c>
      <c r="D829">
        <v>68.900000000000006</v>
      </c>
      <c r="E829">
        <v>40</v>
      </c>
      <c r="F829">
        <v>1.7000000000000001E-2</v>
      </c>
      <c r="G829">
        <v>521333</v>
      </c>
      <c r="H829">
        <v>13160</v>
      </c>
      <c r="I829">
        <v>15.7</v>
      </c>
      <c r="J829">
        <v>115</v>
      </c>
      <c r="K829">
        <v>115</v>
      </c>
      <c r="L829">
        <v>12.9</v>
      </c>
      <c r="M829">
        <v>0.97991689750692512</v>
      </c>
      <c r="N829">
        <v>2.1585999999999999</v>
      </c>
      <c r="O829">
        <v>2.4802</v>
      </c>
      <c r="P829">
        <v>4.1419344124532307</v>
      </c>
      <c r="Q829">
        <v>4.8120000000000003</v>
      </c>
      <c r="R829">
        <v>4.9978999999999996</v>
      </c>
      <c r="S829">
        <v>0.95899999999999996</v>
      </c>
      <c r="T829">
        <v>0.97</v>
      </c>
      <c r="U829">
        <v>0.94499999999999995</v>
      </c>
      <c r="V829">
        <v>0.96199999999999997</v>
      </c>
      <c r="W829" t="s">
        <v>148</v>
      </c>
      <c r="X829" t="s">
        <v>190</v>
      </c>
      <c r="Y829" t="s">
        <v>89</v>
      </c>
      <c r="Z829" t="s">
        <v>198</v>
      </c>
    </row>
    <row r="830" spans="1:26" x14ac:dyDescent="0.25">
      <c r="A830" s="148">
        <v>1350</v>
      </c>
      <c r="B830" s="25">
        <v>43096</v>
      </c>
      <c r="C830" t="s">
        <v>293</v>
      </c>
      <c r="D830">
        <v>69.5</v>
      </c>
      <c r="E830">
        <v>42</v>
      </c>
      <c r="F830">
        <v>1.7000000000000001E-2</v>
      </c>
      <c r="G830">
        <v>521333</v>
      </c>
      <c r="H830">
        <v>13160</v>
      </c>
      <c r="I830">
        <v>16.600000000000001</v>
      </c>
      <c r="J830">
        <v>114.5</v>
      </c>
      <c r="K830">
        <v>114.5</v>
      </c>
      <c r="L830">
        <v>13.8</v>
      </c>
      <c r="M830">
        <v>0.97384721266345486</v>
      </c>
      <c r="N830">
        <v>0</v>
      </c>
      <c r="O830">
        <v>0</v>
      </c>
      <c r="P830">
        <v>0</v>
      </c>
      <c r="Q830">
        <v>0</v>
      </c>
      <c r="R830">
        <v>4.9978999999999996</v>
      </c>
      <c r="S830" t="s">
        <v>468</v>
      </c>
      <c r="T830" t="s">
        <v>468</v>
      </c>
      <c r="U830" t="s">
        <v>468</v>
      </c>
      <c r="V830">
        <v>2.2000000000000002</v>
      </c>
      <c r="W830" t="s">
        <v>661</v>
      </c>
      <c r="X830">
        <v>0</v>
      </c>
      <c r="Y830" t="s">
        <v>89</v>
      </c>
      <c r="Z830" t="s">
        <v>198</v>
      </c>
    </row>
    <row r="831" spans="1:26" x14ac:dyDescent="0.25">
      <c r="A831" s="148">
        <v>1349</v>
      </c>
      <c r="B831" s="25">
        <v>43096</v>
      </c>
      <c r="C831" t="s">
        <v>500</v>
      </c>
      <c r="D831">
        <v>68.2</v>
      </c>
      <c r="E831">
        <v>31</v>
      </c>
      <c r="F831">
        <v>1.7000000000000001E-2</v>
      </c>
      <c r="G831">
        <v>521333</v>
      </c>
      <c r="H831">
        <v>13160</v>
      </c>
      <c r="I831">
        <v>15.7</v>
      </c>
      <c r="J831">
        <v>115</v>
      </c>
      <c r="K831">
        <v>115</v>
      </c>
      <c r="L831">
        <v>12.9</v>
      </c>
      <c r="M831">
        <v>0.97991689750692512</v>
      </c>
      <c r="V831">
        <v>2.2000000000000002</v>
      </c>
      <c r="W831" t="s">
        <v>661</v>
      </c>
      <c r="X831" t="s">
        <v>671</v>
      </c>
      <c r="Y831" t="s">
        <v>89</v>
      </c>
      <c r="Z831" t="s">
        <v>198</v>
      </c>
    </row>
    <row r="832" spans="1:26" x14ac:dyDescent="0.25">
      <c r="A832" s="148">
        <v>1348</v>
      </c>
      <c r="B832" s="25">
        <v>43096</v>
      </c>
      <c r="C832" t="s">
        <v>222</v>
      </c>
      <c r="D832">
        <v>68.400000000000006</v>
      </c>
      <c r="E832">
        <v>33</v>
      </c>
      <c r="F832">
        <v>1.7000000000000001E-2</v>
      </c>
      <c r="G832">
        <v>521333</v>
      </c>
      <c r="H832">
        <v>13160</v>
      </c>
      <c r="I832">
        <v>15.8</v>
      </c>
      <c r="J832">
        <v>115</v>
      </c>
      <c r="K832">
        <v>115</v>
      </c>
      <c r="L832">
        <v>13</v>
      </c>
      <c r="M832">
        <v>0.97923875432525953</v>
      </c>
      <c r="N832">
        <v>2.1564000000000001</v>
      </c>
      <c r="O832">
        <v>2.1341999999999999</v>
      </c>
      <c r="P832">
        <v>2.0539999999999998</v>
      </c>
      <c r="Q832">
        <v>1.998</v>
      </c>
      <c r="R832">
        <v>4.9978999999999996</v>
      </c>
      <c r="S832">
        <v>0.47599999999999998</v>
      </c>
      <c r="T832">
        <v>0.46800000000000003</v>
      </c>
      <c r="U832">
        <v>0.46200000000000002</v>
      </c>
      <c r="V832">
        <v>0.47899999999999998</v>
      </c>
      <c r="W832" t="s">
        <v>148</v>
      </c>
      <c r="X832" t="s">
        <v>671</v>
      </c>
      <c r="Y832" t="s">
        <v>89</v>
      </c>
      <c r="Z832" t="s">
        <v>198</v>
      </c>
    </row>
    <row r="833" spans="1:26" x14ac:dyDescent="0.25">
      <c r="A833" s="148">
        <v>1347</v>
      </c>
      <c r="B833" s="25">
        <v>43095</v>
      </c>
      <c r="C833" t="s">
        <v>406</v>
      </c>
      <c r="D833">
        <v>69.8</v>
      </c>
      <c r="E833">
        <v>49</v>
      </c>
      <c r="F833">
        <v>1.7000000000000001E-2</v>
      </c>
      <c r="G833">
        <v>521333</v>
      </c>
      <c r="H833">
        <v>13160</v>
      </c>
      <c r="I833">
        <v>15.7</v>
      </c>
      <c r="J833">
        <v>114</v>
      </c>
      <c r="K833">
        <v>114</v>
      </c>
      <c r="L833">
        <v>13</v>
      </c>
      <c r="M833">
        <v>0.97923875432525953</v>
      </c>
      <c r="N833">
        <v>0</v>
      </c>
      <c r="O833">
        <v>0</v>
      </c>
      <c r="P833">
        <v>0</v>
      </c>
      <c r="Q833">
        <v>0</v>
      </c>
      <c r="R833">
        <v>5.0891000000000002</v>
      </c>
      <c r="S833" t="s">
        <v>468</v>
      </c>
      <c r="T833" t="s">
        <v>468</v>
      </c>
      <c r="U833" t="s">
        <v>468</v>
      </c>
      <c r="V833">
        <v>2.4</v>
      </c>
      <c r="W833" t="s">
        <v>661</v>
      </c>
      <c r="X833">
        <v>0</v>
      </c>
      <c r="Y833" t="s">
        <v>89</v>
      </c>
      <c r="Z833" t="s">
        <v>198</v>
      </c>
    </row>
    <row r="834" spans="1:26" x14ac:dyDescent="0.25">
      <c r="A834" s="148">
        <v>1346</v>
      </c>
      <c r="B834" s="25">
        <v>43095</v>
      </c>
      <c r="C834" t="s">
        <v>293</v>
      </c>
      <c r="D834">
        <v>70.400000000000006</v>
      </c>
      <c r="E834">
        <v>47</v>
      </c>
      <c r="F834">
        <v>1.7000000000000001E-2</v>
      </c>
      <c r="G834">
        <v>521333</v>
      </c>
      <c r="H834">
        <v>13160</v>
      </c>
      <c r="I834">
        <v>16.600000000000001</v>
      </c>
      <c r="J834">
        <v>114.5</v>
      </c>
      <c r="K834">
        <v>114.5</v>
      </c>
      <c r="L834">
        <v>13.8</v>
      </c>
      <c r="M834">
        <v>0.97384721266345486</v>
      </c>
      <c r="N834">
        <v>0</v>
      </c>
      <c r="O834">
        <v>0</v>
      </c>
      <c r="P834">
        <v>0</v>
      </c>
      <c r="Q834">
        <v>0</v>
      </c>
      <c r="R834">
        <v>5.0891000000000002</v>
      </c>
      <c r="S834" t="s">
        <v>468</v>
      </c>
      <c r="T834" t="s">
        <v>468</v>
      </c>
      <c r="U834" t="s">
        <v>468</v>
      </c>
      <c r="V834">
        <v>2.4</v>
      </c>
      <c r="W834" t="s">
        <v>661</v>
      </c>
      <c r="X834" t="s">
        <v>190</v>
      </c>
      <c r="Y834" t="s">
        <v>89</v>
      </c>
      <c r="Z834" t="s">
        <v>198</v>
      </c>
    </row>
    <row r="835" spans="1:26" x14ac:dyDescent="0.25">
      <c r="A835" s="148">
        <v>1345</v>
      </c>
      <c r="B835" s="25">
        <v>43095</v>
      </c>
      <c r="C835" t="s">
        <v>220</v>
      </c>
      <c r="D835">
        <v>71.3</v>
      </c>
      <c r="E835">
        <v>36</v>
      </c>
      <c r="F835">
        <v>1.7000000000000001E-2</v>
      </c>
      <c r="G835">
        <v>521333</v>
      </c>
      <c r="H835">
        <v>13160</v>
      </c>
      <c r="I835">
        <v>15.7</v>
      </c>
      <c r="J835">
        <v>115</v>
      </c>
      <c r="K835">
        <v>115</v>
      </c>
      <c r="L835">
        <v>12.9</v>
      </c>
      <c r="M835">
        <v>0.97991689750692512</v>
      </c>
      <c r="N835">
        <v>2.1657000000000002</v>
      </c>
      <c r="O835">
        <v>2.1352000000000002</v>
      </c>
      <c r="P835">
        <v>2.1120000000000001</v>
      </c>
      <c r="Q835">
        <v>2.032</v>
      </c>
      <c r="R835">
        <v>5.0891000000000002</v>
      </c>
      <c r="S835">
        <v>0.496</v>
      </c>
      <c r="T835">
        <v>0.48399999999999999</v>
      </c>
      <c r="U835">
        <v>0.48</v>
      </c>
      <c r="V835">
        <v>0.497</v>
      </c>
      <c r="W835" t="s">
        <v>148</v>
      </c>
      <c r="X835" t="s">
        <v>671</v>
      </c>
      <c r="Y835" t="s">
        <v>89</v>
      </c>
      <c r="Z835" t="s">
        <v>198</v>
      </c>
    </row>
    <row r="836" spans="1:26" x14ac:dyDescent="0.25">
      <c r="A836" s="148">
        <v>1344</v>
      </c>
      <c r="B836" s="25">
        <v>43095</v>
      </c>
      <c r="C836" t="s">
        <v>560</v>
      </c>
      <c r="D836">
        <v>72.3</v>
      </c>
      <c r="E836">
        <v>37</v>
      </c>
      <c r="F836">
        <v>1.7000000000000001E-2</v>
      </c>
      <c r="G836">
        <v>521333</v>
      </c>
      <c r="H836">
        <v>13160</v>
      </c>
      <c r="I836">
        <v>15.7</v>
      </c>
      <c r="J836">
        <v>115</v>
      </c>
      <c r="K836">
        <v>115</v>
      </c>
      <c r="L836">
        <v>12.9</v>
      </c>
      <c r="M836">
        <v>0.97991689750692512</v>
      </c>
      <c r="S836" t="s">
        <v>468</v>
      </c>
      <c r="T836" t="s">
        <v>468</v>
      </c>
      <c r="U836" t="s">
        <v>468</v>
      </c>
      <c r="V836">
        <v>9</v>
      </c>
      <c r="W836" t="s">
        <v>661</v>
      </c>
      <c r="X836" t="s">
        <v>671</v>
      </c>
      <c r="Y836" t="s">
        <v>89</v>
      </c>
      <c r="Z836" t="s">
        <v>198</v>
      </c>
    </row>
    <row r="837" spans="1:26" x14ac:dyDescent="0.25">
      <c r="A837" s="148">
        <v>1343</v>
      </c>
      <c r="B837" s="25">
        <v>43094</v>
      </c>
      <c r="C837" t="s">
        <v>407</v>
      </c>
      <c r="D837">
        <v>70</v>
      </c>
      <c r="E837">
        <v>56</v>
      </c>
      <c r="F837">
        <v>1.7000000000000001E-2</v>
      </c>
      <c r="G837">
        <v>521333</v>
      </c>
      <c r="H837">
        <v>13160</v>
      </c>
      <c r="I837">
        <v>15.8</v>
      </c>
      <c r="J837">
        <v>115</v>
      </c>
      <c r="K837">
        <v>115</v>
      </c>
      <c r="L837">
        <v>13</v>
      </c>
      <c r="M837">
        <v>0.97923875432525953</v>
      </c>
      <c r="N837">
        <v>1.8513999999999999</v>
      </c>
      <c r="O837">
        <v>1.5248999999999999</v>
      </c>
      <c r="P837">
        <v>7.1011057152107266</v>
      </c>
      <c r="Q837">
        <v>5.851</v>
      </c>
      <c r="R837">
        <v>5.2508999999999997</v>
      </c>
      <c r="S837">
        <v>2.0139999999999998</v>
      </c>
      <c r="T837">
        <v>2.0150000000000001</v>
      </c>
      <c r="U837">
        <v>1.9730000000000001</v>
      </c>
      <c r="V837">
        <v>1.99</v>
      </c>
      <c r="W837" t="s">
        <v>148</v>
      </c>
      <c r="X837" t="s">
        <v>190</v>
      </c>
      <c r="Y837" t="s">
        <v>89</v>
      </c>
      <c r="Z837" t="s">
        <v>198</v>
      </c>
    </row>
    <row r="838" spans="1:26" x14ac:dyDescent="0.25">
      <c r="A838" s="148">
        <v>1342</v>
      </c>
      <c r="B838" s="25">
        <v>43094</v>
      </c>
      <c r="C838" t="s">
        <v>293</v>
      </c>
      <c r="D838">
        <v>69.900000000000006</v>
      </c>
      <c r="E838">
        <v>49</v>
      </c>
      <c r="F838">
        <v>1.7000000000000001E-2</v>
      </c>
      <c r="G838">
        <v>521333</v>
      </c>
      <c r="H838">
        <v>13160</v>
      </c>
      <c r="I838">
        <v>16.5</v>
      </c>
      <c r="J838">
        <v>115</v>
      </c>
      <c r="K838">
        <v>115</v>
      </c>
      <c r="L838">
        <v>13.7</v>
      </c>
      <c r="M838">
        <v>0.97451790633608826</v>
      </c>
      <c r="N838">
        <v>0</v>
      </c>
      <c r="O838">
        <v>0</v>
      </c>
      <c r="P838">
        <v>0</v>
      </c>
      <c r="Q838">
        <v>0</v>
      </c>
      <c r="R838">
        <v>5.2508999999999997</v>
      </c>
      <c r="S838" t="s">
        <v>468</v>
      </c>
      <c r="T838" t="s">
        <v>468</v>
      </c>
      <c r="U838" t="s">
        <v>468</v>
      </c>
      <c r="V838">
        <v>2</v>
      </c>
      <c r="W838" t="s">
        <v>661</v>
      </c>
      <c r="X838">
        <v>0</v>
      </c>
      <c r="Y838" t="s">
        <v>89</v>
      </c>
      <c r="Z838" t="s">
        <v>198</v>
      </c>
    </row>
    <row r="839" spans="1:26" x14ac:dyDescent="0.25">
      <c r="A839" s="148">
        <v>1341</v>
      </c>
      <c r="B839" s="25">
        <v>43094</v>
      </c>
      <c r="C839" t="s">
        <v>217</v>
      </c>
      <c r="D839">
        <v>70.2</v>
      </c>
      <c r="E839">
        <v>36</v>
      </c>
      <c r="F839">
        <v>1.7000000000000001E-2</v>
      </c>
      <c r="G839">
        <v>521333</v>
      </c>
      <c r="H839">
        <v>13160</v>
      </c>
      <c r="I839">
        <v>15.7</v>
      </c>
      <c r="J839">
        <v>115</v>
      </c>
      <c r="K839">
        <v>115</v>
      </c>
      <c r="L839">
        <v>12.9</v>
      </c>
      <c r="M839">
        <v>0.97991689750692512</v>
      </c>
      <c r="N839">
        <v>2.1768000000000001</v>
      </c>
      <c r="O839">
        <v>2.1438000000000001</v>
      </c>
      <c r="P839">
        <v>2.0449999999999999</v>
      </c>
      <c r="Q839">
        <v>1.9119999999999999</v>
      </c>
      <c r="R839">
        <v>5.2508999999999997</v>
      </c>
      <c r="S839">
        <v>0.49299999999999999</v>
      </c>
      <c r="T839">
        <v>0.46800000000000003</v>
      </c>
      <c r="U839">
        <v>0.47099999999999997</v>
      </c>
      <c r="V839">
        <v>0.48799999999999999</v>
      </c>
      <c r="W839" t="s">
        <v>148</v>
      </c>
      <c r="X839" t="s">
        <v>671</v>
      </c>
      <c r="Y839" t="s">
        <v>89</v>
      </c>
      <c r="Z839" t="s">
        <v>198</v>
      </c>
    </row>
    <row r="840" spans="1:26" x14ac:dyDescent="0.25">
      <c r="A840" s="148">
        <v>1340</v>
      </c>
      <c r="B840" s="25">
        <v>43094</v>
      </c>
      <c r="C840" t="s">
        <v>500</v>
      </c>
      <c r="D840">
        <v>71.2</v>
      </c>
      <c r="E840">
        <v>38</v>
      </c>
      <c r="F840">
        <v>1.7000000000000001E-2</v>
      </c>
      <c r="G840">
        <v>521333</v>
      </c>
      <c r="H840">
        <v>13160</v>
      </c>
      <c r="I840">
        <v>15.7</v>
      </c>
      <c r="J840">
        <v>114</v>
      </c>
      <c r="K840">
        <v>114</v>
      </c>
      <c r="L840">
        <v>13</v>
      </c>
      <c r="M840">
        <v>0.97923875432525953</v>
      </c>
      <c r="S840" t="s">
        <v>468</v>
      </c>
      <c r="T840" t="s">
        <v>468</v>
      </c>
      <c r="U840" t="s">
        <v>468</v>
      </c>
      <c r="V840">
        <v>6</v>
      </c>
      <c r="W840" t="s">
        <v>661</v>
      </c>
      <c r="X840" t="s">
        <v>671</v>
      </c>
      <c r="Y840" t="s">
        <v>89</v>
      </c>
      <c r="Z840" t="s">
        <v>198</v>
      </c>
    </row>
    <row r="841" spans="1:26" x14ac:dyDescent="0.25">
      <c r="A841" s="148">
        <v>1339</v>
      </c>
      <c r="B841" s="25">
        <v>43094</v>
      </c>
      <c r="C841" t="s">
        <v>222</v>
      </c>
      <c r="D841">
        <v>70.5</v>
      </c>
      <c r="E841">
        <v>40</v>
      </c>
      <c r="F841">
        <v>1.7000000000000001E-2</v>
      </c>
      <c r="G841">
        <v>521333</v>
      </c>
      <c r="H841">
        <v>13160</v>
      </c>
      <c r="I841">
        <v>15.7</v>
      </c>
      <c r="J841">
        <v>114</v>
      </c>
      <c r="K841">
        <v>114</v>
      </c>
      <c r="L841">
        <v>13</v>
      </c>
      <c r="M841">
        <v>0.97923875432525953</v>
      </c>
      <c r="N841">
        <v>2.1564000000000001</v>
      </c>
      <c r="O841">
        <v>2.0966999999999998</v>
      </c>
      <c r="P841">
        <v>2.0310000000000001</v>
      </c>
      <c r="Q841">
        <v>1.9450000000000001</v>
      </c>
      <c r="R841">
        <v>5.2508999999999997</v>
      </c>
      <c r="S841">
        <v>0.495</v>
      </c>
      <c r="T841">
        <v>0.48699999999999999</v>
      </c>
      <c r="U841">
        <v>0.48099999999999998</v>
      </c>
      <c r="V841">
        <v>0.498</v>
      </c>
      <c r="W841" t="s">
        <v>148</v>
      </c>
      <c r="X841" t="s">
        <v>190</v>
      </c>
      <c r="Y841" t="s">
        <v>89</v>
      </c>
      <c r="Z841" t="s">
        <v>198</v>
      </c>
    </row>
    <row r="842" spans="1:26" x14ac:dyDescent="0.25">
      <c r="A842" s="148">
        <v>1338</v>
      </c>
      <c r="B842" s="25">
        <v>43093</v>
      </c>
      <c r="C842" t="s">
        <v>408</v>
      </c>
      <c r="D842">
        <v>70</v>
      </c>
      <c r="E842">
        <v>48</v>
      </c>
      <c r="F842">
        <v>1.7000000000000001E-2</v>
      </c>
      <c r="G842">
        <v>521333</v>
      </c>
      <c r="H842">
        <v>13160</v>
      </c>
      <c r="I842">
        <v>15.8</v>
      </c>
      <c r="J842">
        <v>114.5</v>
      </c>
      <c r="K842">
        <v>114.5</v>
      </c>
      <c r="L842">
        <v>13</v>
      </c>
      <c r="M842">
        <v>0.97923875432525953</v>
      </c>
      <c r="N842">
        <v>0</v>
      </c>
      <c r="O842">
        <v>0</v>
      </c>
      <c r="P842">
        <v>0</v>
      </c>
      <c r="Q842">
        <v>0</v>
      </c>
      <c r="R842">
        <v>5.2683999999999997</v>
      </c>
      <c r="S842" t="s">
        <v>468</v>
      </c>
      <c r="T842" t="s">
        <v>468</v>
      </c>
      <c r="U842" t="s">
        <v>468</v>
      </c>
      <c r="V842">
        <v>2.2000000000000002</v>
      </c>
      <c r="W842" t="s">
        <v>661</v>
      </c>
      <c r="X842" t="s">
        <v>190</v>
      </c>
      <c r="Y842" t="s">
        <v>89</v>
      </c>
      <c r="Z842" t="s">
        <v>198</v>
      </c>
    </row>
    <row r="843" spans="1:26" x14ac:dyDescent="0.25">
      <c r="A843" s="148">
        <v>1337</v>
      </c>
      <c r="B843" s="25">
        <v>43093</v>
      </c>
      <c r="C843" t="s">
        <v>411</v>
      </c>
      <c r="D843">
        <v>70.099999999999994</v>
      </c>
      <c r="E843">
        <v>55</v>
      </c>
      <c r="F843">
        <v>1.7000000000000001E-2</v>
      </c>
      <c r="G843">
        <v>521333</v>
      </c>
      <c r="H843">
        <v>13160</v>
      </c>
      <c r="I843">
        <v>15.8</v>
      </c>
      <c r="J843">
        <v>115</v>
      </c>
      <c r="K843">
        <v>115</v>
      </c>
      <c r="L843">
        <v>13</v>
      </c>
      <c r="M843">
        <v>0.97923875432525953</v>
      </c>
      <c r="N843">
        <v>2.5103</v>
      </c>
      <c r="O843">
        <v>2.4481999999999999</v>
      </c>
      <c r="P843">
        <v>4.0979999999999999</v>
      </c>
      <c r="Q843">
        <v>4.0940000000000003</v>
      </c>
      <c r="R843">
        <v>5.2683999999999997</v>
      </c>
      <c r="S843">
        <v>0.86</v>
      </c>
      <c r="T843">
        <v>0.88100000000000001</v>
      </c>
      <c r="U843">
        <v>0.85199999999999998</v>
      </c>
      <c r="V843">
        <v>0.86899999999999999</v>
      </c>
      <c r="W843" t="s">
        <v>148</v>
      </c>
      <c r="X843" t="s">
        <v>190</v>
      </c>
      <c r="Y843" t="s">
        <v>89</v>
      </c>
      <c r="Z843" t="s">
        <v>198</v>
      </c>
    </row>
    <row r="844" spans="1:26" x14ac:dyDescent="0.25">
      <c r="A844" s="148">
        <v>1336</v>
      </c>
      <c r="B844" s="25">
        <v>43093</v>
      </c>
      <c r="C844" t="s">
        <v>293</v>
      </c>
      <c r="D844">
        <v>70.099999999999994</v>
      </c>
      <c r="E844">
        <v>56</v>
      </c>
      <c r="F844">
        <v>1.7000000000000001E-2</v>
      </c>
      <c r="G844">
        <v>521333</v>
      </c>
      <c r="H844">
        <v>13160</v>
      </c>
      <c r="I844">
        <v>16.5</v>
      </c>
      <c r="J844">
        <v>115</v>
      </c>
      <c r="K844">
        <v>115</v>
      </c>
      <c r="L844">
        <v>13.7</v>
      </c>
      <c r="M844">
        <v>0.97451790633608826</v>
      </c>
      <c r="N844">
        <v>0</v>
      </c>
      <c r="O844">
        <v>0</v>
      </c>
      <c r="P844">
        <v>0</v>
      </c>
      <c r="Q844">
        <v>0</v>
      </c>
      <c r="R844">
        <v>5.2683999999999997</v>
      </c>
      <c r="S844" t="s">
        <v>468</v>
      </c>
      <c r="T844" t="s">
        <v>468</v>
      </c>
      <c r="U844" t="s">
        <v>468</v>
      </c>
      <c r="V844">
        <v>3</v>
      </c>
      <c r="W844" t="s">
        <v>661</v>
      </c>
      <c r="X844" t="s">
        <v>190</v>
      </c>
      <c r="Y844" t="s">
        <v>89</v>
      </c>
      <c r="Z844" t="s">
        <v>198</v>
      </c>
    </row>
    <row r="845" spans="1:26" x14ac:dyDescent="0.25">
      <c r="A845" s="148">
        <v>1335</v>
      </c>
      <c r="B845" s="25">
        <v>43093</v>
      </c>
      <c r="C845" t="s">
        <v>220</v>
      </c>
      <c r="D845">
        <v>70.7</v>
      </c>
      <c r="E845">
        <v>41</v>
      </c>
      <c r="F845">
        <v>1.7000000000000001E-2</v>
      </c>
      <c r="G845">
        <v>521333</v>
      </c>
      <c r="H845">
        <v>13160</v>
      </c>
      <c r="I845">
        <v>15.8</v>
      </c>
      <c r="J845">
        <v>115</v>
      </c>
      <c r="K845">
        <v>115</v>
      </c>
      <c r="L845">
        <v>13</v>
      </c>
      <c r="M845">
        <v>0.97923875432525953</v>
      </c>
      <c r="N845">
        <v>2.1652999999999998</v>
      </c>
      <c r="O845">
        <v>2.1534</v>
      </c>
      <c r="P845">
        <v>2.0430000000000001</v>
      </c>
      <c r="Q845">
        <v>1.976</v>
      </c>
      <c r="R845">
        <v>5.2683999999999997</v>
      </c>
      <c r="S845">
        <v>0.497</v>
      </c>
      <c r="T845">
        <v>0.48299999999999998</v>
      </c>
      <c r="U845">
        <v>0.48</v>
      </c>
      <c r="V845">
        <v>0.497</v>
      </c>
      <c r="W845" t="s">
        <v>148</v>
      </c>
      <c r="X845" t="s">
        <v>671</v>
      </c>
      <c r="Y845" t="s">
        <v>89</v>
      </c>
      <c r="Z845" t="s">
        <v>198</v>
      </c>
    </row>
    <row r="846" spans="1:26" x14ac:dyDescent="0.25">
      <c r="A846" s="148">
        <v>1334</v>
      </c>
      <c r="B846" s="25">
        <v>43093</v>
      </c>
      <c r="C846" t="s">
        <v>560</v>
      </c>
      <c r="D846">
        <v>72.3</v>
      </c>
      <c r="E846">
        <v>41</v>
      </c>
      <c r="F846">
        <v>1.7000000000000001E-2</v>
      </c>
      <c r="G846">
        <v>521333</v>
      </c>
      <c r="H846">
        <v>13160</v>
      </c>
      <c r="I846">
        <v>15.8</v>
      </c>
      <c r="J846">
        <v>115</v>
      </c>
      <c r="K846">
        <v>115</v>
      </c>
      <c r="L846">
        <v>13</v>
      </c>
      <c r="M846">
        <v>0.97923875432525953</v>
      </c>
      <c r="N846">
        <v>0</v>
      </c>
      <c r="O846">
        <v>0</v>
      </c>
      <c r="P846">
        <v>0</v>
      </c>
      <c r="Q846">
        <v>0</v>
      </c>
      <c r="R846">
        <v>5.2683999999999997</v>
      </c>
      <c r="S846" t="s">
        <v>468</v>
      </c>
      <c r="T846" t="s">
        <v>468</v>
      </c>
      <c r="U846" t="s">
        <v>468</v>
      </c>
      <c r="V846">
        <v>9.6</v>
      </c>
      <c r="W846" t="s">
        <v>661</v>
      </c>
      <c r="X846">
        <v>0</v>
      </c>
      <c r="Y846" t="s">
        <v>89</v>
      </c>
      <c r="Z846" t="s">
        <v>198</v>
      </c>
    </row>
    <row r="847" spans="1:26" x14ac:dyDescent="0.25">
      <c r="A847" s="148">
        <v>1333</v>
      </c>
      <c r="B847" s="25">
        <v>43093</v>
      </c>
      <c r="C847" t="s">
        <v>217</v>
      </c>
      <c r="D847">
        <v>68.099999999999994</v>
      </c>
      <c r="E847">
        <v>42</v>
      </c>
      <c r="F847">
        <v>1.7000000000000001E-2</v>
      </c>
      <c r="G847">
        <v>521333</v>
      </c>
      <c r="H847">
        <v>13160</v>
      </c>
      <c r="I847">
        <v>15.8</v>
      </c>
      <c r="J847">
        <v>114.5</v>
      </c>
      <c r="K847">
        <v>114.5</v>
      </c>
      <c r="L847">
        <v>13</v>
      </c>
      <c r="M847">
        <v>0.97923875432525953</v>
      </c>
      <c r="N847">
        <v>2.1593</v>
      </c>
      <c r="O847">
        <v>2.6480999999999999</v>
      </c>
      <c r="P847">
        <v>2.0049999999999999</v>
      </c>
      <c r="Q847">
        <v>2.4076378027484626</v>
      </c>
      <c r="R847">
        <v>5.2683999999999997</v>
      </c>
      <c r="S847">
        <v>0.48899999999999999</v>
      </c>
      <c r="T847">
        <v>0.47899999999999998</v>
      </c>
      <c r="U847">
        <v>0.47399999999999998</v>
      </c>
      <c r="V847">
        <v>0.49099999999999999</v>
      </c>
      <c r="W847" t="s">
        <v>148</v>
      </c>
      <c r="X847" t="s">
        <v>190</v>
      </c>
      <c r="Y847" t="s">
        <v>89</v>
      </c>
      <c r="Z847" t="s">
        <v>198</v>
      </c>
    </row>
    <row r="848" spans="1:26" x14ac:dyDescent="0.25">
      <c r="A848" s="148">
        <v>1332</v>
      </c>
      <c r="B848" s="25">
        <v>43092</v>
      </c>
      <c r="C848" t="s">
        <v>407</v>
      </c>
      <c r="D848">
        <v>68.099999999999994</v>
      </c>
      <c r="E848">
        <v>44</v>
      </c>
      <c r="F848">
        <v>1.7000000000000001E-2</v>
      </c>
      <c r="G848">
        <v>521333</v>
      </c>
      <c r="H848">
        <v>13160</v>
      </c>
      <c r="I848">
        <v>15.7</v>
      </c>
      <c r="J848">
        <v>114</v>
      </c>
      <c r="K848">
        <v>114</v>
      </c>
      <c r="L848">
        <v>13</v>
      </c>
      <c r="M848">
        <v>0.97923875432525953</v>
      </c>
      <c r="N848">
        <v>0</v>
      </c>
      <c r="O848">
        <v>0</v>
      </c>
      <c r="P848">
        <v>0</v>
      </c>
      <c r="Q848">
        <v>0</v>
      </c>
      <c r="R848">
        <v>5.0872999999999999</v>
      </c>
      <c r="S848" t="s">
        <v>468</v>
      </c>
      <c r="T848" t="s">
        <v>468</v>
      </c>
      <c r="U848" t="s">
        <v>468</v>
      </c>
      <c r="V848">
        <v>6.8</v>
      </c>
      <c r="W848" t="s">
        <v>661</v>
      </c>
      <c r="X848">
        <v>0</v>
      </c>
      <c r="Y848" t="s">
        <v>89</v>
      </c>
      <c r="Z848" t="s">
        <v>198</v>
      </c>
    </row>
    <row r="849" spans="1:26" x14ac:dyDescent="0.25">
      <c r="A849" s="148">
        <v>1331</v>
      </c>
      <c r="B849" s="25">
        <v>43092</v>
      </c>
      <c r="C849" t="s">
        <v>410</v>
      </c>
      <c r="D849">
        <v>68.599999999999994</v>
      </c>
      <c r="E849">
        <v>51</v>
      </c>
      <c r="F849">
        <v>1.7000000000000001E-2</v>
      </c>
      <c r="G849">
        <v>521333</v>
      </c>
      <c r="H849">
        <v>13160</v>
      </c>
      <c r="I849">
        <v>15.8</v>
      </c>
      <c r="J849">
        <v>115</v>
      </c>
      <c r="K849">
        <v>115</v>
      </c>
      <c r="L849">
        <v>13</v>
      </c>
      <c r="M849">
        <v>0.97923875432525953</v>
      </c>
      <c r="N849">
        <v>2.7602000000000002</v>
      </c>
      <c r="O849">
        <v>2.6389999999999998</v>
      </c>
      <c r="P849">
        <v>3.0819999999999999</v>
      </c>
      <c r="Q849">
        <v>2.9249999999999998</v>
      </c>
      <c r="R849">
        <v>5.0872999999999999</v>
      </c>
      <c r="S849">
        <v>0.56799999999999995</v>
      </c>
      <c r="T849">
        <v>0.56399999999999995</v>
      </c>
      <c r="U849">
        <v>0.55400000000000005</v>
      </c>
      <c r="V849">
        <v>0.57099999999999995</v>
      </c>
      <c r="W849" t="s">
        <v>148</v>
      </c>
      <c r="X849" t="s">
        <v>190</v>
      </c>
      <c r="Y849" t="s">
        <v>89</v>
      </c>
      <c r="Z849" t="s">
        <v>198</v>
      </c>
    </row>
    <row r="850" spans="1:26" x14ac:dyDescent="0.25">
      <c r="A850" s="148">
        <v>1330</v>
      </c>
      <c r="B850" s="25">
        <v>43092</v>
      </c>
      <c r="C850" t="s">
        <v>222</v>
      </c>
      <c r="D850">
        <v>70.5</v>
      </c>
      <c r="E850">
        <v>35</v>
      </c>
      <c r="F850">
        <v>1.7000000000000001E-2</v>
      </c>
      <c r="G850">
        <v>521333</v>
      </c>
      <c r="H850">
        <v>13160</v>
      </c>
      <c r="I850">
        <v>15.8</v>
      </c>
      <c r="J850">
        <v>115</v>
      </c>
      <c r="K850">
        <v>115</v>
      </c>
      <c r="L850">
        <v>13</v>
      </c>
      <c r="M850">
        <v>0.97923875432525953</v>
      </c>
      <c r="N850">
        <v>2.1433</v>
      </c>
      <c r="O850">
        <v>2.1027999999999998</v>
      </c>
      <c r="P850">
        <v>2.0670000000000002</v>
      </c>
      <c r="Q850">
        <v>2.012</v>
      </c>
      <c r="R850">
        <v>5.0872999999999999</v>
      </c>
      <c r="S850">
        <v>0.49099999999999999</v>
      </c>
      <c r="T850">
        <v>0.48699999999999999</v>
      </c>
      <c r="U850">
        <v>0.47899999999999998</v>
      </c>
      <c r="V850">
        <v>0.496</v>
      </c>
      <c r="W850" t="s">
        <v>148</v>
      </c>
      <c r="X850" t="s">
        <v>671</v>
      </c>
      <c r="Y850" t="s">
        <v>89</v>
      </c>
      <c r="Z850" t="s">
        <v>198</v>
      </c>
    </row>
    <row r="851" spans="1:26" x14ac:dyDescent="0.25">
      <c r="A851" s="148">
        <v>1329</v>
      </c>
      <c r="B851" s="25">
        <v>43092</v>
      </c>
      <c r="C851" t="s">
        <v>220</v>
      </c>
      <c r="D851">
        <v>68.900000000000006</v>
      </c>
      <c r="E851">
        <v>63</v>
      </c>
      <c r="F851">
        <v>1.7000000000000001E-2</v>
      </c>
      <c r="G851">
        <v>521333</v>
      </c>
      <c r="H851">
        <v>13160</v>
      </c>
      <c r="I851">
        <v>15.7</v>
      </c>
      <c r="J851">
        <v>114</v>
      </c>
      <c r="K851">
        <v>114</v>
      </c>
      <c r="L851">
        <v>13</v>
      </c>
      <c r="M851">
        <v>0.97923875432525953</v>
      </c>
      <c r="N851">
        <v>2.1756000000000002</v>
      </c>
      <c r="O851">
        <v>2.1432000000000002</v>
      </c>
      <c r="P851">
        <v>2.1230000000000002</v>
      </c>
      <c r="Q851">
        <v>2.0230000000000001</v>
      </c>
      <c r="R851">
        <v>5.0872999999999999</v>
      </c>
      <c r="S851">
        <v>0.496</v>
      </c>
      <c r="T851">
        <v>0.48</v>
      </c>
      <c r="U851">
        <v>0.47799999999999998</v>
      </c>
      <c r="V851">
        <v>0.495</v>
      </c>
      <c r="W851" t="s">
        <v>148</v>
      </c>
      <c r="X851" t="s">
        <v>671</v>
      </c>
      <c r="Y851" t="s">
        <v>89</v>
      </c>
      <c r="Z851" t="s">
        <v>198</v>
      </c>
    </row>
    <row r="852" spans="1:26" x14ac:dyDescent="0.25">
      <c r="A852" s="148">
        <v>1328</v>
      </c>
      <c r="B852" s="25">
        <v>43091</v>
      </c>
      <c r="C852" t="s">
        <v>406</v>
      </c>
      <c r="D852">
        <v>69.3</v>
      </c>
      <c r="E852">
        <v>55</v>
      </c>
      <c r="F852">
        <v>1.7000000000000001E-2</v>
      </c>
      <c r="G852">
        <v>521333</v>
      </c>
      <c r="H852">
        <v>13160</v>
      </c>
      <c r="I852">
        <v>15.7</v>
      </c>
      <c r="J852">
        <v>114</v>
      </c>
      <c r="K852">
        <v>114</v>
      </c>
      <c r="L852">
        <v>13</v>
      </c>
      <c r="M852">
        <v>0.97923875432525953</v>
      </c>
      <c r="N852">
        <v>0</v>
      </c>
      <c r="O852">
        <v>0</v>
      </c>
      <c r="P852">
        <v>0</v>
      </c>
      <c r="Q852">
        <v>0</v>
      </c>
      <c r="R852">
        <v>5.1356000000000002</v>
      </c>
      <c r="S852" t="s">
        <v>468</v>
      </c>
      <c r="T852" t="s">
        <v>468</v>
      </c>
      <c r="U852" t="s">
        <v>468</v>
      </c>
      <c r="V852">
        <v>2.4</v>
      </c>
      <c r="W852" t="s">
        <v>661</v>
      </c>
      <c r="X852" t="s">
        <v>671</v>
      </c>
      <c r="Y852" t="s">
        <v>89</v>
      </c>
      <c r="Z852" t="s">
        <v>198</v>
      </c>
    </row>
    <row r="853" spans="1:26" x14ac:dyDescent="0.25">
      <c r="A853" s="148">
        <v>1327</v>
      </c>
      <c r="B853" s="25">
        <v>43091</v>
      </c>
      <c r="C853" t="s">
        <v>412</v>
      </c>
      <c r="D853">
        <v>68.7</v>
      </c>
      <c r="E853">
        <v>54</v>
      </c>
      <c r="F853">
        <v>1.7000000000000001E-2</v>
      </c>
      <c r="G853">
        <v>521333</v>
      </c>
      <c r="H853">
        <v>13160</v>
      </c>
      <c r="I853">
        <v>15.8</v>
      </c>
      <c r="J853">
        <v>114</v>
      </c>
      <c r="K853">
        <v>114</v>
      </c>
      <c r="L853">
        <v>13</v>
      </c>
      <c r="M853">
        <v>0.97923875432525953</v>
      </c>
      <c r="N853">
        <v>2.1642000000000001</v>
      </c>
      <c r="O853">
        <v>2.1389</v>
      </c>
      <c r="P853">
        <v>2.8839999999999999</v>
      </c>
      <c r="Q853">
        <v>2.7759999999999998</v>
      </c>
      <c r="R853">
        <v>5.1356000000000002</v>
      </c>
      <c r="S853">
        <v>0.68400000000000005</v>
      </c>
      <c r="T853">
        <v>0.66700000000000004</v>
      </c>
      <c r="U853">
        <v>0.66100000000000003</v>
      </c>
      <c r="V853">
        <v>0.67800000000000005</v>
      </c>
      <c r="W853" t="s">
        <v>148</v>
      </c>
      <c r="X853" t="s">
        <v>671</v>
      </c>
      <c r="Y853" t="s">
        <v>89</v>
      </c>
      <c r="Z853" t="s">
        <v>198</v>
      </c>
    </row>
    <row r="854" spans="1:26" x14ac:dyDescent="0.25">
      <c r="A854" s="148">
        <v>1326</v>
      </c>
      <c r="B854" s="25">
        <v>43091</v>
      </c>
      <c r="C854" t="s">
        <v>560</v>
      </c>
      <c r="D854">
        <v>69.2</v>
      </c>
      <c r="E854">
        <v>56</v>
      </c>
      <c r="F854">
        <v>1.7000000000000001E-2</v>
      </c>
      <c r="G854">
        <v>521333</v>
      </c>
      <c r="H854">
        <v>13160</v>
      </c>
      <c r="I854">
        <v>15.8</v>
      </c>
      <c r="J854">
        <v>115</v>
      </c>
      <c r="K854">
        <v>115</v>
      </c>
      <c r="L854">
        <v>13</v>
      </c>
      <c r="M854">
        <v>0.97923875432525953</v>
      </c>
      <c r="N854">
        <v>1.8752</v>
      </c>
      <c r="O854">
        <v>1.4614</v>
      </c>
      <c r="P854">
        <v>7.3173549341849045</v>
      </c>
      <c r="Q854">
        <v>5.6656425734091442</v>
      </c>
      <c r="R854">
        <v>5.1356000000000002</v>
      </c>
      <c r="S854">
        <v>2.004</v>
      </c>
      <c r="T854">
        <v>1.9910000000000001</v>
      </c>
      <c r="U854">
        <v>1.956</v>
      </c>
      <c r="V854">
        <v>1.9730000000000001</v>
      </c>
      <c r="W854" t="s">
        <v>148</v>
      </c>
      <c r="X854" t="s">
        <v>190</v>
      </c>
      <c r="Y854" t="s">
        <v>89</v>
      </c>
      <c r="Z854" t="s">
        <v>198</v>
      </c>
    </row>
    <row r="855" spans="1:26" x14ac:dyDescent="0.25">
      <c r="A855" s="148">
        <v>1325</v>
      </c>
      <c r="B855" s="25">
        <v>43091</v>
      </c>
      <c r="C855" t="s">
        <v>217</v>
      </c>
      <c r="D855">
        <v>69.2</v>
      </c>
      <c r="E855">
        <v>56</v>
      </c>
      <c r="F855">
        <v>1.7000000000000001E-2</v>
      </c>
      <c r="G855">
        <v>521333</v>
      </c>
      <c r="H855">
        <v>13160</v>
      </c>
      <c r="I855">
        <v>15.8</v>
      </c>
      <c r="J855">
        <v>115</v>
      </c>
      <c r="K855">
        <v>115</v>
      </c>
      <c r="L855">
        <v>13</v>
      </c>
      <c r="M855">
        <v>0.97923875432525953</v>
      </c>
      <c r="N855">
        <v>2.7406999999999999</v>
      </c>
      <c r="O855">
        <v>2.4767999999999999</v>
      </c>
      <c r="P855">
        <v>2.5882847184360149</v>
      </c>
      <c r="Q855">
        <v>2.3210000000000002</v>
      </c>
      <c r="R855">
        <v>5.1356000000000002</v>
      </c>
      <c r="S855">
        <v>0.48499999999999999</v>
      </c>
      <c r="T855">
        <v>0.48099999999999998</v>
      </c>
      <c r="U855">
        <v>0.47299999999999998</v>
      </c>
      <c r="V855">
        <v>0.49</v>
      </c>
      <c r="W855" t="s">
        <v>148</v>
      </c>
      <c r="X855" t="s">
        <v>190</v>
      </c>
      <c r="Y855" t="s">
        <v>89</v>
      </c>
      <c r="Z855" t="s">
        <v>198</v>
      </c>
    </row>
    <row r="856" spans="1:26" x14ac:dyDescent="0.25">
      <c r="A856" s="148">
        <v>1324</v>
      </c>
      <c r="B856" s="25">
        <v>43091</v>
      </c>
      <c r="C856" t="s">
        <v>222</v>
      </c>
      <c r="D856">
        <v>68.400000000000006</v>
      </c>
      <c r="E856">
        <v>50</v>
      </c>
      <c r="F856">
        <v>1.7000000000000001E-2</v>
      </c>
      <c r="G856">
        <v>521333</v>
      </c>
      <c r="H856">
        <v>13160</v>
      </c>
      <c r="I856">
        <v>15.7</v>
      </c>
      <c r="J856">
        <v>114</v>
      </c>
      <c r="K856">
        <v>114</v>
      </c>
      <c r="L856">
        <v>13</v>
      </c>
      <c r="M856">
        <v>0.97923875432525953</v>
      </c>
      <c r="N856">
        <v>2.1652</v>
      </c>
      <c r="O856">
        <v>2.1278000000000001</v>
      </c>
      <c r="P856">
        <v>2.032</v>
      </c>
      <c r="Q856">
        <v>1.923</v>
      </c>
      <c r="R856">
        <v>5.1356000000000002</v>
      </c>
      <c r="S856">
        <v>0.48199999999999998</v>
      </c>
      <c r="T856">
        <v>0.46400000000000002</v>
      </c>
      <c r="U856">
        <v>0.46300000000000002</v>
      </c>
      <c r="V856">
        <v>0.48</v>
      </c>
      <c r="W856" t="s">
        <v>148</v>
      </c>
      <c r="X856" t="s">
        <v>671</v>
      </c>
      <c r="Y856" t="s">
        <v>89</v>
      </c>
      <c r="Z856" t="s">
        <v>198</v>
      </c>
    </row>
    <row r="857" spans="1:26" x14ac:dyDescent="0.25">
      <c r="A857" s="148">
        <v>1323</v>
      </c>
      <c r="B857" s="25">
        <v>43090</v>
      </c>
      <c r="C857" t="s">
        <v>408</v>
      </c>
      <c r="D857">
        <v>69.400000000000006</v>
      </c>
      <c r="E857">
        <v>48</v>
      </c>
      <c r="F857">
        <v>1.7000000000000001E-2</v>
      </c>
      <c r="G857">
        <v>521333</v>
      </c>
      <c r="H857">
        <v>13160</v>
      </c>
      <c r="I857">
        <v>15.7</v>
      </c>
      <c r="J857">
        <v>115</v>
      </c>
      <c r="K857">
        <v>115</v>
      </c>
      <c r="L857">
        <v>12.9</v>
      </c>
      <c r="M857">
        <v>0.97991689750692512</v>
      </c>
      <c r="N857">
        <v>0</v>
      </c>
      <c r="O857">
        <v>0</v>
      </c>
      <c r="P857">
        <v>0</v>
      </c>
      <c r="Q857">
        <v>0</v>
      </c>
      <c r="R857">
        <v>5.0903</v>
      </c>
      <c r="S857" t="s">
        <v>468</v>
      </c>
      <c r="T857" t="s">
        <v>468</v>
      </c>
      <c r="U857" t="s">
        <v>468</v>
      </c>
      <c r="V857">
        <v>2.2000000000000002</v>
      </c>
      <c r="W857" t="s">
        <v>661</v>
      </c>
      <c r="X857" t="s">
        <v>671</v>
      </c>
      <c r="Y857" t="s">
        <v>89</v>
      </c>
      <c r="Z857" t="s">
        <v>198</v>
      </c>
    </row>
    <row r="858" spans="1:26" x14ac:dyDescent="0.25">
      <c r="A858" s="148">
        <v>1322</v>
      </c>
      <c r="B858" s="25">
        <v>43090</v>
      </c>
      <c r="C858" t="s">
        <v>411</v>
      </c>
      <c r="D858">
        <v>70</v>
      </c>
      <c r="E858">
        <v>50</v>
      </c>
      <c r="F858">
        <v>1.7000000000000001E-2</v>
      </c>
      <c r="G858">
        <v>521333</v>
      </c>
      <c r="H858">
        <v>13160</v>
      </c>
      <c r="I858">
        <v>15.8</v>
      </c>
      <c r="J858">
        <v>115</v>
      </c>
      <c r="K858">
        <v>115</v>
      </c>
      <c r="L858">
        <v>13</v>
      </c>
      <c r="M858">
        <v>0.97923875432525953</v>
      </c>
      <c r="N858">
        <v>2.1453000000000002</v>
      </c>
      <c r="O858">
        <v>2.1023000000000001</v>
      </c>
      <c r="P858">
        <v>2.2429999999999999</v>
      </c>
      <c r="Q858">
        <v>2.11</v>
      </c>
      <c r="R858">
        <v>5.0903</v>
      </c>
      <c r="S858">
        <v>0.53200000000000003</v>
      </c>
      <c r="T858">
        <v>0.51100000000000001</v>
      </c>
      <c r="U858">
        <v>0.51100000000000001</v>
      </c>
      <c r="V858">
        <v>0.52800000000000002</v>
      </c>
      <c r="W858" t="s">
        <v>148</v>
      </c>
      <c r="X858" t="s">
        <v>671</v>
      </c>
      <c r="Y858" t="s">
        <v>89</v>
      </c>
      <c r="Z858" t="s">
        <v>198</v>
      </c>
    </row>
    <row r="859" spans="1:26" x14ac:dyDescent="0.25">
      <c r="A859" s="148">
        <v>1321</v>
      </c>
      <c r="B859" s="25">
        <v>43090</v>
      </c>
      <c r="C859" t="s">
        <v>500</v>
      </c>
      <c r="D859">
        <v>69.8</v>
      </c>
      <c r="E859">
        <v>49</v>
      </c>
      <c r="F859">
        <v>1.7000000000000001E-2</v>
      </c>
      <c r="G859">
        <v>521333</v>
      </c>
      <c r="H859">
        <v>13160</v>
      </c>
      <c r="I859">
        <v>15.8</v>
      </c>
      <c r="J859">
        <v>115</v>
      </c>
      <c r="K859">
        <v>115</v>
      </c>
      <c r="L859">
        <v>13</v>
      </c>
      <c r="M859">
        <v>0.97923875432525953</v>
      </c>
      <c r="N859">
        <v>2.1208</v>
      </c>
      <c r="O859">
        <v>1.5953999999999999</v>
      </c>
      <c r="P859">
        <v>8.2702159008309923</v>
      </c>
      <c r="Q859">
        <v>6.171232736773864</v>
      </c>
      <c r="R859">
        <v>5.0903</v>
      </c>
      <c r="S859">
        <v>1.9850000000000001</v>
      </c>
      <c r="T859">
        <v>1.9690000000000001</v>
      </c>
      <c r="U859">
        <v>1.9359999999999999</v>
      </c>
      <c r="V859">
        <v>1.9530000000000001</v>
      </c>
      <c r="W859" t="s">
        <v>148</v>
      </c>
      <c r="X859" t="s">
        <v>190</v>
      </c>
      <c r="Y859" t="s">
        <v>89</v>
      </c>
      <c r="Z859" t="s">
        <v>198</v>
      </c>
    </row>
    <row r="860" spans="1:26" x14ac:dyDescent="0.25">
      <c r="A860" s="148">
        <v>1320</v>
      </c>
      <c r="B860" s="25">
        <v>43090</v>
      </c>
      <c r="C860" t="s">
        <v>220</v>
      </c>
      <c r="D860">
        <v>69.8</v>
      </c>
      <c r="E860">
        <v>49</v>
      </c>
      <c r="F860">
        <v>1.7000000000000001E-2</v>
      </c>
      <c r="G860">
        <v>521333</v>
      </c>
      <c r="H860">
        <v>13160</v>
      </c>
      <c r="I860">
        <v>15.8</v>
      </c>
      <c r="J860">
        <v>114</v>
      </c>
      <c r="K860">
        <v>114</v>
      </c>
      <c r="L860">
        <v>13</v>
      </c>
      <c r="M860">
        <v>0.97923875432525953</v>
      </c>
      <c r="N860">
        <v>2.9287999999999998</v>
      </c>
      <c r="O860">
        <v>2.6149</v>
      </c>
      <c r="P860">
        <v>2.8319999999999999</v>
      </c>
      <c r="Q860">
        <v>2.4760462055281613</v>
      </c>
      <c r="R860">
        <v>5.0903</v>
      </c>
      <c r="S860">
        <v>0.49199999999999999</v>
      </c>
      <c r="T860">
        <v>0.48199999999999998</v>
      </c>
      <c r="U860">
        <v>0.47699999999999998</v>
      </c>
      <c r="V860">
        <v>0.49399999999999999</v>
      </c>
      <c r="W860" t="s">
        <v>148</v>
      </c>
      <c r="X860" t="s">
        <v>190</v>
      </c>
      <c r="Y860" t="s">
        <v>89</v>
      </c>
      <c r="Z860" t="s">
        <v>198</v>
      </c>
    </row>
    <row r="861" spans="1:26" x14ac:dyDescent="0.25">
      <c r="A861" s="148">
        <v>1319</v>
      </c>
      <c r="B861" s="25">
        <v>43090</v>
      </c>
      <c r="C861" t="s">
        <v>217</v>
      </c>
      <c r="D861">
        <v>68.099999999999994</v>
      </c>
      <c r="E861">
        <v>48</v>
      </c>
      <c r="F861">
        <v>1.7000000000000001E-2</v>
      </c>
      <c r="G861">
        <v>521333</v>
      </c>
      <c r="H861">
        <v>13160</v>
      </c>
      <c r="I861">
        <v>15.7</v>
      </c>
      <c r="J861">
        <v>115</v>
      </c>
      <c r="K861">
        <v>115</v>
      </c>
      <c r="L861">
        <v>12.9</v>
      </c>
      <c r="M861">
        <v>0.97991689750692512</v>
      </c>
      <c r="N861">
        <v>2.0903999999999998</v>
      </c>
      <c r="O861">
        <v>2.0895000000000001</v>
      </c>
      <c r="P861">
        <v>1.8919999999999999</v>
      </c>
      <c r="Q861">
        <v>1.887</v>
      </c>
      <c r="R861">
        <v>5.0903</v>
      </c>
      <c r="S861">
        <v>0.46100000000000002</v>
      </c>
      <c r="T861">
        <v>0.46</v>
      </c>
      <c r="U861">
        <v>0.45100000000000001</v>
      </c>
      <c r="V861">
        <v>0.46800000000000003</v>
      </c>
      <c r="W861" t="s">
        <v>148</v>
      </c>
      <c r="X861" t="s">
        <v>982</v>
      </c>
      <c r="Y861" t="s">
        <v>89</v>
      </c>
      <c r="Z861" t="s">
        <v>198</v>
      </c>
    </row>
    <row r="862" spans="1:26" x14ac:dyDescent="0.25">
      <c r="A862" s="148">
        <v>1318</v>
      </c>
      <c r="B862" s="25">
        <v>43090</v>
      </c>
      <c r="C862" t="s">
        <v>407</v>
      </c>
      <c r="D862">
        <v>67.8</v>
      </c>
      <c r="E862">
        <v>50</v>
      </c>
      <c r="F862">
        <v>1.7000000000000001E-2</v>
      </c>
      <c r="G862">
        <v>521333</v>
      </c>
      <c r="H862">
        <v>13160</v>
      </c>
      <c r="I862">
        <v>15.8</v>
      </c>
      <c r="J862">
        <v>115</v>
      </c>
      <c r="K862">
        <v>115</v>
      </c>
      <c r="L862">
        <v>13</v>
      </c>
      <c r="M862">
        <v>0.97923875432525953</v>
      </c>
      <c r="N862">
        <v>0</v>
      </c>
      <c r="O862">
        <v>0</v>
      </c>
      <c r="P862">
        <v>0</v>
      </c>
      <c r="Q862">
        <v>0</v>
      </c>
      <c r="R862">
        <v>5.0903</v>
      </c>
      <c r="S862" t="s">
        <v>468</v>
      </c>
      <c r="T862" t="s">
        <v>468</v>
      </c>
      <c r="U862" t="s">
        <v>468</v>
      </c>
      <c r="V862">
        <v>2.6</v>
      </c>
      <c r="W862" t="s">
        <v>661</v>
      </c>
      <c r="X862" t="s">
        <v>982</v>
      </c>
      <c r="Y862" t="s">
        <v>89</v>
      </c>
      <c r="Z862" t="s">
        <v>198</v>
      </c>
    </row>
    <row r="863" spans="1:26" x14ac:dyDescent="0.25">
      <c r="A863" s="148">
        <v>1317</v>
      </c>
      <c r="B863" s="25">
        <v>43089</v>
      </c>
      <c r="C863" t="s">
        <v>410</v>
      </c>
      <c r="D863">
        <v>68.599999999999994</v>
      </c>
      <c r="E863">
        <v>50</v>
      </c>
      <c r="F863">
        <v>1.7000000000000001E-2</v>
      </c>
      <c r="G863">
        <v>521333</v>
      </c>
      <c r="H863">
        <v>13160</v>
      </c>
      <c r="I863">
        <v>15.7</v>
      </c>
      <c r="J863">
        <v>115</v>
      </c>
      <c r="K863">
        <v>115</v>
      </c>
      <c r="L863">
        <v>12.9</v>
      </c>
      <c r="M863">
        <v>0.97991689750692512</v>
      </c>
      <c r="N863">
        <v>2.1002999999999998</v>
      </c>
      <c r="O863">
        <v>2.0998000000000001</v>
      </c>
      <c r="P863">
        <v>2.3260000000000001</v>
      </c>
      <c r="Q863">
        <v>2.3220000000000001</v>
      </c>
      <c r="R863">
        <v>5.1090999999999998</v>
      </c>
      <c r="S863">
        <v>0.56599999999999995</v>
      </c>
      <c r="T863">
        <v>0.56499999999999995</v>
      </c>
      <c r="U863">
        <v>0.55400000000000005</v>
      </c>
      <c r="V863">
        <v>0.57099999999999995</v>
      </c>
      <c r="W863" t="s">
        <v>148</v>
      </c>
      <c r="X863" t="s">
        <v>982</v>
      </c>
      <c r="Y863" t="s">
        <v>89</v>
      </c>
      <c r="Z863" t="s">
        <v>198</v>
      </c>
    </row>
    <row r="864" spans="1:26" x14ac:dyDescent="0.25">
      <c r="A864" s="148">
        <v>1316</v>
      </c>
      <c r="B864" s="25">
        <v>43089</v>
      </c>
      <c r="C864" t="s">
        <v>560</v>
      </c>
      <c r="D864">
        <v>68.599999999999994</v>
      </c>
      <c r="E864">
        <v>50</v>
      </c>
      <c r="F864">
        <v>1.7000000000000001E-2</v>
      </c>
      <c r="G864">
        <v>521333</v>
      </c>
      <c r="H864">
        <v>13160</v>
      </c>
      <c r="I864">
        <v>15.8</v>
      </c>
      <c r="J864">
        <v>115</v>
      </c>
      <c r="K864">
        <v>115</v>
      </c>
      <c r="L864">
        <v>13</v>
      </c>
      <c r="M864">
        <v>0.97923875432525953</v>
      </c>
      <c r="N864">
        <v>1.0396000000000001</v>
      </c>
      <c r="O864">
        <v>1.0402</v>
      </c>
      <c r="P864">
        <v>4.0599999999999996</v>
      </c>
      <c r="Q864">
        <v>4.0640000000000001</v>
      </c>
      <c r="R864">
        <v>5.1090999999999998</v>
      </c>
      <c r="S864">
        <v>1.9950000000000001</v>
      </c>
      <c r="T864">
        <v>1.996</v>
      </c>
      <c r="U864">
        <v>1.954</v>
      </c>
      <c r="V864">
        <v>1.9710000000000001</v>
      </c>
      <c r="W864" t="s">
        <v>148</v>
      </c>
      <c r="X864" t="s">
        <v>982</v>
      </c>
      <c r="Y864" t="s">
        <v>89</v>
      </c>
      <c r="Z864" t="s">
        <v>198</v>
      </c>
    </row>
    <row r="865" spans="1:26" x14ac:dyDescent="0.25">
      <c r="A865" s="148">
        <v>1315</v>
      </c>
      <c r="B865" s="25">
        <v>43089</v>
      </c>
      <c r="C865" t="s">
        <v>222</v>
      </c>
      <c r="D865">
        <v>73.900000000000006</v>
      </c>
      <c r="E865">
        <v>42</v>
      </c>
      <c r="F865">
        <v>1.7000000000000001E-2</v>
      </c>
      <c r="G865">
        <v>521333</v>
      </c>
      <c r="H865">
        <v>13160</v>
      </c>
      <c r="I865">
        <v>15.8</v>
      </c>
      <c r="J865">
        <v>114.5</v>
      </c>
      <c r="K865">
        <v>114.5</v>
      </c>
      <c r="L865">
        <v>13</v>
      </c>
      <c r="M865">
        <v>0.97923875432525953</v>
      </c>
      <c r="N865">
        <v>2.7403</v>
      </c>
      <c r="O865">
        <v>2.5815999999999999</v>
      </c>
      <c r="P865">
        <v>2.6190000000000002</v>
      </c>
      <c r="Q865">
        <v>2.4060000000000001</v>
      </c>
      <c r="R865">
        <v>5.1090999999999998</v>
      </c>
      <c r="S865">
        <v>0.48799999999999999</v>
      </c>
      <c r="T865">
        <v>0.47599999999999998</v>
      </c>
      <c r="U865">
        <v>0.47199999999999998</v>
      </c>
      <c r="V865">
        <v>0.48899999999999999</v>
      </c>
      <c r="W865" t="s">
        <v>148</v>
      </c>
      <c r="X865" t="s">
        <v>190</v>
      </c>
      <c r="Y865" t="s">
        <v>89</v>
      </c>
      <c r="Z865" t="s">
        <v>198</v>
      </c>
    </row>
    <row r="866" spans="1:26" x14ac:dyDescent="0.25">
      <c r="A866" s="148">
        <v>1314</v>
      </c>
      <c r="B866" s="25">
        <v>43089</v>
      </c>
      <c r="C866" t="s">
        <v>220</v>
      </c>
      <c r="D866">
        <v>68.400000000000006</v>
      </c>
      <c r="E866">
        <v>54</v>
      </c>
      <c r="F866">
        <v>1.7000000000000001E-2</v>
      </c>
      <c r="G866">
        <v>521333</v>
      </c>
      <c r="H866">
        <v>13160</v>
      </c>
      <c r="I866">
        <v>15.8</v>
      </c>
      <c r="J866">
        <v>115</v>
      </c>
      <c r="K866">
        <v>115</v>
      </c>
      <c r="L866">
        <v>13</v>
      </c>
      <c r="M866">
        <v>0.97923875432525953</v>
      </c>
      <c r="N866">
        <v>2.1202999999999999</v>
      </c>
      <c r="O866">
        <v>2.1196000000000002</v>
      </c>
      <c r="P866">
        <v>2.0139999999999998</v>
      </c>
      <c r="Q866">
        <v>2.0099999999999998</v>
      </c>
      <c r="R866">
        <v>5.1090999999999998</v>
      </c>
      <c r="S866">
        <v>0.48499999999999999</v>
      </c>
      <c r="T866">
        <v>0.48399999999999999</v>
      </c>
      <c r="U866">
        <v>0.47399999999999998</v>
      </c>
      <c r="V866">
        <v>0.49099999999999999</v>
      </c>
      <c r="W866" t="s">
        <v>148</v>
      </c>
      <c r="X866" t="s">
        <v>982</v>
      </c>
      <c r="Y866" t="s">
        <v>89</v>
      </c>
      <c r="Z866" t="s">
        <v>198</v>
      </c>
    </row>
    <row r="867" spans="1:26" x14ac:dyDescent="0.25">
      <c r="A867" s="148">
        <v>1313</v>
      </c>
      <c r="B867" s="25">
        <v>43089</v>
      </c>
      <c r="C867" t="s">
        <v>406</v>
      </c>
      <c r="D867">
        <v>68.400000000000006</v>
      </c>
      <c r="E867">
        <v>54</v>
      </c>
      <c r="F867">
        <v>1.7000000000000001E-2</v>
      </c>
      <c r="G867">
        <v>521333</v>
      </c>
      <c r="H867">
        <v>13160</v>
      </c>
      <c r="I867">
        <v>15.8</v>
      </c>
      <c r="J867">
        <v>115</v>
      </c>
      <c r="K867">
        <v>115</v>
      </c>
      <c r="L867">
        <v>13</v>
      </c>
      <c r="M867">
        <v>0.97923875432525953</v>
      </c>
      <c r="N867">
        <v>1.0999000000000001</v>
      </c>
      <c r="O867">
        <v>1.1008</v>
      </c>
      <c r="P867">
        <v>3.48</v>
      </c>
      <c r="Q867">
        <v>3.4849999999999999</v>
      </c>
      <c r="R867">
        <v>5.1090999999999998</v>
      </c>
      <c r="S867">
        <v>1.6160000000000001</v>
      </c>
      <c r="T867">
        <v>1.617</v>
      </c>
      <c r="U867">
        <v>1.583</v>
      </c>
      <c r="V867">
        <v>1.6</v>
      </c>
      <c r="W867" t="s">
        <v>148</v>
      </c>
      <c r="X867" t="s">
        <v>982</v>
      </c>
      <c r="Y867" t="s">
        <v>89</v>
      </c>
      <c r="Z867" t="s">
        <v>198</v>
      </c>
    </row>
    <row r="868" spans="1:26" x14ac:dyDescent="0.25">
      <c r="A868" s="148">
        <v>1312</v>
      </c>
      <c r="B868" s="25">
        <v>43088</v>
      </c>
      <c r="C868" t="s">
        <v>412</v>
      </c>
      <c r="D868">
        <v>68.7</v>
      </c>
      <c r="E868">
        <v>48</v>
      </c>
      <c r="F868">
        <v>1.7000000000000001E-2</v>
      </c>
      <c r="G868">
        <v>521333</v>
      </c>
      <c r="H868">
        <v>13160</v>
      </c>
      <c r="I868">
        <v>15.8</v>
      </c>
      <c r="J868">
        <v>115</v>
      </c>
      <c r="K868">
        <v>115</v>
      </c>
      <c r="L868">
        <v>13</v>
      </c>
      <c r="M868">
        <v>0.97923875432525953</v>
      </c>
      <c r="N868">
        <v>2.0202</v>
      </c>
      <c r="O868">
        <v>2.0192999999999999</v>
      </c>
      <c r="P868">
        <v>2.145</v>
      </c>
      <c r="Q868">
        <v>2.14</v>
      </c>
      <c r="R868">
        <v>5.1375999999999999</v>
      </c>
      <c r="S868">
        <v>0.54500000000000004</v>
      </c>
      <c r="T868">
        <v>0.54400000000000004</v>
      </c>
      <c r="U868">
        <v>0.53300000000000003</v>
      </c>
      <c r="V868">
        <v>0.55000000000000004</v>
      </c>
      <c r="W868">
        <v>0</v>
      </c>
      <c r="X868" t="s">
        <v>982</v>
      </c>
      <c r="Y868" t="s">
        <v>89</v>
      </c>
      <c r="Z868" t="s">
        <v>198</v>
      </c>
    </row>
    <row r="869" spans="1:26" x14ac:dyDescent="0.25">
      <c r="A869" s="148">
        <v>1311</v>
      </c>
      <c r="B869" s="25">
        <v>43088</v>
      </c>
      <c r="C869" t="s">
        <v>500</v>
      </c>
      <c r="D869">
        <v>68.900000000000006</v>
      </c>
      <c r="E869">
        <v>46</v>
      </c>
      <c r="F869">
        <v>1.7000000000000001E-2</v>
      </c>
      <c r="G869">
        <v>521333</v>
      </c>
      <c r="H869">
        <v>13160</v>
      </c>
      <c r="I869">
        <v>15.7</v>
      </c>
      <c r="J869">
        <v>115</v>
      </c>
      <c r="K869">
        <v>115</v>
      </c>
      <c r="L869">
        <v>12.9</v>
      </c>
      <c r="M869">
        <v>0.97991689750692512</v>
      </c>
      <c r="N869">
        <v>1.0593999999999999</v>
      </c>
      <c r="O869">
        <v>1.0602</v>
      </c>
      <c r="P869">
        <v>4.0129999999999999</v>
      </c>
      <c r="Q869">
        <v>4.0090000000000003</v>
      </c>
      <c r="R869">
        <v>5.1375999999999999</v>
      </c>
      <c r="S869">
        <v>1.946</v>
      </c>
      <c r="T869">
        <v>1.9430000000000001</v>
      </c>
      <c r="U869">
        <v>1.905</v>
      </c>
      <c r="V869">
        <v>1.9219999999999999</v>
      </c>
      <c r="W869" t="s">
        <v>148</v>
      </c>
      <c r="X869" t="s">
        <v>982</v>
      </c>
      <c r="Y869" t="s">
        <v>89</v>
      </c>
      <c r="Z869" t="s">
        <v>198</v>
      </c>
    </row>
    <row r="870" spans="1:26" x14ac:dyDescent="0.25">
      <c r="A870" s="148">
        <v>1310</v>
      </c>
      <c r="B870" s="25">
        <v>43088</v>
      </c>
      <c r="C870" t="s">
        <v>217</v>
      </c>
      <c r="D870">
        <v>72.5</v>
      </c>
      <c r="E870">
        <v>40</v>
      </c>
      <c r="F870">
        <v>1.7000000000000001E-2</v>
      </c>
      <c r="G870">
        <v>521333</v>
      </c>
      <c r="H870">
        <v>13160</v>
      </c>
      <c r="I870">
        <v>15.8</v>
      </c>
      <c r="J870">
        <v>114</v>
      </c>
      <c r="K870">
        <v>114</v>
      </c>
      <c r="L870">
        <v>13</v>
      </c>
      <c r="M870">
        <v>0.97923875432525953</v>
      </c>
      <c r="N870">
        <v>2.3496000000000001</v>
      </c>
      <c r="O870">
        <v>2.7587999999999999</v>
      </c>
      <c r="P870">
        <v>2.2043506695733419</v>
      </c>
      <c r="Q870">
        <v>2.5560355029585797</v>
      </c>
      <c r="R870">
        <v>5.1375999999999999</v>
      </c>
      <c r="S870">
        <v>0.48199999999999998</v>
      </c>
      <c r="T870">
        <v>0.47599999999999998</v>
      </c>
      <c r="U870">
        <v>0.46899999999999997</v>
      </c>
      <c r="V870">
        <v>0.48599999999999999</v>
      </c>
      <c r="W870" t="s">
        <v>148</v>
      </c>
      <c r="X870" t="s">
        <v>190</v>
      </c>
      <c r="Y870" t="s">
        <v>89</v>
      </c>
      <c r="Z870" t="s">
        <v>198</v>
      </c>
    </row>
    <row r="871" spans="1:26" x14ac:dyDescent="0.25">
      <c r="A871" s="148">
        <v>1309</v>
      </c>
      <c r="B871" s="25">
        <v>43088</v>
      </c>
      <c r="C871" t="s">
        <v>222</v>
      </c>
      <c r="D871">
        <v>67.599999999999994</v>
      </c>
      <c r="E871">
        <v>52</v>
      </c>
      <c r="F871">
        <v>1.7000000000000001E-2</v>
      </c>
      <c r="G871">
        <v>521333</v>
      </c>
      <c r="H871">
        <v>13160</v>
      </c>
      <c r="I871">
        <v>15.8</v>
      </c>
      <c r="J871">
        <v>115</v>
      </c>
      <c r="K871">
        <v>115</v>
      </c>
      <c r="L871">
        <v>13</v>
      </c>
      <c r="M871">
        <v>0.97923875432525953</v>
      </c>
      <c r="N871">
        <v>2.1105</v>
      </c>
      <c r="O871">
        <v>2.1097999999999999</v>
      </c>
      <c r="P871">
        <v>1.9059999999999999</v>
      </c>
      <c r="Q871">
        <v>1.9</v>
      </c>
      <c r="R871">
        <v>5.1375999999999999</v>
      </c>
      <c r="S871">
        <v>0.46400000000000002</v>
      </c>
      <c r="T871">
        <v>0.46300000000000002</v>
      </c>
      <c r="U871">
        <v>0.45400000000000001</v>
      </c>
      <c r="V871">
        <v>0.47099999999999997</v>
      </c>
      <c r="W871" t="s">
        <v>148</v>
      </c>
      <c r="X871" t="s">
        <v>982</v>
      </c>
      <c r="Y871" t="s">
        <v>89</v>
      </c>
      <c r="Z871" t="s">
        <v>198</v>
      </c>
    </row>
    <row r="872" spans="1:26" x14ac:dyDescent="0.25">
      <c r="A872" s="148">
        <v>1308</v>
      </c>
      <c r="B872" s="25">
        <v>43088</v>
      </c>
      <c r="C872" t="s">
        <v>408</v>
      </c>
      <c r="D872">
        <v>67.599999999999994</v>
      </c>
      <c r="E872">
        <v>52</v>
      </c>
      <c r="F872">
        <v>1.7000000000000001E-2</v>
      </c>
      <c r="G872">
        <v>521333</v>
      </c>
      <c r="H872">
        <v>13160</v>
      </c>
      <c r="I872">
        <v>15.7</v>
      </c>
      <c r="J872">
        <v>115</v>
      </c>
      <c r="K872">
        <v>115</v>
      </c>
      <c r="L872">
        <v>12.9</v>
      </c>
      <c r="M872">
        <v>0.97991689750692512</v>
      </c>
      <c r="N872">
        <v>1.0488999999999999</v>
      </c>
      <c r="O872">
        <v>1.0502</v>
      </c>
      <c r="P872">
        <v>2.044</v>
      </c>
      <c r="Q872">
        <v>2.0550000000000002</v>
      </c>
      <c r="R872">
        <v>5.1375999999999999</v>
      </c>
      <c r="S872">
        <v>1.0009999999999999</v>
      </c>
      <c r="T872">
        <v>1.0049999999999999</v>
      </c>
      <c r="U872">
        <v>0.98299999999999998</v>
      </c>
      <c r="V872">
        <v>1</v>
      </c>
      <c r="W872" t="s">
        <v>148</v>
      </c>
      <c r="X872" t="s">
        <v>982</v>
      </c>
      <c r="Y872" t="s">
        <v>89</v>
      </c>
      <c r="Z872" t="s">
        <v>198</v>
      </c>
    </row>
    <row r="873" spans="1:26" x14ac:dyDescent="0.25">
      <c r="A873" s="148">
        <v>1307</v>
      </c>
      <c r="B873" s="25">
        <v>43087</v>
      </c>
      <c r="C873" t="s">
        <v>411</v>
      </c>
      <c r="D873">
        <v>67.7</v>
      </c>
      <c r="E873">
        <v>55</v>
      </c>
      <c r="F873">
        <v>1.7000000000000001E-2</v>
      </c>
      <c r="G873">
        <v>521333</v>
      </c>
      <c r="H873">
        <v>13160</v>
      </c>
      <c r="I873">
        <v>15.8</v>
      </c>
      <c r="J873">
        <v>115</v>
      </c>
      <c r="K873">
        <v>115</v>
      </c>
      <c r="L873">
        <v>13</v>
      </c>
      <c r="M873">
        <v>0.97923875432525953</v>
      </c>
      <c r="N873">
        <v>2.0188999999999999</v>
      </c>
      <c r="O873">
        <v>2.0202</v>
      </c>
      <c r="P873">
        <v>1.9410000000000001</v>
      </c>
      <c r="Q873">
        <v>1.946</v>
      </c>
      <c r="R873">
        <v>5.1757999999999997</v>
      </c>
      <c r="S873">
        <v>0.498</v>
      </c>
      <c r="T873">
        <v>0.499</v>
      </c>
      <c r="U873">
        <v>0.48799999999999999</v>
      </c>
      <c r="V873">
        <v>0.505</v>
      </c>
      <c r="W873" t="s">
        <v>148</v>
      </c>
      <c r="X873" t="s">
        <v>982</v>
      </c>
      <c r="Y873" t="s">
        <v>89</v>
      </c>
      <c r="Z873" t="s">
        <v>198</v>
      </c>
    </row>
    <row r="874" spans="1:26" x14ac:dyDescent="0.25">
      <c r="A874" s="148">
        <v>1306</v>
      </c>
      <c r="B874" s="25">
        <v>43087</v>
      </c>
      <c r="C874" t="s">
        <v>560</v>
      </c>
      <c r="D874">
        <v>67.900000000000006</v>
      </c>
      <c r="E874">
        <v>58</v>
      </c>
      <c r="F874">
        <v>1.7000000000000001E-2</v>
      </c>
      <c r="G874">
        <v>521333</v>
      </c>
      <c r="H874">
        <v>13160</v>
      </c>
      <c r="I874">
        <v>15.7</v>
      </c>
      <c r="J874">
        <v>114.5</v>
      </c>
      <c r="K874">
        <v>114.5</v>
      </c>
      <c r="L874">
        <v>12.9</v>
      </c>
      <c r="M874">
        <v>0.97991689750692512</v>
      </c>
      <c r="N874">
        <v>1.0898000000000001</v>
      </c>
      <c r="O874">
        <v>1.0903</v>
      </c>
      <c r="P874">
        <v>4.24</v>
      </c>
      <c r="Q874">
        <v>4.2450000000000001</v>
      </c>
      <c r="R874">
        <v>5.1757999999999997</v>
      </c>
      <c r="S874">
        <v>2.0139999999999998</v>
      </c>
      <c r="T874">
        <v>2.0150000000000001</v>
      </c>
      <c r="U874">
        <v>1.974</v>
      </c>
      <c r="V874">
        <v>1.9910000000000001</v>
      </c>
      <c r="W874" t="s">
        <v>148</v>
      </c>
      <c r="X874" t="s">
        <v>982</v>
      </c>
      <c r="Y874" t="s">
        <v>89</v>
      </c>
      <c r="Z874" t="s">
        <v>198</v>
      </c>
    </row>
    <row r="875" spans="1:26" x14ac:dyDescent="0.25">
      <c r="A875" s="148">
        <v>1305</v>
      </c>
      <c r="B875" s="25">
        <v>43087</v>
      </c>
      <c r="C875" t="s">
        <v>220</v>
      </c>
      <c r="D875">
        <v>71.099999999999994</v>
      </c>
      <c r="E875">
        <v>52</v>
      </c>
      <c r="F875">
        <v>1.7000000000000001E-2</v>
      </c>
      <c r="G875">
        <v>521333</v>
      </c>
      <c r="H875">
        <v>13160</v>
      </c>
      <c r="I875">
        <v>15.8</v>
      </c>
      <c r="J875">
        <v>114.5</v>
      </c>
      <c r="K875">
        <v>114.5</v>
      </c>
      <c r="L875">
        <v>13</v>
      </c>
      <c r="M875">
        <v>0.97923875432525953</v>
      </c>
      <c r="N875">
        <v>2.8791000000000002</v>
      </c>
      <c r="O875">
        <v>2.5749</v>
      </c>
      <c r="P875">
        <v>2.6709999999999998</v>
      </c>
      <c r="Q875">
        <v>2.3580000000000001</v>
      </c>
      <c r="R875">
        <v>5.1757999999999997</v>
      </c>
      <c r="S875">
        <v>0.48</v>
      </c>
      <c r="T875">
        <v>0.47399999999999998</v>
      </c>
      <c r="U875">
        <v>0.46700000000000003</v>
      </c>
      <c r="V875">
        <v>0.48399999999999999</v>
      </c>
      <c r="W875" t="s">
        <v>148</v>
      </c>
      <c r="X875" t="s">
        <v>190</v>
      </c>
      <c r="Y875" t="s">
        <v>89</v>
      </c>
      <c r="Z875" t="s">
        <v>198</v>
      </c>
    </row>
    <row r="876" spans="1:26" x14ac:dyDescent="0.25">
      <c r="A876" s="148">
        <v>1304</v>
      </c>
      <c r="B876" s="25">
        <v>43087</v>
      </c>
      <c r="C876" t="s">
        <v>220</v>
      </c>
      <c r="D876">
        <v>67.8</v>
      </c>
      <c r="E876">
        <v>55</v>
      </c>
      <c r="F876">
        <v>1.7000000000000001E-2</v>
      </c>
      <c r="G876">
        <v>521333</v>
      </c>
      <c r="H876">
        <v>13160</v>
      </c>
      <c r="I876">
        <v>15.8</v>
      </c>
      <c r="J876">
        <v>115</v>
      </c>
      <c r="K876">
        <v>115</v>
      </c>
      <c r="L876">
        <v>13</v>
      </c>
      <c r="M876">
        <v>0.97923875432525953</v>
      </c>
      <c r="N876">
        <v>0</v>
      </c>
      <c r="O876">
        <v>0</v>
      </c>
      <c r="P876">
        <v>0</v>
      </c>
      <c r="Q876">
        <v>0</v>
      </c>
      <c r="R876">
        <v>5.1757999999999997</v>
      </c>
      <c r="S876" t="s">
        <v>468</v>
      </c>
      <c r="T876" t="s">
        <v>468</v>
      </c>
      <c r="U876" t="s">
        <v>468</v>
      </c>
      <c r="V876">
        <v>2.4</v>
      </c>
      <c r="W876" t="s">
        <v>661</v>
      </c>
      <c r="X876" t="s">
        <v>982</v>
      </c>
      <c r="Y876" t="s">
        <v>89</v>
      </c>
      <c r="Z876" t="s">
        <v>198</v>
      </c>
    </row>
    <row r="877" spans="1:26" x14ac:dyDescent="0.25">
      <c r="A877" s="148">
        <v>1303</v>
      </c>
      <c r="B877" s="25">
        <v>43086</v>
      </c>
      <c r="C877" t="s">
        <v>217</v>
      </c>
      <c r="D877">
        <v>68</v>
      </c>
      <c r="E877">
        <v>53</v>
      </c>
      <c r="F877">
        <v>1.7000000000000001E-2</v>
      </c>
      <c r="G877">
        <v>521333</v>
      </c>
      <c r="H877">
        <v>13160</v>
      </c>
      <c r="I877">
        <v>15.7</v>
      </c>
      <c r="J877">
        <v>115</v>
      </c>
      <c r="K877">
        <v>115</v>
      </c>
      <c r="L877">
        <v>12.9</v>
      </c>
      <c r="M877">
        <v>0.97991689750692512</v>
      </c>
      <c r="N877">
        <v>2.1105</v>
      </c>
      <c r="O877">
        <v>2.1097000000000001</v>
      </c>
      <c r="P877">
        <v>1.925</v>
      </c>
      <c r="Q877">
        <v>1.92</v>
      </c>
      <c r="R877">
        <v>5.2061999999999999</v>
      </c>
      <c r="S877">
        <v>0.47499999999999998</v>
      </c>
      <c r="T877">
        <v>0.47399999999999998</v>
      </c>
      <c r="U877">
        <v>0.46500000000000002</v>
      </c>
      <c r="V877">
        <v>0.48199999999999998</v>
      </c>
      <c r="W877" t="s">
        <v>148</v>
      </c>
      <c r="X877" t="s">
        <v>982</v>
      </c>
      <c r="Y877" t="s">
        <v>89</v>
      </c>
      <c r="Z877" t="s">
        <v>198</v>
      </c>
    </row>
    <row r="878" spans="1:26" x14ac:dyDescent="0.25">
      <c r="A878" s="148">
        <v>1302</v>
      </c>
      <c r="B878" s="25">
        <v>43086</v>
      </c>
      <c r="C878" t="s">
        <v>500</v>
      </c>
      <c r="D878">
        <v>68.099999999999994</v>
      </c>
      <c r="E878">
        <v>50</v>
      </c>
      <c r="F878">
        <v>1.7000000000000001E-2</v>
      </c>
      <c r="G878">
        <v>521333</v>
      </c>
      <c r="H878">
        <v>13160</v>
      </c>
      <c r="I878">
        <v>15.8</v>
      </c>
      <c r="J878">
        <v>115</v>
      </c>
      <c r="K878">
        <v>115</v>
      </c>
      <c r="L878">
        <v>13</v>
      </c>
      <c r="M878">
        <v>0.97923875432525953</v>
      </c>
      <c r="N878">
        <v>1.0398000000000001</v>
      </c>
      <c r="O878">
        <v>1.0403</v>
      </c>
      <c r="P878">
        <v>3.93</v>
      </c>
      <c r="Q878">
        <v>3.9340000000000002</v>
      </c>
      <c r="R878">
        <v>5.2061999999999999</v>
      </c>
      <c r="S878">
        <v>1.968</v>
      </c>
      <c r="T878">
        <v>1.9690000000000001</v>
      </c>
      <c r="U878">
        <v>1.9279999999999999</v>
      </c>
      <c r="V878">
        <v>1.9450000000000001</v>
      </c>
      <c r="W878" t="s">
        <v>148</v>
      </c>
      <c r="X878" t="s">
        <v>982</v>
      </c>
      <c r="Y878" t="s">
        <v>89</v>
      </c>
      <c r="Z878" t="s">
        <v>198</v>
      </c>
    </row>
    <row r="879" spans="1:26" x14ac:dyDescent="0.25">
      <c r="A879" s="148">
        <v>1301</v>
      </c>
      <c r="B879" s="25">
        <v>43086</v>
      </c>
      <c r="C879" t="s">
        <v>220</v>
      </c>
      <c r="D879">
        <v>68.900000000000006</v>
      </c>
      <c r="E879">
        <v>43</v>
      </c>
      <c r="F879">
        <v>1.7000000000000001E-2</v>
      </c>
      <c r="G879">
        <v>521333</v>
      </c>
      <c r="H879">
        <v>13160</v>
      </c>
      <c r="I879">
        <v>15.8</v>
      </c>
      <c r="J879">
        <v>115</v>
      </c>
      <c r="K879">
        <v>115</v>
      </c>
      <c r="L879">
        <v>13</v>
      </c>
      <c r="M879">
        <v>0.97923875432525953</v>
      </c>
      <c r="N879">
        <v>2.3706999999999998</v>
      </c>
      <c r="O879">
        <v>2.5421999999999998</v>
      </c>
      <c r="P879">
        <v>2.2130000000000001</v>
      </c>
      <c r="Q879">
        <v>2.3490000000000002</v>
      </c>
      <c r="R879">
        <v>5.2061999999999999</v>
      </c>
      <c r="S879">
        <v>0.48599999999999999</v>
      </c>
      <c r="T879">
        <v>0.48099999999999998</v>
      </c>
      <c r="U879">
        <v>0.47299999999999998</v>
      </c>
      <c r="V879">
        <v>0.49</v>
      </c>
      <c r="W879" t="s">
        <v>148</v>
      </c>
      <c r="X879" t="s">
        <v>190</v>
      </c>
      <c r="Y879" t="s">
        <v>89</v>
      </c>
      <c r="Z879" t="s">
        <v>198</v>
      </c>
    </row>
    <row r="880" spans="1:26" x14ac:dyDescent="0.25">
      <c r="A880" s="148">
        <v>1300</v>
      </c>
      <c r="B880" s="25">
        <v>43086</v>
      </c>
      <c r="C880" t="s">
        <v>222</v>
      </c>
      <c r="D880">
        <v>67.3</v>
      </c>
      <c r="E880">
        <v>58</v>
      </c>
      <c r="F880">
        <v>1.7000000000000001E-2</v>
      </c>
      <c r="G880">
        <v>521333</v>
      </c>
      <c r="H880">
        <v>13160</v>
      </c>
      <c r="I880">
        <v>15.7</v>
      </c>
      <c r="J880">
        <v>115</v>
      </c>
      <c r="K880">
        <v>115</v>
      </c>
      <c r="L880">
        <v>12.9</v>
      </c>
      <c r="M880">
        <v>0.97991689750692512</v>
      </c>
      <c r="N880">
        <v>2.1000999999999999</v>
      </c>
      <c r="O880">
        <v>2.0988000000000002</v>
      </c>
      <c r="P880">
        <v>1.847</v>
      </c>
      <c r="Q880">
        <v>1.841</v>
      </c>
      <c r="R880">
        <v>5.2061999999999999</v>
      </c>
      <c r="S880">
        <v>0.45800000000000002</v>
      </c>
      <c r="T880">
        <v>0.45700000000000002</v>
      </c>
      <c r="U880">
        <v>0.44800000000000001</v>
      </c>
      <c r="V880">
        <v>0.46500000000000002</v>
      </c>
      <c r="W880" t="s">
        <v>148</v>
      </c>
      <c r="X880" t="s">
        <v>982</v>
      </c>
      <c r="Y880" t="s">
        <v>89</v>
      </c>
      <c r="Z880" t="s">
        <v>198</v>
      </c>
    </row>
    <row r="881" spans="1:26" x14ac:dyDescent="0.25">
      <c r="A881" s="148">
        <v>1299</v>
      </c>
      <c r="B881" s="25">
        <v>43086</v>
      </c>
      <c r="C881" t="s">
        <v>408</v>
      </c>
      <c r="D881">
        <v>67.3</v>
      </c>
      <c r="E881">
        <v>58</v>
      </c>
      <c r="F881">
        <v>1.7000000000000001E-2</v>
      </c>
      <c r="G881">
        <v>521333</v>
      </c>
      <c r="H881">
        <v>13160</v>
      </c>
      <c r="I881">
        <v>15.7</v>
      </c>
      <c r="J881">
        <v>115</v>
      </c>
      <c r="K881">
        <v>115</v>
      </c>
      <c r="L881">
        <v>12.9</v>
      </c>
      <c r="M881">
        <v>0.97991689750692512</v>
      </c>
      <c r="N881">
        <v>0</v>
      </c>
      <c r="O881">
        <v>0</v>
      </c>
      <c r="P881">
        <v>0</v>
      </c>
      <c r="Q881">
        <v>0</v>
      </c>
      <c r="R881">
        <v>5.2061999999999999</v>
      </c>
      <c r="S881" t="s">
        <v>468</v>
      </c>
      <c r="T881" t="s">
        <v>468</v>
      </c>
      <c r="U881" t="s">
        <v>468</v>
      </c>
      <c r="V881">
        <v>2.2000000000000002</v>
      </c>
      <c r="W881" t="s">
        <v>661</v>
      </c>
      <c r="X881" t="s">
        <v>982</v>
      </c>
      <c r="Y881" t="s">
        <v>89</v>
      </c>
      <c r="Z881" t="s">
        <v>198</v>
      </c>
    </row>
    <row r="882" spans="1:26" x14ac:dyDescent="0.25">
      <c r="A882" s="148">
        <v>1298</v>
      </c>
      <c r="B882" s="25">
        <v>43085</v>
      </c>
      <c r="C882" t="s">
        <v>411</v>
      </c>
      <c r="D882">
        <v>67.599999999999994</v>
      </c>
      <c r="E882">
        <v>61</v>
      </c>
      <c r="F882">
        <v>1.7000000000000001E-2</v>
      </c>
      <c r="G882">
        <v>521333</v>
      </c>
      <c r="H882">
        <v>13160</v>
      </c>
      <c r="I882">
        <v>15.7</v>
      </c>
      <c r="J882">
        <v>115</v>
      </c>
      <c r="K882">
        <v>115</v>
      </c>
      <c r="L882">
        <v>12.9</v>
      </c>
      <c r="M882">
        <v>0.97991689750692512</v>
      </c>
      <c r="N882">
        <v>2.0691999999999999</v>
      </c>
      <c r="O882">
        <v>2.0708000000000002</v>
      </c>
      <c r="P882">
        <v>2.206</v>
      </c>
      <c r="Q882">
        <v>2.202</v>
      </c>
      <c r="R882">
        <v>5.2526000000000002</v>
      </c>
      <c r="S882">
        <v>0.56000000000000005</v>
      </c>
      <c r="T882">
        <v>0.55900000000000005</v>
      </c>
      <c r="U882">
        <v>0.54800000000000004</v>
      </c>
      <c r="V882">
        <v>0.56499999999999995</v>
      </c>
      <c r="W882" t="s">
        <v>148</v>
      </c>
      <c r="X882" t="s">
        <v>982</v>
      </c>
      <c r="Y882" t="s">
        <v>89</v>
      </c>
      <c r="Z882" t="s">
        <v>198</v>
      </c>
    </row>
    <row r="883" spans="1:26" x14ac:dyDescent="0.25">
      <c r="A883" s="148">
        <v>1297</v>
      </c>
      <c r="B883" s="25">
        <v>43085</v>
      </c>
      <c r="C883" t="s">
        <v>412</v>
      </c>
      <c r="D883">
        <v>67.599999999999994</v>
      </c>
      <c r="E883">
        <v>61</v>
      </c>
      <c r="F883">
        <v>1.7000000000000001E-2</v>
      </c>
      <c r="G883">
        <v>521333</v>
      </c>
      <c r="H883">
        <v>13160</v>
      </c>
      <c r="I883">
        <v>15.8</v>
      </c>
      <c r="J883">
        <v>115</v>
      </c>
      <c r="K883">
        <v>115</v>
      </c>
      <c r="L883">
        <v>13</v>
      </c>
      <c r="M883">
        <v>0.97923875432525953</v>
      </c>
      <c r="N883">
        <v>2.0200999999999998</v>
      </c>
      <c r="O883">
        <v>2.0194000000000001</v>
      </c>
      <c r="P883">
        <v>2.4900000000000002</v>
      </c>
      <c r="Q883">
        <v>2.484</v>
      </c>
      <c r="R883">
        <v>5.2526000000000002</v>
      </c>
      <c r="S883">
        <v>0.64700000000000002</v>
      </c>
      <c r="T883">
        <v>0.64600000000000002</v>
      </c>
      <c r="U883">
        <v>0.63300000000000001</v>
      </c>
      <c r="V883">
        <v>0.65</v>
      </c>
      <c r="W883" t="s">
        <v>148</v>
      </c>
      <c r="X883" t="s">
        <v>982</v>
      </c>
      <c r="Y883" t="s">
        <v>89</v>
      </c>
      <c r="Z883" t="s">
        <v>198</v>
      </c>
    </row>
    <row r="884" spans="1:26" x14ac:dyDescent="0.25">
      <c r="A884" s="148">
        <v>1296</v>
      </c>
      <c r="B884" s="25">
        <v>43085</v>
      </c>
      <c r="C884" t="s">
        <v>500</v>
      </c>
      <c r="D884">
        <v>68.5</v>
      </c>
      <c r="E884">
        <v>55</v>
      </c>
      <c r="F884">
        <v>1.7000000000000001E-2</v>
      </c>
      <c r="G884">
        <v>521333</v>
      </c>
      <c r="H884">
        <v>13160</v>
      </c>
      <c r="I884">
        <v>15.8</v>
      </c>
      <c r="J884">
        <v>115</v>
      </c>
      <c r="K884">
        <v>115</v>
      </c>
      <c r="L884">
        <v>13</v>
      </c>
      <c r="M884">
        <v>0.97923875432525953</v>
      </c>
      <c r="N884">
        <v>1.0586</v>
      </c>
      <c r="O884">
        <v>1.0609</v>
      </c>
      <c r="P884">
        <v>4.0350000000000001</v>
      </c>
      <c r="Q884">
        <v>4.0460000000000003</v>
      </c>
      <c r="R884">
        <v>5.2526000000000002</v>
      </c>
      <c r="S884">
        <v>2.0019999999999998</v>
      </c>
      <c r="T884">
        <v>2.0030000000000001</v>
      </c>
      <c r="U884">
        <v>1.9610000000000001</v>
      </c>
      <c r="V884">
        <v>1.978</v>
      </c>
      <c r="W884" t="s">
        <v>148</v>
      </c>
      <c r="X884" t="s">
        <v>982</v>
      </c>
      <c r="Y884" t="s">
        <v>89</v>
      </c>
      <c r="Z884" t="s">
        <v>198</v>
      </c>
    </row>
    <row r="885" spans="1:26" x14ac:dyDescent="0.25">
      <c r="A885" s="148">
        <v>1295</v>
      </c>
      <c r="B885" s="25">
        <v>43085</v>
      </c>
      <c r="C885" t="s">
        <v>407</v>
      </c>
      <c r="D885">
        <v>67.5</v>
      </c>
      <c r="E885">
        <v>51</v>
      </c>
      <c r="F885">
        <v>1.7000000000000001E-2</v>
      </c>
      <c r="G885">
        <v>521333</v>
      </c>
      <c r="H885">
        <v>13160</v>
      </c>
      <c r="I885">
        <v>15.8</v>
      </c>
      <c r="J885">
        <v>115</v>
      </c>
      <c r="K885">
        <v>115</v>
      </c>
      <c r="L885">
        <v>13</v>
      </c>
      <c r="M885">
        <v>0.97923875432525953</v>
      </c>
      <c r="N885">
        <v>0</v>
      </c>
      <c r="O885">
        <v>0</v>
      </c>
      <c r="P885">
        <v>0</v>
      </c>
      <c r="Q885">
        <v>0</v>
      </c>
      <c r="R885">
        <v>5.2526000000000002</v>
      </c>
      <c r="S885" t="s">
        <v>468</v>
      </c>
      <c r="T885" t="s">
        <v>468</v>
      </c>
      <c r="U885" t="s">
        <v>468</v>
      </c>
      <c r="V885">
        <v>2.4</v>
      </c>
      <c r="W885" t="s">
        <v>661</v>
      </c>
      <c r="X885" t="s">
        <v>982</v>
      </c>
      <c r="Y885" t="s">
        <v>89</v>
      </c>
      <c r="Z885" t="s">
        <v>198</v>
      </c>
    </row>
    <row r="886" spans="1:26" x14ac:dyDescent="0.25">
      <c r="A886" s="148">
        <v>1294</v>
      </c>
      <c r="B886" s="25">
        <v>43084</v>
      </c>
      <c r="C886" t="s">
        <v>217</v>
      </c>
      <c r="D886">
        <v>67.8</v>
      </c>
      <c r="E886">
        <v>48</v>
      </c>
      <c r="F886">
        <v>1.7000000000000001E-2</v>
      </c>
      <c r="G886">
        <v>521333</v>
      </c>
      <c r="H886">
        <v>13160</v>
      </c>
      <c r="I886">
        <v>15.7</v>
      </c>
      <c r="J886">
        <v>115</v>
      </c>
      <c r="K886">
        <v>115</v>
      </c>
      <c r="L886">
        <v>12.9</v>
      </c>
      <c r="M886">
        <v>0.97991689750692512</v>
      </c>
      <c r="N886">
        <v>2.1009000000000002</v>
      </c>
      <c r="O886">
        <v>2.0994000000000002</v>
      </c>
      <c r="P886">
        <v>1.6990000000000001</v>
      </c>
      <c r="Q886">
        <v>1.6919999999999999</v>
      </c>
      <c r="R886">
        <v>5.0941999999999998</v>
      </c>
      <c r="S886">
        <v>0.41199999999999998</v>
      </c>
      <c r="T886">
        <v>0.41099999999999998</v>
      </c>
      <c r="U886">
        <v>0.40300000000000002</v>
      </c>
      <c r="V886">
        <v>0.42</v>
      </c>
      <c r="W886" t="s">
        <v>148</v>
      </c>
      <c r="X886" t="s">
        <v>982</v>
      </c>
      <c r="Y886" t="s">
        <v>89</v>
      </c>
      <c r="Z886" t="s">
        <v>198</v>
      </c>
    </row>
    <row r="887" spans="1:26" x14ac:dyDescent="0.25">
      <c r="A887" s="148">
        <v>1294</v>
      </c>
      <c r="B887" s="25">
        <v>43084</v>
      </c>
      <c r="C887" t="s">
        <v>217</v>
      </c>
      <c r="D887">
        <v>67.8</v>
      </c>
      <c r="E887">
        <v>48</v>
      </c>
      <c r="F887">
        <v>1.7000000000000001E-2</v>
      </c>
      <c r="G887">
        <v>521333</v>
      </c>
      <c r="H887">
        <v>13160</v>
      </c>
      <c r="I887">
        <v>15.7</v>
      </c>
      <c r="J887">
        <v>115</v>
      </c>
      <c r="K887">
        <v>115</v>
      </c>
      <c r="L887">
        <v>12.9</v>
      </c>
      <c r="M887">
        <v>0.97991689750692512</v>
      </c>
      <c r="N887">
        <v>2.1004</v>
      </c>
      <c r="O887">
        <v>2.0994000000000002</v>
      </c>
      <c r="P887">
        <v>1.93</v>
      </c>
      <c r="Q887">
        <v>1.923</v>
      </c>
      <c r="R887">
        <v>5.0941999999999998</v>
      </c>
      <c r="S887">
        <v>0.46800000000000003</v>
      </c>
      <c r="T887">
        <v>0.46700000000000003</v>
      </c>
      <c r="U887">
        <v>0.45800000000000002</v>
      </c>
      <c r="V887">
        <v>0.47499999999999998</v>
      </c>
      <c r="W887" t="s">
        <v>148</v>
      </c>
      <c r="X887" t="s">
        <v>982</v>
      </c>
      <c r="Y887" t="s">
        <v>89</v>
      </c>
      <c r="Z887" t="s">
        <v>198</v>
      </c>
    </row>
    <row r="888" spans="1:26" x14ac:dyDescent="0.25">
      <c r="A888" s="148">
        <v>1293</v>
      </c>
      <c r="B888" s="25">
        <v>43084</v>
      </c>
      <c r="C888" t="s">
        <v>500</v>
      </c>
      <c r="D888">
        <v>68</v>
      </c>
      <c r="E888">
        <v>50</v>
      </c>
      <c r="F888">
        <v>1.7000000000000001E-2</v>
      </c>
      <c r="G888">
        <v>521333</v>
      </c>
      <c r="H888">
        <v>13160</v>
      </c>
      <c r="I888">
        <v>15.7</v>
      </c>
      <c r="J888">
        <v>115</v>
      </c>
      <c r="K888">
        <v>115</v>
      </c>
      <c r="L888">
        <v>12.9</v>
      </c>
      <c r="M888">
        <v>0.97991689750692512</v>
      </c>
      <c r="N888">
        <v>1.0993999999999999</v>
      </c>
      <c r="O888">
        <v>1.1002000000000001</v>
      </c>
      <c r="P888">
        <v>4.2089999999999996</v>
      </c>
      <c r="Q888">
        <v>4.218</v>
      </c>
      <c r="R888">
        <v>5.0941999999999998</v>
      </c>
      <c r="S888">
        <v>1.95</v>
      </c>
      <c r="T888">
        <v>1.9530000000000001</v>
      </c>
      <c r="U888">
        <v>1.9119999999999999</v>
      </c>
      <c r="V888">
        <v>1.929</v>
      </c>
      <c r="W888" t="s">
        <v>148</v>
      </c>
      <c r="X888" t="s">
        <v>982</v>
      </c>
      <c r="Y888" t="s">
        <v>89</v>
      </c>
      <c r="Z888" t="s">
        <v>198</v>
      </c>
    </row>
    <row r="889" spans="1:26" x14ac:dyDescent="0.25">
      <c r="A889" s="148">
        <v>1292</v>
      </c>
      <c r="B889" s="25">
        <v>43084</v>
      </c>
      <c r="C889" t="s">
        <v>222</v>
      </c>
      <c r="D889">
        <v>67.8</v>
      </c>
      <c r="E889">
        <v>41</v>
      </c>
      <c r="F889">
        <v>1.7000000000000001E-2</v>
      </c>
      <c r="G889">
        <v>521333</v>
      </c>
      <c r="H889">
        <v>13160</v>
      </c>
      <c r="I889">
        <v>15.8</v>
      </c>
      <c r="J889">
        <v>114.5</v>
      </c>
      <c r="K889">
        <v>114.5</v>
      </c>
      <c r="L889">
        <v>13</v>
      </c>
      <c r="M889">
        <v>0.97923875432525953</v>
      </c>
      <c r="N889">
        <v>2.5400999999999998</v>
      </c>
      <c r="O889">
        <v>2.3896000000000002</v>
      </c>
      <c r="P889">
        <v>2.3879999999999999</v>
      </c>
      <c r="Q889">
        <v>2.2330000000000001</v>
      </c>
      <c r="R889">
        <v>5.0941999999999998</v>
      </c>
      <c r="S889">
        <v>0.47899999999999998</v>
      </c>
      <c r="T889">
        <v>0.47599999999999998</v>
      </c>
      <c r="U889">
        <v>0.46800000000000003</v>
      </c>
      <c r="V889">
        <v>0.48499999999999999</v>
      </c>
      <c r="W889" t="s">
        <v>148</v>
      </c>
      <c r="X889" t="s">
        <v>190</v>
      </c>
      <c r="Y889" t="s">
        <v>89</v>
      </c>
      <c r="Z889" t="s">
        <v>198</v>
      </c>
    </row>
    <row r="890" spans="1:26" x14ac:dyDescent="0.25">
      <c r="A890" s="148">
        <v>1291</v>
      </c>
      <c r="B890" s="25">
        <v>43084</v>
      </c>
      <c r="C890" t="s">
        <v>220</v>
      </c>
      <c r="D890">
        <v>67.8</v>
      </c>
      <c r="E890">
        <v>62</v>
      </c>
      <c r="F890">
        <v>1.7000000000000001E-2</v>
      </c>
      <c r="G890">
        <v>521333</v>
      </c>
      <c r="H890">
        <v>13160</v>
      </c>
      <c r="I890">
        <v>15.8</v>
      </c>
      <c r="J890">
        <v>115</v>
      </c>
      <c r="K890">
        <v>115</v>
      </c>
      <c r="L890">
        <v>13</v>
      </c>
      <c r="M890">
        <v>0.97923875432525953</v>
      </c>
      <c r="N890">
        <v>2.1204999999999998</v>
      </c>
      <c r="O890">
        <v>2.1196999999999999</v>
      </c>
      <c r="P890">
        <v>1.925</v>
      </c>
      <c r="Q890">
        <v>1.913</v>
      </c>
      <c r="R890">
        <v>5.0941999999999998</v>
      </c>
      <c r="S890">
        <v>0.46200000000000002</v>
      </c>
      <c r="T890">
        <v>0.46</v>
      </c>
      <c r="U890">
        <v>0.45100000000000001</v>
      </c>
      <c r="V890">
        <v>0.46800000000000003</v>
      </c>
      <c r="W890" t="s">
        <v>148</v>
      </c>
      <c r="X890" t="s">
        <v>982</v>
      </c>
      <c r="Y890" t="s">
        <v>89</v>
      </c>
      <c r="Z890" t="s">
        <v>198</v>
      </c>
    </row>
    <row r="891" spans="1:26" x14ac:dyDescent="0.25">
      <c r="A891" s="148">
        <v>1290</v>
      </c>
      <c r="B891" s="25">
        <v>43084</v>
      </c>
      <c r="C891" t="s">
        <v>406</v>
      </c>
      <c r="D891">
        <v>67.8</v>
      </c>
      <c r="E891">
        <v>62</v>
      </c>
      <c r="F891">
        <v>1.7000000000000001E-2</v>
      </c>
      <c r="G891">
        <v>521333</v>
      </c>
      <c r="H891">
        <v>13160</v>
      </c>
      <c r="I891">
        <v>15.9</v>
      </c>
      <c r="J891">
        <v>115</v>
      </c>
      <c r="K891">
        <v>115</v>
      </c>
      <c r="L891">
        <v>13.1</v>
      </c>
      <c r="M891">
        <v>0.97856154910096826</v>
      </c>
      <c r="N891">
        <v>1.0901000000000001</v>
      </c>
      <c r="O891">
        <v>1.0899000000000001</v>
      </c>
      <c r="P891">
        <v>3.4609999999999999</v>
      </c>
      <c r="Q891">
        <v>3.4550000000000001</v>
      </c>
      <c r="R891">
        <v>5.0941999999999998</v>
      </c>
      <c r="S891">
        <v>1.617</v>
      </c>
      <c r="T891">
        <v>1.615</v>
      </c>
      <c r="U891">
        <v>1.581</v>
      </c>
      <c r="V891">
        <v>1.5980000000000001</v>
      </c>
      <c r="W891" t="s">
        <v>148</v>
      </c>
      <c r="X891" t="s">
        <v>982</v>
      </c>
      <c r="Y891" t="s">
        <v>89</v>
      </c>
      <c r="Z891" t="s">
        <v>198</v>
      </c>
    </row>
    <row r="892" spans="1:26" x14ac:dyDescent="0.25">
      <c r="A892" s="148">
        <v>1289</v>
      </c>
      <c r="B892" s="25">
        <v>43083</v>
      </c>
      <c r="C892" t="s">
        <v>412</v>
      </c>
      <c r="D892">
        <v>68.2</v>
      </c>
      <c r="E892">
        <v>64</v>
      </c>
      <c r="F892">
        <v>1.7000000000000001E-2</v>
      </c>
      <c r="G892">
        <v>521333</v>
      </c>
      <c r="H892">
        <v>13160</v>
      </c>
      <c r="I892">
        <v>15.7</v>
      </c>
      <c r="J892">
        <v>115</v>
      </c>
      <c r="K892">
        <v>115</v>
      </c>
      <c r="L892">
        <v>12.9</v>
      </c>
      <c r="M892">
        <v>0.97991689750692512</v>
      </c>
      <c r="N892">
        <v>2.1002999999999998</v>
      </c>
      <c r="O892">
        <v>2.0994000000000002</v>
      </c>
      <c r="P892">
        <v>2.1160000000000001</v>
      </c>
      <c r="Q892">
        <v>2.1080000000000001</v>
      </c>
      <c r="R892">
        <v>5.0999999999999996</v>
      </c>
      <c r="S892">
        <v>0.51400000000000001</v>
      </c>
      <c r="T892">
        <v>0.51200000000000001</v>
      </c>
      <c r="U892">
        <v>0.503</v>
      </c>
      <c r="V892">
        <v>0.52</v>
      </c>
      <c r="W892" t="s">
        <v>148</v>
      </c>
      <c r="X892" t="s">
        <v>982</v>
      </c>
      <c r="Y892" t="s">
        <v>89</v>
      </c>
      <c r="Z892" t="s">
        <v>198</v>
      </c>
    </row>
    <row r="893" spans="1:26" x14ac:dyDescent="0.25">
      <c r="A893" s="148">
        <v>1288</v>
      </c>
      <c r="B893" s="25">
        <v>43083</v>
      </c>
      <c r="C893" t="s">
        <v>560</v>
      </c>
      <c r="D893">
        <v>68.3</v>
      </c>
      <c r="E893">
        <v>45</v>
      </c>
      <c r="F893">
        <v>1.7000000000000001E-2</v>
      </c>
      <c r="G893">
        <v>521333</v>
      </c>
      <c r="H893">
        <v>13160</v>
      </c>
      <c r="I893">
        <v>15.7</v>
      </c>
      <c r="J893">
        <v>115</v>
      </c>
      <c r="K893">
        <v>115</v>
      </c>
      <c r="L893">
        <v>12.9</v>
      </c>
      <c r="M893">
        <v>0.97991689750692512</v>
      </c>
      <c r="N893">
        <v>1.1003000000000001</v>
      </c>
      <c r="O893">
        <v>1.0993999999999999</v>
      </c>
      <c r="P893">
        <v>4.2889999999999997</v>
      </c>
      <c r="Q893">
        <v>4.2729999999999997</v>
      </c>
      <c r="R893">
        <v>5.0999999999999996</v>
      </c>
      <c r="S893">
        <v>1.988</v>
      </c>
      <c r="T893">
        <v>1.982</v>
      </c>
      <c r="U893">
        <v>1.9450000000000001</v>
      </c>
      <c r="V893">
        <v>1.962</v>
      </c>
      <c r="W893" t="s">
        <v>148</v>
      </c>
      <c r="X893" t="s">
        <v>982</v>
      </c>
      <c r="Y893" t="s">
        <v>89</v>
      </c>
      <c r="Z893" t="s">
        <v>198</v>
      </c>
    </row>
    <row r="894" spans="1:26" x14ac:dyDescent="0.25">
      <c r="A894" s="148">
        <v>1287</v>
      </c>
      <c r="B894" s="25">
        <v>43083</v>
      </c>
      <c r="C894" t="s">
        <v>217</v>
      </c>
      <c r="D894">
        <v>69.7</v>
      </c>
      <c r="E894">
        <v>48</v>
      </c>
      <c r="F894">
        <v>1.7000000000000001E-2</v>
      </c>
      <c r="G894">
        <v>521333</v>
      </c>
      <c r="H894">
        <v>13160</v>
      </c>
      <c r="I894">
        <v>15.7</v>
      </c>
      <c r="J894">
        <v>115</v>
      </c>
      <c r="K894">
        <v>115</v>
      </c>
      <c r="L894">
        <v>12.9</v>
      </c>
      <c r="M894">
        <v>0.97991689750692512</v>
      </c>
      <c r="N894">
        <v>2.1004</v>
      </c>
      <c r="O894">
        <v>2.0994999999999999</v>
      </c>
      <c r="P894">
        <v>1.907</v>
      </c>
      <c r="Q894">
        <v>1.9</v>
      </c>
      <c r="R894">
        <v>5.0999999999999996</v>
      </c>
      <c r="S894">
        <v>0.46300000000000002</v>
      </c>
      <c r="T894">
        <v>0.46200000000000002</v>
      </c>
      <c r="U894">
        <v>0.45300000000000001</v>
      </c>
      <c r="V894">
        <v>0.47</v>
      </c>
      <c r="W894" t="s">
        <v>148</v>
      </c>
      <c r="X894" t="s">
        <v>982</v>
      </c>
      <c r="Y894" t="s">
        <v>89</v>
      </c>
      <c r="Z894" t="s">
        <v>198</v>
      </c>
    </row>
    <row r="895" spans="1:26" x14ac:dyDescent="0.25">
      <c r="A895" s="148">
        <v>1286</v>
      </c>
      <c r="B895" s="25">
        <v>43083</v>
      </c>
      <c r="C895" t="s">
        <v>217</v>
      </c>
      <c r="D895">
        <v>66</v>
      </c>
      <c r="E895">
        <v>54</v>
      </c>
      <c r="F895">
        <v>1.7000000000000001E-2</v>
      </c>
      <c r="G895">
        <v>521333</v>
      </c>
      <c r="H895">
        <v>13160</v>
      </c>
      <c r="I895">
        <v>15.8</v>
      </c>
      <c r="J895">
        <v>115.5</v>
      </c>
      <c r="K895">
        <v>115.5</v>
      </c>
      <c r="L895">
        <v>13</v>
      </c>
      <c r="M895">
        <v>0.97923875432525953</v>
      </c>
      <c r="N895">
        <v>1.034</v>
      </c>
      <c r="O895">
        <v>1.0523</v>
      </c>
      <c r="P895">
        <v>3.3679999999999999</v>
      </c>
      <c r="Q895">
        <v>3.3980000000000001</v>
      </c>
      <c r="R895">
        <v>5.0999999999999996</v>
      </c>
      <c r="S895">
        <v>1.661</v>
      </c>
      <c r="T895">
        <v>1.647</v>
      </c>
      <c r="U895">
        <v>1.62</v>
      </c>
      <c r="V895">
        <v>1.637</v>
      </c>
      <c r="W895" t="s">
        <v>148</v>
      </c>
      <c r="X895" t="s">
        <v>191</v>
      </c>
      <c r="Y895" t="s">
        <v>89</v>
      </c>
      <c r="Z895" t="s">
        <v>198</v>
      </c>
    </row>
    <row r="896" spans="1:26" x14ac:dyDescent="0.25">
      <c r="A896" s="148">
        <v>1285</v>
      </c>
      <c r="B896" s="25">
        <v>43082</v>
      </c>
      <c r="C896" t="s">
        <v>222</v>
      </c>
      <c r="D896">
        <v>65.3</v>
      </c>
      <c r="E896">
        <v>58</v>
      </c>
      <c r="F896">
        <v>1.7000000000000001E-2</v>
      </c>
      <c r="G896">
        <v>521333</v>
      </c>
      <c r="H896">
        <v>13160</v>
      </c>
      <c r="I896">
        <v>15.9</v>
      </c>
      <c r="J896">
        <v>114</v>
      </c>
      <c r="K896">
        <v>114</v>
      </c>
      <c r="L896">
        <v>13.1</v>
      </c>
      <c r="M896">
        <v>0.97856154910096826</v>
      </c>
      <c r="N896">
        <v>2.0156000000000001</v>
      </c>
      <c r="O896">
        <v>2.0872000000000002</v>
      </c>
      <c r="P896">
        <v>1.8340000000000001</v>
      </c>
      <c r="Q896">
        <v>1.879</v>
      </c>
      <c r="R896">
        <v>5.1067999999999998</v>
      </c>
      <c r="S896">
        <v>0.46500000000000002</v>
      </c>
      <c r="T896">
        <v>0.46</v>
      </c>
      <c r="U896">
        <v>0.45300000000000001</v>
      </c>
      <c r="V896">
        <v>0.47</v>
      </c>
      <c r="W896" t="s">
        <v>148</v>
      </c>
      <c r="X896" t="s">
        <v>191</v>
      </c>
      <c r="Y896" t="s">
        <v>89</v>
      </c>
      <c r="Z896" t="s">
        <v>198</v>
      </c>
    </row>
    <row r="897" spans="1:26" x14ac:dyDescent="0.25">
      <c r="A897" s="148">
        <v>1284</v>
      </c>
      <c r="B897" s="25">
        <v>43082</v>
      </c>
      <c r="C897" t="s">
        <v>500</v>
      </c>
      <c r="D897">
        <v>68</v>
      </c>
      <c r="E897">
        <v>51</v>
      </c>
      <c r="F897">
        <v>1.7000000000000001E-2</v>
      </c>
      <c r="G897">
        <v>521333</v>
      </c>
      <c r="H897">
        <v>13160</v>
      </c>
      <c r="I897">
        <v>15.8</v>
      </c>
      <c r="J897">
        <v>115</v>
      </c>
      <c r="K897">
        <v>115</v>
      </c>
      <c r="L897">
        <v>13</v>
      </c>
      <c r="M897">
        <v>0.97923875432525953</v>
      </c>
      <c r="N897">
        <v>1.0491999999999999</v>
      </c>
      <c r="O897">
        <v>1.0501</v>
      </c>
      <c r="P897">
        <v>3.9710000000000001</v>
      </c>
      <c r="Q897">
        <v>3.984</v>
      </c>
      <c r="R897">
        <v>5.1067999999999998</v>
      </c>
      <c r="S897">
        <v>1.9330000000000001</v>
      </c>
      <c r="T897">
        <v>1.9370000000000001</v>
      </c>
      <c r="U897">
        <v>1.895</v>
      </c>
      <c r="V897">
        <v>1.9119999999999999</v>
      </c>
      <c r="W897" t="s">
        <v>148</v>
      </c>
      <c r="X897" t="s">
        <v>982</v>
      </c>
      <c r="Y897" t="s">
        <v>89</v>
      </c>
      <c r="Z897" t="s">
        <v>198</v>
      </c>
    </row>
    <row r="898" spans="1:26" x14ac:dyDescent="0.25">
      <c r="A898" s="148">
        <v>1283</v>
      </c>
      <c r="B898" s="25">
        <v>43082</v>
      </c>
      <c r="C898" t="s">
        <v>220</v>
      </c>
      <c r="D898">
        <v>68</v>
      </c>
      <c r="E898">
        <v>51</v>
      </c>
      <c r="F898">
        <v>1.7000000000000001E-2</v>
      </c>
      <c r="G898">
        <v>521333</v>
      </c>
      <c r="H898">
        <v>13160</v>
      </c>
      <c r="I898">
        <v>15.7</v>
      </c>
      <c r="J898">
        <v>115</v>
      </c>
      <c r="K898">
        <v>115</v>
      </c>
      <c r="L898">
        <v>12.9</v>
      </c>
      <c r="M898">
        <v>0.97991689750692512</v>
      </c>
      <c r="N898">
        <v>2.0989</v>
      </c>
      <c r="O898">
        <v>2.1002000000000001</v>
      </c>
      <c r="P898">
        <v>1.988</v>
      </c>
      <c r="Q898">
        <v>1.9970000000000001</v>
      </c>
      <c r="R898">
        <v>5.1067999999999998</v>
      </c>
      <c r="S898">
        <v>0.48399999999999999</v>
      </c>
      <c r="T898">
        <v>0.48599999999999999</v>
      </c>
      <c r="U898">
        <v>0.47499999999999998</v>
      </c>
      <c r="V898">
        <v>0.49199999999999999</v>
      </c>
      <c r="W898" t="s">
        <v>148</v>
      </c>
      <c r="X898" t="s">
        <v>982</v>
      </c>
      <c r="Y898" t="s">
        <v>89</v>
      </c>
      <c r="Z898" t="s">
        <v>198</v>
      </c>
    </row>
    <row r="899" spans="1:26" x14ac:dyDescent="0.25">
      <c r="A899" s="148">
        <v>1282</v>
      </c>
      <c r="B899" s="25">
        <v>43082</v>
      </c>
      <c r="C899" t="s">
        <v>407</v>
      </c>
      <c r="D899">
        <v>63.1</v>
      </c>
      <c r="E899">
        <v>48</v>
      </c>
      <c r="F899">
        <v>1.7000000000000001E-2</v>
      </c>
      <c r="G899">
        <v>521333</v>
      </c>
      <c r="H899">
        <v>13160</v>
      </c>
      <c r="I899">
        <v>15.9</v>
      </c>
      <c r="J899">
        <v>114</v>
      </c>
      <c r="K899">
        <v>114</v>
      </c>
      <c r="L899">
        <v>13.1</v>
      </c>
      <c r="M899">
        <v>0.97856154910096826</v>
      </c>
      <c r="N899">
        <v>1.0518000000000001</v>
      </c>
      <c r="O899">
        <v>1.0926</v>
      </c>
      <c r="P899">
        <v>4.1779999999999999</v>
      </c>
      <c r="Q899">
        <v>4.3090000000000002</v>
      </c>
      <c r="R899">
        <v>5.1067999999999998</v>
      </c>
      <c r="S899">
        <v>2.0289999999999999</v>
      </c>
      <c r="T899">
        <v>2.0139999999999998</v>
      </c>
      <c r="U899">
        <v>1.978</v>
      </c>
      <c r="V899">
        <v>1.9950000000000001</v>
      </c>
      <c r="W899" t="s">
        <v>148</v>
      </c>
      <c r="X899" t="s">
        <v>191</v>
      </c>
      <c r="Y899" t="s">
        <v>89</v>
      </c>
      <c r="Z899" t="s">
        <v>198</v>
      </c>
    </row>
    <row r="900" spans="1:26" x14ac:dyDescent="0.25">
      <c r="A900" s="148">
        <v>1281</v>
      </c>
      <c r="B900" s="25">
        <v>43081</v>
      </c>
      <c r="C900" t="s">
        <v>217</v>
      </c>
      <c r="D900">
        <v>65.2</v>
      </c>
      <c r="E900">
        <v>43</v>
      </c>
      <c r="F900">
        <v>1.7000000000000001E-2</v>
      </c>
      <c r="G900">
        <v>521333</v>
      </c>
      <c r="H900">
        <v>13160</v>
      </c>
      <c r="I900">
        <v>15.8</v>
      </c>
      <c r="J900">
        <v>115.5</v>
      </c>
      <c r="K900">
        <v>115.5</v>
      </c>
      <c r="L900">
        <v>13</v>
      </c>
      <c r="M900">
        <v>0.97923875432525953</v>
      </c>
      <c r="N900">
        <v>2.0030999999999999</v>
      </c>
      <c r="O900">
        <v>2.0145</v>
      </c>
      <c r="P900">
        <v>1.6080000000000001</v>
      </c>
      <c r="Q900">
        <v>1.6759999999999999</v>
      </c>
      <c r="R900">
        <v>5.1192000000000002</v>
      </c>
      <c r="S900">
        <v>0.41099999999999998</v>
      </c>
      <c r="T900">
        <v>0.42599999999999999</v>
      </c>
      <c r="U900">
        <v>0.41</v>
      </c>
      <c r="V900">
        <v>0.42699999999999999</v>
      </c>
      <c r="W900" t="s">
        <v>148</v>
      </c>
      <c r="X900" t="s">
        <v>191</v>
      </c>
      <c r="Y900" t="s">
        <v>89</v>
      </c>
      <c r="Z900" t="s">
        <v>198</v>
      </c>
    </row>
    <row r="901" spans="1:26" x14ac:dyDescent="0.25">
      <c r="A901" s="148">
        <v>1280</v>
      </c>
      <c r="B901" s="25">
        <v>43081</v>
      </c>
      <c r="C901" t="s">
        <v>560</v>
      </c>
      <c r="D901">
        <v>68.400000000000006</v>
      </c>
      <c r="E901">
        <v>63</v>
      </c>
      <c r="F901">
        <v>1.7000000000000001E-2</v>
      </c>
      <c r="G901">
        <v>521333</v>
      </c>
      <c r="H901">
        <v>13160</v>
      </c>
      <c r="I901">
        <v>15.8</v>
      </c>
      <c r="J901">
        <v>115</v>
      </c>
      <c r="K901">
        <v>115</v>
      </c>
      <c r="L901">
        <v>13</v>
      </c>
      <c r="M901">
        <v>0.97923875432525953</v>
      </c>
      <c r="N901">
        <v>1.1194999999999999</v>
      </c>
      <c r="O901">
        <v>1.1202000000000001</v>
      </c>
      <c r="P901">
        <v>4.3879999999999999</v>
      </c>
      <c r="Q901">
        <v>4.3959999999999999</v>
      </c>
      <c r="R901">
        <v>5.1192000000000002</v>
      </c>
      <c r="S901">
        <v>2.0070000000000001</v>
      </c>
      <c r="T901">
        <v>2.0089999999999999</v>
      </c>
      <c r="U901">
        <v>1.966</v>
      </c>
      <c r="V901">
        <v>1.9830000000000001</v>
      </c>
      <c r="W901" t="s">
        <v>148</v>
      </c>
      <c r="X901" t="s">
        <v>982</v>
      </c>
      <c r="Y901" t="s">
        <v>89</v>
      </c>
      <c r="Z901" t="s">
        <v>198</v>
      </c>
    </row>
    <row r="902" spans="1:26" x14ac:dyDescent="0.25">
      <c r="A902" s="148">
        <v>1279</v>
      </c>
      <c r="B902" s="25">
        <v>43081</v>
      </c>
      <c r="C902" t="s">
        <v>222</v>
      </c>
      <c r="D902">
        <v>68.400000000000006</v>
      </c>
      <c r="E902">
        <v>63</v>
      </c>
      <c r="F902">
        <v>1.7000000000000001E-2</v>
      </c>
      <c r="G902">
        <v>521333</v>
      </c>
      <c r="H902">
        <v>13160</v>
      </c>
      <c r="I902">
        <v>15.8</v>
      </c>
      <c r="J902">
        <v>115</v>
      </c>
      <c r="K902">
        <v>115</v>
      </c>
      <c r="L902">
        <v>13</v>
      </c>
      <c r="M902">
        <v>0.97923875432525953</v>
      </c>
      <c r="N902">
        <v>2.1196999999999999</v>
      </c>
      <c r="O902">
        <v>2.1204000000000001</v>
      </c>
      <c r="P902">
        <v>1.8859999999999999</v>
      </c>
      <c r="Q902">
        <v>1.8919999999999999</v>
      </c>
      <c r="R902">
        <v>5.1192000000000002</v>
      </c>
      <c r="S902">
        <v>0.45500000000000002</v>
      </c>
      <c r="T902">
        <v>0.45700000000000002</v>
      </c>
      <c r="U902">
        <v>0.44700000000000001</v>
      </c>
      <c r="V902">
        <v>0.46400000000000002</v>
      </c>
      <c r="W902" t="s">
        <v>148</v>
      </c>
      <c r="X902" t="s">
        <v>982</v>
      </c>
      <c r="Y902" t="s">
        <v>89</v>
      </c>
      <c r="Z902" t="s">
        <v>198</v>
      </c>
    </row>
    <row r="903" spans="1:26" x14ac:dyDescent="0.25">
      <c r="A903" s="148">
        <v>1278</v>
      </c>
      <c r="B903" s="25">
        <v>43081</v>
      </c>
      <c r="C903" t="s">
        <v>406</v>
      </c>
      <c r="D903">
        <v>62.8</v>
      </c>
      <c r="E903">
        <v>51</v>
      </c>
      <c r="F903">
        <v>1.7000000000000001E-2</v>
      </c>
      <c r="G903">
        <v>521333</v>
      </c>
      <c r="H903">
        <v>13160</v>
      </c>
      <c r="I903">
        <v>15.7</v>
      </c>
      <c r="J903">
        <v>114.5</v>
      </c>
      <c r="K903">
        <v>114.5</v>
      </c>
      <c r="L903">
        <v>12.9</v>
      </c>
      <c r="M903">
        <v>0.97991689750692512</v>
      </c>
      <c r="N903">
        <v>1.0456000000000001</v>
      </c>
      <c r="O903">
        <v>1.0327999999999999</v>
      </c>
      <c r="P903">
        <v>2.7120000000000002</v>
      </c>
      <c r="Q903">
        <v>2.6560000000000001</v>
      </c>
      <c r="R903">
        <v>5.1192000000000002</v>
      </c>
      <c r="S903">
        <v>1.3280000000000001</v>
      </c>
      <c r="T903">
        <v>1.3160000000000001</v>
      </c>
      <c r="U903">
        <v>1.2949999999999999</v>
      </c>
      <c r="V903">
        <v>1.3120000000000001</v>
      </c>
      <c r="W903" t="s">
        <v>148</v>
      </c>
      <c r="X903" t="s">
        <v>191</v>
      </c>
      <c r="Y903" t="s">
        <v>89</v>
      </c>
      <c r="Z903" t="s">
        <v>198</v>
      </c>
    </row>
    <row r="904" spans="1:26" x14ac:dyDescent="0.25">
      <c r="A904" s="148">
        <v>1277</v>
      </c>
      <c r="B904" s="25">
        <v>43080</v>
      </c>
      <c r="C904" t="s">
        <v>220</v>
      </c>
      <c r="D904">
        <v>63.2</v>
      </c>
      <c r="E904">
        <v>53</v>
      </c>
      <c r="F904">
        <v>1.7000000000000001E-2</v>
      </c>
      <c r="G904">
        <v>521333</v>
      </c>
      <c r="H904">
        <v>13160</v>
      </c>
      <c r="I904">
        <v>15.9</v>
      </c>
      <c r="J904">
        <v>114</v>
      </c>
      <c r="K904">
        <v>114</v>
      </c>
      <c r="L904">
        <v>13.1</v>
      </c>
      <c r="M904">
        <v>0.97856154910096826</v>
      </c>
      <c r="N904">
        <v>2.0051999999999999</v>
      </c>
      <c r="O904">
        <v>2.0344000000000002</v>
      </c>
      <c r="P904">
        <v>1.742</v>
      </c>
      <c r="Q904">
        <v>1.786</v>
      </c>
      <c r="R904">
        <v>5.1218000000000004</v>
      </c>
      <c r="S904">
        <v>0.44500000000000001</v>
      </c>
      <c r="T904">
        <v>0.45</v>
      </c>
      <c r="U904">
        <v>0.438</v>
      </c>
      <c r="V904" s="80">
        <v>0.45500000000000002</v>
      </c>
      <c r="W904">
        <v>0</v>
      </c>
      <c r="X904">
        <v>0</v>
      </c>
      <c r="Y904" t="s">
        <v>89</v>
      </c>
      <c r="Z904" t="s">
        <v>198</v>
      </c>
    </row>
    <row r="905" spans="1:26" x14ac:dyDescent="0.25">
      <c r="A905" s="148">
        <v>1276</v>
      </c>
      <c r="B905" s="25">
        <v>43080</v>
      </c>
      <c r="C905" t="s">
        <v>500</v>
      </c>
      <c r="D905">
        <v>69.400000000000006</v>
      </c>
      <c r="E905">
        <v>62</v>
      </c>
      <c r="F905">
        <v>1.7000000000000001E-2</v>
      </c>
      <c r="G905">
        <v>521333</v>
      </c>
      <c r="H905">
        <v>13160</v>
      </c>
      <c r="I905">
        <v>15.7</v>
      </c>
      <c r="J905">
        <v>115</v>
      </c>
      <c r="K905">
        <v>115</v>
      </c>
      <c r="L905">
        <v>12.9</v>
      </c>
      <c r="M905">
        <v>0.97991689750692512</v>
      </c>
      <c r="N905">
        <v>1.1005</v>
      </c>
      <c r="O905">
        <v>1.0989</v>
      </c>
      <c r="P905">
        <v>4.0869999999999997</v>
      </c>
      <c r="Q905">
        <v>4.0990000000000002</v>
      </c>
      <c r="R905">
        <v>5.1218000000000004</v>
      </c>
      <c r="S905">
        <v>1.9019999999999999</v>
      </c>
      <c r="T905">
        <v>1.91</v>
      </c>
      <c r="U905">
        <v>1.8680000000000001</v>
      </c>
      <c r="V905">
        <v>1.885</v>
      </c>
      <c r="W905" t="s">
        <v>148</v>
      </c>
      <c r="X905" t="s">
        <v>982</v>
      </c>
      <c r="Y905" t="s">
        <v>89</v>
      </c>
      <c r="Z905" t="s">
        <v>198</v>
      </c>
    </row>
    <row r="906" spans="1:26" x14ac:dyDescent="0.25">
      <c r="A906" s="148">
        <v>1275</v>
      </c>
      <c r="B906" s="25">
        <v>43080</v>
      </c>
      <c r="C906" t="s">
        <v>217</v>
      </c>
      <c r="D906">
        <v>69.599999999999994</v>
      </c>
      <c r="E906">
        <v>67</v>
      </c>
      <c r="F906">
        <v>1.7000000000000001E-2</v>
      </c>
      <c r="G906">
        <v>521333</v>
      </c>
      <c r="H906">
        <v>13160</v>
      </c>
      <c r="I906">
        <v>15.7</v>
      </c>
      <c r="J906">
        <v>115</v>
      </c>
      <c r="K906">
        <v>115</v>
      </c>
      <c r="L906">
        <v>12.9</v>
      </c>
      <c r="M906">
        <v>0.97991689750692512</v>
      </c>
      <c r="N906">
        <v>2.1004</v>
      </c>
      <c r="O906">
        <v>2.0994999999999999</v>
      </c>
      <c r="P906">
        <v>1.9</v>
      </c>
      <c r="Q906">
        <v>1.893</v>
      </c>
      <c r="R906">
        <v>5.1218000000000004</v>
      </c>
      <c r="S906">
        <v>0.46300000000000002</v>
      </c>
      <c r="T906">
        <v>0.46200000000000002</v>
      </c>
      <c r="U906">
        <v>0.45300000000000001</v>
      </c>
      <c r="V906">
        <v>0.47</v>
      </c>
      <c r="W906" t="s">
        <v>148</v>
      </c>
      <c r="X906" t="s">
        <v>982</v>
      </c>
      <c r="Y906" t="s">
        <v>89</v>
      </c>
      <c r="Z906" t="s">
        <v>198</v>
      </c>
    </row>
    <row r="907" spans="1:26" x14ac:dyDescent="0.25">
      <c r="A907" s="148">
        <v>1274</v>
      </c>
      <c r="B907" s="25">
        <v>43080</v>
      </c>
      <c r="C907" t="s">
        <v>408</v>
      </c>
      <c r="D907">
        <v>60</v>
      </c>
      <c r="E907">
        <v>38</v>
      </c>
      <c r="F907">
        <v>1.7000000000000001E-2</v>
      </c>
      <c r="G907">
        <v>521333</v>
      </c>
      <c r="H907">
        <v>13160</v>
      </c>
      <c r="I907">
        <v>15.9</v>
      </c>
      <c r="J907">
        <v>115.5</v>
      </c>
      <c r="K907">
        <v>115.5</v>
      </c>
      <c r="L907">
        <v>13.1</v>
      </c>
      <c r="M907">
        <v>0.97856154910096826</v>
      </c>
      <c r="N907">
        <v>1.0023</v>
      </c>
      <c r="O907">
        <v>1.0165</v>
      </c>
      <c r="P907">
        <v>2.8</v>
      </c>
      <c r="Q907">
        <v>2.88</v>
      </c>
      <c r="R907">
        <v>5.1218000000000004</v>
      </c>
      <c r="S907">
        <v>1.431</v>
      </c>
      <c r="T907">
        <v>1.4510000000000001</v>
      </c>
      <c r="U907">
        <v>1.41</v>
      </c>
      <c r="V907">
        <v>1.427</v>
      </c>
      <c r="W907" t="s">
        <v>148</v>
      </c>
      <c r="X907" t="s">
        <v>191</v>
      </c>
      <c r="Y907" t="s">
        <v>89</v>
      </c>
      <c r="Z907" t="s">
        <v>198</v>
      </c>
    </row>
    <row r="908" spans="1:26" x14ac:dyDescent="0.25">
      <c r="A908" s="148">
        <v>1273</v>
      </c>
      <c r="B908" s="25">
        <v>43080</v>
      </c>
      <c r="C908" t="s">
        <v>222</v>
      </c>
      <c r="D908">
        <v>60.2</v>
      </c>
      <c r="E908">
        <v>45</v>
      </c>
      <c r="F908">
        <v>1.7000000000000001E-2</v>
      </c>
      <c r="G908">
        <v>521333</v>
      </c>
      <c r="H908">
        <v>13160</v>
      </c>
      <c r="I908">
        <v>15.7</v>
      </c>
      <c r="J908">
        <v>114.5</v>
      </c>
      <c r="K908">
        <v>114.5</v>
      </c>
      <c r="L908">
        <v>12.9</v>
      </c>
      <c r="M908">
        <v>0.97991689750692512</v>
      </c>
      <c r="N908">
        <v>2.0070999999999999</v>
      </c>
      <c r="O908">
        <v>2.0152999999999999</v>
      </c>
      <c r="P908">
        <v>1.603</v>
      </c>
      <c r="Q908">
        <v>1.6419999999999999</v>
      </c>
      <c r="R908">
        <v>5.1218000000000004</v>
      </c>
      <c r="S908">
        <v>0.40899999999999997</v>
      </c>
      <c r="T908">
        <v>0.41699999999999998</v>
      </c>
      <c r="U908">
        <v>0.40500000000000003</v>
      </c>
      <c r="V908">
        <v>0.42199999999999999</v>
      </c>
      <c r="W908" t="s">
        <v>148</v>
      </c>
      <c r="X908" t="s">
        <v>191</v>
      </c>
      <c r="Y908" t="s">
        <v>89</v>
      </c>
      <c r="Z908" t="s">
        <v>198</v>
      </c>
    </row>
    <row r="909" spans="1:26" x14ac:dyDescent="0.25">
      <c r="A909" s="148">
        <v>1272</v>
      </c>
      <c r="B909" s="25">
        <v>43079</v>
      </c>
      <c r="C909" t="s">
        <v>560</v>
      </c>
      <c r="D909">
        <v>68.099999999999994</v>
      </c>
      <c r="E909">
        <v>56</v>
      </c>
      <c r="F909">
        <v>1.7000000000000001E-2</v>
      </c>
      <c r="G909">
        <v>521333</v>
      </c>
      <c r="H909">
        <v>13160</v>
      </c>
      <c r="I909">
        <v>15.7</v>
      </c>
      <c r="J909">
        <v>115</v>
      </c>
      <c r="K909">
        <v>115</v>
      </c>
      <c r="L909">
        <v>12.9</v>
      </c>
      <c r="M909">
        <v>0.97991689750692512</v>
      </c>
      <c r="N909">
        <v>1.0829</v>
      </c>
      <c r="O909">
        <v>1.091</v>
      </c>
      <c r="P909">
        <v>4.2759999999999998</v>
      </c>
      <c r="Q909">
        <v>4.2869999999999999</v>
      </c>
      <c r="R909">
        <v>5.1289999999999996</v>
      </c>
      <c r="S909">
        <v>2.0249999999999999</v>
      </c>
      <c r="T909">
        <v>2.0150000000000001</v>
      </c>
      <c r="U909">
        <v>1.9790000000000001</v>
      </c>
      <c r="V909">
        <v>1.996</v>
      </c>
      <c r="W909" t="s">
        <v>148</v>
      </c>
      <c r="X909" t="s">
        <v>982</v>
      </c>
      <c r="Y909" t="s">
        <v>89</v>
      </c>
      <c r="Z909" t="s">
        <v>198</v>
      </c>
    </row>
    <row r="910" spans="1:26" x14ac:dyDescent="0.25">
      <c r="A910" s="148">
        <v>1271</v>
      </c>
      <c r="B910" s="25">
        <v>43079</v>
      </c>
      <c r="C910" t="s">
        <v>220</v>
      </c>
      <c r="D910">
        <v>68.099999999999994</v>
      </c>
      <c r="E910">
        <v>58</v>
      </c>
      <c r="F910">
        <v>1.7000000000000001E-2</v>
      </c>
      <c r="G910">
        <v>521333</v>
      </c>
      <c r="H910">
        <v>13160</v>
      </c>
      <c r="I910">
        <v>15.8</v>
      </c>
      <c r="J910">
        <v>115</v>
      </c>
      <c r="K910">
        <v>115</v>
      </c>
      <c r="L910">
        <v>13</v>
      </c>
      <c r="M910">
        <v>0.97923875432525953</v>
      </c>
      <c r="N910">
        <v>2.0987</v>
      </c>
      <c r="O910">
        <v>2.1004999999999998</v>
      </c>
      <c r="P910">
        <v>1.964</v>
      </c>
      <c r="Q910">
        <v>1.976</v>
      </c>
      <c r="R910">
        <v>5.1289999999999996</v>
      </c>
      <c r="S910">
        <v>0.48</v>
      </c>
      <c r="T910">
        <v>0.48199999999999998</v>
      </c>
      <c r="U910">
        <v>0.47099999999999997</v>
      </c>
      <c r="V910">
        <v>0.48799999999999999</v>
      </c>
      <c r="W910" t="s">
        <v>148</v>
      </c>
      <c r="X910" t="s">
        <v>982</v>
      </c>
      <c r="Y910" t="s">
        <v>89</v>
      </c>
      <c r="Z910" t="s">
        <v>198</v>
      </c>
    </row>
    <row r="911" spans="1:26" x14ac:dyDescent="0.25">
      <c r="A911" s="148">
        <v>1270</v>
      </c>
      <c r="B911" s="25">
        <v>43079</v>
      </c>
      <c r="C911" t="s">
        <v>407</v>
      </c>
      <c r="D911">
        <v>64.599999999999994</v>
      </c>
      <c r="E911">
        <v>50</v>
      </c>
      <c r="F911">
        <v>1.7000000000000001E-2</v>
      </c>
      <c r="G911">
        <v>521333</v>
      </c>
      <c r="H911">
        <v>13160</v>
      </c>
      <c r="I911">
        <v>16</v>
      </c>
      <c r="J911">
        <v>116</v>
      </c>
      <c r="K911">
        <v>116</v>
      </c>
      <c r="L911">
        <v>13.1</v>
      </c>
      <c r="M911">
        <v>0.97856154910096826</v>
      </c>
      <c r="N911">
        <v>1.0450999999999999</v>
      </c>
      <c r="O911">
        <v>1.0236000000000001</v>
      </c>
      <c r="P911">
        <v>3.9630000000000001</v>
      </c>
      <c r="Q911">
        <v>3.9420000000000002</v>
      </c>
      <c r="R911">
        <v>5.1289999999999996</v>
      </c>
      <c r="S911">
        <v>1.9450000000000001</v>
      </c>
      <c r="T911">
        <v>1.9750000000000001</v>
      </c>
      <c r="U911">
        <v>1.9179999999999999</v>
      </c>
      <c r="V911">
        <v>1.9350000000000001</v>
      </c>
      <c r="W911" t="s">
        <v>205</v>
      </c>
      <c r="X911" t="s">
        <v>191</v>
      </c>
      <c r="Y911" t="s">
        <v>89</v>
      </c>
      <c r="Z911" t="s">
        <v>198</v>
      </c>
    </row>
    <row r="912" spans="1:26" x14ac:dyDescent="0.25">
      <c r="A912" s="148">
        <v>1269</v>
      </c>
      <c r="B912" s="25">
        <v>43078</v>
      </c>
      <c r="C912" t="s">
        <v>217</v>
      </c>
      <c r="D912">
        <v>68.7</v>
      </c>
      <c r="E912">
        <v>53</v>
      </c>
      <c r="F912">
        <v>1.7000000000000001E-2</v>
      </c>
      <c r="G912">
        <v>521333</v>
      </c>
      <c r="H912">
        <v>13160</v>
      </c>
      <c r="I912">
        <v>15.9</v>
      </c>
      <c r="J912">
        <v>115.5</v>
      </c>
      <c r="K912">
        <v>115.5</v>
      </c>
      <c r="L912">
        <v>13.1</v>
      </c>
      <c r="M912">
        <v>0.97856154910096826</v>
      </c>
      <c r="N912">
        <v>2.0226999999999999</v>
      </c>
      <c r="O912">
        <v>2.0143</v>
      </c>
      <c r="P912">
        <v>1.7529999999999999</v>
      </c>
      <c r="Q912">
        <v>1.7450000000000001</v>
      </c>
      <c r="R912">
        <v>5.1327999999999996</v>
      </c>
      <c r="S912">
        <v>0.44500000000000001</v>
      </c>
      <c r="T912">
        <v>0.44500000000000001</v>
      </c>
      <c r="U912">
        <v>0.435</v>
      </c>
      <c r="V912">
        <v>0.45200000000000001</v>
      </c>
      <c r="W912" t="s">
        <v>148</v>
      </c>
      <c r="X912" t="s">
        <v>191</v>
      </c>
      <c r="Y912" t="s">
        <v>89</v>
      </c>
      <c r="Z912" t="s">
        <v>198</v>
      </c>
    </row>
    <row r="913" spans="1:26" x14ac:dyDescent="0.25">
      <c r="A913" s="148">
        <v>1268</v>
      </c>
      <c r="B913" s="25">
        <v>43078</v>
      </c>
      <c r="C913" t="s">
        <v>222</v>
      </c>
      <c r="D913">
        <v>68.5</v>
      </c>
      <c r="E913">
        <v>65</v>
      </c>
      <c r="F913">
        <v>1.7000000000000001E-2</v>
      </c>
      <c r="G913">
        <v>521333</v>
      </c>
      <c r="H913">
        <v>13160</v>
      </c>
      <c r="I913">
        <v>15.8</v>
      </c>
      <c r="J913">
        <v>115</v>
      </c>
      <c r="K913">
        <v>115</v>
      </c>
      <c r="L913">
        <v>13</v>
      </c>
      <c r="M913">
        <v>0.97923875432525953</v>
      </c>
      <c r="N913">
        <v>2.1072000000000002</v>
      </c>
      <c r="O913">
        <v>2.1103999999999998</v>
      </c>
      <c r="P913">
        <v>1.8580000000000001</v>
      </c>
      <c r="Q913">
        <v>1.867</v>
      </c>
      <c r="R913">
        <v>5.1327999999999996</v>
      </c>
      <c r="S913">
        <v>0.45300000000000001</v>
      </c>
      <c r="T913">
        <v>0.45400000000000001</v>
      </c>
      <c r="U913">
        <v>0.44400000000000001</v>
      </c>
      <c r="V913">
        <v>0.46100000000000002</v>
      </c>
      <c r="W913" t="s">
        <v>148</v>
      </c>
      <c r="X913" t="s">
        <v>982</v>
      </c>
      <c r="Y913" t="s">
        <v>89</v>
      </c>
      <c r="Z913" t="s">
        <v>198</v>
      </c>
    </row>
    <row r="914" spans="1:26" x14ac:dyDescent="0.25">
      <c r="A914" s="148">
        <v>1267</v>
      </c>
      <c r="B914" s="25">
        <v>43078</v>
      </c>
      <c r="C914" t="s">
        <v>500</v>
      </c>
      <c r="D914">
        <v>68.900000000000006</v>
      </c>
      <c r="E914">
        <v>68</v>
      </c>
      <c r="F914">
        <v>1.7000000000000001E-2</v>
      </c>
      <c r="G914">
        <v>521333</v>
      </c>
      <c r="H914">
        <v>13160</v>
      </c>
      <c r="I914">
        <v>15.8</v>
      </c>
      <c r="J914">
        <v>115</v>
      </c>
      <c r="K914">
        <v>115</v>
      </c>
      <c r="L914">
        <v>13</v>
      </c>
      <c r="M914">
        <v>0.97923875432525953</v>
      </c>
      <c r="N914">
        <v>1.1091</v>
      </c>
      <c r="O914">
        <v>1.1109</v>
      </c>
      <c r="P914">
        <v>3.9540000000000002</v>
      </c>
      <c r="Q914">
        <v>3.9660000000000002</v>
      </c>
      <c r="R914">
        <v>5.1327999999999996</v>
      </c>
      <c r="S914">
        <v>1.83</v>
      </c>
      <c r="T914">
        <v>1.8320000000000001</v>
      </c>
      <c r="U914">
        <v>1.7929999999999999</v>
      </c>
      <c r="V914">
        <v>1.81</v>
      </c>
      <c r="W914" t="s">
        <v>148</v>
      </c>
      <c r="X914" t="s">
        <v>982</v>
      </c>
      <c r="Y914" t="s">
        <v>89</v>
      </c>
      <c r="Z914" t="s">
        <v>198</v>
      </c>
    </row>
    <row r="915" spans="1:26" x14ac:dyDescent="0.25">
      <c r="A915" s="148">
        <v>1266</v>
      </c>
      <c r="B915" s="25">
        <v>43078</v>
      </c>
      <c r="C915" t="s">
        <v>406</v>
      </c>
      <c r="D915">
        <v>61.8</v>
      </c>
      <c r="E915">
        <v>54</v>
      </c>
      <c r="F915">
        <v>1.7000000000000001E-2</v>
      </c>
      <c r="G915">
        <v>521333</v>
      </c>
      <c r="H915">
        <v>13160</v>
      </c>
      <c r="I915">
        <v>15.7</v>
      </c>
      <c r="J915">
        <v>115</v>
      </c>
      <c r="K915">
        <v>115</v>
      </c>
      <c r="L915">
        <v>12.9</v>
      </c>
      <c r="M915">
        <v>0.97991689750692512</v>
      </c>
      <c r="N915">
        <v>1.0763</v>
      </c>
      <c r="O915">
        <v>1.0925</v>
      </c>
      <c r="P915">
        <v>3.476</v>
      </c>
      <c r="Q915">
        <v>3.601</v>
      </c>
      <c r="R915">
        <v>5.1327999999999996</v>
      </c>
      <c r="S915">
        <v>1.6579999999999999</v>
      </c>
      <c r="T915">
        <v>1.6919999999999999</v>
      </c>
      <c r="U915">
        <v>1.641</v>
      </c>
      <c r="V915">
        <v>1.6579999999999999</v>
      </c>
      <c r="W915" t="s">
        <v>148</v>
      </c>
      <c r="X915" t="s">
        <v>191</v>
      </c>
      <c r="Y915" t="s">
        <v>89</v>
      </c>
      <c r="Z915" t="s">
        <v>198</v>
      </c>
    </row>
    <row r="916" spans="1:26" x14ac:dyDescent="0.25">
      <c r="A916" s="148">
        <v>1265</v>
      </c>
      <c r="B916" s="25">
        <v>43078</v>
      </c>
      <c r="C916" t="s">
        <v>220</v>
      </c>
      <c r="D916">
        <v>62.2</v>
      </c>
      <c r="E916">
        <v>55</v>
      </c>
      <c r="F916">
        <v>1.7000000000000001E-2</v>
      </c>
      <c r="G916">
        <v>521333</v>
      </c>
      <c r="H916">
        <v>13160</v>
      </c>
      <c r="I916">
        <v>16</v>
      </c>
      <c r="J916">
        <v>116</v>
      </c>
      <c r="K916">
        <v>116</v>
      </c>
      <c r="L916">
        <v>13.1</v>
      </c>
      <c r="M916">
        <v>0.97856154910096826</v>
      </c>
      <c r="N916">
        <v>2.0541</v>
      </c>
      <c r="O916">
        <v>2.0829</v>
      </c>
      <c r="P916">
        <v>1.8660000000000001</v>
      </c>
      <c r="Q916">
        <v>1.97</v>
      </c>
      <c r="R916">
        <v>5.1327999999999996</v>
      </c>
      <c r="S916">
        <v>0.46600000000000003</v>
      </c>
      <c r="T916">
        <v>0.48499999999999999</v>
      </c>
      <c r="U916">
        <v>0.46500000000000002</v>
      </c>
      <c r="V916">
        <v>0.48199999999999998</v>
      </c>
      <c r="W916" t="s">
        <v>148</v>
      </c>
      <c r="X916" t="s">
        <v>191</v>
      </c>
      <c r="Y916" t="s">
        <v>89</v>
      </c>
      <c r="Z916" t="s">
        <v>198</v>
      </c>
    </row>
    <row r="917" spans="1:26" x14ac:dyDescent="0.25">
      <c r="A917" s="148">
        <v>1264</v>
      </c>
      <c r="B917" s="25">
        <v>43077</v>
      </c>
      <c r="C917" t="s">
        <v>560</v>
      </c>
      <c r="D917">
        <v>78.3</v>
      </c>
      <c r="E917">
        <v>55</v>
      </c>
      <c r="F917">
        <v>1.7000000000000001E-2</v>
      </c>
      <c r="G917">
        <v>521333</v>
      </c>
      <c r="H917">
        <v>13160</v>
      </c>
      <c r="I917">
        <v>15.7</v>
      </c>
      <c r="J917">
        <v>114.5</v>
      </c>
      <c r="K917">
        <v>114.5</v>
      </c>
      <c r="L917">
        <v>12.9</v>
      </c>
      <c r="M917">
        <v>0.97991689750692512</v>
      </c>
      <c r="N917">
        <v>1.0975999999999999</v>
      </c>
      <c r="O917">
        <v>1.1004</v>
      </c>
      <c r="P917">
        <v>4.2670000000000003</v>
      </c>
      <c r="Q917">
        <v>4.2789999999999999</v>
      </c>
      <c r="R917">
        <v>5.1351000000000004</v>
      </c>
      <c r="S917">
        <v>1.996</v>
      </c>
      <c r="T917">
        <v>1.9970000000000001</v>
      </c>
      <c r="U917">
        <v>1.956</v>
      </c>
      <c r="V917">
        <v>1.9730000000000001</v>
      </c>
      <c r="W917" t="s">
        <v>148</v>
      </c>
      <c r="X917" t="s">
        <v>982</v>
      </c>
      <c r="Y917" t="s">
        <v>89</v>
      </c>
      <c r="Z917" t="s">
        <v>198</v>
      </c>
    </row>
    <row r="918" spans="1:26" x14ac:dyDescent="0.25">
      <c r="A918" s="148">
        <v>1263</v>
      </c>
      <c r="B918" s="25">
        <v>43077</v>
      </c>
      <c r="C918" t="s">
        <v>217</v>
      </c>
      <c r="D918">
        <v>78.400000000000006</v>
      </c>
      <c r="E918">
        <v>57</v>
      </c>
      <c r="F918">
        <v>1.7000000000000001E-2</v>
      </c>
      <c r="G918">
        <v>521333</v>
      </c>
      <c r="H918">
        <v>13160</v>
      </c>
      <c r="I918">
        <v>15.7</v>
      </c>
      <c r="J918">
        <v>115</v>
      </c>
      <c r="K918">
        <v>115</v>
      </c>
      <c r="L918">
        <v>12.9</v>
      </c>
      <c r="M918">
        <v>0.97991689750692512</v>
      </c>
      <c r="N918">
        <v>2.0987</v>
      </c>
      <c r="O918">
        <v>2.1004</v>
      </c>
      <c r="P918">
        <v>1.9019999999999999</v>
      </c>
      <c r="Q918">
        <v>1.911</v>
      </c>
      <c r="R918">
        <v>5.1351000000000004</v>
      </c>
      <c r="S918">
        <v>0.46500000000000002</v>
      </c>
      <c r="T918">
        <v>0.46700000000000003</v>
      </c>
      <c r="U918">
        <v>0.45700000000000002</v>
      </c>
      <c r="V918">
        <v>0.47399999999999998</v>
      </c>
      <c r="W918" t="s">
        <v>148</v>
      </c>
      <c r="X918" t="s">
        <v>982</v>
      </c>
      <c r="Y918" t="s">
        <v>89</v>
      </c>
      <c r="Z918" t="s">
        <v>198</v>
      </c>
    </row>
    <row r="919" spans="1:26" x14ac:dyDescent="0.25">
      <c r="A919" s="148">
        <v>1262</v>
      </c>
      <c r="B919" s="25">
        <v>43077</v>
      </c>
      <c r="C919" t="s">
        <v>408</v>
      </c>
      <c r="D919">
        <v>64.3</v>
      </c>
      <c r="E919">
        <v>51</v>
      </c>
      <c r="F919">
        <v>1.7000000000000001E-2</v>
      </c>
      <c r="G919">
        <v>521333</v>
      </c>
      <c r="H919">
        <v>13160</v>
      </c>
      <c r="I919">
        <v>15.8</v>
      </c>
      <c r="J919">
        <v>114</v>
      </c>
      <c r="K919">
        <v>114</v>
      </c>
      <c r="L919">
        <v>13</v>
      </c>
      <c r="M919">
        <v>0.97923875432525953</v>
      </c>
      <c r="N919">
        <v>1.0230999999999999</v>
      </c>
      <c r="O919">
        <v>1.0734999999999999</v>
      </c>
      <c r="P919">
        <v>2.5059999999999998</v>
      </c>
      <c r="Q919">
        <v>2.5760000000000001</v>
      </c>
      <c r="R919">
        <v>5.1351000000000004</v>
      </c>
      <c r="S919">
        <v>1.258</v>
      </c>
      <c r="T919">
        <v>1.232</v>
      </c>
      <c r="U919">
        <v>1.2190000000000001</v>
      </c>
      <c r="V919">
        <v>1.236</v>
      </c>
      <c r="W919" t="s">
        <v>148</v>
      </c>
      <c r="X919" t="s">
        <v>191</v>
      </c>
      <c r="Y919" t="s">
        <v>89</v>
      </c>
      <c r="Z919" t="s">
        <v>198</v>
      </c>
    </row>
    <row r="920" spans="1:26" x14ac:dyDescent="0.25">
      <c r="A920" s="148">
        <v>1261</v>
      </c>
      <c r="B920" s="25">
        <v>43076</v>
      </c>
      <c r="C920" t="s">
        <v>222</v>
      </c>
      <c r="D920">
        <v>68.099999999999994</v>
      </c>
      <c r="E920">
        <v>54</v>
      </c>
      <c r="F920">
        <v>1.7000000000000001E-2</v>
      </c>
      <c r="G920">
        <v>521333</v>
      </c>
      <c r="H920">
        <v>13160</v>
      </c>
      <c r="I920">
        <v>15.7</v>
      </c>
      <c r="J920">
        <v>115</v>
      </c>
      <c r="K920">
        <v>115</v>
      </c>
      <c r="L920">
        <v>12.9</v>
      </c>
      <c r="M920">
        <v>0.97991689750692512</v>
      </c>
      <c r="N920">
        <v>2.0093999999999999</v>
      </c>
      <c r="O920">
        <v>2.0430999999999999</v>
      </c>
      <c r="P920">
        <v>1.885</v>
      </c>
      <c r="Q920">
        <v>1.87</v>
      </c>
      <c r="R920">
        <v>5.14</v>
      </c>
      <c r="S920">
        <v>0.48199999999999998</v>
      </c>
      <c r="T920">
        <v>0.47</v>
      </c>
      <c r="U920">
        <v>0.46600000000000003</v>
      </c>
      <c r="V920">
        <v>0.48299999999999998</v>
      </c>
      <c r="W920" t="s">
        <v>148</v>
      </c>
      <c r="X920" t="s">
        <v>191</v>
      </c>
      <c r="Y920" t="s">
        <v>89</v>
      </c>
      <c r="Z920" t="s">
        <v>198</v>
      </c>
    </row>
    <row r="921" spans="1:26" x14ac:dyDescent="0.25">
      <c r="A921" s="148">
        <v>1260</v>
      </c>
      <c r="B921" s="25">
        <v>43076</v>
      </c>
      <c r="C921" t="s">
        <v>293</v>
      </c>
      <c r="D921">
        <v>68.3</v>
      </c>
      <c r="E921">
        <v>55</v>
      </c>
      <c r="F921">
        <v>1.7000000000000001E-2</v>
      </c>
      <c r="G921">
        <v>521333</v>
      </c>
      <c r="H921">
        <v>13160</v>
      </c>
      <c r="I921">
        <v>16.3</v>
      </c>
      <c r="J921">
        <v>115</v>
      </c>
      <c r="K921">
        <v>115</v>
      </c>
      <c r="L921">
        <v>13.5</v>
      </c>
      <c r="M921">
        <v>0.97586206896551719</v>
      </c>
      <c r="N921">
        <v>2.0045000000000002</v>
      </c>
      <c r="O921">
        <v>2.0125000000000002</v>
      </c>
      <c r="P921">
        <v>1.173</v>
      </c>
      <c r="Q921">
        <v>1.212</v>
      </c>
      <c r="R921">
        <v>5.14</v>
      </c>
      <c r="S921">
        <v>0.30099999999999999</v>
      </c>
      <c r="T921">
        <v>0.31</v>
      </c>
      <c r="U921">
        <v>0.29799999999999999</v>
      </c>
      <c r="V921">
        <v>0.315</v>
      </c>
      <c r="W921" t="s">
        <v>148</v>
      </c>
      <c r="X921" t="s">
        <v>191</v>
      </c>
      <c r="Y921" t="s">
        <v>89</v>
      </c>
      <c r="Z921" t="s">
        <v>198</v>
      </c>
    </row>
    <row r="922" spans="1:26" x14ac:dyDescent="0.25">
      <c r="A922" s="148">
        <v>1259</v>
      </c>
      <c r="B922" s="25">
        <v>43076</v>
      </c>
      <c r="C922" t="s">
        <v>220</v>
      </c>
      <c r="D922">
        <v>68.5</v>
      </c>
      <c r="E922">
        <v>54</v>
      </c>
      <c r="F922">
        <v>1.7000000000000001E-2</v>
      </c>
      <c r="G922">
        <v>521333</v>
      </c>
      <c r="H922">
        <v>13160</v>
      </c>
      <c r="I922">
        <v>15.8</v>
      </c>
      <c r="J922">
        <v>115</v>
      </c>
      <c r="K922">
        <v>115</v>
      </c>
      <c r="L922">
        <v>13</v>
      </c>
      <c r="M922">
        <v>0.97923875432525953</v>
      </c>
      <c r="N922">
        <v>2.0962000000000001</v>
      </c>
      <c r="O922">
        <v>2.0135000000000001</v>
      </c>
      <c r="P922">
        <v>1.9630000000000001</v>
      </c>
      <c r="Q922">
        <v>1.901</v>
      </c>
      <c r="R922">
        <v>5.14</v>
      </c>
      <c r="S922">
        <v>0.48099999999999998</v>
      </c>
      <c r="T922">
        <v>0.48499999999999999</v>
      </c>
      <c r="U922">
        <v>0.47299999999999998</v>
      </c>
      <c r="V922">
        <v>0.49</v>
      </c>
      <c r="W922" t="s">
        <v>205</v>
      </c>
      <c r="X922" t="s">
        <v>191</v>
      </c>
      <c r="Y922" t="s">
        <v>89</v>
      </c>
      <c r="Z922" t="s">
        <v>198</v>
      </c>
    </row>
    <row r="923" spans="1:26" x14ac:dyDescent="0.25">
      <c r="A923" s="148">
        <v>1258</v>
      </c>
      <c r="B923" s="25">
        <v>43076</v>
      </c>
      <c r="C923" t="s">
        <v>500</v>
      </c>
      <c r="D923">
        <v>70.2</v>
      </c>
      <c r="E923">
        <v>49</v>
      </c>
      <c r="F923">
        <v>1.7000000000000001E-2</v>
      </c>
      <c r="G923">
        <v>521333</v>
      </c>
      <c r="H923">
        <v>13160</v>
      </c>
      <c r="I923">
        <v>15.7</v>
      </c>
      <c r="J923">
        <v>115</v>
      </c>
      <c r="K923">
        <v>115</v>
      </c>
      <c r="L923">
        <v>12.9</v>
      </c>
      <c r="M923">
        <v>0.97991689750692512</v>
      </c>
      <c r="N923">
        <v>1.1103000000000001</v>
      </c>
      <c r="O923">
        <v>1.1095999999999999</v>
      </c>
      <c r="P923">
        <v>3.8759999999999999</v>
      </c>
      <c r="Q923">
        <v>3.8690000000000002</v>
      </c>
      <c r="R923">
        <v>5.14</v>
      </c>
      <c r="S923">
        <v>1.794</v>
      </c>
      <c r="T923">
        <v>1.792</v>
      </c>
      <c r="U923">
        <v>1.7569999999999999</v>
      </c>
      <c r="V923">
        <v>1.774</v>
      </c>
      <c r="W923" t="s">
        <v>148</v>
      </c>
      <c r="X923" t="s">
        <v>982</v>
      </c>
      <c r="Y923" t="s">
        <v>89</v>
      </c>
      <c r="Z923" t="s">
        <v>198</v>
      </c>
    </row>
    <row r="924" spans="1:26" x14ac:dyDescent="0.25">
      <c r="A924" s="148">
        <v>1257</v>
      </c>
      <c r="B924" s="25">
        <v>43075</v>
      </c>
      <c r="C924" t="s">
        <v>293</v>
      </c>
      <c r="D924">
        <v>69</v>
      </c>
      <c r="E924">
        <v>52</v>
      </c>
      <c r="F924">
        <v>1.7000000000000001E-2</v>
      </c>
      <c r="G924">
        <v>521333</v>
      </c>
      <c r="H924">
        <v>13160</v>
      </c>
      <c r="I924">
        <v>15.8</v>
      </c>
      <c r="J924">
        <v>115</v>
      </c>
      <c r="K924">
        <v>115</v>
      </c>
      <c r="L924">
        <v>13</v>
      </c>
      <c r="M924">
        <v>0.97923875432525953</v>
      </c>
      <c r="N924">
        <v>0.96550000000000002</v>
      </c>
      <c r="O924">
        <v>1.2343999999999999</v>
      </c>
      <c r="P924">
        <v>1.796</v>
      </c>
      <c r="Q924">
        <v>2.226</v>
      </c>
      <c r="R924">
        <v>5.1824000000000003</v>
      </c>
      <c r="S924">
        <v>0.96399999999999997</v>
      </c>
      <c r="T924">
        <v>0.93500000000000005</v>
      </c>
      <c r="U924">
        <v>0.93</v>
      </c>
      <c r="V924">
        <v>0.94699999999999995</v>
      </c>
      <c r="W924">
        <v>0</v>
      </c>
      <c r="X924" t="s">
        <v>188</v>
      </c>
      <c r="Y924" t="s">
        <v>89</v>
      </c>
      <c r="Z924" t="s">
        <v>198</v>
      </c>
    </row>
    <row r="925" spans="1:26" x14ac:dyDescent="0.25">
      <c r="A925" s="148">
        <v>1256</v>
      </c>
      <c r="B925" s="25">
        <v>43075</v>
      </c>
      <c r="C925" t="s">
        <v>217</v>
      </c>
      <c r="D925">
        <v>69</v>
      </c>
      <c r="E925">
        <v>52</v>
      </c>
      <c r="F925">
        <v>1.7000000000000001E-2</v>
      </c>
      <c r="G925">
        <v>521333</v>
      </c>
      <c r="H925">
        <v>13160</v>
      </c>
      <c r="I925">
        <v>15.8</v>
      </c>
      <c r="J925">
        <v>114</v>
      </c>
      <c r="K925">
        <v>114</v>
      </c>
      <c r="L925">
        <v>13</v>
      </c>
      <c r="M925">
        <v>0.97923875432525953</v>
      </c>
      <c r="N925">
        <v>1.8544</v>
      </c>
      <c r="O925">
        <v>1.9323999999999999</v>
      </c>
      <c r="P925">
        <v>1.696</v>
      </c>
      <c r="Q925">
        <v>1.804</v>
      </c>
      <c r="R925">
        <v>5.1824000000000003</v>
      </c>
      <c r="S925">
        <v>0.47399999999999998</v>
      </c>
      <c r="T925">
        <v>0.48399999999999999</v>
      </c>
      <c r="U925">
        <v>0.46899999999999997</v>
      </c>
      <c r="V925">
        <v>0.48599999999999999</v>
      </c>
      <c r="W925">
        <v>0</v>
      </c>
      <c r="X925" t="s">
        <v>188</v>
      </c>
      <c r="Y925" t="s">
        <v>89</v>
      </c>
      <c r="Z925" t="s">
        <v>198</v>
      </c>
    </row>
    <row r="926" spans="1:26" x14ac:dyDescent="0.25">
      <c r="A926" s="148">
        <v>1255</v>
      </c>
      <c r="B926" s="25">
        <v>43075</v>
      </c>
      <c r="C926" t="s">
        <v>407</v>
      </c>
      <c r="D926">
        <v>69</v>
      </c>
      <c r="E926">
        <v>52</v>
      </c>
      <c r="F926">
        <v>1.7000000000000001E-2</v>
      </c>
      <c r="G926">
        <v>521333</v>
      </c>
      <c r="H926">
        <v>13160</v>
      </c>
      <c r="I926">
        <v>15.8</v>
      </c>
      <c r="J926">
        <v>115</v>
      </c>
      <c r="K926">
        <v>115</v>
      </c>
      <c r="L926">
        <v>13</v>
      </c>
      <c r="M926">
        <v>0.97923875432525953</v>
      </c>
      <c r="N926">
        <v>0</v>
      </c>
      <c r="O926">
        <v>0</v>
      </c>
      <c r="P926">
        <v>0</v>
      </c>
      <c r="Q926">
        <v>0</v>
      </c>
      <c r="R926">
        <v>5.1824000000000003</v>
      </c>
      <c r="S926" t="s">
        <v>468</v>
      </c>
      <c r="T926" t="s">
        <v>468</v>
      </c>
      <c r="U926" t="s">
        <v>468</v>
      </c>
      <c r="V926">
        <v>2.2000000000000002</v>
      </c>
      <c r="W926" t="s">
        <v>661</v>
      </c>
      <c r="X926" t="s">
        <v>188</v>
      </c>
      <c r="Y926" t="s">
        <v>89</v>
      </c>
      <c r="Z926" t="s">
        <v>198</v>
      </c>
    </row>
    <row r="927" spans="1:26" x14ac:dyDescent="0.25">
      <c r="A927" s="148">
        <v>1254</v>
      </c>
      <c r="B927" s="25">
        <v>43075</v>
      </c>
      <c r="C927" t="s">
        <v>560</v>
      </c>
      <c r="D927">
        <v>75.7</v>
      </c>
      <c r="E927">
        <v>65</v>
      </c>
      <c r="F927">
        <v>1.7000000000000001E-2</v>
      </c>
      <c r="G927">
        <v>521333</v>
      </c>
      <c r="H927">
        <v>13160</v>
      </c>
      <c r="I927">
        <v>15.5</v>
      </c>
      <c r="J927">
        <v>114</v>
      </c>
      <c r="K927">
        <v>114</v>
      </c>
      <c r="L927">
        <v>12.8</v>
      </c>
      <c r="M927">
        <v>0.98059598059598052</v>
      </c>
      <c r="N927">
        <v>1.0721000000000001</v>
      </c>
      <c r="O927">
        <v>1.1096999999999999</v>
      </c>
      <c r="P927">
        <v>3.948</v>
      </c>
      <c r="Q927">
        <v>4.1269999999999998</v>
      </c>
      <c r="R927">
        <v>5.1824000000000003</v>
      </c>
      <c r="S927">
        <v>1.9079999999999999</v>
      </c>
      <c r="T927">
        <v>1.927</v>
      </c>
      <c r="U927">
        <v>1.88</v>
      </c>
      <c r="V927">
        <v>1.897</v>
      </c>
      <c r="W927" t="s">
        <v>148</v>
      </c>
      <c r="X927" t="s">
        <v>191</v>
      </c>
      <c r="Y927" t="s">
        <v>89</v>
      </c>
      <c r="Z927" t="s">
        <v>198</v>
      </c>
    </row>
    <row r="928" spans="1:26" x14ac:dyDescent="0.25">
      <c r="A928" s="148">
        <v>1253</v>
      </c>
      <c r="B928" s="25">
        <v>43075</v>
      </c>
      <c r="C928" t="s">
        <v>222</v>
      </c>
      <c r="D928">
        <v>75.3</v>
      </c>
      <c r="E928">
        <v>60</v>
      </c>
      <c r="F928">
        <v>1.7000000000000001E-2</v>
      </c>
      <c r="G928">
        <v>521333</v>
      </c>
      <c r="H928">
        <v>13160</v>
      </c>
      <c r="I928">
        <v>15.9</v>
      </c>
      <c r="J928">
        <v>115.5</v>
      </c>
      <c r="K928">
        <v>115.5</v>
      </c>
      <c r="L928">
        <v>13.1</v>
      </c>
      <c r="M928">
        <v>0.97856154910096826</v>
      </c>
      <c r="N928">
        <v>2.0354999999999999</v>
      </c>
      <c r="O928">
        <v>2.0916999999999999</v>
      </c>
      <c r="P928">
        <v>1.905</v>
      </c>
      <c r="Q928">
        <v>1.929</v>
      </c>
      <c r="R928">
        <v>5.1824000000000003</v>
      </c>
      <c r="S928">
        <v>0.48499999999999999</v>
      </c>
      <c r="T928">
        <v>0.47799999999999998</v>
      </c>
      <c r="U928">
        <v>0.47099999999999997</v>
      </c>
      <c r="V928">
        <v>0.48799999999999999</v>
      </c>
      <c r="W928" t="s">
        <v>148</v>
      </c>
      <c r="X928" t="s">
        <v>191</v>
      </c>
      <c r="Y928" t="s">
        <v>89</v>
      </c>
      <c r="Z928" t="s">
        <v>198</v>
      </c>
    </row>
    <row r="929" spans="1:26" x14ac:dyDescent="0.25">
      <c r="A929" s="148">
        <v>1252</v>
      </c>
      <c r="B929" s="25">
        <v>43075</v>
      </c>
      <c r="C929" t="s">
        <v>220</v>
      </c>
      <c r="D929">
        <v>74</v>
      </c>
      <c r="E929">
        <v>60</v>
      </c>
      <c r="F929">
        <v>1.7000000000000001E-2</v>
      </c>
      <c r="G929">
        <v>521333</v>
      </c>
      <c r="H929">
        <v>13160</v>
      </c>
      <c r="I929">
        <v>15.8</v>
      </c>
      <c r="J929">
        <v>115</v>
      </c>
      <c r="K929">
        <v>115</v>
      </c>
      <c r="L929">
        <v>13</v>
      </c>
      <c r="M929">
        <v>0.97923875432525953</v>
      </c>
      <c r="N929">
        <v>2.3107000000000002</v>
      </c>
      <c r="O929">
        <v>1.7299</v>
      </c>
      <c r="P929">
        <v>2.129</v>
      </c>
      <c r="Q929">
        <v>1.645</v>
      </c>
      <c r="R929">
        <v>5.1824000000000003</v>
      </c>
      <c r="S929">
        <v>0.47699999999999998</v>
      </c>
      <c r="T929">
        <v>0.49299999999999999</v>
      </c>
      <c r="U929">
        <v>0.47499999999999998</v>
      </c>
      <c r="V929">
        <v>0.49199999999999999</v>
      </c>
      <c r="W929">
        <v>0</v>
      </c>
      <c r="X929" t="s">
        <v>188</v>
      </c>
      <c r="Y929" t="s">
        <v>89</v>
      </c>
      <c r="Z929" t="s">
        <v>198</v>
      </c>
    </row>
    <row r="930" spans="1:26" x14ac:dyDescent="0.25">
      <c r="A930" s="148">
        <v>1251</v>
      </c>
      <c r="B930" s="25">
        <v>43074</v>
      </c>
      <c r="C930" t="s">
        <v>412</v>
      </c>
      <c r="D930">
        <v>74</v>
      </c>
      <c r="E930">
        <v>66</v>
      </c>
      <c r="F930">
        <v>1.7000000000000001E-2</v>
      </c>
      <c r="G930">
        <v>521333</v>
      </c>
      <c r="H930">
        <v>13160</v>
      </c>
      <c r="I930">
        <v>15.8</v>
      </c>
      <c r="J930">
        <v>115</v>
      </c>
      <c r="K930">
        <v>115</v>
      </c>
      <c r="L930">
        <v>13</v>
      </c>
      <c r="M930">
        <v>0.97923875432525953</v>
      </c>
      <c r="N930">
        <v>1.8829</v>
      </c>
      <c r="O930">
        <v>2.1032999999999999</v>
      </c>
      <c r="P930">
        <v>2.4670000000000001</v>
      </c>
      <c r="Q930">
        <v>2.8370000000000002</v>
      </c>
      <c r="R930">
        <v>5.1188000000000002</v>
      </c>
      <c r="S930">
        <v>0.67100000000000004</v>
      </c>
      <c r="T930">
        <v>0.69</v>
      </c>
      <c r="U930">
        <v>0.66600000000000004</v>
      </c>
      <c r="V930">
        <v>0.68300000000000005</v>
      </c>
      <c r="W930">
        <v>0</v>
      </c>
      <c r="X930" t="s">
        <v>188</v>
      </c>
      <c r="Y930" t="s">
        <v>89</v>
      </c>
      <c r="Z930" t="s">
        <v>198</v>
      </c>
    </row>
    <row r="931" spans="1:26" x14ac:dyDescent="0.25">
      <c r="A931" s="148">
        <v>1250</v>
      </c>
      <c r="B931" s="25">
        <v>43074</v>
      </c>
      <c r="C931" t="s">
        <v>406</v>
      </c>
      <c r="D931">
        <v>74</v>
      </c>
      <c r="E931">
        <v>70</v>
      </c>
      <c r="F931">
        <v>1.7000000000000001E-2</v>
      </c>
      <c r="G931">
        <v>521333</v>
      </c>
      <c r="H931">
        <v>13160</v>
      </c>
      <c r="I931">
        <v>15.9</v>
      </c>
      <c r="J931">
        <v>114</v>
      </c>
      <c r="K931">
        <v>114</v>
      </c>
      <c r="L931">
        <v>13.1</v>
      </c>
      <c r="M931">
        <v>0.97856154910096826</v>
      </c>
      <c r="N931">
        <v>0</v>
      </c>
      <c r="O931">
        <v>0</v>
      </c>
      <c r="P931">
        <v>0</v>
      </c>
      <c r="Q931">
        <v>0</v>
      </c>
      <c r="R931">
        <v>5.1188000000000002</v>
      </c>
      <c r="S931" t="s">
        <v>468</v>
      </c>
      <c r="T931" t="s">
        <v>468</v>
      </c>
      <c r="U931" t="s">
        <v>468</v>
      </c>
      <c r="V931">
        <v>3</v>
      </c>
      <c r="W931" t="s">
        <v>661</v>
      </c>
      <c r="X931" t="s">
        <v>188</v>
      </c>
      <c r="Y931" t="s">
        <v>89</v>
      </c>
      <c r="Z931" t="s">
        <v>198</v>
      </c>
    </row>
    <row r="932" spans="1:26" x14ac:dyDescent="0.25">
      <c r="A932" s="148">
        <v>1249</v>
      </c>
      <c r="B932" s="25">
        <v>43074</v>
      </c>
      <c r="C932" t="s">
        <v>293</v>
      </c>
      <c r="D932">
        <v>72</v>
      </c>
      <c r="E932">
        <v>51</v>
      </c>
      <c r="F932">
        <v>1.7000000000000001E-2</v>
      </c>
      <c r="G932">
        <v>521333</v>
      </c>
      <c r="H932">
        <v>13160</v>
      </c>
      <c r="I932">
        <v>16.3</v>
      </c>
      <c r="J932">
        <v>115</v>
      </c>
      <c r="K932">
        <v>115</v>
      </c>
      <c r="L932">
        <v>13.5</v>
      </c>
      <c r="M932">
        <v>0.97586206896551719</v>
      </c>
      <c r="N932">
        <v>0</v>
      </c>
      <c r="O932">
        <v>0</v>
      </c>
      <c r="P932">
        <v>0</v>
      </c>
      <c r="Q932">
        <v>0</v>
      </c>
      <c r="R932">
        <v>5.1188000000000002</v>
      </c>
      <c r="S932" t="s">
        <v>468</v>
      </c>
      <c r="T932" t="s">
        <v>468</v>
      </c>
      <c r="U932" t="s">
        <v>468</v>
      </c>
      <c r="V932">
        <v>3.2</v>
      </c>
      <c r="W932" t="s">
        <v>661</v>
      </c>
      <c r="X932" t="s">
        <v>188</v>
      </c>
      <c r="Y932" t="s">
        <v>89</v>
      </c>
      <c r="Z932" t="s">
        <v>198</v>
      </c>
    </row>
    <row r="933" spans="1:26" x14ac:dyDescent="0.25">
      <c r="A933" s="148">
        <v>1248</v>
      </c>
      <c r="B933" s="25">
        <v>43074</v>
      </c>
      <c r="C933" t="s">
        <v>500</v>
      </c>
      <c r="D933">
        <v>72.599999999999994</v>
      </c>
      <c r="E933">
        <v>53</v>
      </c>
      <c r="F933">
        <v>1.7000000000000001E-2</v>
      </c>
      <c r="G933">
        <v>521333</v>
      </c>
      <c r="H933">
        <v>13160</v>
      </c>
      <c r="I933">
        <v>15.6</v>
      </c>
      <c r="J933">
        <v>115</v>
      </c>
      <c r="K933">
        <v>115</v>
      </c>
      <c r="L933">
        <v>12.8</v>
      </c>
      <c r="M933">
        <v>0.98059598059598052</v>
      </c>
      <c r="N933">
        <v>1.0342</v>
      </c>
      <c r="O933">
        <v>1.0278</v>
      </c>
      <c r="P933">
        <v>3.5670000000000002</v>
      </c>
      <c r="Q933">
        <v>3.593</v>
      </c>
      <c r="R933">
        <v>5.1188000000000002</v>
      </c>
      <c r="S933">
        <v>1.7649999999999999</v>
      </c>
      <c r="T933">
        <v>1.7889999999999999</v>
      </c>
      <c r="U933">
        <v>1.7430000000000001</v>
      </c>
      <c r="V933">
        <v>1.76</v>
      </c>
      <c r="W933" t="s">
        <v>148</v>
      </c>
      <c r="X933" t="s">
        <v>191</v>
      </c>
      <c r="Y933" t="s">
        <v>89</v>
      </c>
      <c r="Z933" t="s">
        <v>198</v>
      </c>
    </row>
    <row r="934" spans="1:26" x14ac:dyDescent="0.25">
      <c r="A934" s="148">
        <v>1247</v>
      </c>
      <c r="B934" s="25">
        <v>43074</v>
      </c>
      <c r="C934" t="s">
        <v>217</v>
      </c>
      <c r="D934">
        <v>72.5</v>
      </c>
      <c r="E934">
        <v>53</v>
      </c>
      <c r="F934">
        <v>1.7000000000000001E-2</v>
      </c>
      <c r="G934">
        <v>521333</v>
      </c>
      <c r="H934">
        <v>13160</v>
      </c>
      <c r="I934">
        <v>15.8</v>
      </c>
      <c r="J934">
        <v>115</v>
      </c>
      <c r="K934">
        <v>115</v>
      </c>
      <c r="L934">
        <v>13</v>
      </c>
      <c r="M934">
        <v>0.97923875432525953</v>
      </c>
      <c r="N934">
        <v>2.0041000000000002</v>
      </c>
      <c r="O934">
        <v>2.0266999999999999</v>
      </c>
      <c r="P934">
        <v>1.714</v>
      </c>
      <c r="Q934">
        <v>1.8029999999999999</v>
      </c>
      <c r="R934">
        <v>5.1188000000000002</v>
      </c>
      <c r="S934">
        <v>0.438</v>
      </c>
      <c r="T934">
        <v>0.45500000000000002</v>
      </c>
      <c r="U934">
        <v>0.437</v>
      </c>
      <c r="V934">
        <v>0.45400000000000001</v>
      </c>
      <c r="W934" t="s">
        <v>148</v>
      </c>
      <c r="X934" t="s">
        <v>191</v>
      </c>
      <c r="Y934" t="s">
        <v>89</v>
      </c>
      <c r="Z934" t="s">
        <v>198</v>
      </c>
    </row>
    <row r="935" spans="1:26" x14ac:dyDescent="0.25">
      <c r="A935" s="148">
        <v>1246</v>
      </c>
      <c r="B935" s="25">
        <v>43074</v>
      </c>
      <c r="C935" t="s">
        <v>222</v>
      </c>
      <c r="D935">
        <v>67</v>
      </c>
      <c r="E935">
        <v>49</v>
      </c>
      <c r="F935">
        <v>1.7000000000000001E-2</v>
      </c>
      <c r="G935">
        <v>521333</v>
      </c>
      <c r="H935">
        <v>13160</v>
      </c>
      <c r="I935">
        <v>15.9</v>
      </c>
      <c r="J935">
        <v>114</v>
      </c>
      <c r="K935">
        <v>114</v>
      </c>
      <c r="L935">
        <v>13.1</v>
      </c>
      <c r="M935">
        <v>0.97856154910096826</v>
      </c>
      <c r="N935">
        <v>1.7866</v>
      </c>
      <c r="O935">
        <v>1.9401999999999999</v>
      </c>
      <c r="P935">
        <v>1.6339999999999999</v>
      </c>
      <c r="Q935">
        <v>1.712</v>
      </c>
      <c r="R935">
        <v>5.1188000000000002</v>
      </c>
      <c r="S935">
        <v>0.46800000000000003</v>
      </c>
      <c r="T935">
        <v>0.45200000000000001</v>
      </c>
      <c r="U935">
        <v>0.45</v>
      </c>
      <c r="V935">
        <v>0.46700000000000003</v>
      </c>
      <c r="W935">
        <v>0</v>
      </c>
      <c r="X935" t="s">
        <v>188</v>
      </c>
      <c r="Y935" t="s">
        <v>89</v>
      </c>
      <c r="Z935" t="s">
        <v>198</v>
      </c>
    </row>
    <row r="936" spans="1:26" x14ac:dyDescent="0.25">
      <c r="A936" s="148">
        <v>1245</v>
      </c>
      <c r="B936" s="25">
        <v>43073</v>
      </c>
      <c r="C936" t="s">
        <v>411</v>
      </c>
      <c r="D936">
        <v>68</v>
      </c>
      <c r="E936">
        <v>50</v>
      </c>
      <c r="F936">
        <v>1.7000000000000001E-2</v>
      </c>
      <c r="G936">
        <v>521333</v>
      </c>
      <c r="H936">
        <v>13160</v>
      </c>
      <c r="I936">
        <v>15.9</v>
      </c>
      <c r="J936">
        <v>114</v>
      </c>
      <c r="K936">
        <v>114</v>
      </c>
      <c r="L936">
        <v>13.1</v>
      </c>
      <c r="M936">
        <v>0.97856154910096826</v>
      </c>
      <c r="N936">
        <v>1.8653</v>
      </c>
      <c r="O936">
        <v>2.0988000000000002</v>
      </c>
      <c r="P936">
        <v>2.016</v>
      </c>
      <c r="Q936">
        <v>2.1829999999999998</v>
      </c>
      <c r="R936">
        <v>5.1246</v>
      </c>
      <c r="S936">
        <v>0.55400000000000005</v>
      </c>
      <c r="T936">
        <v>0.53300000000000003</v>
      </c>
      <c r="U936">
        <v>0.53200000000000003</v>
      </c>
      <c r="V936">
        <v>0.54900000000000004</v>
      </c>
      <c r="W936">
        <v>0</v>
      </c>
      <c r="X936" t="s">
        <v>188</v>
      </c>
      <c r="Y936" t="s">
        <v>89</v>
      </c>
      <c r="Z936" t="s">
        <v>198</v>
      </c>
    </row>
    <row r="937" spans="1:26" x14ac:dyDescent="0.25">
      <c r="A937" s="148">
        <v>1244</v>
      </c>
      <c r="B937" s="25">
        <v>43073</v>
      </c>
      <c r="C937" t="s">
        <v>408</v>
      </c>
      <c r="D937">
        <v>68</v>
      </c>
      <c r="E937">
        <v>50</v>
      </c>
      <c r="F937">
        <v>1.7000000000000001E-2</v>
      </c>
      <c r="G937">
        <v>521333</v>
      </c>
      <c r="H937">
        <v>13160</v>
      </c>
      <c r="I937">
        <v>15.7</v>
      </c>
      <c r="J937">
        <v>114</v>
      </c>
      <c r="K937">
        <v>114</v>
      </c>
      <c r="L937">
        <v>13</v>
      </c>
      <c r="M937">
        <v>0.97923875432525953</v>
      </c>
      <c r="N937">
        <v>0.87090000000000001</v>
      </c>
      <c r="O937">
        <v>0.92559999999999998</v>
      </c>
      <c r="P937">
        <v>2.0760000000000001</v>
      </c>
      <c r="Q937">
        <v>2.1579999999999999</v>
      </c>
      <c r="R937">
        <v>5.1246</v>
      </c>
      <c r="S937">
        <v>1.222</v>
      </c>
      <c r="T937">
        <v>1.1950000000000001</v>
      </c>
      <c r="U937">
        <v>1.1830000000000001</v>
      </c>
      <c r="V937">
        <v>1.2</v>
      </c>
      <c r="W937">
        <v>0</v>
      </c>
      <c r="X937" t="s">
        <v>188</v>
      </c>
      <c r="Y937" t="s">
        <v>89</v>
      </c>
      <c r="Z937" t="s">
        <v>198</v>
      </c>
    </row>
    <row r="938" spans="1:26" x14ac:dyDescent="0.25">
      <c r="A938" s="148">
        <v>1243</v>
      </c>
      <c r="B938" s="25">
        <v>43073</v>
      </c>
      <c r="C938" t="s">
        <v>560</v>
      </c>
      <c r="D938">
        <v>69.3</v>
      </c>
      <c r="E938">
        <v>53</v>
      </c>
      <c r="F938">
        <v>1.7000000000000001E-2</v>
      </c>
      <c r="G938">
        <v>521333</v>
      </c>
      <c r="H938">
        <v>13160</v>
      </c>
      <c r="I938">
        <v>15.6</v>
      </c>
      <c r="J938">
        <v>114.5</v>
      </c>
      <c r="K938">
        <v>114.5</v>
      </c>
      <c r="L938">
        <v>12.8</v>
      </c>
      <c r="M938">
        <v>0.98059598059598052</v>
      </c>
      <c r="N938">
        <v>1.0386</v>
      </c>
      <c r="O938">
        <v>1.0273000000000001</v>
      </c>
      <c r="P938">
        <v>3.823</v>
      </c>
      <c r="Q938">
        <v>3.7330000000000001</v>
      </c>
      <c r="R938">
        <v>5.1246</v>
      </c>
      <c r="S938">
        <v>1.8859999999999999</v>
      </c>
      <c r="T938">
        <v>1.8620000000000001</v>
      </c>
      <c r="U938">
        <v>1.8380000000000001</v>
      </c>
      <c r="V938">
        <v>1.855</v>
      </c>
      <c r="W938">
        <v>0</v>
      </c>
      <c r="X938" t="s">
        <v>191</v>
      </c>
      <c r="Y938" t="s">
        <v>89</v>
      </c>
      <c r="Z938" t="s">
        <v>198</v>
      </c>
    </row>
    <row r="939" spans="1:26" x14ac:dyDescent="0.25">
      <c r="A939" s="148">
        <v>1242</v>
      </c>
      <c r="B939" s="25">
        <v>43073</v>
      </c>
      <c r="C939" t="s">
        <v>220</v>
      </c>
      <c r="D939">
        <v>68.400000000000006</v>
      </c>
      <c r="E939">
        <v>50</v>
      </c>
      <c r="F939">
        <v>1.7000000000000001E-2</v>
      </c>
      <c r="G939">
        <v>521333</v>
      </c>
      <c r="H939">
        <v>13160</v>
      </c>
      <c r="I939">
        <v>15.9</v>
      </c>
      <c r="J939">
        <v>114</v>
      </c>
      <c r="K939">
        <v>114</v>
      </c>
      <c r="L939">
        <v>13.1</v>
      </c>
      <c r="M939">
        <v>0.97856154910096826</v>
      </c>
      <c r="N939">
        <v>2.0093000000000001</v>
      </c>
      <c r="O939">
        <v>2.0718000000000001</v>
      </c>
      <c r="P939">
        <v>1.8919999999999999</v>
      </c>
      <c r="Q939">
        <v>1.95</v>
      </c>
      <c r="R939">
        <v>5.1246</v>
      </c>
      <c r="S939">
        <v>0.48299999999999998</v>
      </c>
      <c r="T939">
        <v>0.48199999999999998</v>
      </c>
      <c r="U939">
        <v>0.47199999999999998</v>
      </c>
      <c r="V939">
        <v>0.48899999999999999</v>
      </c>
      <c r="W939">
        <v>0</v>
      </c>
      <c r="X939" t="s">
        <v>191</v>
      </c>
      <c r="Y939" t="s">
        <v>89</v>
      </c>
      <c r="Z939" t="s">
        <v>198</v>
      </c>
    </row>
    <row r="940" spans="1:26" x14ac:dyDescent="0.25">
      <c r="A940" s="148">
        <v>1241</v>
      </c>
      <c r="B940" s="25">
        <v>43072</v>
      </c>
      <c r="C940" t="s">
        <v>217</v>
      </c>
      <c r="D940">
        <v>69</v>
      </c>
      <c r="E940">
        <v>44</v>
      </c>
      <c r="F940">
        <v>1.7000000000000001E-2</v>
      </c>
      <c r="G940">
        <v>521333</v>
      </c>
      <c r="H940">
        <v>13160</v>
      </c>
      <c r="I940">
        <v>15.7</v>
      </c>
      <c r="J940">
        <v>114</v>
      </c>
      <c r="K940">
        <v>114</v>
      </c>
      <c r="L940">
        <v>13</v>
      </c>
      <c r="M940">
        <v>0.97923875432525953</v>
      </c>
      <c r="N940">
        <v>2.3403</v>
      </c>
      <c r="O940">
        <v>1.8469</v>
      </c>
      <c r="P940">
        <v>1.9119999999999999</v>
      </c>
      <c r="Q940">
        <v>1.431</v>
      </c>
      <c r="R940">
        <v>5.1391</v>
      </c>
      <c r="S940">
        <v>0.42</v>
      </c>
      <c r="T940">
        <v>0.39800000000000002</v>
      </c>
      <c r="U940">
        <v>0.40100000000000002</v>
      </c>
      <c r="V940">
        <v>0.41799999999999998</v>
      </c>
      <c r="W940">
        <v>0</v>
      </c>
      <c r="X940" t="s">
        <v>188</v>
      </c>
      <c r="Y940" t="s">
        <v>89</v>
      </c>
      <c r="Z940" t="s">
        <v>198</v>
      </c>
    </row>
    <row r="941" spans="1:26" x14ac:dyDescent="0.25">
      <c r="A941" s="148">
        <v>1240</v>
      </c>
      <c r="B941" s="25">
        <v>43072</v>
      </c>
      <c r="C941" t="s">
        <v>407</v>
      </c>
      <c r="D941">
        <v>69</v>
      </c>
      <c r="E941">
        <v>44</v>
      </c>
      <c r="F941">
        <v>1.7000000000000001E-2</v>
      </c>
      <c r="G941">
        <v>521333</v>
      </c>
      <c r="H941">
        <v>13160</v>
      </c>
      <c r="I941">
        <v>15.7</v>
      </c>
      <c r="J941">
        <v>114</v>
      </c>
      <c r="K941">
        <v>114</v>
      </c>
      <c r="L941">
        <v>13</v>
      </c>
      <c r="M941">
        <v>0.97923875432525953</v>
      </c>
      <c r="N941">
        <v>0.92010000000000003</v>
      </c>
      <c r="O941">
        <v>0.98729999999999996</v>
      </c>
      <c r="P941">
        <v>3.5649999999999999</v>
      </c>
      <c r="Q941">
        <v>3.8620000000000001</v>
      </c>
      <c r="R941">
        <v>5.1391</v>
      </c>
      <c r="S941">
        <v>1.9910000000000001</v>
      </c>
      <c r="T941">
        <v>2.0099999999999998</v>
      </c>
      <c r="U941">
        <v>1.9590000000000001</v>
      </c>
      <c r="V941">
        <v>1.976</v>
      </c>
      <c r="W941">
        <v>0</v>
      </c>
      <c r="X941" t="s">
        <v>188</v>
      </c>
      <c r="Y941" t="s">
        <v>89</v>
      </c>
      <c r="Z941" t="s">
        <v>198</v>
      </c>
    </row>
    <row r="942" spans="1:26" x14ac:dyDescent="0.25">
      <c r="A942" s="148">
        <v>1239</v>
      </c>
      <c r="B942" s="25">
        <v>43072</v>
      </c>
      <c r="C942" t="s">
        <v>560</v>
      </c>
      <c r="D942">
        <v>72.3</v>
      </c>
      <c r="E942">
        <v>50</v>
      </c>
      <c r="F942">
        <v>1.7000000000000001E-2</v>
      </c>
      <c r="G942">
        <v>521333</v>
      </c>
      <c r="H942">
        <v>13160</v>
      </c>
      <c r="I942">
        <v>15.8</v>
      </c>
      <c r="J942">
        <v>115</v>
      </c>
      <c r="K942">
        <v>115</v>
      </c>
      <c r="L942">
        <v>13</v>
      </c>
      <c r="M942">
        <v>0.97923875432525953</v>
      </c>
      <c r="N942">
        <v>1.0034000000000001</v>
      </c>
      <c r="O942">
        <v>1.0768</v>
      </c>
      <c r="P942">
        <v>3.7589999999999999</v>
      </c>
      <c r="Q942">
        <v>4.0890000000000004</v>
      </c>
      <c r="R942">
        <v>5.1391</v>
      </c>
      <c r="S942">
        <v>1.925</v>
      </c>
      <c r="T942">
        <v>1.952</v>
      </c>
      <c r="U942">
        <v>1.8979999999999999</v>
      </c>
      <c r="V942">
        <v>1.915</v>
      </c>
      <c r="W942" t="s">
        <v>148</v>
      </c>
      <c r="X942" t="s">
        <v>191</v>
      </c>
      <c r="Y942" t="s">
        <v>89</v>
      </c>
      <c r="Z942" t="s">
        <v>198</v>
      </c>
    </row>
    <row r="943" spans="1:26" x14ac:dyDescent="0.25">
      <c r="A943" s="148">
        <v>1238</v>
      </c>
      <c r="B943" s="25">
        <v>43072</v>
      </c>
      <c r="C943" t="s">
        <v>222</v>
      </c>
      <c r="D943">
        <v>70.8</v>
      </c>
      <c r="E943">
        <v>53</v>
      </c>
      <c r="F943">
        <v>1.7000000000000001E-2</v>
      </c>
      <c r="G943">
        <v>521333</v>
      </c>
      <c r="H943">
        <v>13160</v>
      </c>
      <c r="I943">
        <v>15.7</v>
      </c>
      <c r="J943">
        <v>115</v>
      </c>
      <c r="K943">
        <v>115</v>
      </c>
      <c r="L943">
        <v>12.9</v>
      </c>
      <c r="M943">
        <v>0.97991689750692512</v>
      </c>
      <c r="N943">
        <v>2.0093000000000001</v>
      </c>
      <c r="O943">
        <v>2.0341</v>
      </c>
      <c r="P943">
        <v>1.6040000000000001</v>
      </c>
      <c r="Q943">
        <v>1.6479999999999999</v>
      </c>
      <c r="R943">
        <v>5.1391</v>
      </c>
      <c r="S943">
        <v>0.41</v>
      </c>
      <c r="T943">
        <v>0.41599999999999998</v>
      </c>
      <c r="U943">
        <v>0.40500000000000003</v>
      </c>
      <c r="V943">
        <v>0.42199999999999999</v>
      </c>
      <c r="W943" t="s">
        <v>148</v>
      </c>
      <c r="X943" t="s">
        <v>191</v>
      </c>
      <c r="Y943" t="s">
        <v>89</v>
      </c>
      <c r="Z943" t="s">
        <v>198</v>
      </c>
    </row>
    <row r="944" spans="1:26" x14ac:dyDescent="0.25">
      <c r="A944" s="148">
        <v>1237</v>
      </c>
      <c r="B944" s="25">
        <v>43072</v>
      </c>
      <c r="C944" t="s">
        <v>220</v>
      </c>
      <c r="D944">
        <v>65</v>
      </c>
      <c r="E944">
        <v>46</v>
      </c>
      <c r="F944">
        <v>1.7000000000000001E-2</v>
      </c>
      <c r="G944">
        <v>521333</v>
      </c>
      <c r="H944">
        <v>13160</v>
      </c>
      <c r="I944">
        <v>15.7</v>
      </c>
      <c r="J944">
        <v>114</v>
      </c>
      <c r="K944">
        <v>114</v>
      </c>
      <c r="L944">
        <v>13</v>
      </c>
      <c r="M944">
        <v>0.97923875432525953</v>
      </c>
      <c r="N944">
        <v>1.8902000000000001</v>
      </c>
      <c r="O944">
        <v>1.7650999999999999</v>
      </c>
      <c r="P944">
        <v>1.734</v>
      </c>
      <c r="Q944">
        <v>1.631</v>
      </c>
      <c r="R944">
        <v>5.1391</v>
      </c>
      <c r="S944">
        <v>0.47099999999999997</v>
      </c>
      <c r="T944">
        <v>0.47499999999999998</v>
      </c>
      <c r="U944">
        <v>0.46300000000000002</v>
      </c>
      <c r="V944">
        <v>0.48</v>
      </c>
      <c r="W944">
        <v>0</v>
      </c>
      <c r="X944" t="s">
        <v>188</v>
      </c>
      <c r="Y944" t="s">
        <v>89</v>
      </c>
      <c r="Z944" t="s">
        <v>198</v>
      </c>
    </row>
    <row r="945" spans="1:26" x14ac:dyDescent="0.25">
      <c r="A945" s="148">
        <v>1236</v>
      </c>
      <c r="B945" s="25">
        <v>43071</v>
      </c>
      <c r="C945" t="s">
        <v>412</v>
      </c>
      <c r="D945">
        <v>66</v>
      </c>
      <c r="E945">
        <v>49</v>
      </c>
      <c r="F945">
        <v>1.7000000000000001E-2</v>
      </c>
      <c r="G945">
        <v>521333</v>
      </c>
      <c r="H945">
        <v>13160</v>
      </c>
      <c r="I945">
        <v>15.7</v>
      </c>
      <c r="J945">
        <v>114</v>
      </c>
      <c r="K945">
        <v>114</v>
      </c>
      <c r="L945">
        <v>13</v>
      </c>
      <c r="M945">
        <v>0.97923875432525953</v>
      </c>
      <c r="N945">
        <v>2.0988000000000002</v>
      </c>
      <c r="O945">
        <v>2.2454000000000001</v>
      </c>
      <c r="P945">
        <v>2.234</v>
      </c>
      <c r="Q945">
        <v>2.41</v>
      </c>
      <c r="R945">
        <v>5.1277999999999997</v>
      </c>
      <c r="S945">
        <v>0.54600000000000004</v>
      </c>
      <c r="T945">
        <v>0.55000000000000004</v>
      </c>
      <c r="U945">
        <v>0.53700000000000003</v>
      </c>
      <c r="V945">
        <v>0.55400000000000005</v>
      </c>
      <c r="W945">
        <v>0</v>
      </c>
      <c r="X945" t="s">
        <v>188</v>
      </c>
      <c r="Y945" t="s">
        <v>89</v>
      </c>
      <c r="Z945" t="s">
        <v>198</v>
      </c>
    </row>
    <row r="946" spans="1:26" x14ac:dyDescent="0.25">
      <c r="A946" s="148">
        <v>1235</v>
      </c>
      <c r="B946" s="25">
        <v>43071</v>
      </c>
      <c r="C946" t="s">
        <v>406</v>
      </c>
      <c r="D946">
        <v>66</v>
      </c>
      <c r="E946">
        <v>49</v>
      </c>
      <c r="F946">
        <v>1.7000000000000001E-2</v>
      </c>
      <c r="G946">
        <v>521333</v>
      </c>
      <c r="H946">
        <v>13160</v>
      </c>
      <c r="I946">
        <v>15.8</v>
      </c>
      <c r="J946">
        <v>115</v>
      </c>
      <c r="K946">
        <v>115</v>
      </c>
      <c r="L946">
        <v>13</v>
      </c>
      <c r="M946">
        <v>0.97923875432525953</v>
      </c>
      <c r="N946">
        <v>1.109</v>
      </c>
      <c r="O946">
        <v>0.99609999999999999</v>
      </c>
      <c r="P946">
        <v>3.3959999999999999</v>
      </c>
      <c r="Q946">
        <v>3.1219999999999999</v>
      </c>
      <c r="R946">
        <v>5.1277999999999997</v>
      </c>
      <c r="S946">
        <v>1.57</v>
      </c>
      <c r="T946">
        <v>1.607</v>
      </c>
      <c r="U946">
        <v>1.556</v>
      </c>
      <c r="V946" s="80">
        <v>1.573</v>
      </c>
      <c r="W946">
        <v>0</v>
      </c>
      <c r="X946" t="s">
        <v>188</v>
      </c>
      <c r="Y946" t="s">
        <v>89</v>
      </c>
      <c r="Z946" t="s">
        <v>198</v>
      </c>
    </row>
    <row r="947" spans="1:26" x14ac:dyDescent="0.25">
      <c r="A947" s="148">
        <v>1234</v>
      </c>
      <c r="B947" s="25">
        <v>43071</v>
      </c>
      <c r="C947" t="s">
        <v>560</v>
      </c>
      <c r="D947">
        <v>67</v>
      </c>
      <c r="E947">
        <v>44</v>
      </c>
      <c r="F947">
        <v>1.7000000000000001E-2</v>
      </c>
      <c r="G947">
        <v>521333</v>
      </c>
      <c r="H947">
        <v>13160</v>
      </c>
      <c r="I947">
        <v>15.7</v>
      </c>
      <c r="J947">
        <v>116</v>
      </c>
      <c r="K947">
        <v>116</v>
      </c>
      <c r="L947">
        <v>12.9</v>
      </c>
      <c r="M947">
        <v>0.97991689750692512</v>
      </c>
      <c r="N947">
        <v>1.2968</v>
      </c>
      <c r="O947">
        <v>0.88490000000000002</v>
      </c>
      <c r="P947">
        <v>4.9710000000000001</v>
      </c>
      <c r="Q947">
        <v>3.4350000000000001</v>
      </c>
      <c r="R947">
        <v>5.1277999999999997</v>
      </c>
      <c r="S947">
        <v>1.966</v>
      </c>
      <c r="T947">
        <v>1.9910000000000001</v>
      </c>
      <c r="U947">
        <v>1.9390000000000001</v>
      </c>
      <c r="V947">
        <v>1.956</v>
      </c>
      <c r="W947">
        <v>0</v>
      </c>
      <c r="X947" t="s">
        <v>188</v>
      </c>
      <c r="Y947" t="s">
        <v>89</v>
      </c>
      <c r="Z947" t="s">
        <v>198</v>
      </c>
    </row>
    <row r="948" spans="1:26" x14ac:dyDescent="0.25">
      <c r="A948" s="148">
        <v>1233</v>
      </c>
      <c r="B948" s="25">
        <v>43071</v>
      </c>
      <c r="C948" t="s">
        <v>217</v>
      </c>
      <c r="D948">
        <v>66.2</v>
      </c>
      <c r="E948">
        <v>56</v>
      </c>
      <c r="F948">
        <v>1.7000000000000001E-2</v>
      </c>
      <c r="G948">
        <v>521333</v>
      </c>
      <c r="H948">
        <v>13160</v>
      </c>
      <c r="I948">
        <v>15.9</v>
      </c>
      <c r="J948">
        <v>114.5</v>
      </c>
      <c r="K948">
        <v>114.5</v>
      </c>
      <c r="L948">
        <v>13.1</v>
      </c>
      <c r="M948">
        <v>0.97856154910096826</v>
      </c>
      <c r="N948">
        <v>2.0093000000000001</v>
      </c>
      <c r="O948">
        <v>2.0533999999999999</v>
      </c>
      <c r="P948">
        <v>1.748</v>
      </c>
      <c r="Q948">
        <v>1.8089999999999999</v>
      </c>
      <c r="R948">
        <v>5.1277999999999997</v>
      </c>
      <c r="S948">
        <v>0.44600000000000001</v>
      </c>
      <c r="T948">
        <v>0.45200000000000001</v>
      </c>
      <c r="U948">
        <v>0.439</v>
      </c>
      <c r="V948">
        <v>0.45600000000000002</v>
      </c>
      <c r="W948" t="s">
        <v>148</v>
      </c>
      <c r="X948" t="s">
        <v>191</v>
      </c>
      <c r="Y948" t="s">
        <v>89</v>
      </c>
      <c r="Z948" t="s">
        <v>198</v>
      </c>
    </row>
    <row r="949" spans="1:26" x14ac:dyDescent="0.25">
      <c r="A949" s="148">
        <v>1232</v>
      </c>
      <c r="B949" s="25">
        <v>43070</v>
      </c>
      <c r="C949" t="s">
        <v>222</v>
      </c>
      <c r="D949">
        <v>69</v>
      </c>
      <c r="E949">
        <v>50</v>
      </c>
      <c r="F949">
        <v>1.7000000000000001E-2</v>
      </c>
      <c r="G949">
        <v>521333</v>
      </c>
      <c r="H949">
        <v>13160</v>
      </c>
      <c r="I949">
        <v>15.8</v>
      </c>
      <c r="J949">
        <v>115</v>
      </c>
      <c r="K949">
        <v>115</v>
      </c>
      <c r="L949">
        <v>13</v>
      </c>
      <c r="M949">
        <v>0.97923875432525953</v>
      </c>
      <c r="N949">
        <v>1.8678999999999999</v>
      </c>
      <c r="O949">
        <v>2.0451999999999999</v>
      </c>
      <c r="P949">
        <v>1.587</v>
      </c>
      <c r="Q949">
        <v>1.78</v>
      </c>
      <c r="R949">
        <v>5.1786000000000003</v>
      </c>
      <c r="S949">
        <v>0.44</v>
      </c>
      <c r="T949">
        <v>0.45100000000000001</v>
      </c>
      <c r="U949">
        <v>0.436</v>
      </c>
      <c r="V949">
        <v>0.45300000000000001</v>
      </c>
      <c r="W949">
        <v>0</v>
      </c>
      <c r="X949" t="s">
        <v>188</v>
      </c>
      <c r="Y949" t="s">
        <v>89</v>
      </c>
      <c r="Z949" t="s">
        <v>198</v>
      </c>
    </row>
    <row r="950" spans="1:26" x14ac:dyDescent="0.25">
      <c r="A950" s="148">
        <v>1231</v>
      </c>
      <c r="B950" s="25">
        <v>43070</v>
      </c>
      <c r="C950" t="s">
        <v>408</v>
      </c>
      <c r="D950">
        <v>69</v>
      </c>
      <c r="E950">
        <v>50</v>
      </c>
      <c r="F950">
        <v>1.7000000000000001E-2</v>
      </c>
      <c r="G950">
        <v>521333</v>
      </c>
      <c r="H950">
        <v>13160</v>
      </c>
      <c r="I950">
        <v>15.8</v>
      </c>
      <c r="J950">
        <v>114</v>
      </c>
      <c r="K950">
        <v>114</v>
      </c>
      <c r="L950">
        <v>13</v>
      </c>
      <c r="M950">
        <v>0.97923875432525953</v>
      </c>
      <c r="N950">
        <v>0.95469999999999999</v>
      </c>
      <c r="O950">
        <v>0.99809999999999999</v>
      </c>
      <c r="P950">
        <v>2.3109999999999999</v>
      </c>
      <c r="Q950">
        <v>2.4140000000000001</v>
      </c>
      <c r="R950">
        <v>5.1786000000000003</v>
      </c>
      <c r="S950">
        <v>1.254</v>
      </c>
      <c r="T950">
        <v>1.252</v>
      </c>
      <c r="U950">
        <v>1.2270000000000001</v>
      </c>
      <c r="V950">
        <v>1.244</v>
      </c>
      <c r="W950">
        <v>0</v>
      </c>
      <c r="X950" t="s">
        <v>188</v>
      </c>
      <c r="Y950" t="s">
        <v>89</v>
      </c>
      <c r="Z950" t="s">
        <v>198</v>
      </c>
    </row>
    <row r="951" spans="1:26" x14ac:dyDescent="0.25">
      <c r="A951" s="148">
        <v>1230</v>
      </c>
      <c r="B951" s="25">
        <v>43070</v>
      </c>
      <c r="C951" t="s">
        <v>500</v>
      </c>
      <c r="D951">
        <v>70</v>
      </c>
      <c r="E951">
        <v>50</v>
      </c>
      <c r="F951">
        <v>1.7000000000000001E-2</v>
      </c>
      <c r="G951">
        <v>521333</v>
      </c>
      <c r="H951">
        <v>13160</v>
      </c>
      <c r="I951">
        <v>15.8</v>
      </c>
      <c r="J951">
        <v>115</v>
      </c>
      <c r="K951">
        <v>115</v>
      </c>
      <c r="L951">
        <v>13</v>
      </c>
      <c r="M951">
        <v>0.97923875432525953</v>
      </c>
      <c r="N951">
        <v>1.0933999999999999</v>
      </c>
      <c r="O951">
        <v>0.88560000000000005</v>
      </c>
      <c r="P951">
        <v>3.9359999999999999</v>
      </c>
      <c r="Q951">
        <v>3.206</v>
      </c>
      <c r="R951">
        <v>5.1786000000000003</v>
      </c>
      <c r="S951">
        <v>1.8640000000000001</v>
      </c>
      <c r="T951">
        <v>1.875</v>
      </c>
      <c r="U951">
        <v>1.831</v>
      </c>
      <c r="V951">
        <v>1.8480000000000001</v>
      </c>
      <c r="W951">
        <v>0</v>
      </c>
      <c r="X951" t="s">
        <v>188</v>
      </c>
      <c r="Y951" t="s">
        <v>89</v>
      </c>
      <c r="Z951" t="s">
        <v>198</v>
      </c>
    </row>
    <row r="952" spans="1:26" x14ac:dyDescent="0.25">
      <c r="A952" s="148">
        <v>1229</v>
      </c>
      <c r="B952" s="25">
        <v>43070</v>
      </c>
      <c r="C952" t="s">
        <v>220</v>
      </c>
      <c r="D952">
        <v>72.3</v>
      </c>
      <c r="E952">
        <v>56</v>
      </c>
      <c r="F952">
        <v>1.7000000000000001E-2</v>
      </c>
      <c r="G952">
        <v>521333</v>
      </c>
      <c r="H952">
        <v>13160</v>
      </c>
      <c r="I952">
        <v>15.8</v>
      </c>
      <c r="J952">
        <v>115</v>
      </c>
      <c r="K952">
        <v>115</v>
      </c>
      <c r="L952">
        <v>13</v>
      </c>
      <c r="M952">
        <v>0.97923875432525953</v>
      </c>
      <c r="N952">
        <v>2.0341</v>
      </c>
      <c r="O952">
        <v>2.0972</v>
      </c>
      <c r="P952">
        <v>1.8220000000000001</v>
      </c>
      <c r="Q952">
        <v>1.823</v>
      </c>
      <c r="R952">
        <v>5.1786000000000003</v>
      </c>
      <c r="S952">
        <v>0.46400000000000002</v>
      </c>
      <c r="T952">
        <v>0.45</v>
      </c>
      <c r="U952">
        <v>0.44800000000000001</v>
      </c>
      <c r="V952">
        <v>0.46500000000000002</v>
      </c>
      <c r="W952" t="s">
        <v>205</v>
      </c>
      <c r="X952" t="s">
        <v>191</v>
      </c>
      <c r="Y952" t="s">
        <v>89</v>
      </c>
      <c r="Z952" t="s">
        <v>198</v>
      </c>
    </row>
    <row r="953" spans="1:26" x14ac:dyDescent="0.25">
      <c r="A953" s="148">
        <v>1228</v>
      </c>
      <c r="B953" s="25">
        <v>43069</v>
      </c>
      <c r="C953" t="s">
        <v>217</v>
      </c>
      <c r="D953">
        <v>70</v>
      </c>
      <c r="E953">
        <v>44</v>
      </c>
      <c r="F953">
        <v>1.7999999999999999E-2</v>
      </c>
      <c r="G953">
        <v>521333</v>
      </c>
      <c r="H953">
        <v>13160</v>
      </c>
      <c r="I953">
        <v>15.8</v>
      </c>
      <c r="J953">
        <v>114</v>
      </c>
      <c r="K953">
        <v>114</v>
      </c>
      <c r="L953">
        <v>13</v>
      </c>
      <c r="M953">
        <v>0.97923875432525953</v>
      </c>
      <c r="N953">
        <v>2.3102</v>
      </c>
      <c r="O953">
        <v>2.0577000000000001</v>
      </c>
      <c r="P953">
        <v>1.9990000000000001</v>
      </c>
      <c r="Q953">
        <v>1.8720000000000001</v>
      </c>
      <c r="R953">
        <v>5.1329000000000002</v>
      </c>
      <c r="S953">
        <v>0.44400000000000001</v>
      </c>
      <c r="T953">
        <v>0.46700000000000003</v>
      </c>
      <c r="U953">
        <v>0.44600000000000001</v>
      </c>
      <c r="V953">
        <v>0.46400000000000002</v>
      </c>
      <c r="W953">
        <v>0</v>
      </c>
      <c r="X953" t="s">
        <v>188</v>
      </c>
      <c r="Y953" t="s">
        <v>89</v>
      </c>
      <c r="Z953" t="s">
        <v>198</v>
      </c>
    </row>
    <row r="954" spans="1:26" x14ac:dyDescent="0.25">
      <c r="A954" s="148">
        <v>1227</v>
      </c>
      <c r="B954" s="25">
        <v>43069</v>
      </c>
      <c r="C954" t="s">
        <v>407</v>
      </c>
      <c r="D954">
        <v>70</v>
      </c>
      <c r="E954">
        <v>44</v>
      </c>
      <c r="F954">
        <v>1.7999999999999999E-2</v>
      </c>
      <c r="G954">
        <v>521333</v>
      </c>
      <c r="H954">
        <v>13160</v>
      </c>
      <c r="I954">
        <v>15.8</v>
      </c>
      <c r="J954">
        <v>115</v>
      </c>
      <c r="K954">
        <v>115</v>
      </c>
      <c r="L954">
        <v>13</v>
      </c>
      <c r="M954">
        <v>0.97923875432525953</v>
      </c>
      <c r="N954">
        <v>0.96330000000000005</v>
      </c>
      <c r="O954">
        <v>0.89739999999999998</v>
      </c>
      <c r="P954">
        <v>2.4569999999999999</v>
      </c>
      <c r="Q954">
        <v>2.306</v>
      </c>
      <c r="R954">
        <v>5.1329000000000002</v>
      </c>
      <c r="S954">
        <v>1.3089999999999999</v>
      </c>
      <c r="T954">
        <v>1.319</v>
      </c>
      <c r="U954">
        <v>1.2869999999999999</v>
      </c>
      <c r="V954">
        <v>1.3049999999999999</v>
      </c>
      <c r="W954">
        <v>0</v>
      </c>
      <c r="X954" t="s">
        <v>188</v>
      </c>
      <c r="Y954" t="s">
        <v>89</v>
      </c>
      <c r="Z954" t="s">
        <v>198</v>
      </c>
    </row>
    <row r="955" spans="1:26" x14ac:dyDescent="0.25">
      <c r="A955" s="148">
        <v>1226</v>
      </c>
      <c r="B955" s="25">
        <v>43069</v>
      </c>
      <c r="C955" t="s">
        <v>293</v>
      </c>
      <c r="D955">
        <v>66</v>
      </c>
      <c r="E955">
        <v>42</v>
      </c>
      <c r="F955">
        <v>1.7999999999999999E-2</v>
      </c>
      <c r="G955">
        <v>521333</v>
      </c>
      <c r="H955">
        <v>13160</v>
      </c>
      <c r="I955">
        <v>16.7</v>
      </c>
      <c r="J955">
        <v>115</v>
      </c>
      <c r="K955">
        <v>115</v>
      </c>
      <c r="L955">
        <v>13.8</v>
      </c>
      <c r="M955">
        <v>0.97384721266345486</v>
      </c>
      <c r="N955">
        <v>1.141</v>
      </c>
      <c r="O955">
        <v>0.96419999999999995</v>
      </c>
      <c r="P955">
        <v>2.371</v>
      </c>
      <c r="Q955">
        <v>2.052</v>
      </c>
      <c r="R955">
        <v>5.1329000000000002</v>
      </c>
      <c r="S955">
        <v>1.0669999999999999</v>
      </c>
      <c r="T955">
        <v>1.0920000000000001</v>
      </c>
      <c r="U955">
        <v>1.0509999999999999</v>
      </c>
      <c r="V955">
        <v>1.069</v>
      </c>
      <c r="W955">
        <v>0</v>
      </c>
      <c r="X955" t="s">
        <v>188</v>
      </c>
      <c r="Y955" t="s">
        <v>89</v>
      </c>
      <c r="Z955" t="s">
        <v>198</v>
      </c>
    </row>
    <row r="956" spans="1:26" x14ac:dyDescent="0.25">
      <c r="A956" s="148">
        <v>1225</v>
      </c>
      <c r="B956" s="25">
        <v>43069</v>
      </c>
      <c r="C956" t="s">
        <v>560</v>
      </c>
      <c r="D956">
        <v>70.8</v>
      </c>
      <c r="E956">
        <v>44</v>
      </c>
      <c r="F956">
        <v>1.7999999999999999E-2</v>
      </c>
      <c r="G956">
        <v>521333</v>
      </c>
      <c r="H956">
        <v>13160</v>
      </c>
      <c r="I956">
        <v>15.7</v>
      </c>
      <c r="J956">
        <v>115</v>
      </c>
      <c r="K956">
        <v>115</v>
      </c>
      <c r="L956">
        <v>12.9</v>
      </c>
      <c r="M956">
        <v>0.97991689750692512</v>
      </c>
      <c r="N956">
        <v>1.0234000000000001</v>
      </c>
      <c r="O956">
        <v>1.0451999999999999</v>
      </c>
      <c r="P956">
        <v>3.9169999999999998</v>
      </c>
      <c r="Q956">
        <v>3.923</v>
      </c>
      <c r="R956">
        <v>5.1329000000000002</v>
      </c>
      <c r="S956">
        <v>1.9650000000000001</v>
      </c>
      <c r="T956">
        <v>1.927</v>
      </c>
      <c r="U956">
        <v>1.907</v>
      </c>
      <c r="V956">
        <v>1.925</v>
      </c>
      <c r="W956" t="s">
        <v>148</v>
      </c>
      <c r="X956" t="s">
        <v>191</v>
      </c>
      <c r="Y956" t="s">
        <v>89</v>
      </c>
      <c r="Z956" t="s">
        <v>198</v>
      </c>
    </row>
    <row r="957" spans="1:26" x14ac:dyDescent="0.25">
      <c r="A957" s="148">
        <v>1224</v>
      </c>
      <c r="B957" s="25">
        <v>43069</v>
      </c>
      <c r="C957" t="s">
        <v>222</v>
      </c>
      <c r="D957">
        <v>68</v>
      </c>
      <c r="E957">
        <v>50</v>
      </c>
      <c r="F957">
        <v>1.7999999999999999E-2</v>
      </c>
      <c r="G957">
        <v>521333</v>
      </c>
      <c r="H957">
        <v>13160</v>
      </c>
      <c r="I957">
        <v>15.7</v>
      </c>
      <c r="J957">
        <v>113</v>
      </c>
      <c r="K957">
        <v>113</v>
      </c>
      <c r="L957">
        <v>13</v>
      </c>
      <c r="M957">
        <v>0.97923875432525953</v>
      </c>
      <c r="N957">
        <v>1.7782</v>
      </c>
      <c r="O957">
        <v>2.1122999999999998</v>
      </c>
      <c r="P957">
        <v>1.639</v>
      </c>
      <c r="Q957">
        <v>1.944</v>
      </c>
      <c r="R957">
        <v>5.1329000000000002</v>
      </c>
      <c r="S957">
        <v>0.47299999999999998</v>
      </c>
      <c r="T957">
        <v>0.47199999999999998</v>
      </c>
      <c r="U957">
        <v>0.46300000000000002</v>
      </c>
      <c r="V957">
        <v>0.48099999999999998</v>
      </c>
      <c r="W957">
        <v>0</v>
      </c>
      <c r="X957" t="s">
        <v>188</v>
      </c>
      <c r="Y957" t="s">
        <v>89</v>
      </c>
      <c r="Z957" t="s">
        <v>198</v>
      </c>
    </row>
    <row r="958" spans="1:26" x14ac:dyDescent="0.25">
      <c r="A958" s="148">
        <v>1223</v>
      </c>
      <c r="B958" s="25">
        <v>43068</v>
      </c>
      <c r="C958" t="s">
        <v>220</v>
      </c>
      <c r="D958">
        <v>65.5</v>
      </c>
      <c r="E958">
        <v>50</v>
      </c>
      <c r="F958">
        <v>1.7999999999999999E-2</v>
      </c>
      <c r="G958">
        <v>521333</v>
      </c>
      <c r="H958">
        <v>13160</v>
      </c>
      <c r="I958">
        <v>15.8</v>
      </c>
      <c r="J958">
        <v>115</v>
      </c>
      <c r="K958">
        <v>115</v>
      </c>
      <c r="L958">
        <v>13</v>
      </c>
      <c r="M958">
        <v>0.97923875432525953</v>
      </c>
      <c r="N958">
        <v>2.2511000000000001</v>
      </c>
      <c r="O958">
        <v>2.2486999999999999</v>
      </c>
      <c r="P958">
        <v>2.0710000000000002</v>
      </c>
      <c r="Q958">
        <v>2.0619999999999998</v>
      </c>
      <c r="R958">
        <v>5.1920000000000002</v>
      </c>
      <c r="S958">
        <v>0.47799999999999998</v>
      </c>
      <c r="T958">
        <v>0.47599999999999998</v>
      </c>
      <c r="U958">
        <v>0.46700000000000003</v>
      </c>
      <c r="V958" s="80">
        <v>0.48499999999999999</v>
      </c>
      <c r="W958" t="s">
        <v>148</v>
      </c>
      <c r="X958" t="s">
        <v>982</v>
      </c>
      <c r="Y958" t="s">
        <v>89</v>
      </c>
      <c r="Z958" t="s">
        <v>198</v>
      </c>
    </row>
    <row r="959" spans="1:26" x14ac:dyDescent="0.25">
      <c r="A959" s="148">
        <v>1222</v>
      </c>
      <c r="B959" s="25">
        <v>43068</v>
      </c>
      <c r="C959" t="s">
        <v>293</v>
      </c>
      <c r="D959">
        <v>65.5</v>
      </c>
      <c r="E959">
        <v>50</v>
      </c>
      <c r="F959">
        <v>1.7999999999999999E-2</v>
      </c>
      <c r="G959">
        <v>521333</v>
      </c>
      <c r="H959">
        <v>13160</v>
      </c>
      <c r="I959">
        <v>16.5</v>
      </c>
      <c r="J959">
        <v>115</v>
      </c>
      <c r="K959">
        <v>115</v>
      </c>
      <c r="L959">
        <v>13.7</v>
      </c>
      <c r="M959">
        <v>0.97451790633608826</v>
      </c>
      <c r="N959">
        <v>1.1692</v>
      </c>
      <c r="O959">
        <v>1.1709000000000001</v>
      </c>
      <c r="P959">
        <v>3.3820000000000001</v>
      </c>
      <c r="Q959">
        <v>3.3940000000000001</v>
      </c>
      <c r="R959">
        <v>5.1920000000000002</v>
      </c>
      <c r="S959">
        <v>1.502</v>
      </c>
      <c r="T959">
        <v>1.5049999999999999</v>
      </c>
      <c r="U959">
        <v>1.4650000000000001</v>
      </c>
      <c r="V959">
        <v>1.4830000000000001</v>
      </c>
      <c r="W959" t="s">
        <v>148</v>
      </c>
      <c r="X959" t="s">
        <v>982</v>
      </c>
      <c r="Y959" t="s">
        <v>89</v>
      </c>
      <c r="Z959" t="s">
        <v>198</v>
      </c>
    </row>
    <row r="960" spans="1:26" x14ac:dyDescent="0.25">
      <c r="A960" s="148">
        <v>1221</v>
      </c>
      <c r="B960" s="25">
        <v>43068</v>
      </c>
      <c r="C960" t="s">
        <v>406</v>
      </c>
      <c r="D960">
        <v>65.5</v>
      </c>
      <c r="E960">
        <v>50</v>
      </c>
      <c r="F960">
        <v>1.7999999999999999E-2</v>
      </c>
      <c r="G960">
        <v>521333</v>
      </c>
      <c r="H960">
        <v>13160</v>
      </c>
      <c r="I960">
        <v>15.7</v>
      </c>
      <c r="J960">
        <v>115</v>
      </c>
      <c r="K960">
        <v>115</v>
      </c>
      <c r="L960">
        <v>12.9</v>
      </c>
      <c r="M960">
        <v>0.97991689750692512</v>
      </c>
      <c r="N960">
        <v>1.1520999999999999</v>
      </c>
      <c r="O960">
        <v>1.1497999999999999</v>
      </c>
      <c r="P960">
        <v>2.226</v>
      </c>
      <c r="Q960">
        <v>2.218</v>
      </c>
      <c r="R960">
        <v>5.1920000000000002</v>
      </c>
      <c r="S960">
        <v>1.0029999999999999</v>
      </c>
      <c r="T960">
        <v>1.002</v>
      </c>
      <c r="U960">
        <v>0.98199999999999998</v>
      </c>
      <c r="V960">
        <v>1</v>
      </c>
      <c r="W960" t="s">
        <v>148</v>
      </c>
      <c r="X960" t="s">
        <v>982</v>
      </c>
      <c r="Y960" t="s">
        <v>89</v>
      </c>
      <c r="Z960" t="s">
        <v>198</v>
      </c>
    </row>
    <row r="961" spans="1:26" x14ac:dyDescent="0.25">
      <c r="A961" s="148">
        <v>1220</v>
      </c>
      <c r="B961" s="25">
        <v>43068</v>
      </c>
      <c r="C961" t="s">
        <v>500</v>
      </c>
      <c r="D961">
        <v>68.099999999999994</v>
      </c>
      <c r="E961">
        <v>48</v>
      </c>
      <c r="F961">
        <v>1.7999999999999999E-2</v>
      </c>
      <c r="G961">
        <v>521333</v>
      </c>
      <c r="H961">
        <v>13160</v>
      </c>
      <c r="I961">
        <v>15.8</v>
      </c>
      <c r="J961">
        <v>115</v>
      </c>
      <c r="K961">
        <v>115</v>
      </c>
      <c r="L961">
        <v>13</v>
      </c>
      <c r="M961">
        <v>0.97923875432525953</v>
      </c>
      <c r="N961">
        <v>1.1001000000000001</v>
      </c>
      <c r="O961">
        <v>1.1093</v>
      </c>
      <c r="P961">
        <v>4.109</v>
      </c>
      <c r="Q961">
        <v>4.1449999999999996</v>
      </c>
      <c r="R961">
        <v>5.1920000000000002</v>
      </c>
      <c r="S961">
        <v>1.9390000000000001</v>
      </c>
      <c r="T961">
        <v>1.94</v>
      </c>
      <c r="U961">
        <v>1.899</v>
      </c>
      <c r="V961">
        <v>1.917</v>
      </c>
      <c r="W961" t="s">
        <v>148</v>
      </c>
      <c r="X961" t="s">
        <v>982</v>
      </c>
      <c r="Y961" t="s">
        <v>89</v>
      </c>
      <c r="Z961" t="s">
        <v>198</v>
      </c>
    </row>
    <row r="962" spans="1:26" x14ac:dyDescent="0.25">
      <c r="A962" s="148">
        <v>1219</v>
      </c>
      <c r="B962" s="25">
        <v>43068</v>
      </c>
      <c r="C962" t="s">
        <v>217</v>
      </c>
      <c r="D962">
        <v>68</v>
      </c>
      <c r="E962">
        <v>49</v>
      </c>
      <c r="F962">
        <v>1.7999999999999999E-2</v>
      </c>
      <c r="G962">
        <v>521333</v>
      </c>
      <c r="H962">
        <v>13160</v>
      </c>
      <c r="I962">
        <v>15.8</v>
      </c>
      <c r="J962">
        <v>114</v>
      </c>
      <c r="K962">
        <v>114</v>
      </c>
      <c r="L962">
        <v>13</v>
      </c>
      <c r="M962">
        <v>0.97923875432525953</v>
      </c>
      <c r="N962">
        <v>1.8553999999999999</v>
      </c>
      <c r="O962">
        <v>1.9608000000000001</v>
      </c>
      <c r="P962">
        <v>1.488</v>
      </c>
      <c r="Q962">
        <v>1.546</v>
      </c>
      <c r="R962">
        <v>5.1920000000000002</v>
      </c>
      <c r="S962">
        <v>0.41599999999999998</v>
      </c>
      <c r="T962">
        <v>0.40899999999999997</v>
      </c>
      <c r="U962">
        <v>0.40400000000000003</v>
      </c>
      <c r="V962">
        <v>0.42199999999999999</v>
      </c>
      <c r="W962">
        <v>0</v>
      </c>
      <c r="X962" t="s">
        <v>188</v>
      </c>
      <c r="Y962" t="s">
        <v>89</v>
      </c>
      <c r="Z962" t="s">
        <v>198</v>
      </c>
    </row>
    <row r="963" spans="1:26" x14ac:dyDescent="0.25">
      <c r="A963" s="148">
        <v>1218</v>
      </c>
      <c r="B963" s="25">
        <v>43067</v>
      </c>
      <c r="C963" t="s">
        <v>222</v>
      </c>
      <c r="D963">
        <v>66.099999999999994</v>
      </c>
      <c r="E963">
        <v>48</v>
      </c>
      <c r="F963">
        <v>1.7999999999999999E-2</v>
      </c>
      <c r="G963">
        <v>521333</v>
      </c>
      <c r="H963">
        <v>13160</v>
      </c>
      <c r="I963">
        <v>15.7</v>
      </c>
      <c r="J963">
        <v>115</v>
      </c>
      <c r="K963">
        <v>115</v>
      </c>
      <c r="L963">
        <v>12.9</v>
      </c>
      <c r="M963">
        <v>0.97991689750692512</v>
      </c>
      <c r="N963">
        <v>2.0381</v>
      </c>
      <c r="O963">
        <v>2.0404</v>
      </c>
      <c r="P963">
        <v>1.875</v>
      </c>
      <c r="Q963">
        <v>1.883</v>
      </c>
      <c r="R963">
        <v>5.2013999999999996</v>
      </c>
      <c r="S963">
        <v>0.47899999999999998</v>
      </c>
      <c r="T963">
        <v>0.48</v>
      </c>
      <c r="U963">
        <v>0.47</v>
      </c>
      <c r="V963">
        <v>0.48799999999999999</v>
      </c>
      <c r="W963" t="s">
        <v>148</v>
      </c>
      <c r="X963" t="s">
        <v>982</v>
      </c>
      <c r="Y963" t="s">
        <v>89</v>
      </c>
      <c r="Z963" t="s">
        <v>198</v>
      </c>
    </row>
    <row r="964" spans="1:26" x14ac:dyDescent="0.25">
      <c r="A964" s="148">
        <v>1217</v>
      </c>
      <c r="B964" s="25">
        <v>43067</v>
      </c>
      <c r="C964" t="s">
        <v>293</v>
      </c>
      <c r="D964">
        <v>66.099999999999994</v>
      </c>
      <c r="E964">
        <v>48</v>
      </c>
      <c r="F964">
        <v>1.7999999999999999E-2</v>
      </c>
      <c r="G964">
        <v>521333</v>
      </c>
      <c r="H964">
        <v>13160</v>
      </c>
      <c r="I964">
        <v>16.5</v>
      </c>
      <c r="J964">
        <v>115</v>
      </c>
      <c r="K964">
        <v>115</v>
      </c>
      <c r="L964">
        <v>13.7</v>
      </c>
      <c r="M964">
        <v>0.97451790633608826</v>
      </c>
      <c r="N964">
        <v>1.2381</v>
      </c>
      <c r="O964">
        <v>1.2299</v>
      </c>
      <c r="P964">
        <v>4.1349999999999998</v>
      </c>
      <c r="Q964">
        <v>4.1020000000000003</v>
      </c>
      <c r="R964">
        <v>5.2013999999999996</v>
      </c>
      <c r="S964">
        <v>1.7370000000000001</v>
      </c>
      <c r="T964">
        <v>1.7350000000000001</v>
      </c>
      <c r="U964">
        <v>1.6919999999999999</v>
      </c>
      <c r="V964">
        <v>1.71</v>
      </c>
      <c r="W964" t="s">
        <v>148</v>
      </c>
      <c r="X964" t="s">
        <v>982</v>
      </c>
      <c r="Y964" t="s">
        <v>89</v>
      </c>
      <c r="Z964" t="s">
        <v>198</v>
      </c>
    </row>
    <row r="965" spans="1:26" x14ac:dyDescent="0.25">
      <c r="A965" s="148">
        <v>1216</v>
      </c>
      <c r="B965" s="25">
        <v>43067</v>
      </c>
      <c r="C965" t="s">
        <v>408</v>
      </c>
      <c r="D965">
        <v>66.099999999999994</v>
      </c>
      <c r="E965">
        <v>48</v>
      </c>
      <c r="F965">
        <v>1.7999999999999999E-2</v>
      </c>
      <c r="G965">
        <v>521333</v>
      </c>
      <c r="H965">
        <v>13160</v>
      </c>
      <c r="I965">
        <v>15.8</v>
      </c>
      <c r="J965">
        <v>115</v>
      </c>
      <c r="K965">
        <v>115</v>
      </c>
      <c r="L965">
        <v>13</v>
      </c>
      <c r="M965">
        <v>0.97923875432525953</v>
      </c>
      <c r="N965">
        <v>1.1091</v>
      </c>
      <c r="O965">
        <v>1.1129</v>
      </c>
      <c r="P965">
        <v>2.4849999999999999</v>
      </c>
      <c r="Q965">
        <v>2.5030000000000001</v>
      </c>
      <c r="R965">
        <v>5.2013999999999996</v>
      </c>
      <c r="S965">
        <v>1.165</v>
      </c>
      <c r="T965">
        <v>1.17</v>
      </c>
      <c r="U965">
        <v>1.143</v>
      </c>
      <c r="V965">
        <v>1.161</v>
      </c>
      <c r="W965" t="s">
        <v>148</v>
      </c>
      <c r="X965">
        <v>0</v>
      </c>
      <c r="Y965" t="s">
        <v>89</v>
      </c>
      <c r="Z965" t="s">
        <v>198</v>
      </c>
    </row>
    <row r="966" spans="1:26" x14ac:dyDescent="0.25">
      <c r="A966" s="148">
        <v>1215</v>
      </c>
      <c r="B966" s="25">
        <v>43067</v>
      </c>
      <c r="C966" t="s">
        <v>560</v>
      </c>
      <c r="D966">
        <v>73</v>
      </c>
      <c r="E966">
        <v>50</v>
      </c>
      <c r="F966">
        <v>1.7999999999999999E-2</v>
      </c>
      <c r="G966">
        <v>521333</v>
      </c>
      <c r="H966">
        <v>13160</v>
      </c>
      <c r="I966">
        <v>15.7</v>
      </c>
      <c r="J966">
        <v>115</v>
      </c>
      <c r="K966">
        <v>115</v>
      </c>
      <c r="L966">
        <v>12.9</v>
      </c>
      <c r="M966">
        <v>0.97991689750692512</v>
      </c>
      <c r="N966">
        <v>0.93579999999999997</v>
      </c>
      <c r="O966">
        <v>1.0471999999999999</v>
      </c>
      <c r="P966">
        <v>3.5289999999999999</v>
      </c>
      <c r="Q966">
        <v>3.9169999999999998</v>
      </c>
      <c r="R966">
        <v>5.2013999999999996</v>
      </c>
      <c r="S966">
        <v>1.962</v>
      </c>
      <c r="T966">
        <v>1.946</v>
      </c>
      <c r="U966">
        <v>1.915</v>
      </c>
      <c r="V966">
        <v>1.9330000000000001</v>
      </c>
      <c r="W966">
        <v>0</v>
      </c>
      <c r="X966" t="s">
        <v>982</v>
      </c>
      <c r="Y966" t="s">
        <v>89</v>
      </c>
      <c r="Z966" t="s">
        <v>198</v>
      </c>
    </row>
    <row r="967" spans="1:26" x14ac:dyDescent="0.25">
      <c r="A967" s="148">
        <v>1214</v>
      </c>
      <c r="B967" s="25">
        <v>43067</v>
      </c>
      <c r="C967" t="s">
        <v>220</v>
      </c>
      <c r="D967">
        <v>74</v>
      </c>
      <c r="E967">
        <v>50</v>
      </c>
      <c r="F967">
        <v>1.7999999999999999E-2</v>
      </c>
      <c r="G967">
        <v>521333</v>
      </c>
      <c r="H967">
        <v>13160</v>
      </c>
      <c r="I967">
        <v>15.8</v>
      </c>
      <c r="J967">
        <v>115</v>
      </c>
      <c r="K967">
        <v>115</v>
      </c>
      <c r="L967">
        <v>13</v>
      </c>
      <c r="M967">
        <v>0.97923875432525953</v>
      </c>
      <c r="N967">
        <v>1.8676999999999999</v>
      </c>
      <c r="O967">
        <v>1.9681</v>
      </c>
      <c r="P967">
        <v>1.5189999999999999</v>
      </c>
      <c r="Q967">
        <v>1.536</v>
      </c>
      <c r="R967">
        <v>5.2013999999999996</v>
      </c>
      <c r="S967">
        <v>0.42299999999999999</v>
      </c>
      <c r="T967">
        <v>0.40600000000000003</v>
      </c>
      <c r="U967">
        <v>0.40600000000000003</v>
      </c>
      <c r="V967">
        <v>0.42399999999999999</v>
      </c>
      <c r="W967">
        <v>0</v>
      </c>
      <c r="X967" t="s">
        <v>188</v>
      </c>
      <c r="Y967" t="s">
        <v>89</v>
      </c>
      <c r="Z967" t="s">
        <v>198</v>
      </c>
    </row>
    <row r="968" spans="1:26" x14ac:dyDescent="0.25">
      <c r="A968" s="148">
        <v>1213</v>
      </c>
      <c r="B968" s="25">
        <v>43066</v>
      </c>
      <c r="C968" t="s">
        <v>293</v>
      </c>
      <c r="D968">
        <v>65.099999999999994</v>
      </c>
      <c r="E968">
        <v>48</v>
      </c>
      <c r="F968">
        <v>1.7999999999999999E-2</v>
      </c>
      <c r="G968">
        <v>521333</v>
      </c>
      <c r="H968">
        <v>13160</v>
      </c>
      <c r="I968">
        <v>16.5</v>
      </c>
      <c r="J968">
        <v>115</v>
      </c>
      <c r="K968">
        <v>115</v>
      </c>
      <c r="L968">
        <v>13.7</v>
      </c>
      <c r="M968">
        <v>0.97451790633608826</v>
      </c>
      <c r="N968">
        <v>1.3320000000000001</v>
      </c>
      <c r="O968">
        <v>1.3411</v>
      </c>
      <c r="P968">
        <v>4.1820000000000004</v>
      </c>
      <c r="Q968">
        <v>4.2309999999999999</v>
      </c>
      <c r="R968">
        <v>5.2925000000000004</v>
      </c>
      <c r="S968">
        <v>1.6619999999999999</v>
      </c>
      <c r="T968">
        <v>1.67</v>
      </c>
      <c r="U968">
        <v>1.6240000000000001</v>
      </c>
      <c r="V968">
        <v>1.6419999999999999</v>
      </c>
      <c r="W968" t="s">
        <v>148</v>
      </c>
      <c r="X968" t="s">
        <v>982</v>
      </c>
      <c r="Y968" t="s">
        <v>89</v>
      </c>
      <c r="Z968" t="s">
        <v>198</v>
      </c>
    </row>
    <row r="969" spans="1:26" x14ac:dyDescent="0.25">
      <c r="A969" s="148">
        <v>1212</v>
      </c>
      <c r="B969" s="25">
        <v>43066</v>
      </c>
      <c r="C969" t="s">
        <v>407</v>
      </c>
      <c r="D969">
        <v>65.099999999999994</v>
      </c>
      <c r="E969">
        <v>48</v>
      </c>
      <c r="F969">
        <v>1.7999999999999999E-2</v>
      </c>
      <c r="G969">
        <v>521333</v>
      </c>
      <c r="H969">
        <v>13160</v>
      </c>
      <c r="I969">
        <v>15.8</v>
      </c>
      <c r="J969">
        <v>115</v>
      </c>
      <c r="K969">
        <v>115</v>
      </c>
      <c r="L969">
        <v>13</v>
      </c>
      <c r="M969">
        <v>0.97923875432525953</v>
      </c>
      <c r="N969">
        <v>1.1371</v>
      </c>
      <c r="O969">
        <v>1.1297999999999999</v>
      </c>
      <c r="P969">
        <v>3.8580000000000001</v>
      </c>
      <c r="Q969">
        <v>3.8210000000000002</v>
      </c>
      <c r="R969">
        <v>5.2925000000000004</v>
      </c>
      <c r="S969">
        <v>1.796</v>
      </c>
      <c r="T969">
        <v>1.79</v>
      </c>
      <c r="U969">
        <v>1.756</v>
      </c>
      <c r="V969">
        <v>1.774</v>
      </c>
      <c r="W969" t="s">
        <v>148</v>
      </c>
      <c r="X969" t="s">
        <v>982</v>
      </c>
      <c r="Y969" t="s">
        <v>89</v>
      </c>
      <c r="Z969" t="s">
        <v>198</v>
      </c>
    </row>
    <row r="970" spans="1:26" x14ac:dyDescent="0.25">
      <c r="A970" s="148">
        <v>1211</v>
      </c>
      <c r="B970" s="25">
        <v>43066</v>
      </c>
      <c r="C970" t="s">
        <v>217</v>
      </c>
      <c r="D970">
        <v>65.099999999999994</v>
      </c>
      <c r="E970">
        <v>48</v>
      </c>
      <c r="F970">
        <v>1.7999999999999999E-2</v>
      </c>
      <c r="G970">
        <v>521333</v>
      </c>
      <c r="H970">
        <v>13160</v>
      </c>
      <c r="I970">
        <v>15.7</v>
      </c>
      <c r="J970">
        <v>115</v>
      </c>
      <c r="K970">
        <v>115</v>
      </c>
      <c r="L970">
        <v>12.9</v>
      </c>
      <c r="M970">
        <v>0.97991689750692512</v>
      </c>
      <c r="N970">
        <v>2.1023000000000001</v>
      </c>
      <c r="O970">
        <v>2.0989</v>
      </c>
      <c r="P970">
        <v>1.9139999999999999</v>
      </c>
      <c r="Q970">
        <v>1.899</v>
      </c>
      <c r="R970">
        <v>5.2925000000000004</v>
      </c>
      <c r="S970">
        <v>0.48199999999999998</v>
      </c>
      <c r="T970">
        <v>0.47899999999999998</v>
      </c>
      <c r="U970">
        <v>0.47099999999999997</v>
      </c>
      <c r="V970">
        <v>0.48899999999999999</v>
      </c>
      <c r="W970" t="s">
        <v>148</v>
      </c>
      <c r="X970" t="s">
        <v>982</v>
      </c>
      <c r="Y970" t="s">
        <v>89</v>
      </c>
      <c r="Z970" t="s">
        <v>198</v>
      </c>
    </row>
    <row r="971" spans="1:26" x14ac:dyDescent="0.25">
      <c r="A971" s="148">
        <v>1210</v>
      </c>
      <c r="B971" s="25">
        <v>43066</v>
      </c>
      <c r="C971" t="s">
        <v>560</v>
      </c>
      <c r="D971">
        <v>70</v>
      </c>
      <c r="E971">
        <v>50</v>
      </c>
      <c r="F971">
        <v>1.7999999999999999E-2</v>
      </c>
      <c r="G971">
        <v>521333</v>
      </c>
      <c r="H971">
        <v>13160</v>
      </c>
      <c r="I971">
        <v>15.8</v>
      </c>
      <c r="J971">
        <v>115</v>
      </c>
      <c r="K971">
        <v>115</v>
      </c>
      <c r="L971">
        <v>13</v>
      </c>
      <c r="M971">
        <v>0.97923875432525953</v>
      </c>
      <c r="N971">
        <v>1.1032</v>
      </c>
      <c r="O971">
        <v>1.1105</v>
      </c>
      <c r="P971">
        <v>3.9660000000000002</v>
      </c>
      <c r="Q971">
        <v>3.9980000000000002</v>
      </c>
      <c r="R971">
        <v>5.2925000000000004</v>
      </c>
      <c r="S971">
        <v>1.903</v>
      </c>
      <c r="T971">
        <v>1.905</v>
      </c>
      <c r="U971">
        <v>1.8640000000000001</v>
      </c>
      <c r="V971">
        <v>1.8819999999999999</v>
      </c>
      <c r="W971" t="s">
        <v>148</v>
      </c>
      <c r="X971" t="s">
        <v>188</v>
      </c>
      <c r="Y971" t="s">
        <v>89</v>
      </c>
      <c r="Z971" t="s">
        <v>198</v>
      </c>
    </row>
    <row r="972" spans="1:26" x14ac:dyDescent="0.25">
      <c r="A972" s="148">
        <v>1209</v>
      </c>
      <c r="B972" s="25">
        <v>43066</v>
      </c>
      <c r="C972" t="s">
        <v>222</v>
      </c>
      <c r="D972">
        <v>70</v>
      </c>
      <c r="E972">
        <v>50</v>
      </c>
      <c r="F972">
        <v>1.7999999999999999E-2</v>
      </c>
      <c r="G972">
        <v>521333</v>
      </c>
      <c r="H972">
        <v>13160</v>
      </c>
      <c r="I972">
        <v>15.8</v>
      </c>
      <c r="J972">
        <v>115</v>
      </c>
      <c r="K972">
        <v>115</v>
      </c>
      <c r="L972">
        <v>13</v>
      </c>
      <c r="M972">
        <v>0.97923875432525953</v>
      </c>
      <c r="N972">
        <v>2.1566999999999998</v>
      </c>
      <c r="O972">
        <v>1.6891</v>
      </c>
      <c r="P972">
        <v>1.7929999999999999</v>
      </c>
      <c r="Q972">
        <v>1.4710000000000001</v>
      </c>
      <c r="R972">
        <v>5.2925000000000004</v>
      </c>
      <c r="S972">
        <v>0.44</v>
      </c>
      <c r="T972">
        <v>0.46100000000000002</v>
      </c>
      <c r="U972">
        <v>0.441</v>
      </c>
      <c r="V972">
        <v>0.45900000000000002</v>
      </c>
      <c r="W972">
        <v>0</v>
      </c>
      <c r="X972" t="s">
        <v>188</v>
      </c>
      <c r="Y972" t="s">
        <v>89</v>
      </c>
      <c r="Z972" t="s">
        <v>198</v>
      </c>
    </row>
    <row r="973" spans="1:26" x14ac:dyDescent="0.25">
      <c r="A973" s="148">
        <v>1208</v>
      </c>
      <c r="B973" s="25">
        <v>43065</v>
      </c>
      <c r="C973" t="s">
        <v>406</v>
      </c>
      <c r="D973">
        <v>65.2</v>
      </c>
      <c r="E973">
        <v>50</v>
      </c>
      <c r="F973">
        <v>1.7999999999999999E-2</v>
      </c>
      <c r="G973">
        <v>521333</v>
      </c>
      <c r="H973">
        <v>13160</v>
      </c>
      <c r="I973">
        <v>15.7</v>
      </c>
      <c r="J973">
        <v>115</v>
      </c>
      <c r="K973">
        <v>115</v>
      </c>
      <c r="L973">
        <v>12.9</v>
      </c>
      <c r="M973">
        <v>0.97991689750692512</v>
      </c>
      <c r="N973">
        <v>1.0821000000000001</v>
      </c>
      <c r="O973">
        <v>1.0903</v>
      </c>
      <c r="P973">
        <v>2.23</v>
      </c>
      <c r="Q973">
        <v>2.2570000000000001</v>
      </c>
      <c r="R973">
        <v>5.0983999999999998</v>
      </c>
      <c r="S973">
        <v>1.0509999999999999</v>
      </c>
      <c r="T973">
        <v>1.0549999999999999</v>
      </c>
      <c r="U973">
        <v>1.032</v>
      </c>
      <c r="V973">
        <v>1.05</v>
      </c>
      <c r="W973" t="s">
        <v>148</v>
      </c>
      <c r="X973" t="s">
        <v>192</v>
      </c>
      <c r="Y973" t="s">
        <v>89</v>
      </c>
      <c r="Z973" t="s">
        <v>198</v>
      </c>
    </row>
    <row r="974" spans="1:26" x14ac:dyDescent="0.25">
      <c r="A974" s="148">
        <v>1207</v>
      </c>
      <c r="B974" s="25">
        <v>43065</v>
      </c>
      <c r="C974" t="s">
        <v>560</v>
      </c>
      <c r="D974">
        <v>68</v>
      </c>
      <c r="E974">
        <v>50</v>
      </c>
      <c r="F974">
        <v>1.7999999999999999E-2</v>
      </c>
      <c r="G974">
        <v>521333</v>
      </c>
      <c r="H974">
        <v>13160</v>
      </c>
      <c r="I974">
        <v>15.7</v>
      </c>
      <c r="J974">
        <v>115</v>
      </c>
      <c r="K974">
        <v>115</v>
      </c>
      <c r="L974">
        <v>12.9</v>
      </c>
      <c r="M974">
        <v>0.97991689750692512</v>
      </c>
      <c r="N974">
        <v>1.1819999999999999</v>
      </c>
      <c r="O974">
        <v>1.1909000000000001</v>
      </c>
      <c r="P974">
        <v>4.6779999999999999</v>
      </c>
      <c r="Q974">
        <v>4.7149999999999999</v>
      </c>
      <c r="R974">
        <v>5.0983999999999998</v>
      </c>
      <c r="S974">
        <v>2.0179999999999998</v>
      </c>
      <c r="T974">
        <v>2.0190000000000001</v>
      </c>
      <c r="U974">
        <v>1.978</v>
      </c>
      <c r="V974">
        <v>1.996</v>
      </c>
      <c r="W974" t="s">
        <v>148</v>
      </c>
      <c r="X974" t="s">
        <v>188</v>
      </c>
      <c r="Y974" t="s">
        <v>89</v>
      </c>
      <c r="Z974" t="s">
        <v>198</v>
      </c>
    </row>
    <row r="975" spans="1:26" x14ac:dyDescent="0.25">
      <c r="A975" s="148">
        <v>1206</v>
      </c>
      <c r="B975" s="25">
        <v>43065</v>
      </c>
      <c r="C975" t="s">
        <v>220</v>
      </c>
      <c r="D975">
        <v>68</v>
      </c>
      <c r="E975">
        <v>50</v>
      </c>
      <c r="F975">
        <v>1.7999999999999999E-2</v>
      </c>
      <c r="G975">
        <v>521333</v>
      </c>
      <c r="H975">
        <v>13160</v>
      </c>
      <c r="I975">
        <v>15.8</v>
      </c>
      <c r="J975">
        <v>115</v>
      </c>
      <c r="K975">
        <v>115</v>
      </c>
      <c r="L975">
        <v>13</v>
      </c>
      <c r="M975">
        <v>0.97923875432525953</v>
      </c>
      <c r="N975">
        <v>2.0968</v>
      </c>
      <c r="O975">
        <v>1.7142999999999999</v>
      </c>
      <c r="P975">
        <v>1.6419999999999999</v>
      </c>
      <c r="Q975">
        <v>1.2929999999999999</v>
      </c>
      <c r="R975">
        <v>5.0983999999999998</v>
      </c>
      <c r="S975">
        <v>0.39900000000000002</v>
      </c>
      <c r="T975">
        <v>0.38500000000000001</v>
      </c>
      <c r="U975">
        <v>0.38400000000000001</v>
      </c>
      <c r="V975">
        <v>0.40200000000000002</v>
      </c>
      <c r="W975">
        <v>0</v>
      </c>
      <c r="X975" t="s">
        <v>188</v>
      </c>
      <c r="Y975" t="s">
        <v>89</v>
      </c>
      <c r="Z975" t="s">
        <v>198</v>
      </c>
    </row>
    <row r="976" spans="1:26" x14ac:dyDescent="0.25">
      <c r="A976" s="148">
        <v>1205</v>
      </c>
      <c r="B976" s="25">
        <v>43064</v>
      </c>
      <c r="C976" t="s">
        <v>407</v>
      </c>
      <c r="D976">
        <v>65.5</v>
      </c>
      <c r="E976">
        <v>46</v>
      </c>
      <c r="F976">
        <v>1.7999999999999999E-2</v>
      </c>
      <c r="G976">
        <v>521333</v>
      </c>
      <c r="H976">
        <v>13160</v>
      </c>
      <c r="I976">
        <v>15.8</v>
      </c>
      <c r="J976">
        <v>115</v>
      </c>
      <c r="K976">
        <v>115</v>
      </c>
      <c r="L976">
        <v>13</v>
      </c>
      <c r="M976">
        <v>0.97923875432525953</v>
      </c>
      <c r="N976">
        <v>1.1932</v>
      </c>
      <c r="O976">
        <v>1.2000999999999999</v>
      </c>
      <c r="P976">
        <v>4.4210000000000003</v>
      </c>
      <c r="Q976">
        <v>4.4630000000000001</v>
      </c>
      <c r="R976">
        <v>5.1006</v>
      </c>
      <c r="S976">
        <v>1.89</v>
      </c>
      <c r="T976">
        <v>1.897</v>
      </c>
      <c r="U976">
        <v>1.8540000000000001</v>
      </c>
      <c r="V976">
        <v>1.8720000000000001</v>
      </c>
      <c r="W976" t="s">
        <v>148</v>
      </c>
      <c r="X976" t="s">
        <v>192</v>
      </c>
      <c r="Y976" t="s">
        <v>89</v>
      </c>
      <c r="Z976" t="s">
        <v>198</v>
      </c>
    </row>
    <row r="977" spans="1:26" x14ac:dyDescent="0.25">
      <c r="A977" s="148">
        <v>1204</v>
      </c>
      <c r="B977" s="25">
        <v>43064</v>
      </c>
      <c r="C977" t="s">
        <v>217</v>
      </c>
      <c r="D977">
        <v>65.5</v>
      </c>
      <c r="E977">
        <v>46</v>
      </c>
      <c r="F977">
        <v>1.7999999999999999E-2</v>
      </c>
      <c r="G977">
        <v>521333</v>
      </c>
      <c r="H977">
        <v>13160</v>
      </c>
      <c r="I977">
        <v>15.8</v>
      </c>
      <c r="J977">
        <v>115</v>
      </c>
      <c r="K977">
        <v>115</v>
      </c>
      <c r="L977">
        <v>13</v>
      </c>
      <c r="M977">
        <v>0.97923875432525953</v>
      </c>
      <c r="N977">
        <v>2.1053999999999999</v>
      </c>
      <c r="O977">
        <v>2.1101999999999999</v>
      </c>
      <c r="P977">
        <v>1.931</v>
      </c>
      <c r="Q977">
        <v>1.9419999999999999</v>
      </c>
      <c r="R977">
        <v>5.1006</v>
      </c>
      <c r="S977">
        <v>0.46800000000000003</v>
      </c>
      <c r="T977">
        <v>0.46899999999999997</v>
      </c>
      <c r="U977">
        <v>0.45900000000000002</v>
      </c>
      <c r="V977">
        <v>0.47699999999999998</v>
      </c>
      <c r="W977" t="s">
        <v>148</v>
      </c>
      <c r="X977" t="s">
        <v>192</v>
      </c>
      <c r="Y977" t="s">
        <v>89</v>
      </c>
      <c r="Z977" t="s">
        <v>198</v>
      </c>
    </row>
    <row r="978" spans="1:26" x14ac:dyDescent="0.25">
      <c r="A978" s="148">
        <v>1203</v>
      </c>
      <c r="B978" s="25">
        <v>43064</v>
      </c>
      <c r="C978" t="s">
        <v>500</v>
      </c>
      <c r="D978">
        <v>69</v>
      </c>
      <c r="E978">
        <v>45</v>
      </c>
      <c r="F978">
        <v>1.7999999999999999E-2</v>
      </c>
      <c r="G978">
        <v>521333</v>
      </c>
      <c r="H978">
        <v>13160</v>
      </c>
      <c r="I978">
        <v>15.8</v>
      </c>
      <c r="J978">
        <v>115</v>
      </c>
      <c r="K978">
        <v>115</v>
      </c>
      <c r="L978">
        <v>13</v>
      </c>
      <c r="M978">
        <v>0.97923875432525953</v>
      </c>
      <c r="N978">
        <v>1.1838</v>
      </c>
      <c r="O978">
        <v>1.1903999999999999</v>
      </c>
      <c r="P978">
        <v>4.5129999999999999</v>
      </c>
      <c r="Q978">
        <v>4.5250000000000004</v>
      </c>
      <c r="R978">
        <v>5.1006</v>
      </c>
      <c r="S978">
        <v>1.9450000000000001</v>
      </c>
      <c r="T978">
        <v>1.9390000000000001</v>
      </c>
      <c r="U978">
        <v>1.9019999999999999</v>
      </c>
      <c r="V978">
        <v>1.92</v>
      </c>
      <c r="W978" t="s">
        <v>148</v>
      </c>
      <c r="X978" t="s">
        <v>192</v>
      </c>
      <c r="Y978" t="s">
        <v>89</v>
      </c>
      <c r="Z978" t="s">
        <v>198</v>
      </c>
    </row>
    <row r="979" spans="1:26" x14ac:dyDescent="0.25">
      <c r="A979" s="148">
        <v>1202</v>
      </c>
      <c r="B979" s="25">
        <v>43064</v>
      </c>
      <c r="C979" t="s">
        <v>956</v>
      </c>
      <c r="D979">
        <v>69</v>
      </c>
      <c r="E979">
        <v>45</v>
      </c>
      <c r="F979">
        <v>1.7999999999999999E-2</v>
      </c>
      <c r="G979">
        <v>521333</v>
      </c>
      <c r="H979">
        <v>13160</v>
      </c>
      <c r="I979">
        <v>15.8</v>
      </c>
      <c r="J979">
        <v>115</v>
      </c>
      <c r="K979">
        <v>115</v>
      </c>
      <c r="L979">
        <v>13</v>
      </c>
      <c r="M979">
        <v>0.97923875432525953</v>
      </c>
      <c r="N979">
        <v>1.7201</v>
      </c>
      <c r="O979">
        <v>2.1145999999999998</v>
      </c>
      <c r="P979">
        <v>1.2669999999999999</v>
      </c>
      <c r="Q979">
        <v>1.5289999999999999</v>
      </c>
      <c r="R979">
        <v>5.1006</v>
      </c>
      <c r="S979">
        <v>0.376</v>
      </c>
      <c r="T979">
        <v>0.36899999999999999</v>
      </c>
      <c r="U979">
        <v>0.36499999999999999</v>
      </c>
      <c r="V979">
        <v>0.38300000000000001</v>
      </c>
      <c r="W979">
        <v>0</v>
      </c>
      <c r="X979" t="s">
        <v>188</v>
      </c>
      <c r="Y979" t="s">
        <v>89</v>
      </c>
      <c r="Z979" t="s">
        <v>198</v>
      </c>
    </row>
    <row r="980" spans="1:26" x14ac:dyDescent="0.25">
      <c r="A980" s="148">
        <v>1201</v>
      </c>
      <c r="B980" s="25">
        <v>43063</v>
      </c>
      <c r="C980" t="s">
        <v>408</v>
      </c>
      <c r="D980">
        <v>65.8</v>
      </c>
      <c r="E980">
        <v>44</v>
      </c>
      <c r="F980">
        <v>1.7999999999999999E-2</v>
      </c>
      <c r="G980">
        <v>521333</v>
      </c>
      <c r="H980">
        <v>13160</v>
      </c>
      <c r="I980">
        <v>15.7</v>
      </c>
      <c r="J980">
        <v>115</v>
      </c>
      <c r="K980">
        <v>115</v>
      </c>
      <c r="L980">
        <v>12.9</v>
      </c>
      <c r="M980">
        <v>0.97991689750692512</v>
      </c>
      <c r="N980">
        <v>2.2381000000000002</v>
      </c>
      <c r="O980">
        <v>2.2410000000000001</v>
      </c>
      <c r="P980">
        <v>5.56</v>
      </c>
      <c r="Q980">
        <v>5.577</v>
      </c>
      <c r="R980">
        <v>5.1196999999999999</v>
      </c>
      <c r="S980">
        <v>1.272</v>
      </c>
      <c r="T980">
        <v>1.274</v>
      </c>
      <c r="U980">
        <v>1.2470000000000001</v>
      </c>
      <c r="V980">
        <v>1.2649999999999999</v>
      </c>
      <c r="W980" t="s">
        <v>148</v>
      </c>
      <c r="X980" t="s">
        <v>192</v>
      </c>
      <c r="Y980" t="s">
        <v>89</v>
      </c>
      <c r="Z980" t="s">
        <v>198</v>
      </c>
    </row>
    <row r="981" spans="1:26" x14ac:dyDescent="0.25">
      <c r="A981" s="148">
        <v>1200</v>
      </c>
      <c r="B981" s="25">
        <v>43063</v>
      </c>
      <c r="C981" t="s">
        <v>955</v>
      </c>
      <c r="D981">
        <v>65.8</v>
      </c>
      <c r="E981">
        <v>44</v>
      </c>
      <c r="F981">
        <v>1.7999999999999999E-2</v>
      </c>
      <c r="G981">
        <v>521333</v>
      </c>
      <c r="H981">
        <v>13160</v>
      </c>
      <c r="I981">
        <v>15.8</v>
      </c>
      <c r="J981">
        <v>115</v>
      </c>
      <c r="K981">
        <v>115</v>
      </c>
      <c r="L981">
        <v>13</v>
      </c>
      <c r="M981">
        <v>0.97923875432525953</v>
      </c>
      <c r="N981">
        <v>2.0972</v>
      </c>
      <c r="O981">
        <v>2.1051000000000002</v>
      </c>
      <c r="P981">
        <v>3.0139999999999998</v>
      </c>
      <c r="Q981">
        <v>3.0289999999999999</v>
      </c>
      <c r="R981">
        <v>5.1196999999999999</v>
      </c>
      <c r="S981">
        <v>0.73599999999999999</v>
      </c>
      <c r="T981">
        <v>0.73699999999999999</v>
      </c>
      <c r="U981">
        <v>0.72099999999999997</v>
      </c>
      <c r="V981">
        <v>0.73899999999999999</v>
      </c>
      <c r="W981" t="s">
        <v>148</v>
      </c>
      <c r="X981" t="s">
        <v>192</v>
      </c>
      <c r="Y981" t="s">
        <v>89</v>
      </c>
      <c r="Z981" t="s">
        <v>198</v>
      </c>
    </row>
    <row r="982" spans="1:26" x14ac:dyDescent="0.25">
      <c r="A982" s="148">
        <v>1199</v>
      </c>
      <c r="B982" s="25">
        <v>43063</v>
      </c>
      <c r="C982" t="s">
        <v>222</v>
      </c>
      <c r="D982">
        <v>65.8</v>
      </c>
      <c r="E982">
        <v>44</v>
      </c>
      <c r="F982">
        <v>1.7999999999999999E-2</v>
      </c>
      <c r="G982">
        <v>521333</v>
      </c>
      <c r="H982">
        <v>13160</v>
      </c>
      <c r="I982">
        <v>15.7</v>
      </c>
      <c r="J982">
        <v>115</v>
      </c>
      <c r="K982">
        <v>115</v>
      </c>
      <c r="L982">
        <v>12.9</v>
      </c>
      <c r="M982">
        <v>0.97991689750692512</v>
      </c>
      <c r="N982">
        <v>2.1490999999999998</v>
      </c>
      <c r="O982">
        <v>2.1507999999999998</v>
      </c>
      <c r="P982">
        <v>1.3029999999999999</v>
      </c>
      <c r="Q982">
        <v>1.3109999999999999</v>
      </c>
      <c r="R982">
        <v>5.1196999999999999</v>
      </c>
      <c r="S982">
        <v>0.31</v>
      </c>
      <c r="T982">
        <v>0.312</v>
      </c>
      <c r="U982">
        <v>0.30499999999999999</v>
      </c>
      <c r="V982">
        <v>0.32300000000000001</v>
      </c>
      <c r="W982" t="s">
        <v>148</v>
      </c>
      <c r="X982" t="s">
        <v>192</v>
      </c>
      <c r="Y982" t="s">
        <v>89</v>
      </c>
      <c r="Z982" t="s">
        <v>198</v>
      </c>
    </row>
    <row r="983" spans="1:26" x14ac:dyDescent="0.25">
      <c r="A983" s="148">
        <v>1198</v>
      </c>
      <c r="B983" s="25">
        <v>43063</v>
      </c>
      <c r="C983" t="s">
        <v>560</v>
      </c>
      <c r="D983">
        <v>68.7</v>
      </c>
      <c r="E983">
        <v>68</v>
      </c>
      <c r="F983">
        <v>1.7999999999999999E-2</v>
      </c>
      <c r="G983">
        <v>521333</v>
      </c>
      <c r="H983">
        <v>13160</v>
      </c>
      <c r="I983">
        <v>15.8</v>
      </c>
      <c r="J983">
        <v>114.5</v>
      </c>
      <c r="K983">
        <v>114.5</v>
      </c>
      <c r="L983">
        <v>13</v>
      </c>
      <c r="M983">
        <v>0.97923875432525953</v>
      </c>
      <c r="N983">
        <v>1.1841999999999999</v>
      </c>
      <c r="O983">
        <v>1.1900999999999999</v>
      </c>
      <c r="P983">
        <v>4.6210000000000004</v>
      </c>
      <c r="Q983">
        <v>4.6120000000000001</v>
      </c>
      <c r="R983">
        <v>5.1196999999999999</v>
      </c>
      <c r="S983">
        <v>1.998</v>
      </c>
      <c r="T983">
        <v>1.984</v>
      </c>
      <c r="U983">
        <v>1.95</v>
      </c>
      <c r="V983">
        <v>1.968</v>
      </c>
      <c r="W983" t="s">
        <v>148</v>
      </c>
      <c r="X983" t="s">
        <v>188</v>
      </c>
      <c r="Y983" t="s">
        <v>89</v>
      </c>
      <c r="Z983" t="s">
        <v>198</v>
      </c>
    </row>
    <row r="984" spans="1:26" x14ac:dyDescent="0.25">
      <c r="A984" s="148">
        <v>1197</v>
      </c>
      <c r="B984" s="25">
        <v>43062</v>
      </c>
      <c r="C984" t="s">
        <v>406</v>
      </c>
      <c r="D984">
        <v>65.099999999999994</v>
      </c>
      <c r="E984">
        <v>45</v>
      </c>
      <c r="F984">
        <v>1.7999999999999999E-2</v>
      </c>
      <c r="G984">
        <v>521333</v>
      </c>
      <c r="H984">
        <v>13160</v>
      </c>
      <c r="I984">
        <v>15.7</v>
      </c>
      <c r="J984">
        <v>115</v>
      </c>
      <c r="K984">
        <v>115</v>
      </c>
      <c r="L984">
        <v>12.9</v>
      </c>
      <c r="M984">
        <v>0.97991689750692512</v>
      </c>
      <c r="N984">
        <v>1.052</v>
      </c>
      <c r="O984">
        <v>1.0618000000000001</v>
      </c>
      <c r="P984">
        <v>2.105</v>
      </c>
      <c r="Q984">
        <v>2.1440000000000001</v>
      </c>
      <c r="R984">
        <v>5.1544999999999996</v>
      </c>
      <c r="S984">
        <v>1.0309999999999999</v>
      </c>
      <c r="T984">
        <v>1.0409999999999999</v>
      </c>
      <c r="U984">
        <v>1.0149999999999999</v>
      </c>
      <c r="V984">
        <v>1.0329999999999999</v>
      </c>
      <c r="W984" t="s">
        <v>148</v>
      </c>
      <c r="X984" t="s">
        <v>192</v>
      </c>
      <c r="Y984" t="s">
        <v>89</v>
      </c>
      <c r="Z984" t="s">
        <v>198</v>
      </c>
    </row>
    <row r="985" spans="1:26" x14ac:dyDescent="0.25">
      <c r="A985" s="148">
        <v>1196</v>
      </c>
      <c r="B985" s="25">
        <v>43062</v>
      </c>
      <c r="C985" t="s">
        <v>220</v>
      </c>
      <c r="D985">
        <v>65.099999999999994</v>
      </c>
      <c r="E985">
        <v>45</v>
      </c>
      <c r="F985">
        <v>1.7999999999999999E-2</v>
      </c>
      <c r="G985">
        <v>521333</v>
      </c>
      <c r="H985">
        <v>13160</v>
      </c>
      <c r="I985">
        <v>15.8</v>
      </c>
      <c r="J985">
        <v>115</v>
      </c>
      <c r="K985">
        <v>115</v>
      </c>
      <c r="L985">
        <v>13</v>
      </c>
      <c r="M985">
        <v>0.97923875432525953</v>
      </c>
      <c r="N985">
        <v>2.1027999999999998</v>
      </c>
      <c r="O985">
        <v>2.1194000000000002</v>
      </c>
      <c r="P985">
        <v>1.3</v>
      </c>
      <c r="Q985">
        <v>1.3049999999999999</v>
      </c>
      <c r="R985">
        <v>5.1544999999999996</v>
      </c>
      <c r="S985">
        <v>0.31900000000000001</v>
      </c>
      <c r="T985">
        <v>0.317</v>
      </c>
      <c r="U985">
        <v>0.311</v>
      </c>
      <c r="V985">
        <v>0.32900000000000001</v>
      </c>
      <c r="W985" t="s">
        <v>148</v>
      </c>
      <c r="X985" t="s">
        <v>192</v>
      </c>
      <c r="Y985" t="s">
        <v>89</v>
      </c>
      <c r="Z985" t="s">
        <v>198</v>
      </c>
    </row>
    <row r="986" spans="1:26" x14ac:dyDescent="0.25">
      <c r="A986" s="148">
        <v>1195</v>
      </c>
      <c r="B986" s="25">
        <v>43062</v>
      </c>
      <c r="C986" t="s">
        <v>293</v>
      </c>
      <c r="D986">
        <v>65.099999999999994</v>
      </c>
      <c r="E986">
        <v>45</v>
      </c>
      <c r="F986">
        <v>1.7999999999999999E-2</v>
      </c>
      <c r="G986">
        <v>521333</v>
      </c>
      <c r="H986">
        <v>13160</v>
      </c>
      <c r="I986">
        <v>16.5</v>
      </c>
      <c r="J986">
        <v>114.5</v>
      </c>
      <c r="K986">
        <v>114.5</v>
      </c>
      <c r="L986">
        <v>13.7</v>
      </c>
      <c r="M986">
        <v>0.97451790633608826</v>
      </c>
      <c r="N986">
        <v>1.264</v>
      </c>
      <c r="O986">
        <v>1.2705</v>
      </c>
      <c r="P986">
        <v>3.4350000000000001</v>
      </c>
      <c r="Q986">
        <v>3.4420000000000002</v>
      </c>
      <c r="R986">
        <v>5.1544999999999996</v>
      </c>
      <c r="S986">
        <v>1.401</v>
      </c>
      <c r="T986">
        <v>1.3959999999999999</v>
      </c>
      <c r="U986">
        <v>1.363</v>
      </c>
      <c r="V986">
        <v>1.381</v>
      </c>
      <c r="W986" t="s">
        <v>148</v>
      </c>
      <c r="X986" t="s">
        <v>192</v>
      </c>
      <c r="Y986" t="s">
        <v>89</v>
      </c>
      <c r="Z986" t="s">
        <v>198</v>
      </c>
    </row>
    <row r="987" spans="1:26" x14ac:dyDescent="0.25">
      <c r="A987" s="148">
        <v>1194</v>
      </c>
      <c r="B987" s="25">
        <v>43062</v>
      </c>
      <c r="C987" t="s">
        <v>500</v>
      </c>
      <c r="D987">
        <v>69.599999999999994</v>
      </c>
      <c r="E987">
        <v>71</v>
      </c>
      <c r="F987">
        <v>1.7999999999999999E-2</v>
      </c>
      <c r="G987">
        <v>521333</v>
      </c>
      <c r="H987">
        <v>13160</v>
      </c>
      <c r="I987">
        <v>15.7</v>
      </c>
      <c r="J987">
        <v>114.5</v>
      </c>
      <c r="K987">
        <v>114.5</v>
      </c>
      <c r="L987">
        <v>12.9</v>
      </c>
      <c r="M987">
        <v>0.97991689750692512</v>
      </c>
      <c r="N987">
        <v>1.2182999999999999</v>
      </c>
      <c r="O987">
        <v>1.2203999999999999</v>
      </c>
      <c r="P987">
        <v>4.7670000000000003</v>
      </c>
      <c r="Q987">
        <v>4.7789999999999999</v>
      </c>
      <c r="R987">
        <v>5.1544999999999996</v>
      </c>
      <c r="S987">
        <v>2.0169999999999999</v>
      </c>
      <c r="T987">
        <v>2.0179999999999998</v>
      </c>
      <c r="U987">
        <v>1.9770000000000001</v>
      </c>
      <c r="V987">
        <v>1.9950000000000001</v>
      </c>
      <c r="W987" t="s">
        <v>148</v>
      </c>
      <c r="X987" t="s">
        <v>192</v>
      </c>
      <c r="Y987" t="s">
        <v>89</v>
      </c>
      <c r="Z987" t="s">
        <v>198</v>
      </c>
    </row>
    <row r="988" spans="1:26" x14ac:dyDescent="0.25">
      <c r="A988" s="148">
        <v>1193</v>
      </c>
      <c r="B988" s="25">
        <v>43061</v>
      </c>
      <c r="C988" t="s">
        <v>407</v>
      </c>
      <c r="D988">
        <v>62.3</v>
      </c>
      <c r="E988">
        <v>42</v>
      </c>
      <c r="F988">
        <v>1.7999999999999999E-2</v>
      </c>
      <c r="G988">
        <v>521333</v>
      </c>
      <c r="H988">
        <v>13160</v>
      </c>
      <c r="I988">
        <v>15.7</v>
      </c>
      <c r="J988">
        <v>114.5</v>
      </c>
      <c r="K988">
        <v>114.5</v>
      </c>
      <c r="L988">
        <v>12.9</v>
      </c>
      <c r="M988">
        <v>0.97991689750692512</v>
      </c>
      <c r="N988">
        <v>1.1452</v>
      </c>
      <c r="O988">
        <v>1.1032</v>
      </c>
      <c r="P988">
        <v>3.7320000000000002</v>
      </c>
      <c r="Q988">
        <v>3.593</v>
      </c>
      <c r="R988">
        <v>5.1623999999999999</v>
      </c>
      <c r="S988">
        <v>1.6819999999999999</v>
      </c>
      <c r="T988">
        <v>1.681</v>
      </c>
      <c r="U988">
        <v>1.6479999999999999</v>
      </c>
      <c r="V988">
        <v>1.6659999999999999</v>
      </c>
      <c r="W988" t="s">
        <v>148</v>
      </c>
      <c r="X988" t="s">
        <v>671</v>
      </c>
      <c r="Y988" t="s">
        <v>89</v>
      </c>
      <c r="Z988" t="s">
        <v>198</v>
      </c>
    </row>
    <row r="989" spans="1:26" x14ac:dyDescent="0.25">
      <c r="A989" s="148">
        <v>1192</v>
      </c>
      <c r="B989" s="25">
        <v>43061</v>
      </c>
      <c r="C989" t="s">
        <v>217</v>
      </c>
      <c r="D989">
        <v>63.5</v>
      </c>
      <c r="E989">
        <v>45</v>
      </c>
      <c r="F989">
        <v>1.7999999999999999E-2</v>
      </c>
      <c r="G989">
        <v>521333</v>
      </c>
      <c r="H989">
        <v>13160</v>
      </c>
      <c r="I989">
        <v>15.7</v>
      </c>
      <c r="J989">
        <v>115</v>
      </c>
      <c r="K989">
        <v>115</v>
      </c>
      <c r="L989">
        <v>12.9</v>
      </c>
      <c r="M989">
        <v>0.97991689750692512</v>
      </c>
      <c r="N989">
        <v>5.1486999999999998</v>
      </c>
      <c r="O989">
        <v>5.1022999999999996</v>
      </c>
      <c r="P989">
        <v>2.8450000000000002</v>
      </c>
      <c r="Q989">
        <v>2.6339999999999999</v>
      </c>
      <c r="R989">
        <v>5.1623999999999999</v>
      </c>
      <c r="S989">
        <v>0.28499999999999998</v>
      </c>
      <c r="T989">
        <v>0.26700000000000002</v>
      </c>
      <c r="U989">
        <v>0.27</v>
      </c>
      <c r="V989">
        <v>0.28799999999999998</v>
      </c>
      <c r="W989" t="s">
        <v>148</v>
      </c>
      <c r="X989" t="s">
        <v>671</v>
      </c>
      <c r="Y989" t="s">
        <v>89</v>
      </c>
      <c r="Z989" t="s">
        <v>198</v>
      </c>
    </row>
    <row r="990" spans="1:26" x14ac:dyDescent="0.25">
      <c r="A990" s="148">
        <v>1191</v>
      </c>
      <c r="B990" s="25">
        <v>43061</v>
      </c>
      <c r="C990" t="s">
        <v>293</v>
      </c>
      <c r="D990">
        <v>65.8</v>
      </c>
      <c r="E990">
        <v>50</v>
      </c>
      <c r="F990">
        <v>1.7999999999999999E-2</v>
      </c>
      <c r="G990">
        <v>521333</v>
      </c>
      <c r="H990">
        <v>13160</v>
      </c>
      <c r="I990">
        <v>16.399999999999999</v>
      </c>
      <c r="J990">
        <v>115</v>
      </c>
      <c r="K990">
        <v>115</v>
      </c>
      <c r="L990">
        <v>13.6</v>
      </c>
      <c r="M990">
        <v>0.97518952446588558</v>
      </c>
      <c r="N990">
        <v>2.1623000000000001</v>
      </c>
      <c r="O990">
        <v>2.1190000000000002</v>
      </c>
      <c r="P990">
        <v>3.7450000000000001</v>
      </c>
      <c r="Q990">
        <v>3.5760000000000001</v>
      </c>
      <c r="R990">
        <v>5.1623999999999999</v>
      </c>
      <c r="S990">
        <v>0.89400000000000002</v>
      </c>
      <c r="T990">
        <v>0.871</v>
      </c>
      <c r="U990">
        <v>0.86099999999999999</v>
      </c>
      <c r="V990">
        <v>0.879</v>
      </c>
      <c r="W990" t="s">
        <v>148</v>
      </c>
      <c r="X990" t="s">
        <v>671</v>
      </c>
      <c r="Y990" t="s">
        <v>89</v>
      </c>
      <c r="Z990" t="s">
        <v>198</v>
      </c>
    </row>
    <row r="991" spans="1:26" x14ac:dyDescent="0.25">
      <c r="A991" s="148">
        <v>1190</v>
      </c>
      <c r="B991" s="25">
        <v>43061</v>
      </c>
      <c r="C991" t="s">
        <v>560</v>
      </c>
      <c r="D991">
        <v>64.7</v>
      </c>
      <c r="E991">
        <v>58</v>
      </c>
      <c r="F991">
        <v>1.7999999999999999E-2</v>
      </c>
      <c r="G991">
        <v>521333</v>
      </c>
      <c r="H991">
        <v>13160</v>
      </c>
      <c r="I991">
        <v>15.8</v>
      </c>
      <c r="J991">
        <v>114.5</v>
      </c>
      <c r="K991">
        <v>114.5</v>
      </c>
      <c r="L991">
        <v>13</v>
      </c>
      <c r="M991">
        <v>0.97923875432525953</v>
      </c>
      <c r="N991">
        <v>1.1874</v>
      </c>
      <c r="O991">
        <v>1.1922999999999999</v>
      </c>
      <c r="P991">
        <v>4.6340000000000003</v>
      </c>
      <c r="Q991">
        <v>4.6470000000000002</v>
      </c>
      <c r="R991">
        <v>5.1623999999999999</v>
      </c>
      <c r="S991">
        <v>2.0150000000000001</v>
      </c>
      <c r="T991">
        <v>2.012</v>
      </c>
      <c r="U991">
        <v>1.972</v>
      </c>
      <c r="V991">
        <v>1.99</v>
      </c>
      <c r="W991" t="s">
        <v>148</v>
      </c>
      <c r="X991" t="s">
        <v>192</v>
      </c>
      <c r="Y991" t="s">
        <v>89</v>
      </c>
      <c r="Z991" t="s">
        <v>198</v>
      </c>
    </row>
    <row r="992" spans="1:26" x14ac:dyDescent="0.25">
      <c r="A992" s="148">
        <v>1189</v>
      </c>
      <c r="B992" s="25">
        <v>43060</v>
      </c>
      <c r="C992" t="s">
        <v>408</v>
      </c>
      <c r="D992">
        <v>63.5</v>
      </c>
      <c r="E992">
        <v>45</v>
      </c>
      <c r="F992">
        <v>1.7999999999999999E-2</v>
      </c>
      <c r="G992">
        <v>521333</v>
      </c>
      <c r="H992">
        <v>13160</v>
      </c>
      <c r="I992">
        <v>15.8</v>
      </c>
      <c r="J992">
        <v>114.5</v>
      </c>
      <c r="K992">
        <v>114.5</v>
      </c>
      <c r="L992">
        <v>13</v>
      </c>
      <c r="M992">
        <v>0.97923875432525953</v>
      </c>
      <c r="N992">
        <v>2.1844999999999999</v>
      </c>
      <c r="O992">
        <v>2.1572</v>
      </c>
      <c r="P992">
        <v>3.9860000000000002</v>
      </c>
      <c r="Q992">
        <v>3.8969999999999998</v>
      </c>
      <c r="R992">
        <v>5.2004000000000001</v>
      </c>
      <c r="S992">
        <v>0.94899999999999995</v>
      </c>
      <c r="T992">
        <v>0.93899999999999995</v>
      </c>
      <c r="U992">
        <v>0.92400000000000004</v>
      </c>
      <c r="V992">
        <v>0.94199999999999995</v>
      </c>
      <c r="W992" t="s">
        <v>148</v>
      </c>
      <c r="X992" t="s">
        <v>671</v>
      </c>
      <c r="Y992" t="s">
        <v>89</v>
      </c>
      <c r="Z992" t="s">
        <v>198</v>
      </c>
    </row>
    <row r="993" spans="1:26" x14ac:dyDescent="0.25">
      <c r="A993" s="148">
        <v>1188</v>
      </c>
      <c r="B993" s="25">
        <v>43060</v>
      </c>
      <c r="C993" t="s">
        <v>293</v>
      </c>
      <c r="D993">
        <v>64.5</v>
      </c>
      <c r="E993">
        <v>48</v>
      </c>
      <c r="F993">
        <v>1.7999999999999999E-2</v>
      </c>
      <c r="G993">
        <v>521333</v>
      </c>
      <c r="H993">
        <v>13160</v>
      </c>
      <c r="I993">
        <v>16.399999999999999</v>
      </c>
      <c r="J993">
        <v>114</v>
      </c>
      <c r="K993">
        <v>114</v>
      </c>
      <c r="L993">
        <v>13.6</v>
      </c>
      <c r="M993">
        <v>0.97518952446588558</v>
      </c>
      <c r="N993">
        <v>5.1623000000000001</v>
      </c>
      <c r="O993">
        <v>5.1277999999999997</v>
      </c>
      <c r="P993">
        <v>2.3359999999999999</v>
      </c>
      <c r="Q993">
        <v>2.1429999999999998</v>
      </c>
      <c r="R993">
        <v>5.2004000000000001</v>
      </c>
      <c r="S993">
        <v>0.23499999999999999</v>
      </c>
      <c r="T993">
        <v>0.217</v>
      </c>
      <c r="U993">
        <v>0.22</v>
      </c>
      <c r="V993">
        <v>0.23799999999999999</v>
      </c>
      <c r="W993" t="s">
        <v>148</v>
      </c>
      <c r="X993" t="s">
        <v>671</v>
      </c>
      <c r="Y993" t="s">
        <v>89</v>
      </c>
      <c r="Z993" t="s">
        <v>198</v>
      </c>
    </row>
    <row r="994" spans="1:26" x14ac:dyDescent="0.25">
      <c r="A994" s="148">
        <v>1187</v>
      </c>
      <c r="B994" s="25">
        <v>43060</v>
      </c>
      <c r="C994" t="s">
        <v>956</v>
      </c>
      <c r="D994">
        <v>65.8</v>
      </c>
      <c r="E994">
        <v>52</v>
      </c>
      <c r="F994">
        <v>1.7999999999999999E-2</v>
      </c>
      <c r="G994">
        <v>521333</v>
      </c>
      <c r="H994">
        <v>13160</v>
      </c>
      <c r="I994">
        <v>15.8</v>
      </c>
      <c r="J994">
        <v>115</v>
      </c>
      <c r="K994">
        <v>115</v>
      </c>
      <c r="L994">
        <v>13</v>
      </c>
      <c r="M994">
        <v>0.97923875432525953</v>
      </c>
      <c r="N994">
        <v>2.1745000000000001</v>
      </c>
      <c r="O994">
        <v>2.1394000000000002</v>
      </c>
      <c r="P994">
        <v>1.9319999999999999</v>
      </c>
      <c r="Q994">
        <v>1.8009999999999999</v>
      </c>
      <c r="R994">
        <v>5.2004000000000001</v>
      </c>
      <c r="S994">
        <v>0.46200000000000002</v>
      </c>
      <c r="T994">
        <v>0.438</v>
      </c>
      <c r="U994">
        <v>0.441</v>
      </c>
      <c r="V994">
        <v>0.45900000000000002</v>
      </c>
      <c r="W994" t="s">
        <v>148</v>
      </c>
      <c r="X994" t="s">
        <v>671</v>
      </c>
      <c r="Y994" t="s">
        <v>89</v>
      </c>
      <c r="Z994" t="s">
        <v>198</v>
      </c>
    </row>
    <row r="995" spans="1:26" x14ac:dyDescent="0.25">
      <c r="A995" s="148">
        <v>1186</v>
      </c>
      <c r="B995" s="25">
        <v>43060</v>
      </c>
      <c r="C995" t="s">
        <v>500</v>
      </c>
      <c r="D995">
        <v>76.3</v>
      </c>
      <c r="E995">
        <v>50</v>
      </c>
      <c r="F995">
        <v>1.7999999999999999E-2</v>
      </c>
      <c r="G995">
        <v>521333</v>
      </c>
      <c r="H995">
        <v>13160</v>
      </c>
      <c r="I995">
        <v>15.8</v>
      </c>
      <c r="J995">
        <v>114.5</v>
      </c>
      <c r="K995">
        <v>114.5</v>
      </c>
      <c r="L995">
        <v>13</v>
      </c>
      <c r="M995">
        <v>0.97923875432525953</v>
      </c>
      <c r="N995">
        <v>1.1243000000000001</v>
      </c>
      <c r="O995">
        <v>1.119</v>
      </c>
      <c r="P995">
        <v>4.1580000000000004</v>
      </c>
      <c r="Q995">
        <v>4.1289999999999996</v>
      </c>
      <c r="R995">
        <v>5.2004000000000001</v>
      </c>
      <c r="S995">
        <v>1.923</v>
      </c>
      <c r="T995">
        <v>1.919</v>
      </c>
      <c r="U995">
        <v>1.881</v>
      </c>
      <c r="V995">
        <v>1.899</v>
      </c>
      <c r="W995" t="s">
        <v>148</v>
      </c>
      <c r="X995" t="s">
        <v>192</v>
      </c>
      <c r="Y995" t="s">
        <v>89</v>
      </c>
      <c r="Z995" t="s">
        <v>198</v>
      </c>
    </row>
    <row r="996" spans="1:26" x14ac:dyDescent="0.25">
      <c r="A996" s="148">
        <v>1185</v>
      </c>
      <c r="B996" s="25">
        <v>43059</v>
      </c>
      <c r="C996" t="s">
        <v>952</v>
      </c>
      <c r="D996">
        <v>65.099999999999994</v>
      </c>
      <c r="E996">
        <v>45</v>
      </c>
      <c r="F996">
        <v>1.7999999999999999E-2</v>
      </c>
      <c r="G996">
        <v>521333</v>
      </c>
      <c r="H996">
        <v>13160</v>
      </c>
      <c r="I996">
        <v>16</v>
      </c>
      <c r="J996">
        <v>116</v>
      </c>
      <c r="K996">
        <v>116</v>
      </c>
      <c r="L996">
        <v>13.1</v>
      </c>
      <c r="M996">
        <v>0.97856154910096826</v>
      </c>
      <c r="N996">
        <v>1.1822999999999999</v>
      </c>
      <c r="O996">
        <v>1.1578999999999999</v>
      </c>
      <c r="P996">
        <v>2.3919999999999999</v>
      </c>
      <c r="Q996">
        <v>2.3170000000000002</v>
      </c>
      <c r="R996">
        <v>5.2016</v>
      </c>
      <c r="S996">
        <v>1.052</v>
      </c>
      <c r="T996">
        <v>1.0409999999999999</v>
      </c>
      <c r="U996">
        <v>1.024</v>
      </c>
      <c r="V996">
        <v>1.042</v>
      </c>
      <c r="W996" t="s">
        <v>148</v>
      </c>
      <c r="X996" t="s">
        <v>671</v>
      </c>
      <c r="Y996" t="s">
        <v>89</v>
      </c>
      <c r="Z996" t="s">
        <v>198</v>
      </c>
    </row>
    <row r="997" spans="1:26" x14ac:dyDescent="0.25">
      <c r="A997" s="148">
        <v>1184</v>
      </c>
      <c r="B997" s="25">
        <v>43059</v>
      </c>
      <c r="C997" t="s">
        <v>293</v>
      </c>
      <c r="D997">
        <v>65.400000000000006</v>
      </c>
      <c r="E997">
        <v>45</v>
      </c>
      <c r="F997">
        <v>1.7999999999999999E-2</v>
      </c>
      <c r="G997">
        <v>521333</v>
      </c>
      <c r="H997">
        <v>13160</v>
      </c>
      <c r="I997">
        <v>16.2</v>
      </c>
      <c r="J997">
        <v>115</v>
      </c>
      <c r="K997">
        <v>115</v>
      </c>
      <c r="L997">
        <v>13.4</v>
      </c>
      <c r="M997">
        <v>0.976535541752933</v>
      </c>
      <c r="N997">
        <v>5.1581999999999999</v>
      </c>
      <c r="O997">
        <v>5.1189</v>
      </c>
      <c r="P997">
        <v>2.343</v>
      </c>
      <c r="Q997">
        <v>2.1429999999999998</v>
      </c>
      <c r="R997">
        <v>5.2016</v>
      </c>
      <c r="S997">
        <v>0.23599999999999999</v>
      </c>
      <c r="T997">
        <v>0.218</v>
      </c>
      <c r="U997">
        <v>0.222</v>
      </c>
      <c r="V997">
        <v>0.24</v>
      </c>
      <c r="W997" t="s">
        <v>148</v>
      </c>
      <c r="X997" t="s">
        <v>671</v>
      </c>
      <c r="Y997" t="s">
        <v>89</v>
      </c>
      <c r="Z997" t="s">
        <v>198</v>
      </c>
    </row>
    <row r="998" spans="1:26" x14ac:dyDescent="0.25">
      <c r="A998" s="148">
        <v>1183</v>
      </c>
      <c r="B998" s="25">
        <v>43059</v>
      </c>
      <c r="C998" t="s">
        <v>222</v>
      </c>
      <c r="D998">
        <v>65.7</v>
      </c>
      <c r="E998">
        <v>48</v>
      </c>
      <c r="F998">
        <v>1.7999999999999999E-2</v>
      </c>
      <c r="G998">
        <v>521333</v>
      </c>
      <c r="H998">
        <v>13160</v>
      </c>
      <c r="I998">
        <v>15.7</v>
      </c>
      <c r="J998">
        <v>115</v>
      </c>
      <c r="K998">
        <v>115</v>
      </c>
      <c r="L998">
        <v>12.9</v>
      </c>
      <c r="M998">
        <v>0.97991689750692512</v>
      </c>
      <c r="N998">
        <v>2.1673</v>
      </c>
      <c r="O998">
        <v>2.1105</v>
      </c>
      <c r="P998">
        <v>1.897</v>
      </c>
      <c r="Q998">
        <v>1.756</v>
      </c>
      <c r="R998">
        <v>5.2016</v>
      </c>
      <c r="S998">
        <v>0.45500000000000002</v>
      </c>
      <c r="T998">
        <v>0.433</v>
      </c>
      <c r="U998">
        <v>0.435</v>
      </c>
      <c r="V998">
        <v>0.45300000000000001</v>
      </c>
      <c r="W998" t="s">
        <v>148</v>
      </c>
      <c r="X998" t="s">
        <v>671</v>
      </c>
      <c r="Y998" t="s">
        <v>89</v>
      </c>
      <c r="Z998" t="s">
        <v>198</v>
      </c>
    </row>
    <row r="999" spans="1:26" x14ac:dyDescent="0.25">
      <c r="A999" s="148">
        <v>1182</v>
      </c>
      <c r="B999" s="25">
        <v>43059</v>
      </c>
      <c r="C999" t="s">
        <v>560</v>
      </c>
      <c r="D999">
        <v>70.5</v>
      </c>
      <c r="E999">
        <v>51</v>
      </c>
      <c r="F999">
        <v>1.7999999999999999E-2</v>
      </c>
      <c r="G999">
        <v>521333</v>
      </c>
      <c r="H999">
        <v>13160</v>
      </c>
      <c r="I999">
        <v>15.7</v>
      </c>
      <c r="J999">
        <v>114.5</v>
      </c>
      <c r="K999">
        <v>114.5</v>
      </c>
      <c r="L999">
        <v>12.9</v>
      </c>
      <c r="M999">
        <v>0.97991689750692512</v>
      </c>
      <c r="S999" t="s">
        <v>468</v>
      </c>
      <c r="T999" t="s">
        <v>468</v>
      </c>
      <c r="U999" t="s">
        <v>468</v>
      </c>
      <c r="V999">
        <v>2.8</v>
      </c>
      <c r="W999" t="s">
        <v>661</v>
      </c>
      <c r="X999" t="s">
        <v>192</v>
      </c>
      <c r="Y999" t="s">
        <v>89</v>
      </c>
      <c r="Z999" t="s">
        <v>198</v>
      </c>
    </row>
    <row r="1000" spans="1:26" x14ac:dyDescent="0.25">
      <c r="A1000" s="148">
        <v>1181</v>
      </c>
      <c r="B1000" s="25">
        <v>43058</v>
      </c>
      <c r="C1000" t="s">
        <v>406</v>
      </c>
      <c r="D1000">
        <v>65.2</v>
      </c>
      <c r="E1000">
        <v>42</v>
      </c>
      <c r="F1000">
        <v>1.7999999999999999E-2</v>
      </c>
      <c r="G1000">
        <v>521333</v>
      </c>
      <c r="H1000">
        <v>13160</v>
      </c>
      <c r="I1000">
        <v>15.8</v>
      </c>
      <c r="J1000">
        <v>115.5</v>
      </c>
      <c r="K1000">
        <v>115.5</v>
      </c>
      <c r="L1000">
        <v>13</v>
      </c>
      <c r="M1000">
        <v>0.97923875432525953</v>
      </c>
      <c r="N1000">
        <v>1.1845000000000001</v>
      </c>
      <c r="O1000">
        <v>1.1579999999999999</v>
      </c>
      <c r="P1000">
        <v>2.3420000000000001</v>
      </c>
      <c r="Q1000">
        <v>2.2370000000000001</v>
      </c>
      <c r="R1000">
        <v>5.2651000000000003</v>
      </c>
      <c r="S1000">
        <v>1.0409999999999999</v>
      </c>
      <c r="T1000">
        <v>1.0169999999999999</v>
      </c>
      <c r="U1000">
        <v>1.008</v>
      </c>
      <c r="V1000">
        <v>1.026</v>
      </c>
      <c r="W1000" t="s">
        <v>148</v>
      </c>
      <c r="X1000" t="s">
        <v>671</v>
      </c>
      <c r="Y1000" t="s">
        <v>89</v>
      </c>
      <c r="Z1000" t="s">
        <v>198</v>
      </c>
    </row>
    <row r="1001" spans="1:26" x14ac:dyDescent="0.25">
      <c r="A1001" s="148">
        <v>1180</v>
      </c>
      <c r="B1001" s="25">
        <v>43058</v>
      </c>
      <c r="C1001" t="s">
        <v>293</v>
      </c>
      <c r="D1001">
        <v>65.5</v>
      </c>
      <c r="E1001">
        <v>44</v>
      </c>
      <c r="F1001">
        <v>1.7999999999999999E-2</v>
      </c>
      <c r="G1001">
        <v>521333</v>
      </c>
      <c r="H1001">
        <v>13160</v>
      </c>
      <c r="I1001">
        <v>16.2</v>
      </c>
      <c r="J1001">
        <v>114.5</v>
      </c>
      <c r="K1001">
        <v>114.5</v>
      </c>
      <c r="L1001">
        <v>13.4</v>
      </c>
      <c r="M1001">
        <v>0.976535541752933</v>
      </c>
      <c r="N1001">
        <v>5.1523000000000003</v>
      </c>
      <c r="O1001">
        <v>5.1028000000000002</v>
      </c>
      <c r="P1001">
        <v>2.2650000000000001</v>
      </c>
      <c r="Q1001">
        <v>2.0979999999999999</v>
      </c>
      <c r="R1001">
        <v>5.2651000000000003</v>
      </c>
      <c r="S1001">
        <v>0.23100000000000001</v>
      </c>
      <c r="T1001">
        <v>0.216</v>
      </c>
      <c r="U1001">
        <v>0.218</v>
      </c>
      <c r="V1001">
        <v>0.23599999999999999</v>
      </c>
      <c r="W1001" t="s">
        <v>148</v>
      </c>
      <c r="X1001" t="s">
        <v>671</v>
      </c>
      <c r="Y1001" t="s">
        <v>89</v>
      </c>
      <c r="Z1001" t="s">
        <v>198</v>
      </c>
    </row>
    <row r="1002" spans="1:26" x14ac:dyDescent="0.25">
      <c r="A1002" s="148">
        <v>1179</v>
      </c>
      <c r="B1002" s="25">
        <v>43058</v>
      </c>
      <c r="C1002" t="s">
        <v>220</v>
      </c>
      <c r="D1002">
        <v>65.7</v>
      </c>
      <c r="E1002">
        <v>44</v>
      </c>
      <c r="F1002">
        <v>1.7999999999999999E-2</v>
      </c>
      <c r="G1002">
        <v>521333</v>
      </c>
      <c r="H1002">
        <v>13160</v>
      </c>
      <c r="I1002">
        <v>15.7</v>
      </c>
      <c r="J1002">
        <v>114.5</v>
      </c>
      <c r="K1002">
        <v>114.5</v>
      </c>
      <c r="L1002">
        <v>12.9</v>
      </c>
      <c r="M1002">
        <v>0.97991689750692512</v>
      </c>
      <c r="N1002">
        <v>2.1589</v>
      </c>
      <c r="O1002">
        <v>2.1206999999999998</v>
      </c>
      <c r="P1002">
        <v>1.5680000000000001</v>
      </c>
      <c r="Q1002">
        <v>1.452</v>
      </c>
      <c r="R1002">
        <v>5.2651000000000003</v>
      </c>
      <c r="S1002">
        <v>0.38200000000000001</v>
      </c>
      <c r="T1002">
        <v>0.36</v>
      </c>
      <c r="U1002">
        <v>0.36399999999999999</v>
      </c>
      <c r="V1002">
        <v>0.38200000000000001</v>
      </c>
      <c r="W1002" t="s">
        <v>148</v>
      </c>
      <c r="X1002" t="s">
        <v>671</v>
      </c>
      <c r="Y1002" t="s">
        <v>89</v>
      </c>
      <c r="Z1002" t="s">
        <v>198</v>
      </c>
    </row>
    <row r="1003" spans="1:26" x14ac:dyDescent="0.25">
      <c r="A1003" s="148">
        <v>1178</v>
      </c>
      <c r="B1003" s="25">
        <v>43058</v>
      </c>
      <c r="C1003" t="s">
        <v>500</v>
      </c>
      <c r="D1003">
        <v>65.099999999999994</v>
      </c>
      <c r="E1003">
        <v>67</v>
      </c>
      <c r="F1003">
        <v>1.7999999999999999E-2</v>
      </c>
      <c r="G1003">
        <v>521333</v>
      </c>
      <c r="H1003">
        <v>13160</v>
      </c>
      <c r="I1003">
        <v>15.8</v>
      </c>
      <c r="J1003">
        <v>114.5</v>
      </c>
      <c r="K1003">
        <v>114.5</v>
      </c>
      <c r="L1003">
        <v>13</v>
      </c>
      <c r="M1003">
        <v>0.97923875432525953</v>
      </c>
      <c r="N1003">
        <v>1.1045</v>
      </c>
      <c r="O1003">
        <v>1.1266</v>
      </c>
      <c r="P1003">
        <v>3.476</v>
      </c>
      <c r="Q1003">
        <v>3.4969999999999999</v>
      </c>
      <c r="R1003">
        <v>5.2651000000000003</v>
      </c>
      <c r="S1003">
        <v>1.657</v>
      </c>
      <c r="T1003">
        <v>1.6339999999999999</v>
      </c>
      <c r="U1003">
        <v>1.611</v>
      </c>
      <c r="V1003">
        <v>1.629</v>
      </c>
      <c r="W1003" t="s">
        <v>148</v>
      </c>
      <c r="X1003" t="s">
        <v>192</v>
      </c>
      <c r="Y1003" t="s">
        <v>89</v>
      </c>
      <c r="Z1003" t="s">
        <v>198</v>
      </c>
    </row>
    <row r="1004" spans="1:26" x14ac:dyDescent="0.25">
      <c r="A1004" s="148">
        <v>1177</v>
      </c>
      <c r="B1004" s="25">
        <v>43057</v>
      </c>
      <c r="C1004" t="s">
        <v>406</v>
      </c>
      <c r="D1004">
        <v>62.1</v>
      </c>
      <c r="E1004">
        <v>42</v>
      </c>
      <c r="F1004">
        <v>1.9E-2</v>
      </c>
      <c r="G1004">
        <v>521333</v>
      </c>
      <c r="H1004">
        <v>13160</v>
      </c>
      <c r="I1004">
        <v>15.8</v>
      </c>
      <c r="J1004">
        <v>115.5</v>
      </c>
      <c r="K1004">
        <v>115.5</v>
      </c>
      <c r="L1004">
        <v>13</v>
      </c>
      <c r="M1004">
        <v>0.97923875432525953</v>
      </c>
      <c r="N1004">
        <v>1.1845000000000001</v>
      </c>
      <c r="O1004">
        <v>1.1372</v>
      </c>
      <c r="P1004">
        <v>2.9929999999999999</v>
      </c>
      <c r="Q1004">
        <v>2.802</v>
      </c>
      <c r="R1004">
        <v>5.3415999999999997</v>
      </c>
      <c r="S1004">
        <v>1.35</v>
      </c>
      <c r="T1004">
        <v>1.3160000000000001</v>
      </c>
      <c r="U1004">
        <v>1.3049999999999999</v>
      </c>
      <c r="V1004">
        <v>1.3240000000000001</v>
      </c>
      <c r="W1004" t="s">
        <v>148</v>
      </c>
      <c r="X1004" t="s">
        <v>671</v>
      </c>
      <c r="Y1004" t="s">
        <v>89</v>
      </c>
      <c r="Z1004" t="s">
        <v>198</v>
      </c>
    </row>
    <row r="1005" spans="1:26" x14ac:dyDescent="0.25">
      <c r="A1005" s="148">
        <v>1176</v>
      </c>
      <c r="B1005" s="25">
        <v>43057</v>
      </c>
      <c r="C1005" t="s">
        <v>293</v>
      </c>
      <c r="D1005">
        <v>62.5</v>
      </c>
      <c r="E1005">
        <v>42</v>
      </c>
      <c r="F1005">
        <v>1.7999999999999999E-2</v>
      </c>
      <c r="G1005">
        <v>521333</v>
      </c>
      <c r="H1005">
        <v>13160</v>
      </c>
      <c r="I1005">
        <v>16.100000000000001</v>
      </c>
      <c r="J1005">
        <v>113</v>
      </c>
      <c r="K1005">
        <v>113</v>
      </c>
      <c r="L1005">
        <v>13.4</v>
      </c>
      <c r="M1005">
        <v>0.976535541752933</v>
      </c>
      <c r="N1005">
        <v>5.1417999999999999</v>
      </c>
      <c r="O1005">
        <v>5.1002999999999998</v>
      </c>
      <c r="P1005">
        <v>2.2120000000000002</v>
      </c>
      <c r="Q1005">
        <v>2.0209999999999999</v>
      </c>
      <c r="R1005">
        <v>5.3415999999999997</v>
      </c>
      <c r="S1005">
        <v>0.23</v>
      </c>
      <c r="T1005">
        <v>0.21199999999999999</v>
      </c>
      <c r="U1005">
        <v>0.216</v>
      </c>
      <c r="V1005">
        <v>0.23400000000000001</v>
      </c>
      <c r="W1005" t="s">
        <v>148</v>
      </c>
      <c r="X1005" t="s">
        <v>671</v>
      </c>
      <c r="Y1005" t="s">
        <v>89</v>
      </c>
      <c r="Z1005" t="s">
        <v>198</v>
      </c>
    </row>
    <row r="1006" spans="1:26" x14ac:dyDescent="0.25">
      <c r="A1006" s="148">
        <v>1175</v>
      </c>
      <c r="B1006" s="25">
        <v>43057</v>
      </c>
      <c r="C1006" t="s">
        <v>412</v>
      </c>
      <c r="D1006">
        <v>65.400000000000006</v>
      </c>
      <c r="E1006">
        <v>44</v>
      </c>
      <c r="F1006">
        <v>1.7999999999999999E-2</v>
      </c>
      <c r="G1006">
        <v>521333</v>
      </c>
      <c r="H1006">
        <v>13160</v>
      </c>
      <c r="I1006">
        <v>15.8</v>
      </c>
      <c r="J1006">
        <v>115</v>
      </c>
      <c r="K1006">
        <v>115</v>
      </c>
      <c r="L1006">
        <v>13</v>
      </c>
      <c r="M1006">
        <v>0.97923875432525953</v>
      </c>
      <c r="N1006">
        <v>2.1724999999999999</v>
      </c>
      <c r="O1006">
        <v>2.1286999999999998</v>
      </c>
      <c r="P1006">
        <v>1.7789999999999999</v>
      </c>
      <c r="Q1006">
        <v>1.645</v>
      </c>
      <c r="R1006">
        <v>5.3415999999999997</v>
      </c>
      <c r="S1006">
        <v>0.437</v>
      </c>
      <c r="T1006">
        <v>0.41299999999999998</v>
      </c>
      <c r="U1006">
        <v>0.41599999999999998</v>
      </c>
      <c r="V1006">
        <v>0.434</v>
      </c>
      <c r="W1006" t="s">
        <v>148</v>
      </c>
      <c r="X1006" t="s">
        <v>671</v>
      </c>
      <c r="Y1006" t="s">
        <v>89</v>
      </c>
      <c r="Z1006" t="s">
        <v>198</v>
      </c>
    </row>
    <row r="1007" spans="1:26" x14ac:dyDescent="0.25">
      <c r="A1007" s="148">
        <v>1174</v>
      </c>
      <c r="B1007" s="25">
        <v>43057</v>
      </c>
      <c r="C1007" t="s">
        <v>217</v>
      </c>
      <c r="D1007">
        <v>72.5</v>
      </c>
      <c r="E1007">
        <v>49</v>
      </c>
      <c r="F1007">
        <v>1.7999999999999999E-2</v>
      </c>
      <c r="G1007">
        <v>521333</v>
      </c>
      <c r="H1007">
        <v>13160</v>
      </c>
      <c r="I1007">
        <v>15.8</v>
      </c>
      <c r="J1007">
        <v>114.5</v>
      </c>
      <c r="K1007">
        <v>114.5</v>
      </c>
      <c r="L1007">
        <v>13</v>
      </c>
      <c r="M1007">
        <v>0.97923875432525953</v>
      </c>
      <c r="N1007">
        <v>5.1454000000000004</v>
      </c>
      <c r="O1007">
        <v>5.1809000000000003</v>
      </c>
      <c r="P1007">
        <v>1.0069999999999999</v>
      </c>
      <c r="Q1007">
        <v>1.0489999999999999</v>
      </c>
      <c r="R1007">
        <v>5.3415999999999997</v>
      </c>
      <c r="S1007">
        <v>0.251</v>
      </c>
      <c r="T1007">
        <v>0.25700000000000001</v>
      </c>
      <c r="U1007">
        <v>0.249</v>
      </c>
      <c r="V1007">
        <v>0.26700000000000002</v>
      </c>
      <c r="W1007" t="s">
        <v>148</v>
      </c>
      <c r="X1007" t="s">
        <v>192</v>
      </c>
      <c r="Y1007" t="s">
        <v>89</v>
      </c>
      <c r="Z1007" t="s">
        <v>198</v>
      </c>
    </row>
    <row r="1008" spans="1:26" x14ac:dyDescent="0.25">
      <c r="A1008" s="148">
        <v>1173</v>
      </c>
      <c r="B1008" s="25">
        <v>43057</v>
      </c>
      <c r="C1008" t="s">
        <v>560</v>
      </c>
      <c r="D1008">
        <v>73</v>
      </c>
      <c r="E1008">
        <v>46</v>
      </c>
      <c r="F1008">
        <v>1.7999999999999999E-2</v>
      </c>
      <c r="G1008">
        <v>521333</v>
      </c>
      <c r="H1008">
        <v>13160</v>
      </c>
      <c r="I1008">
        <v>15.7</v>
      </c>
      <c r="J1008">
        <v>114.5</v>
      </c>
      <c r="K1008">
        <v>114.5</v>
      </c>
      <c r="L1008">
        <v>12.9</v>
      </c>
      <c r="M1008">
        <v>0.97991689750692512</v>
      </c>
      <c r="T1008" t="s">
        <v>468</v>
      </c>
      <c r="U1008" t="s">
        <v>468</v>
      </c>
      <c r="V1008">
        <v>3</v>
      </c>
      <c r="W1008" t="s">
        <v>661</v>
      </c>
      <c r="X1008" t="s">
        <v>192</v>
      </c>
      <c r="Y1008" t="s">
        <v>89</v>
      </c>
      <c r="Z1008" t="s">
        <v>198</v>
      </c>
    </row>
    <row r="1009" spans="1:26" x14ac:dyDescent="0.25">
      <c r="A1009" s="148">
        <v>1172</v>
      </c>
      <c r="B1009" s="25">
        <v>43056</v>
      </c>
      <c r="C1009" t="s">
        <v>407</v>
      </c>
      <c r="D1009">
        <v>65.2</v>
      </c>
      <c r="E1009">
        <v>42</v>
      </c>
      <c r="F1009">
        <v>1.7999999999999999E-2</v>
      </c>
      <c r="G1009">
        <v>521333</v>
      </c>
      <c r="H1009">
        <v>13160</v>
      </c>
      <c r="I1009">
        <v>15.8</v>
      </c>
      <c r="J1009">
        <v>115</v>
      </c>
      <c r="K1009">
        <v>115</v>
      </c>
      <c r="L1009">
        <v>13</v>
      </c>
      <c r="M1009">
        <v>0.97923875432525953</v>
      </c>
      <c r="V1009">
        <v>2.2000000000000002</v>
      </c>
      <c r="W1009" t="s">
        <v>661</v>
      </c>
      <c r="X1009" t="s">
        <v>671</v>
      </c>
      <c r="Y1009" t="s">
        <v>89</v>
      </c>
      <c r="Z1009" t="s">
        <v>198</v>
      </c>
    </row>
    <row r="1010" spans="1:26" x14ac:dyDescent="0.25">
      <c r="A1010" s="148">
        <v>1171</v>
      </c>
      <c r="B1010" s="25">
        <v>43056</v>
      </c>
      <c r="C1010" t="s">
        <v>956</v>
      </c>
      <c r="D1010">
        <v>65.8</v>
      </c>
      <c r="E1010">
        <v>43</v>
      </c>
      <c r="F1010">
        <v>1.7999999999999999E-2</v>
      </c>
      <c r="G1010">
        <v>521333</v>
      </c>
      <c r="H1010">
        <v>13160</v>
      </c>
      <c r="I1010">
        <v>16</v>
      </c>
      <c r="J1010">
        <v>116</v>
      </c>
      <c r="K1010">
        <v>116</v>
      </c>
      <c r="L1010">
        <v>13.1</v>
      </c>
      <c r="M1010">
        <v>0.97856154910096826</v>
      </c>
      <c r="N1010">
        <v>5.1542000000000003</v>
      </c>
      <c r="O1010">
        <v>5.1078000000000001</v>
      </c>
      <c r="P1010">
        <v>2.8969999999999998</v>
      </c>
      <c r="Q1010">
        <v>2.734</v>
      </c>
      <c r="R1010">
        <v>5.0151000000000003</v>
      </c>
      <c r="S1010">
        <v>0.28199999999999997</v>
      </c>
      <c r="T1010">
        <v>0.26800000000000002</v>
      </c>
      <c r="U1010">
        <v>0.26900000000000002</v>
      </c>
      <c r="V1010">
        <v>0.28699999999999998</v>
      </c>
      <c r="W1010" t="s">
        <v>148</v>
      </c>
      <c r="X1010" t="s">
        <v>671</v>
      </c>
      <c r="Y1010" t="s">
        <v>89</v>
      </c>
      <c r="Z1010" t="s">
        <v>198</v>
      </c>
    </row>
    <row r="1011" spans="1:26" x14ac:dyDescent="0.25">
      <c r="A1011" s="148">
        <v>1170</v>
      </c>
      <c r="B1011" s="25">
        <v>43056</v>
      </c>
      <c r="C1011" t="s">
        <v>410</v>
      </c>
      <c r="D1011">
        <v>66.3</v>
      </c>
      <c r="E1011">
        <v>44</v>
      </c>
      <c r="F1011">
        <v>1.7999999999999999E-2</v>
      </c>
      <c r="G1011">
        <v>521333</v>
      </c>
      <c r="H1011">
        <v>13160</v>
      </c>
      <c r="I1011">
        <v>15.8</v>
      </c>
      <c r="J1011">
        <v>115</v>
      </c>
      <c r="K1011">
        <v>115</v>
      </c>
      <c r="L1011">
        <v>13</v>
      </c>
      <c r="M1011">
        <v>0.97923875432525953</v>
      </c>
      <c r="N1011">
        <v>2.1472000000000002</v>
      </c>
      <c r="O1011">
        <v>2.1074999999999999</v>
      </c>
      <c r="P1011">
        <v>1.603</v>
      </c>
      <c r="Q1011">
        <v>1.5029999999999999</v>
      </c>
      <c r="R1011">
        <v>5.0151000000000003</v>
      </c>
      <c r="S1011">
        <v>0.374</v>
      </c>
      <c r="T1011">
        <v>0.35799999999999998</v>
      </c>
      <c r="U1011">
        <v>0.35799999999999998</v>
      </c>
      <c r="V1011">
        <v>0.376</v>
      </c>
      <c r="W1011" t="s">
        <v>148</v>
      </c>
      <c r="X1011" t="s">
        <v>671</v>
      </c>
      <c r="Y1011" t="s">
        <v>89</v>
      </c>
      <c r="Z1011" t="s">
        <v>198</v>
      </c>
    </row>
    <row r="1012" spans="1:26" x14ac:dyDescent="0.25">
      <c r="A1012" s="148">
        <v>1169</v>
      </c>
      <c r="B1012" s="25">
        <v>43056</v>
      </c>
      <c r="C1012" t="s">
        <v>500</v>
      </c>
      <c r="D1012">
        <v>68.900000000000006</v>
      </c>
      <c r="E1012">
        <v>38</v>
      </c>
      <c r="F1012">
        <v>1.7999999999999999E-2</v>
      </c>
      <c r="G1012">
        <v>521333</v>
      </c>
      <c r="H1012">
        <v>13160</v>
      </c>
      <c r="I1012">
        <v>15.8</v>
      </c>
      <c r="J1012">
        <v>114</v>
      </c>
      <c r="K1012">
        <v>114</v>
      </c>
      <c r="L1012">
        <v>13</v>
      </c>
      <c r="M1012">
        <v>0.97923875432525953</v>
      </c>
      <c r="N1012">
        <v>1.1922999999999999</v>
      </c>
      <c r="O1012">
        <v>1.1342000000000001</v>
      </c>
      <c r="P1012">
        <v>3.952</v>
      </c>
      <c r="Q1012">
        <v>3.8149999999999999</v>
      </c>
      <c r="R1012">
        <v>5.0151000000000003</v>
      </c>
      <c r="S1012">
        <v>1.6619999999999999</v>
      </c>
      <c r="T1012">
        <v>1.6870000000000001</v>
      </c>
      <c r="U1012">
        <v>1.64</v>
      </c>
      <c r="V1012">
        <v>1.6579999999999999</v>
      </c>
      <c r="W1012" t="s">
        <v>148</v>
      </c>
      <c r="X1012" t="s">
        <v>192</v>
      </c>
      <c r="Y1012" t="s">
        <v>89</v>
      </c>
      <c r="Z1012" t="s">
        <v>198</v>
      </c>
    </row>
    <row r="1013" spans="1:26" x14ac:dyDescent="0.25">
      <c r="A1013" s="148">
        <v>1168</v>
      </c>
      <c r="B1013" s="25">
        <v>43056</v>
      </c>
      <c r="C1013" t="s">
        <v>408</v>
      </c>
      <c r="D1013">
        <v>64.5</v>
      </c>
      <c r="E1013">
        <v>55</v>
      </c>
      <c r="F1013">
        <v>1.7999999999999999E-2</v>
      </c>
      <c r="G1013">
        <v>521333</v>
      </c>
      <c r="H1013">
        <v>13160</v>
      </c>
      <c r="I1013">
        <v>15.8</v>
      </c>
      <c r="J1013">
        <v>115</v>
      </c>
      <c r="K1013">
        <v>115</v>
      </c>
      <c r="L1013">
        <v>13</v>
      </c>
      <c r="M1013">
        <v>0.97923875432525953</v>
      </c>
      <c r="N1013">
        <v>1.0709</v>
      </c>
      <c r="O1013">
        <v>1.0143</v>
      </c>
      <c r="P1013">
        <v>2.2069999999999999</v>
      </c>
      <c r="Q1013">
        <v>2.1030000000000002</v>
      </c>
      <c r="R1013">
        <v>5.0151000000000003</v>
      </c>
      <c r="S1013">
        <v>1.034</v>
      </c>
      <c r="T1013">
        <v>1.04</v>
      </c>
      <c r="U1013">
        <v>1.0149999999999999</v>
      </c>
      <c r="V1013">
        <v>1.0329999999999999</v>
      </c>
      <c r="W1013" t="s">
        <v>148</v>
      </c>
      <c r="X1013" t="s">
        <v>191</v>
      </c>
      <c r="Y1013" t="s">
        <v>89</v>
      </c>
      <c r="Z1013" t="s">
        <v>198</v>
      </c>
    </row>
    <row r="1014" spans="1:26" x14ac:dyDescent="0.25">
      <c r="A1014" s="148">
        <v>1167</v>
      </c>
      <c r="B1014" s="25">
        <v>43055</v>
      </c>
      <c r="C1014" t="s">
        <v>955</v>
      </c>
      <c r="D1014">
        <v>63.8</v>
      </c>
      <c r="E1014">
        <v>58</v>
      </c>
      <c r="F1014">
        <v>1.7999999999999999E-2</v>
      </c>
      <c r="G1014">
        <v>521333</v>
      </c>
      <c r="H1014">
        <v>13160</v>
      </c>
      <c r="I1014">
        <v>15.8</v>
      </c>
      <c r="J1014">
        <v>115</v>
      </c>
      <c r="K1014">
        <v>115</v>
      </c>
      <c r="L1014">
        <v>13</v>
      </c>
      <c r="M1014">
        <v>0.97923875432525953</v>
      </c>
      <c r="N1014">
        <v>2.0428000000000002</v>
      </c>
      <c r="O1014">
        <v>2.0156999999999998</v>
      </c>
      <c r="P1014">
        <v>1.2350000000000001</v>
      </c>
      <c r="Q1014">
        <v>1.167</v>
      </c>
      <c r="R1014">
        <v>5.1233000000000004</v>
      </c>
      <c r="S1014">
        <v>0.31</v>
      </c>
      <c r="T1014">
        <v>0.29699999999999999</v>
      </c>
      <c r="U1014">
        <v>0.29699999999999999</v>
      </c>
      <c r="V1014">
        <v>0.315</v>
      </c>
      <c r="W1014" t="s">
        <v>148</v>
      </c>
      <c r="X1014" t="s">
        <v>191</v>
      </c>
      <c r="Y1014" t="s">
        <v>89</v>
      </c>
      <c r="Z1014" t="s">
        <v>198</v>
      </c>
    </row>
    <row r="1015" spans="1:26" x14ac:dyDescent="0.25">
      <c r="A1015" s="148">
        <v>1166</v>
      </c>
      <c r="B1015" s="25">
        <v>43055</v>
      </c>
      <c r="C1015" t="s">
        <v>560</v>
      </c>
      <c r="D1015">
        <v>91.6</v>
      </c>
      <c r="E1015">
        <v>56</v>
      </c>
      <c r="F1015">
        <v>1.7999999999999999E-2</v>
      </c>
      <c r="G1015">
        <v>521333</v>
      </c>
      <c r="H1015">
        <v>13160</v>
      </c>
      <c r="I1015">
        <v>15.5</v>
      </c>
      <c r="J1015">
        <v>114</v>
      </c>
      <c r="K1015">
        <v>114</v>
      </c>
      <c r="L1015">
        <v>12.8</v>
      </c>
      <c r="M1015">
        <v>0.98059598059598052</v>
      </c>
      <c r="N1015">
        <v>1.1822999999999999</v>
      </c>
      <c r="O1015">
        <v>1.1567000000000001</v>
      </c>
      <c r="P1015">
        <v>2.9980000000000002</v>
      </c>
      <c r="Q1015">
        <v>2.8570000000000002</v>
      </c>
      <c r="R1015">
        <v>5.1233000000000004</v>
      </c>
      <c r="S1015">
        <v>1.2989999999999999</v>
      </c>
      <c r="T1015">
        <v>1.2649999999999999</v>
      </c>
      <c r="U1015">
        <v>1.2569999999999999</v>
      </c>
      <c r="V1015">
        <v>1.2749999999999999</v>
      </c>
      <c r="W1015" t="s">
        <v>148</v>
      </c>
      <c r="X1015" t="s">
        <v>671</v>
      </c>
      <c r="Y1015" t="s">
        <v>89</v>
      </c>
      <c r="Z1015" t="s">
        <v>198</v>
      </c>
    </row>
    <row r="1016" spans="1:26" x14ac:dyDescent="0.25">
      <c r="A1016" s="148">
        <v>1165</v>
      </c>
      <c r="B1016" s="25">
        <v>43054</v>
      </c>
      <c r="C1016" t="s">
        <v>955</v>
      </c>
      <c r="D1016">
        <v>70.099999999999994</v>
      </c>
      <c r="E1016">
        <v>64</v>
      </c>
      <c r="F1016">
        <v>1.7999999999999999E-2</v>
      </c>
      <c r="G1016">
        <v>521333</v>
      </c>
      <c r="H1016">
        <v>13160</v>
      </c>
      <c r="I1016">
        <v>15.8</v>
      </c>
      <c r="J1016">
        <v>115</v>
      </c>
      <c r="K1016">
        <v>115</v>
      </c>
      <c r="L1016">
        <v>13</v>
      </c>
      <c r="M1016">
        <v>0.97923875432525953</v>
      </c>
      <c r="N1016">
        <v>2.3401999999999998</v>
      </c>
      <c r="O1016">
        <v>2.1896</v>
      </c>
      <c r="P1016">
        <v>4.7960000000000003</v>
      </c>
      <c r="Q1016">
        <v>4.4420000000000002</v>
      </c>
      <c r="R1016">
        <v>4.8897000000000004</v>
      </c>
      <c r="S1016">
        <v>1.002</v>
      </c>
      <c r="T1016">
        <v>0.99199999999999999</v>
      </c>
      <c r="U1016">
        <v>0.97599999999999998</v>
      </c>
      <c r="V1016">
        <v>0.99399999999999999</v>
      </c>
      <c r="W1016" t="s">
        <v>148</v>
      </c>
      <c r="X1016" t="s">
        <v>190</v>
      </c>
      <c r="Y1016" t="s">
        <v>89</v>
      </c>
      <c r="Z1016" t="s">
        <v>198</v>
      </c>
    </row>
    <row r="1017" spans="1:26" x14ac:dyDescent="0.25">
      <c r="A1017" s="148">
        <v>1164</v>
      </c>
      <c r="B1017" s="25">
        <v>43054</v>
      </c>
      <c r="C1017" t="s">
        <v>500</v>
      </c>
      <c r="D1017">
        <v>77.599999999999994</v>
      </c>
      <c r="E1017">
        <v>89</v>
      </c>
      <c r="F1017">
        <v>1.7999999999999999E-2</v>
      </c>
      <c r="G1017">
        <v>521333</v>
      </c>
      <c r="H1017">
        <v>13160</v>
      </c>
      <c r="I1017">
        <v>15.6</v>
      </c>
      <c r="J1017">
        <v>114</v>
      </c>
      <c r="K1017">
        <v>114</v>
      </c>
      <c r="L1017">
        <v>12.9</v>
      </c>
      <c r="M1017">
        <v>0.97991689750692512</v>
      </c>
      <c r="N1017">
        <v>1.1761999999999999</v>
      </c>
      <c r="O1017">
        <v>1.119</v>
      </c>
      <c r="P1017">
        <v>3.6230000000000002</v>
      </c>
      <c r="Q1017">
        <v>3.3780000000000001</v>
      </c>
      <c r="R1017">
        <v>4.8897000000000004</v>
      </c>
      <c r="S1017">
        <v>1.506</v>
      </c>
      <c r="T1017">
        <v>1.476</v>
      </c>
      <c r="U1017">
        <v>1.4610000000000001</v>
      </c>
      <c r="V1017">
        <v>1.4790000000000001</v>
      </c>
      <c r="W1017" t="s">
        <v>148</v>
      </c>
      <c r="X1017" t="s">
        <v>671</v>
      </c>
      <c r="Y1017" t="s">
        <v>89</v>
      </c>
      <c r="Z1017" t="s">
        <v>198</v>
      </c>
    </row>
    <row r="1018" spans="1:26" x14ac:dyDescent="0.25">
      <c r="A1018" s="148">
        <v>1163</v>
      </c>
      <c r="B1018" s="25">
        <v>43053</v>
      </c>
      <c r="C1018" t="s">
        <v>952</v>
      </c>
      <c r="D1018">
        <v>69.7</v>
      </c>
      <c r="E1018">
        <v>60</v>
      </c>
      <c r="F1018">
        <v>1.7999999999999999E-2</v>
      </c>
      <c r="G1018">
        <v>521333</v>
      </c>
      <c r="H1018">
        <v>13160</v>
      </c>
      <c r="I1018">
        <v>15.8</v>
      </c>
      <c r="J1018">
        <v>115</v>
      </c>
      <c r="K1018">
        <v>115</v>
      </c>
      <c r="L1018">
        <v>13</v>
      </c>
      <c r="M1018">
        <v>0.97923875432525953</v>
      </c>
      <c r="N1018">
        <v>1.8203</v>
      </c>
      <c r="O1018">
        <v>1.4487000000000001</v>
      </c>
      <c r="P1018">
        <v>7.3339999999999996</v>
      </c>
      <c r="Q1018">
        <v>5.79</v>
      </c>
      <c r="R1018">
        <v>4.9143999999999997</v>
      </c>
      <c r="S1018">
        <v>1.98</v>
      </c>
      <c r="T1018">
        <v>1.964</v>
      </c>
      <c r="U1018">
        <v>1.931</v>
      </c>
      <c r="V1018">
        <v>1.9490000000000001</v>
      </c>
      <c r="W1018" t="s">
        <v>148</v>
      </c>
      <c r="X1018" t="s">
        <v>190</v>
      </c>
      <c r="Y1018" t="s">
        <v>89</v>
      </c>
      <c r="Z1018" t="s">
        <v>198</v>
      </c>
    </row>
    <row r="1019" spans="1:26" x14ac:dyDescent="0.25">
      <c r="A1019" s="148">
        <v>1162</v>
      </c>
      <c r="B1019" s="25">
        <v>43053</v>
      </c>
      <c r="C1019" t="s">
        <v>293</v>
      </c>
      <c r="D1019">
        <v>69.7</v>
      </c>
      <c r="E1019">
        <v>60</v>
      </c>
      <c r="F1019">
        <v>1.7999999999999999E-2</v>
      </c>
      <c r="G1019">
        <v>521333</v>
      </c>
      <c r="H1019">
        <v>13160</v>
      </c>
      <c r="I1019">
        <v>16.2</v>
      </c>
      <c r="J1019">
        <v>115</v>
      </c>
      <c r="K1019">
        <v>115</v>
      </c>
      <c r="L1019">
        <v>13.4</v>
      </c>
      <c r="M1019">
        <v>0.976535541752933</v>
      </c>
      <c r="N1019">
        <v>2.5099999999999998</v>
      </c>
      <c r="O1019">
        <v>2.5617999999999999</v>
      </c>
      <c r="P1019">
        <v>2.145</v>
      </c>
      <c r="Q1019">
        <v>2.1579999999999999</v>
      </c>
      <c r="R1019">
        <v>4.9143999999999997</v>
      </c>
      <c r="S1019">
        <v>0.42</v>
      </c>
      <c r="T1019">
        <v>0.41399999999999998</v>
      </c>
      <c r="U1019">
        <v>0.40699999999999997</v>
      </c>
      <c r="V1019">
        <v>0.42499999999999999</v>
      </c>
      <c r="W1019" t="s">
        <v>148</v>
      </c>
      <c r="X1019" t="s">
        <v>190</v>
      </c>
      <c r="Y1019" t="s">
        <v>89</v>
      </c>
      <c r="Z1019" t="s">
        <v>198</v>
      </c>
    </row>
    <row r="1020" spans="1:26" x14ac:dyDescent="0.25">
      <c r="A1020" s="148">
        <v>1161</v>
      </c>
      <c r="B1020" s="25">
        <v>43053</v>
      </c>
      <c r="C1020" t="s">
        <v>220</v>
      </c>
      <c r="D1020">
        <v>69.7</v>
      </c>
      <c r="E1020">
        <v>60</v>
      </c>
      <c r="F1020">
        <v>1.7999999999999999E-2</v>
      </c>
      <c r="G1020">
        <v>521333</v>
      </c>
      <c r="H1020">
        <v>13160</v>
      </c>
      <c r="I1020">
        <v>15.8</v>
      </c>
      <c r="J1020">
        <v>115</v>
      </c>
      <c r="K1020">
        <v>115</v>
      </c>
      <c r="L1020">
        <v>13</v>
      </c>
      <c r="M1020">
        <v>0.97923875432525953</v>
      </c>
      <c r="N1020">
        <v>2.8256999999999999</v>
      </c>
      <c r="O1020">
        <v>2.1145</v>
      </c>
      <c r="P1020">
        <v>2.4489999999999998</v>
      </c>
      <c r="Q1020">
        <v>1.833</v>
      </c>
      <c r="R1020">
        <v>4.9143999999999997</v>
      </c>
      <c r="S1020">
        <v>0.42599999999999999</v>
      </c>
      <c r="T1020">
        <v>0.42599999999999999</v>
      </c>
      <c r="U1020">
        <v>0.41699999999999998</v>
      </c>
      <c r="V1020">
        <v>0.435</v>
      </c>
      <c r="W1020" t="s">
        <v>148</v>
      </c>
      <c r="X1020" t="s">
        <v>190</v>
      </c>
      <c r="Y1020" t="s">
        <v>89</v>
      </c>
      <c r="Z1020" t="s">
        <v>198</v>
      </c>
    </row>
    <row r="1021" spans="1:26" x14ac:dyDescent="0.25">
      <c r="A1021" s="148">
        <v>1160</v>
      </c>
      <c r="B1021" s="25">
        <v>43053</v>
      </c>
      <c r="C1021" t="s">
        <v>222</v>
      </c>
      <c r="D1021">
        <v>69.7</v>
      </c>
      <c r="E1021">
        <v>60</v>
      </c>
      <c r="F1021">
        <v>1.7999999999999999E-2</v>
      </c>
      <c r="G1021">
        <v>521333</v>
      </c>
      <c r="H1021">
        <v>13160</v>
      </c>
      <c r="I1021">
        <v>15.8</v>
      </c>
      <c r="J1021">
        <v>115.5</v>
      </c>
      <c r="K1021">
        <v>115.5</v>
      </c>
      <c r="L1021">
        <v>13</v>
      </c>
      <c r="M1021">
        <v>0.97923875432525953</v>
      </c>
      <c r="N1021">
        <v>2.3614000000000002</v>
      </c>
      <c r="O1021">
        <v>2.629</v>
      </c>
      <c r="P1021">
        <v>2.2629999999999999</v>
      </c>
      <c r="Q1021">
        <v>2.5089999999999999</v>
      </c>
      <c r="R1021">
        <v>4.9143999999999997</v>
      </c>
      <c r="S1021">
        <v>0.47099999999999997</v>
      </c>
      <c r="T1021">
        <v>0.46899999999999997</v>
      </c>
      <c r="U1021">
        <v>0.46</v>
      </c>
      <c r="V1021">
        <v>0.47799999999999998</v>
      </c>
      <c r="W1021" t="s">
        <v>148</v>
      </c>
      <c r="X1021" t="s">
        <v>190</v>
      </c>
      <c r="Y1021" t="s">
        <v>89</v>
      </c>
      <c r="Z1021" t="s">
        <v>198</v>
      </c>
    </row>
    <row r="1022" spans="1:26" x14ac:dyDescent="0.25">
      <c r="A1022" s="148">
        <v>1159</v>
      </c>
      <c r="B1022" s="25">
        <v>43052</v>
      </c>
      <c r="C1022" t="s">
        <v>407</v>
      </c>
      <c r="D1022">
        <v>70.599999999999994</v>
      </c>
      <c r="E1022">
        <v>56</v>
      </c>
      <c r="F1022">
        <v>1.7999999999999999E-2</v>
      </c>
      <c r="G1022">
        <v>521333</v>
      </c>
      <c r="H1022">
        <v>13160</v>
      </c>
      <c r="I1022">
        <v>15.8</v>
      </c>
      <c r="J1022">
        <v>114</v>
      </c>
      <c r="K1022">
        <v>114</v>
      </c>
      <c r="L1022">
        <v>13</v>
      </c>
      <c r="M1022">
        <v>0.97923875432525953</v>
      </c>
      <c r="N1022">
        <v>2.3102999999999998</v>
      </c>
      <c r="O1022">
        <v>2.6004999999999998</v>
      </c>
      <c r="P1022">
        <v>4.1470000000000002</v>
      </c>
      <c r="Q1022">
        <v>4.673</v>
      </c>
      <c r="R1022">
        <v>5.0585000000000004</v>
      </c>
      <c r="S1022">
        <v>0.90800000000000003</v>
      </c>
      <c r="T1022">
        <v>0.90900000000000003</v>
      </c>
      <c r="U1022">
        <v>0.89</v>
      </c>
      <c r="V1022">
        <v>0.90800000000000003</v>
      </c>
      <c r="W1022" t="s">
        <v>148</v>
      </c>
      <c r="X1022" t="s">
        <v>190</v>
      </c>
      <c r="Y1022" t="s">
        <v>89</v>
      </c>
      <c r="Z1022" t="s">
        <v>198</v>
      </c>
    </row>
    <row r="1023" spans="1:26" x14ac:dyDescent="0.25">
      <c r="A1023" s="148">
        <v>1158</v>
      </c>
      <c r="B1023" s="25">
        <v>43052</v>
      </c>
      <c r="C1023" t="s">
        <v>293</v>
      </c>
      <c r="D1023">
        <v>70.599999999999994</v>
      </c>
      <c r="E1023">
        <v>56</v>
      </c>
      <c r="F1023">
        <v>1.7999999999999999E-2</v>
      </c>
      <c r="G1023">
        <v>521333</v>
      </c>
      <c r="H1023">
        <v>13160</v>
      </c>
      <c r="I1023">
        <v>16.2</v>
      </c>
      <c r="J1023">
        <v>115</v>
      </c>
      <c r="K1023">
        <v>115</v>
      </c>
      <c r="L1023">
        <v>13.4</v>
      </c>
      <c r="M1023">
        <v>0.976535541752933</v>
      </c>
      <c r="N1023">
        <v>2.4571000000000001</v>
      </c>
      <c r="O1023">
        <v>2.5297999999999998</v>
      </c>
      <c r="P1023">
        <v>4.532</v>
      </c>
      <c r="Q1023">
        <v>4.6159999999999997</v>
      </c>
      <c r="R1023">
        <v>5.0585000000000004</v>
      </c>
      <c r="S1023">
        <v>0.93300000000000005</v>
      </c>
      <c r="T1023">
        <v>0.92300000000000004</v>
      </c>
      <c r="U1023">
        <v>0.90600000000000003</v>
      </c>
      <c r="V1023">
        <v>0.92400000000000004</v>
      </c>
      <c r="W1023" t="s">
        <v>148</v>
      </c>
      <c r="X1023" t="s">
        <v>190</v>
      </c>
      <c r="Y1023" t="s">
        <v>89</v>
      </c>
      <c r="Z1023" t="s">
        <v>198</v>
      </c>
    </row>
    <row r="1024" spans="1:26" x14ac:dyDescent="0.25">
      <c r="A1024" s="148">
        <v>1157</v>
      </c>
      <c r="B1024" s="25">
        <v>43052</v>
      </c>
      <c r="C1024" t="s">
        <v>217</v>
      </c>
      <c r="D1024">
        <v>70.599999999999994</v>
      </c>
      <c r="E1024">
        <v>56</v>
      </c>
      <c r="F1024">
        <v>1.7999999999999999E-2</v>
      </c>
      <c r="G1024">
        <v>521333</v>
      </c>
      <c r="H1024">
        <v>13160</v>
      </c>
      <c r="I1024">
        <v>15.8</v>
      </c>
      <c r="J1024">
        <v>115</v>
      </c>
      <c r="K1024">
        <v>115</v>
      </c>
      <c r="L1024">
        <v>13</v>
      </c>
      <c r="M1024">
        <v>0.97923875432525953</v>
      </c>
      <c r="N1024">
        <v>2.7191999999999998</v>
      </c>
      <c r="O1024">
        <v>2.6728999999999998</v>
      </c>
      <c r="P1024">
        <v>1.871</v>
      </c>
      <c r="Q1024">
        <v>1.849</v>
      </c>
      <c r="R1024">
        <v>5.0585000000000004</v>
      </c>
      <c r="S1024">
        <v>0.34799999999999998</v>
      </c>
      <c r="T1024">
        <v>0.35</v>
      </c>
      <c r="U1024">
        <v>0.34200000000000003</v>
      </c>
      <c r="V1024">
        <v>0.36</v>
      </c>
      <c r="W1024" t="s">
        <v>148</v>
      </c>
      <c r="X1024" t="s">
        <v>190</v>
      </c>
      <c r="Y1024" t="s">
        <v>89</v>
      </c>
      <c r="Z1024" t="s">
        <v>198</v>
      </c>
    </row>
    <row r="1025" spans="1:26" x14ac:dyDescent="0.25">
      <c r="A1025" s="148">
        <v>1156</v>
      </c>
      <c r="B1025" s="25">
        <v>43052</v>
      </c>
      <c r="C1025" t="s">
        <v>500</v>
      </c>
      <c r="D1025">
        <v>66.099999999999994</v>
      </c>
      <c r="E1025">
        <v>51</v>
      </c>
      <c r="F1025">
        <v>1.7999999999999999E-2</v>
      </c>
      <c r="G1025">
        <v>521333</v>
      </c>
      <c r="H1025">
        <v>13160</v>
      </c>
      <c r="I1025">
        <v>15.7</v>
      </c>
      <c r="J1025">
        <v>115</v>
      </c>
      <c r="K1025">
        <v>115</v>
      </c>
      <c r="L1025">
        <v>12.9</v>
      </c>
      <c r="M1025">
        <v>0.97991689750692512</v>
      </c>
      <c r="N1025">
        <v>1.1456999999999999</v>
      </c>
      <c r="O1025">
        <v>1.119</v>
      </c>
      <c r="P1025">
        <v>2.367</v>
      </c>
      <c r="Q1025">
        <v>2.2410000000000001</v>
      </c>
      <c r="R1025">
        <v>5.0585000000000004</v>
      </c>
      <c r="S1025">
        <v>1.0449999999999999</v>
      </c>
      <c r="T1025">
        <v>1.0129999999999999</v>
      </c>
      <c r="U1025">
        <v>1.008</v>
      </c>
      <c r="V1025">
        <v>1.026</v>
      </c>
      <c r="W1025" t="s">
        <v>148</v>
      </c>
      <c r="X1025" t="s">
        <v>671</v>
      </c>
      <c r="Y1025" t="s">
        <v>89</v>
      </c>
      <c r="Z1025" t="s">
        <v>198</v>
      </c>
    </row>
    <row r="1026" spans="1:26" x14ac:dyDescent="0.25">
      <c r="A1026" s="148">
        <v>1154</v>
      </c>
      <c r="B1026" s="25">
        <v>43051</v>
      </c>
      <c r="C1026" t="s">
        <v>222</v>
      </c>
      <c r="D1026">
        <v>70.099999999999994</v>
      </c>
      <c r="E1026">
        <v>49</v>
      </c>
      <c r="F1026">
        <v>1.7999999999999999E-2</v>
      </c>
      <c r="G1026">
        <v>521333</v>
      </c>
      <c r="H1026">
        <v>13160</v>
      </c>
      <c r="I1026">
        <v>15.6</v>
      </c>
      <c r="J1026">
        <v>114</v>
      </c>
      <c r="K1026">
        <v>114</v>
      </c>
      <c r="L1026">
        <v>12.9</v>
      </c>
      <c r="M1026">
        <v>0.97991689750692512</v>
      </c>
      <c r="N1026">
        <v>2.7601</v>
      </c>
      <c r="O1026">
        <v>2.1591999999999998</v>
      </c>
      <c r="P1026">
        <v>1.5920000000000001</v>
      </c>
      <c r="Q1026">
        <v>1.2210000000000001</v>
      </c>
      <c r="R1026">
        <v>5.1999000000000004</v>
      </c>
      <c r="S1026">
        <v>0.3</v>
      </c>
      <c r="T1026">
        <v>0.29399999999999998</v>
      </c>
      <c r="U1026">
        <v>0.29099999999999998</v>
      </c>
      <c r="V1026">
        <v>0.309</v>
      </c>
      <c r="W1026" t="s">
        <v>148</v>
      </c>
      <c r="X1026" t="s">
        <v>190</v>
      </c>
      <c r="Y1026" t="s">
        <v>89</v>
      </c>
      <c r="Z1026" t="s">
        <v>198</v>
      </c>
    </row>
    <row r="1027" spans="1:26" x14ac:dyDescent="0.25">
      <c r="A1027" s="148">
        <v>1155</v>
      </c>
      <c r="B1027" s="25">
        <v>43051</v>
      </c>
      <c r="C1027" t="s">
        <v>408</v>
      </c>
      <c r="D1027">
        <v>70.099999999999994</v>
      </c>
      <c r="E1027">
        <v>49</v>
      </c>
      <c r="F1027">
        <v>1.7999999999999999E-2</v>
      </c>
      <c r="G1027">
        <v>521333</v>
      </c>
      <c r="H1027">
        <v>13160</v>
      </c>
      <c r="I1027">
        <v>15.7</v>
      </c>
      <c r="J1027">
        <v>115</v>
      </c>
      <c r="K1027">
        <v>115</v>
      </c>
      <c r="L1027">
        <v>12.9</v>
      </c>
      <c r="M1027">
        <v>0.97991689750692512</v>
      </c>
      <c r="N1027">
        <v>2.0876999999999999</v>
      </c>
      <c r="O1027">
        <v>1.7403</v>
      </c>
      <c r="P1027">
        <v>4.0789999999999997</v>
      </c>
      <c r="Q1027">
        <v>3.3740000000000001</v>
      </c>
      <c r="R1027">
        <v>5.1999000000000004</v>
      </c>
      <c r="S1027">
        <v>1.016</v>
      </c>
      <c r="T1027">
        <v>1.008</v>
      </c>
      <c r="U1027">
        <v>0.99199999999999999</v>
      </c>
      <c r="V1027">
        <v>1.01</v>
      </c>
      <c r="W1027" t="s">
        <v>148</v>
      </c>
      <c r="X1027" t="s">
        <v>190</v>
      </c>
      <c r="Y1027" t="s">
        <v>89</v>
      </c>
      <c r="Z1027" t="s">
        <v>198</v>
      </c>
    </row>
    <row r="1028" spans="1:26" x14ac:dyDescent="0.25">
      <c r="A1028" s="148">
        <v>1153</v>
      </c>
      <c r="B1028" s="25">
        <v>43051</v>
      </c>
      <c r="C1028" t="s">
        <v>560</v>
      </c>
      <c r="D1028">
        <v>66.599999999999994</v>
      </c>
      <c r="E1028">
        <v>50</v>
      </c>
      <c r="F1028">
        <v>1.7999999999999999E-2</v>
      </c>
      <c r="G1028">
        <v>521333</v>
      </c>
      <c r="H1028">
        <v>13160</v>
      </c>
      <c r="I1028">
        <v>15.7</v>
      </c>
      <c r="J1028">
        <v>116</v>
      </c>
      <c r="K1028">
        <v>116</v>
      </c>
      <c r="L1028">
        <v>12.9</v>
      </c>
      <c r="M1028">
        <v>0.97991689750692512</v>
      </c>
      <c r="V1028">
        <v>2</v>
      </c>
      <c r="W1028" t="s">
        <v>661</v>
      </c>
      <c r="X1028" t="s">
        <v>671</v>
      </c>
      <c r="Y1028" t="s">
        <v>89</v>
      </c>
      <c r="Z1028" t="s">
        <v>198</v>
      </c>
    </row>
    <row r="1029" spans="1:26" x14ac:dyDescent="0.25">
      <c r="A1029" s="148">
        <v>1152</v>
      </c>
      <c r="B1029" s="25">
        <v>43050</v>
      </c>
      <c r="C1029" t="s">
        <v>220</v>
      </c>
      <c r="D1029">
        <v>69.8</v>
      </c>
      <c r="E1029">
        <v>55</v>
      </c>
      <c r="F1029">
        <v>1.7999999999999999E-2</v>
      </c>
      <c r="G1029">
        <v>521333</v>
      </c>
      <c r="H1029">
        <v>13160</v>
      </c>
      <c r="I1029">
        <v>15.8</v>
      </c>
      <c r="J1029">
        <v>114</v>
      </c>
      <c r="K1029">
        <v>114</v>
      </c>
      <c r="L1029">
        <v>13</v>
      </c>
      <c r="M1029">
        <v>0.97923875432525953</v>
      </c>
      <c r="N1029">
        <v>2.3988</v>
      </c>
      <c r="O1029">
        <v>2.5211999999999999</v>
      </c>
      <c r="P1029">
        <v>1.21</v>
      </c>
      <c r="Q1029">
        <v>1.3069999999999999</v>
      </c>
      <c r="R1029">
        <v>4.9752000000000001</v>
      </c>
      <c r="S1029">
        <v>0.251</v>
      </c>
      <c r="T1029">
        <v>0.25800000000000001</v>
      </c>
      <c r="U1029">
        <v>0.249</v>
      </c>
      <c r="V1029">
        <v>0.26700000000000002</v>
      </c>
      <c r="W1029" t="s">
        <v>148</v>
      </c>
      <c r="X1029" t="s">
        <v>190</v>
      </c>
      <c r="Y1029" t="s">
        <v>89</v>
      </c>
      <c r="Z1029" t="s">
        <v>198</v>
      </c>
    </row>
    <row r="1030" spans="1:26" x14ac:dyDescent="0.25">
      <c r="A1030" s="148">
        <v>1151</v>
      </c>
      <c r="B1030" s="25">
        <v>43050</v>
      </c>
      <c r="C1030" t="s">
        <v>408</v>
      </c>
      <c r="D1030">
        <v>70.099999999999994</v>
      </c>
      <c r="E1030">
        <v>55</v>
      </c>
      <c r="F1030">
        <v>1.7999999999999999E-2</v>
      </c>
      <c r="G1030">
        <v>521333</v>
      </c>
      <c r="H1030">
        <v>13160</v>
      </c>
      <c r="I1030">
        <v>15.7</v>
      </c>
      <c r="J1030">
        <v>115</v>
      </c>
      <c r="K1030">
        <v>115</v>
      </c>
      <c r="L1030">
        <v>12.9</v>
      </c>
      <c r="M1030">
        <v>0.97991689750692512</v>
      </c>
      <c r="N1030">
        <v>2.5116000000000001</v>
      </c>
      <c r="O1030">
        <v>2.8022</v>
      </c>
      <c r="P1030">
        <v>8.1929999999999996</v>
      </c>
      <c r="Q1030">
        <v>9.0760000000000005</v>
      </c>
      <c r="R1030">
        <v>4.9752000000000001</v>
      </c>
      <c r="S1030">
        <v>1.623</v>
      </c>
      <c r="T1030">
        <v>1.611</v>
      </c>
      <c r="U1030">
        <v>1.585</v>
      </c>
      <c r="V1030">
        <v>1.603</v>
      </c>
      <c r="W1030" t="s">
        <v>148</v>
      </c>
      <c r="X1030" t="s">
        <v>190</v>
      </c>
      <c r="Y1030" t="s">
        <v>89</v>
      </c>
      <c r="Z1030" t="s">
        <v>198</v>
      </c>
    </row>
    <row r="1031" spans="1:26" x14ac:dyDescent="0.25">
      <c r="A1031" s="148">
        <v>1150</v>
      </c>
      <c r="B1031" s="25">
        <v>43050</v>
      </c>
      <c r="C1031" t="s">
        <v>411</v>
      </c>
      <c r="D1031">
        <v>70.099999999999994</v>
      </c>
      <c r="E1031">
        <v>55</v>
      </c>
      <c r="F1031">
        <v>1.9E-2</v>
      </c>
      <c r="G1031">
        <v>521333</v>
      </c>
      <c r="H1031">
        <v>13160</v>
      </c>
      <c r="I1031">
        <v>15.7</v>
      </c>
      <c r="J1031">
        <v>115.5</v>
      </c>
      <c r="K1031">
        <v>115.5</v>
      </c>
      <c r="L1031">
        <v>12.9</v>
      </c>
      <c r="M1031">
        <v>0.97991689750692512</v>
      </c>
      <c r="N1031">
        <v>2.1562000000000001</v>
      </c>
      <c r="O1031">
        <v>2.8719999999999999</v>
      </c>
      <c r="P1031">
        <v>2.8210000000000002</v>
      </c>
      <c r="Q1031">
        <v>3.7989999999999999</v>
      </c>
      <c r="R1031">
        <v>4.9752000000000001</v>
      </c>
      <c r="S1031">
        <v>0.65100000000000002</v>
      </c>
      <c r="T1031">
        <v>0.65800000000000003</v>
      </c>
      <c r="U1031">
        <v>0.64100000000000001</v>
      </c>
      <c r="V1031">
        <v>0.66</v>
      </c>
      <c r="W1031" t="s">
        <v>148</v>
      </c>
      <c r="X1031" t="s">
        <v>190</v>
      </c>
      <c r="Y1031" t="s">
        <v>89</v>
      </c>
      <c r="Z1031" t="s">
        <v>198</v>
      </c>
    </row>
    <row r="1032" spans="1:26" x14ac:dyDescent="0.25">
      <c r="A1032" s="148">
        <v>1149</v>
      </c>
      <c r="B1032" s="25">
        <v>43050</v>
      </c>
      <c r="C1032" t="s">
        <v>500</v>
      </c>
      <c r="D1032">
        <v>63.3</v>
      </c>
      <c r="E1032">
        <v>44</v>
      </c>
      <c r="F1032">
        <v>1.7999999999999999E-2</v>
      </c>
      <c r="G1032">
        <v>521333</v>
      </c>
      <c r="H1032">
        <v>13160</v>
      </c>
      <c r="I1032">
        <v>15.7</v>
      </c>
      <c r="J1032">
        <v>115</v>
      </c>
      <c r="K1032">
        <v>115</v>
      </c>
      <c r="L1032">
        <v>12.9</v>
      </c>
      <c r="M1032">
        <v>0.97991689750692512</v>
      </c>
      <c r="V1032">
        <v>9.5</v>
      </c>
      <c r="W1032" t="s">
        <v>661</v>
      </c>
      <c r="X1032" t="s">
        <v>671</v>
      </c>
      <c r="Y1032" t="s">
        <v>89</v>
      </c>
      <c r="Z1032" t="s">
        <v>198</v>
      </c>
    </row>
    <row r="1033" spans="1:26" x14ac:dyDescent="0.25">
      <c r="A1033" s="148">
        <v>1148</v>
      </c>
      <c r="B1033" s="25">
        <v>43049</v>
      </c>
      <c r="C1033" t="s">
        <v>406</v>
      </c>
      <c r="D1033">
        <v>70</v>
      </c>
      <c r="E1033">
        <v>49</v>
      </c>
      <c r="F1033">
        <v>1.9E-2</v>
      </c>
      <c r="G1033">
        <v>521333</v>
      </c>
      <c r="H1033">
        <v>13160</v>
      </c>
      <c r="I1033">
        <v>15.7</v>
      </c>
      <c r="J1033">
        <v>115.5</v>
      </c>
      <c r="K1033">
        <v>115.5</v>
      </c>
      <c r="L1033">
        <v>12.9</v>
      </c>
      <c r="M1033">
        <v>0.97991689750692512</v>
      </c>
      <c r="N1033">
        <v>1.5491999999999999</v>
      </c>
      <c r="O1033">
        <v>1.9047000000000001</v>
      </c>
      <c r="P1033">
        <v>4.6340000000000003</v>
      </c>
      <c r="Q1033">
        <v>5.6779881479108685</v>
      </c>
      <c r="R1033">
        <v>4.9949000000000003</v>
      </c>
      <c r="S1033">
        <v>1.494</v>
      </c>
      <c r="T1033">
        <v>1.4890000000000001</v>
      </c>
      <c r="U1033">
        <v>1.462</v>
      </c>
      <c r="V1033">
        <v>1.4810000000000001</v>
      </c>
      <c r="W1033" t="s">
        <v>148</v>
      </c>
      <c r="X1033" t="s">
        <v>190</v>
      </c>
      <c r="Y1033" t="s">
        <v>89</v>
      </c>
      <c r="Z1033" t="s">
        <v>198</v>
      </c>
    </row>
    <row r="1034" spans="1:26" x14ac:dyDescent="0.25">
      <c r="A1034" s="148">
        <v>1147</v>
      </c>
      <c r="B1034" s="25">
        <v>43049</v>
      </c>
      <c r="C1034" t="s">
        <v>217</v>
      </c>
      <c r="D1034">
        <v>70</v>
      </c>
      <c r="E1034">
        <v>49</v>
      </c>
      <c r="F1034">
        <v>1.9E-2</v>
      </c>
      <c r="G1034">
        <v>521333</v>
      </c>
      <c r="H1034">
        <v>13160</v>
      </c>
      <c r="I1034">
        <v>15.7</v>
      </c>
      <c r="J1034">
        <v>115</v>
      </c>
      <c r="K1034">
        <v>115</v>
      </c>
      <c r="L1034">
        <v>12.9</v>
      </c>
      <c r="M1034">
        <v>0.97991689750692512</v>
      </c>
      <c r="N1034">
        <v>2.3491</v>
      </c>
      <c r="O1034">
        <v>2.7191999999999998</v>
      </c>
      <c r="P1034">
        <v>1.853</v>
      </c>
      <c r="Q1034">
        <v>2.101</v>
      </c>
      <c r="R1034">
        <v>4.9949000000000003</v>
      </c>
      <c r="S1034">
        <v>0.39400000000000002</v>
      </c>
      <c r="T1034">
        <v>0.38600000000000001</v>
      </c>
      <c r="U1034">
        <v>0.38200000000000001</v>
      </c>
      <c r="V1034">
        <v>0.40100000000000002</v>
      </c>
      <c r="W1034" t="s">
        <v>148</v>
      </c>
      <c r="X1034" t="s">
        <v>190</v>
      </c>
      <c r="Y1034" t="s">
        <v>89</v>
      </c>
      <c r="Z1034" t="s">
        <v>198</v>
      </c>
    </row>
    <row r="1035" spans="1:26" x14ac:dyDescent="0.25">
      <c r="A1035" s="148">
        <v>1146</v>
      </c>
      <c r="B1035" s="25">
        <v>43049</v>
      </c>
      <c r="C1035" t="s">
        <v>560</v>
      </c>
      <c r="D1035">
        <v>70</v>
      </c>
      <c r="E1035">
        <v>49</v>
      </c>
      <c r="F1035">
        <v>1.9E-2</v>
      </c>
      <c r="G1035">
        <v>521333</v>
      </c>
      <c r="H1035">
        <v>13160</v>
      </c>
      <c r="I1035">
        <v>15.5</v>
      </c>
      <c r="J1035">
        <v>115</v>
      </c>
      <c r="K1035">
        <v>115</v>
      </c>
      <c r="L1035">
        <v>12.7</v>
      </c>
      <c r="M1035">
        <v>0.98127600554785033</v>
      </c>
      <c r="N1035">
        <v>0</v>
      </c>
      <c r="O1035">
        <v>0</v>
      </c>
      <c r="P1035">
        <v>0</v>
      </c>
      <c r="Q1035">
        <v>0</v>
      </c>
      <c r="R1035">
        <v>4.9949000000000003</v>
      </c>
      <c r="S1035" t="s">
        <v>468</v>
      </c>
      <c r="T1035" t="s">
        <v>468</v>
      </c>
      <c r="U1035" t="s">
        <v>468</v>
      </c>
      <c r="V1035">
        <v>3.2</v>
      </c>
      <c r="W1035" t="s">
        <v>661</v>
      </c>
      <c r="X1035" t="s">
        <v>190</v>
      </c>
      <c r="Y1035" t="s">
        <v>89</v>
      </c>
      <c r="Z1035" t="s">
        <v>198</v>
      </c>
    </row>
    <row r="1036" spans="1:26" x14ac:dyDescent="0.25">
      <c r="A1036" s="148">
        <v>1145</v>
      </c>
      <c r="B1036" s="25">
        <v>43049</v>
      </c>
      <c r="C1036" t="s">
        <v>220</v>
      </c>
      <c r="D1036">
        <v>69.8</v>
      </c>
      <c r="E1036">
        <v>46</v>
      </c>
      <c r="F1036">
        <v>1.9E-2</v>
      </c>
      <c r="G1036">
        <v>521333</v>
      </c>
      <c r="H1036">
        <v>13160</v>
      </c>
      <c r="I1036">
        <v>15.8</v>
      </c>
      <c r="J1036">
        <v>115</v>
      </c>
      <c r="K1036">
        <v>115</v>
      </c>
      <c r="L1036">
        <v>13</v>
      </c>
      <c r="M1036">
        <v>0.97923875432525953</v>
      </c>
      <c r="N1036">
        <v>2.2597</v>
      </c>
      <c r="O1036">
        <v>2.7410999999999999</v>
      </c>
      <c r="P1036">
        <v>2.149</v>
      </c>
      <c r="Q1036">
        <v>2.5739999999999998</v>
      </c>
      <c r="R1036">
        <v>4.9949000000000003</v>
      </c>
      <c r="S1036">
        <v>0.47499999999999998</v>
      </c>
      <c r="T1036">
        <v>0.46899999999999997</v>
      </c>
      <c r="U1036">
        <v>0.46200000000000002</v>
      </c>
      <c r="V1036">
        <v>0.48099999999999998</v>
      </c>
      <c r="W1036" t="s">
        <v>148</v>
      </c>
      <c r="X1036" t="s">
        <v>190</v>
      </c>
      <c r="Y1036" t="s">
        <v>89</v>
      </c>
      <c r="Z1036" t="s">
        <v>198</v>
      </c>
    </row>
    <row r="1037" spans="1:26" x14ac:dyDescent="0.25">
      <c r="A1037" s="148">
        <v>1144</v>
      </c>
      <c r="B1037" s="25">
        <v>43048</v>
      </c>
      <c r="C1037" t="s">
        <v>412</v>
      </c>
      <c r="D1037">
        <v>70.7</v>
      </c>
      <c r="E1037">
        <v>49</v>
      </c>
      <c r="F1037">
        <v>1.9E-2</v>
      </c>
      <c r="G1037">
        <v>521333</v>
      </c>
      <c r="H1037">
        <v>13160</v>
      </c>
      <c r="I1037">
        <v>15.8</v>
      </c>
      <c r="J1037">
        <v>115</v>
      </c>
      <c r="K1037">
        <v>115</v>
      </c>
      <c r="L1037">
        <v>13</v>
      </c>
      <c r="M1037">
        <v>0.97923875432525953</v>
      </c>
      <c r="N1037">
        <v>2.1587999999999998</v>
      </c>
      <c r="O1037">
        <v>2.3601000000000001</v>
      </c>
      <c r="P1037">
        <v>2.2930000000000001</v>
      </c>
      <c r="Q1037">
        <v>2.5470000000000002</v>
      </c>
      <c r="R1037">
        <v>5.0091000000000001</v>
      </c>
      <c r="S1037">
        <v>0.53200000000000003</v>
      </c>
      <c r="T1037">
        <v>0.54100000000000004</v>
      </c>
      <c r="U1037">
        <v>0.52500000000000002</v>
      </c>
      <c r="V1037">
        <v>0.54400000000000004</v>
      </c>
      <c r="W1037" t="s">
        <v>148</v>
      </c>
      <c r="X1037" t="s">
        <v>190</v>
      </c>
      <c r="Y1037" t="s">
        <v>89</v>
      </c>
      <c r="Z1037" t="s">
        <v>198</v>
      </c>
    </row>
    <row r="1038" spans="1:26" x14ac:dyDescent="0.25">
      <c r="A1038" s="148">
        <v>1143</v>
      </c>
      <c r="B1038" s="25">
        <v>43048</v>
      </c>
      <c r="C1038" t="s">
        <v>410</v>
      </c>
      <c r="D1038">
        <v>70.7</v>
      </c>
      <c r="E1038">
        <v>49</v>
      </c>
      <c r="F1038">
        <v>1.9E-2</v>
      </c>
      <c r="G1038">
        <v>521333</v>
      </c>
      <c r="H1038">
        <v>13160</v>
      </c>
      <c r="I1038">
        <v>15.6</v>
      </c>
      <c r="J1038">
        <v>113.5</v>
      </c>
      <c r="K1038">
        <v>113.5</v>
      </c>
      <c r="L1038">
        <v>12.9</v>
      </c>
      <c r="M1038">
        <v>0.97991689750692512</v>
      </c>
      <c r="N1038">
        <v>2.8129</v>
      </c>
      <c r="O1038">
        <v>1.4912000000000001</v>
      </c>
      <c r="P1038">
        <v>11.018000000000001</v>
      </c>
      <c r="Q1038">
        <v>5.8170000000000002</v>
      </c>
      <c r="R1038">
        <v>5.0091000000000001</v>
      </c>
      <c r="S1038">
        <v>1.962</v>
      </c>
      <c r="T1038">
        <v>1.954</v>
      </c>
      <c r="U1038">
        <v>1.919</v>
      </c>
      <c r="V1038">
        <v>1.9379999999999999</v>
      </c>
      <c r="W1038" t="s">
        <v>205</v>
      </c>
      <c r="X1038" t="s">
        <v>190</v>
      </c>
      <c r="Y1038" t="s">
        <v>89</v>
      </c>
      <c r="Z1038" t="s">
        <v>198</v>
      </c>
    </row>
    <row r="1039" spans="1:26" x14ac:dyDescent="0.25">
      <c r="A1039" s="148">
        <v>1142</v>
      </c>
      <c r="B1039" s="25">
        <v>43048</v>
      </c>
      <c r="C1039" t="s">
        <v>222</v>
      </c>
      <c r="D1039">
        <v>71.5</v>
      </c>
      <c r="E1039">
        <v>48</v>
      </c>
      <c r="F1039">
        <v>1.9E-2</v>
      </c>
      <c r="G1039">
        <v>521333</v>
      </c>
      <c r="H1039">
        <v>13160</v>
      </c>
      <c r="I1039">
        <v>15.7</v>
      </c>
      <c r="J1039">
        <v>115.5</v>
      </c>
      <c r="K1039">
        <v>115.5</v>
      </c>
      <c r="L1039">
        <v>12.9</v>
      </c>
      <c r="M1039">
        <v>0.97991689750692512</v>
      </c>
      <c r="N1039">
        <v>2.3209</v>
      </c>
      <c r="O1039">
        <v>2.5415999999999999</v>
      </c>
      <c r="P1039">
        <v>2.2149999999999999</v>
      </c>
      <c r="Q1039">
        <v>2.44</v>
      </c>
      <c r="R1039">
        <v>5.0091000000000001</v>
      </c>
      <c r="S1039">
        <v>0.47799999999999998</v>
      </c>
      <c r="T1039">
        <v>0.48099999999999998</v>
      </c>
      <c r="U1039">
        <v>0.47</v>
      </c>
      <c r="V1039">
        <v>0.48899999999999999</v>
      </c>
      <c r="W1039" t="s">
        <v>205</v>
      </c>
      <c r="X1039" t="s">
        <v>190</v>
      </c>
      <c r="Y1039" t="s">
        <v>89</v>
      </c>
      <c r="Z1039" t="s">
        <v>198</v>
      </c>
    </row>
    <row r="1040" spans="1:26" x14ac:dyDescent="0.25">
      <c r="A1040" s="148">
        <v>1141</v>
      </c>
      <c r="B1040" s="25">
        <v>43048</v>
      </c>
      <c r="C1040" t="s">
        <v>217</v>
      </c>
      <c r="D1040">
        <v>70</v>
      </c>
      <c r="E1040">
        <v>68</v>
      </c>
      <c r="F1040">
        <v>1.9E-2</v>
      </c>
      <c r="G1040">
        <v>521333</v>
      </c>
      <c r="H1040">
        <v>13160</v>
      </c>
      <c r="I1040">
        <v>15.6</v>
      </c>
      <c r="J1040">
        <v>113.5</v>
      </c>
      <c r="K1040">
        <v>113.5</v>
      </c>
      <c r="L1040">
        <v>12.9</v>
      </c>
      <c r="M1040">
        <v>0.97991689750692512</v>
      </c>
      <c r="N1040">
        <v>2.2559999999999998</v>
      </c>
      <c r="O1040">
        <v>2.1089000000000002</v>
      </c>
      <c r="P1040">
        <v>2.157</v>
      </c>
      <c r="Q1040">
        <v>1.9910000000000001</v>
      </c>
      <c r="R1040">
        <v>5.0091000000000001</v>
      </c>
      <c r="S1040">
        <v>0.47899999999999998</v>
      </c>
      <c r="T1040">
        <v>0.47299999999999998</v>
      </c>
      <c r="U1040">
        <v>0.46600000000000003</v>
      </c>
      <c r="V1040">
        <v>0.48499999999999999</v>
      </c>
      <c r="W1040" t="s">
        <v>148</v>
      </c>
      <c r="X1040" t="s">
        <v>189</v>
      </c>
      <c r="Y1040" t="s">
        <v>89</v>
      </c>
      <c r="Z1040" t="s">
        <v>198</v>
      </c>
    </row>
    <row r="1041" spans="1:26" x14ac:dyDescent="0.25">
      <c r="A1041" s="148">
        <v>1140</v>
      </c>
      <c r="B1041" s="25">
        <v>43048</v>
      </c>
      <c r="C1041" t="s">
        <v>406</v>
      </c>
      <c r="D1041">
        <v>70.5</v>
      </c>
      <c r="E1041">
        <v>71</v>
      </c>
      <c r="F1041">
        <v>1.9E-2</v>
      </c>
      <c r="G1041">
        <v>521333</v>
      </c>
      <c r="H1041">
        <v>13160</v>
      </c>
      <c r="I1041">
        <v>15.6</v>
      </c>
      <c r="J1041">
        <v>114.5</v>
      </c>
      <c r="K1041">
        <v>114.5</v>
      </c>
      <c r="L1041">
        <v>12.8</v>
      </c>
      <c r="M1041">
        <v>0.98059598059598052</v>
      </c>
      <c r="N1041">
        <v>1.1463000000000001</v>
      </c>
      <c r="O1041">
        <v>1.1908000000000001</v>
      </c>
      <c r="P1041">
        <v>3.0339999999999998</v>
      </c>
      <c r="Q1041">
        <v>3.1859999999999999</v>
      </c>
      <c r="R1041">
        <v>5.0091000000000001</v>
      </c>
      <c r="S1041">
        <v>1.3260000000000001</v>
      </c>
      <c r="T1041">
        <v>1.34</v>
      </c>
      <c r="U1041">
        <v>1.3069999999999999</v>
      </c>
      <c r="V1041">
        <v>1.3260000000000001</v>
      </c>
      <c r="W1041" t="s">
        <v>148</v>
      </c>
      <c r="X1041" t="s">
        <v>189</v>
      </c>
      <c r="Y1041" t="s">
        <v>89</v>
      </c>
      <c r="Z1041" t="s">
        <v>198</v>
      </c>
    </row>
    <row r="1042" spans="1:26" x14ac:dyDescent="0.25">
      <c r="A1042" s="148">
        <v>1139</v>
      </c>
      <c r="B1042" s="25">
        <v>43047</v>
      </c>
      <c r="C1042" t="s">
        <v>410</v>
      </c>
      <c r="D1042">
        <v>75.099999999999994</v>
      </c>
      <c r="E1042">
        <v>73</v>
      </c>
      <c r="F1042">
        <v>1.9E-2</v>
      </c>
      <c r="G1042">
        <v>521333</v>
      </c>
      <c r="H1042">
        <v>13160</v>
      </c>
      <c r="I1042">
        <v>15.8</v>
      </c>
      <c r="J1042">
        <v>114.5</v>
      </c>
      <c r="K1042">
        <v>114.5</v>
      </c>
      <c r="L1042">
        <v>13</v>
      </c>
      <c r="M1042">
        <v>0.97923875432525953</v>
      </c>
      <c r="N1042">
        <v>2.3012000000000001</v>
      </c>
      <c r="O1042">
        <v>2.1158000000000001</v>
      </c>
      <c r="P1042">
        <v>2.7130000000000001</v>
      </c>
      <c r="Q1042">
        <v>2.5270000000000001</v>
      </c>
      <c r="R1042">
        <v>5.1325000000000003</v>
      </c>
      <c r="S1042">
        <v>0.60499999999999998</v>
      </c>
      <c r="T1042">
        <v>0.61299999999999999</v>
      </c>
      <c r="U1042">
        <v>0.59599999999999997</v>
      </c>
      <c r="V1042">
        <v>0.61499999999999999</v>
      </c>
      <c r="W1042" t="s">
        <v>148</v>
      </c>
      <c r="X1042" t="s">
        <v>189</v>
      </c>
      <c r="Y1042" t="s">
        <v>89</v>
      </c>
      <c r="Z1042" t="s">
        <v>198</v>
      </c>
    </row>
    <row r="1043" spans="1:26" x14ac:dyDescent="0.25">
      <c r="A1043" s="148">
        <v>1138</v>
      </c>
      <c r="B1043" s="25">
        <v>43047</v>
      </c>
      <c r="C1043" t="s">
        <v>220</v>
      </c>
      <c r="D1043">
        <v>72.599999999999994</v>
      </c>
      <c r="E1043">
        <v>45</v>
      </c>
      <c r="F1043">
        <v>1.9E-2</v>
      </c>
      <c r="G1043">
        <v>521333</v>
      </c>
      <c r="H1043">
        <v>13160</v>
      </c>
      <c r="I1043">
        <v>15.8</v>
      </c>
      <c r="J1043">
        <v>115</v>
      </c>
      <c r="K1043">
        <v>115</v>
      </c>
      <c r="L1043">
        <v>13</v>
      </c>
      <c r="M1043">
        <v>0.97923875432525953</v>
      </c>
      <c r="N1043">
        <v>2.3408000000000002</v>
      </c>
      <c r="O1043">
        <v>2.6791999999999998</v>
      </c>
      <c r="P1043">
        <v>2.198</v>
      </c>
      <c r="Q1043">
        <v>2.5110000000000001</v>
      </c>
      <c r="R1043">
        <v>5.1325000000000003</v>
      </c>
      <c r="S1043">
        <v>0.48199999999999998</v>
      </c>
      <c r="T1043">
        <v>0.48099999999999998</v>
      </c>
      <c r="U1043">
        <v>0.47199999999999998</v>
      </c>
      <c r="V1043">
        <v>0.49099999999999999</v>
      </c>
      <c r="W1043" t="s">
        <v>148</v>
      </c>
      <c r="X1043" t="s">
        <v>190</v>
      </c>
      <c r="Y1043" t="s">
        <v>89</v>
      </c>
      <c r="Z1043" t="s">
        <v>198</v>
      </c>
    </row>
    <row r="1044" spans="1:26" x14ac:dyDescent="0.25">
      <c r="A1044" s="148">
        <v>1137</v>
      </c>
      <c r="B1044" s="25">
        <v>43047</v>
      </c>
      <c r="C1044" t="s">
        <v>560</v>
      </c>
      <c r="D1044">
        <v>72.099999999999994</v>
      </c>
      <c r="E1044">
        <v>48</v>
      </c>
      <c r="F1044">
        <v>1.9E-2</v>
      </c>
      <c r="G1044">
        <v>521333</v>
      </c>
      <c r="H1044">
        <v>13160</v>
      </c>
      <c r="I1044">
        <v>15.6</v>
      </c>
      <c r="J1044">
        <v>115</v>
      </c>
      <c r="K1044">
        <v>115</v>
      </c>
      <c r="L1044">
        <v>12.8</v>
      </c>
      <c r="M1044">
        <v>0.98059598059598052</v>
      </c>
      <c r="N1044">
        <v>0</v>
      </c>
      <c r="O1044">
        <v>0</v>
      </c>
      <c r="P1044">
        <v>0</v>
      </c>
      <c r="Q1044">
        <v>0</v>
      </c>
      <c r="R1044">
        <v>5.1325000000000003</v>
      </c>
      <c r="S1044" t="s">
        <v>468</v>
      </c>
      <c r="T1044" t="s">
        <v>468</v>
      </c>
      <c r="U1044" t="s">
        <v>468</v>
      </c>
      <c r="V1044" t="s">
        <v>468</v>
      </c>
      <c r="W1044" t="s">
        <v>661</v>
      </c>
      <c r="X1044" t="s">
        <v>190</v>
      </c>
      <c r="Y1044" t="s">
        <v>89</v>
      </c>
      <c r="Z1044" t="s">
        <v>198</v>
      </c>
    </row>
    <row r="1045" spans="1:26" x14ac:dyDescent="0.25">
      <c r="A1045" s="148">
        <v>1136</v>
      </c>
      <c r="B1045" s="25">
        <v>43047</v>
      </c>
      <c r="C1045" t="s">
        <v>222</v>
      </c>
      <c r="D1045">
        <v>73</v>
      </c>
      <c r="E1045">
        <v>77</v>
      </c>
      <c r="F1045">
        <v>1.9E-2</v>
      </c>
      <c r="G1045">
        <v>521333</v>
      </c>
      <c r="H1045">
        <v>13160</v>
      </c>
      <c r="I1045">
        <v>15.6</v>
      </c>
      <c r="J1045">
        <v>114.5</v>
      </c>
      <c r="K1045">
        <v>114.5</v>
      </c>
      <c r="L1045">
        <v>12.8</v>
      </c>
      <c r="M1045">
        <v>0.98059598059598052</v>
      </c>
      <c r="N1045">
        <v>2.1842999999999999</v>
      </c>
      <c r="O1045">
        <v>2.1076000000000001</v>
      </c>
      <c r="P1045">
        <v>2.0470000000000002</v>
      </c>
      <c r="Q1045">
        <v>1.9510000000000001</v>
      </c>
      <c r="R1045">
        <v>5.1325000000000003</v>
      </c>
      <c r="S1045">
        <v>0.48099999999999998</v>
      </c>
      <c r="T1045">
        <v>0.47499999999999998</v>
      </c>
      <c r="U1045">
        <v>0.46899999999999997</v>
      </c>
      <c r="V1045">
        <v>0.48799999999999999</v>
      </c>
      <c r="W1045" t="s">
        <v>148</v>
      </c>
      <c r="X1045" t="s">
        <v>189</v>
      </c>
      <c r="Y1045" t="s">
        <v>89</v>
      </c>
      <c r="Z1045" t="s">
        <v>198</v>
      </c>
    </row>
    <row r="1046" spans="1:26" x14ac:dyDescent="0.25">
      <c r="A1046" s="148">
        <v>1135</v>
      </c>
      <c r="B1046" s="25">
        <v>43047</v>
      </c>
      <c r="C1046" t="s">
        <v>407</v>
      </c>
      <c r="D1046">
        <v>72.5</v>
      </c>
      <c r="E1046">
        <v>69</v>
      </c>
      <c r="F1046">
        <v>1.9E-2</v>
      </c>
      <c r="G1046">
        <v>521333</v>
      </c>
      <c r="H1046">
        <v>13160</v>
      </c>
      <c r="I1046">
        <v>15.7</v>
      </c>
      <c r="J1046">
        <v>115</v>
      </c>
      <c r="K1046">
        <v>115</v>
      </c>
      <c r="L1046">
        <v>12.9</v>
      </c>
      <c r="M1046">
        <v>0.97991689750692512</v>
      </c>
      <c r="V1046">
        <v>2.2000000000000002</v>
      </c>
      <c r="W1046" t="s">
        <v>661</v>
      </c>
      <c r="X1046" t="s">
        <v>189</v>
      </c>
      <c r="Y1046" t="s">
        <v>89</v>
      </c>
      <c r="Z1046" t="s">
        <v>198</v>
      </c>
    </row>
    <row r="1047" spans="1:26" x14ac:dyDescent="0.25">
      <c r="A1047" s="148">
        <v>1134</v>
      </c>
      <c r="B1047" s="25">
        <v>43046</v>
      </c>
      <c r="C1047" t="s">
        <v>411</v>
      </c>
      <c r="D1047">
        <v>73.400000000000006</v>
      </c>
      <c r="E1047">
        <v>66</v>
      </c>
      <c r="F1047">
        <v>1.9E-2</v>
      </c>
      <c r="G1047">
        <v>521333</v>
      </c>
      <c r="H1047">
        <v>13160</v>
      </c>
      <c r="I1047">
        <v>15.7</v>
      </c>
      <c r="J1047">
        <v>115.5</v>
      </c>
      <c r="K1047">
        <v>115.5</v>
      </c>
      <c r="L1047">
        <v>12.9</v>
      </c>
      <c r="M1047">
        <v>0.97991689750692512</v>
      </c>
      <c r="N1047">
        <v>2.0871</v>
      </c>
      <c r="O1047">
        <v>2.1355</v>
      </c>
      <c r="P1047">
        <v>2.9940000000000002</v>
      </c>
      <c r="Q1047">
        <v>3.097</v>
      </c>
      <c r="R1047">
        <v>5.1786000000000003</v>
      </c>
      <c r="S1047">
        <v>0.74299999999999999</v>
      </c>
      <c r="T1047">
        <v>0.751</v>
      </c>
      <c r="U1047">
        <v>0.73199999999999998</v>
      </c>
      <c r="V1047">
        <v>0.751</v>
      </c>
      <c r="W1047" t="s">
        <v>148</v>
      </c>
      <c r="X1047" t="s">
        <v>189</v>
      </c>
      <c r="Y1047" t="s">
        <v>89</v>
      </c>
      <c r="Z1047" t="s">
        <v>198</v>
      </c>
    </row>
    <row r="1048" spans="1:26" x14ac:dyDescent="0.25">
      <c r="A1048" s="148">
        <v>1133</v>
      </c>
      <c r="B1048" s="25">
        <v>43046</v>
      </c>
      <c r="C1048" t="s">
        <v>293</v>
      </c>
      <c r="D1048">
        <v>73.400000000000006</v>
      </c>
      <c r="E1048">
        <v>70</v>
      </c>
      <c r="F1048">
        <v>1.9E-2</v>
      </c>
      <c r="G1048">
        <v>521333</v>
      </c>
      <c r="H1048">
        <v>13160</v>
      </c>
      <c r="I1048">
        <v>16.7</v>
      </c>
      <c r="J1048">
        <v>115</v>
      </c>
      <c r="K1048">
        <v>115</v>
      </c>
      <c r="L1048">
        <v>13.8</v>
      </c>
      <c r="M1048">
        <v>0.97384721266345486</v>
      </c>
      <c r="N1048">
        <v>2.2115</v>
      </c>
      <c r="O1048">
        <v>2.1349</v>
      </c>
      <c r="P1048">
        <v>3.5830000000000002</v>
      </c>
      <c r="Q1048">
        <v>3.4180000000000001</v>
      </c>
      <c r="R1048">
        <v>5.1786000000000003</v>
      </c>
      <c r="S1048">
        <v>0.83899999999999997</v>
      </c>
      <c r="T1048">
        <v>0.82899999999999996</v>
      </c>
      <c r="U1048">
        <v>0.81200000000000006</v>
      </c>
      <c r="V1048">
        <v>0.83099999999999996</v>
      </c>
      <c r="W1048" t="s">
        <v>148</v>
      </c>
      <c r="X1048" t="s">
        <v>189</v>
      </c>
      <c r="Y1048" t="s">
        <v>89</v>
      </c>
      <c r="Z1048" t="s">
        <v>198</v>
      </c>
    </row>
    <row r="1049" spans="1:26" x14ac:dyDescent="0.25">
      <c r="A1049" s="148">
        <v>1132</v>
      </c>
      <c r="B1049" s="25">
        <v>43046</v>
      </c>
      <c r="C1049" t="s">
        <v>217</v>
      </c>
      <c r="D1049">
        <v>72.7</v>
      </c>
      <c r="E1049">
        <v>52</v>
      </c>
      <c r="F1049">
        <v>1.9E-2</v>
      </c>
      <c r="G1049">
        <v>521333</v>
      </c>
      <c r="H1049">
        <v>13160</v>
      </c>
      <c r="I1049">
        <v>15.8</v>
      </c>
      <c r="J1049">
        <v>114.5</v>
      </c>
      <c r="K1049">
        <v>114.5</v>
      </c>
      <c r="L1049">
        <v>13</v>
      </c>
      <c r="M1049">
        <v>0.97923875432525953</v>
      </c>
      <c r="N1049">
        <v>2.5409000000000002</v>
      </c>
      <c r="O1049">
        <v>2.7970999999999999</v>
      </c>
      <c r="P1049">
        <v>2.3359999999999999</v>
      </c>
      <c r="Q1049">
        <v>2.536</v>
      </c>
      <c r="R1049">
        <v>5.1786000000000003</v>
      </c>
      <c r="S1049">
        <v>0.47599999999999998</v>
      </c>
      <c r="T1049">
        <v>0.47</v>
      </c>
      <c r="U1049">
        <v>0.46300000000000002</v>
      </c>
      <c r="V1049">
        <v>0.48199999999999998</v>
      </c>
      <c r="W1049" t="s">
        <v>148</v>
      </c>
      <c r="X1049" t="s">
        <v>190</v>
      </c>
      <c r="Y1049" t="s">
        <v>89</v>
      </c>
      <c r="Z1049" t="s">
        <v>198</v>
      </c>
    </row>
    <row r="1050" spans="1:26" x14ac:dyDescent="0.25">
      <c r="A1050" s="148">
        <v>1131</v>
      </c>
      <c r="B1050" s="25">
        <v>43046</v>
      </c>
      <c r="C1050" t="s">
        <v>500</v>
      </c>
      <c r="D1050">
        <v>72.7</v>
      </c>
      <c r="E1050">
        <v>56</v>
      </c>
      <c r="F1050">
        <v>1.9E-2</v>
      </c>
      <c r="G1050">
        <v>521333</v>
      </c>
      <c r="H1050">
        <v>13160</v>
      </c>
      <c r="I1050">
        <v>15.6</v>
      </c>
      <c r="J1050">
        <v>114.5</v>
      </c>
      <c r="K1050">
        <v>114.5</v>
      </c>
      <c r="L1050">
        <v>12.8</v>
      </c>
      <c r="M1050">
        <v>0.98059598059598052</v>
      </c>
      <c r="N1050">
        <v>0</v>
      </c>
      <c r="O1050">
        <v>0</v>
      </c>
      <c r="P1050">
        <v>0</v>
      </c>
      <c r="Q1050">
        <v>0</v>
      </c>
      <c r="R1050">
        <v>5.1786000000000003</v>
      </c>
      <c r="S1050" t="s">
        <v>468</v>
      </c>
      <c r="T1050" t="s">
        <v>468</v>
      </c>
      <c r="U1050" t="s">
        <v>468</v>
      </c>
      <c r="V1050">
        <v>3</v>
      </c>
      <c r="W1050" t="s">
        <v>661</v>
      </c>
      <c r="X1050" t="s">
        <v>190</v>
      </c>
      <c r="Y1050" t="s">
        <v>89</v>
      </c>
      <c r="Z1050" t="s">
        <v>198</v>
      </c>
    </row>
    <row r="1051" spans="1:26" x14ac:dyDescent="0.25">
      <c r="A1051" s="148">
        <v>1130</v>
      </c>
      <c r="B1051" s="25">
        <v>43046</v>
      </c>
      <c r="C1051" t="s">
        <v>220</v>
      </c>
      <c r="D1051">
        <v>72</v>
      </c>
      <c r="E1051">
        <v>57</v>
      </c>
      <c r="F1051">
        <v>1.9E-2</v>
      </c>
      <c r="G1051">
        <v>521333</v>
      </c>
      <c r="H1051">
        <v>13160</v>
      </c>
      <c r="I1051">
        <v>15.7</v>
      </c>
      <c r="J1051">
        <v>115</v>
      </c>
      <c r="K1051">
        <v>115</v>
      </c>
      <c r="L1051">
        <v>12.9</v>
      </c>
      <c r="M1051">
        <v>0.97991689750692512</v>
      </c>
      <c r="N1051">
        <v>2.7604000000000002</v>
      </c>
      <c r="O1051">
        <v>2.4382000000000001</v>
      </c>
      <c r="P1051">
        <v>2.137</v>
      </c>
      <c r="Q1051">
        <v>1.8879999999999999</v>
      </c>
      <c r="R1051">
        <v>5.1786000000000003</v>
      </c>
      <c r="S1051">
        <v>0.40100000000000002</v>
      </c>
      <c r="T1051">
        <v>0.40100000000000002</v>
      </c>
      <c r="U1051">
        <v>0.39300000000000002</v>
      </c>
      <c r="V1051">
        <v>0.41199999999999998</v>
      </c>
      <c r="W1051" t="s">
        <v>148</v>
      </c>
      <c r="X1051" t="s">
        <v>190</v>
      </c>
      <c r="Y1051" t="s">
        <v>89</v>
      </c>
      <c r="Z1051" t="s">
        <v>198</v>
      </c>
    </row>
    <row r="1052" spans="1:26" x14ac:dyDescent="0.25">
      <c r="A1052" s="148">
        <v>1129</v>
      </c>
      <c r="B1052" s="25">
        <v>43046</v>
      </c>
      <c r="C1052" t="s">
        <v>408</v>
      </c>
      <c r="D1052">
        <v>73.8</v>
      </c>
      <c r="E1052">
        <v>76</v>
      </c>
      <c r="F1052">
        <v>1.9E-2</v>
      </c>
      <c r="G1052">
        <v>521333</v>
      </c>
      <c r="H1052">
        <v>13160</v>
      </c>
      <c r="I1052">
        <v>15.6</v>
      </c>
      <c r="J1052">
        <v>114</v>
      </c>
      <c r="K1052">
        <v>114</v>
      </c>
      <c r="L1052">
        <v>12.9</v>
      </c>
      <c r="M1052">
        <v>0.97991689750692512</v>
      </c>
      <c r="N1052">
        <v>1.1947000000000001</v>
      </c>
      <c r="O1052">
        <v>1.1008</v>
      </c>
      <c r="P1052">
        <v>4.2149999999999999</v>
      </c>
      <c r="Q1052">
        <v>3.9089999999999998</v>
      </c>
      <c r="R1052">
        <v>5.1786000000000003</v>
      </c>
      <c r="S1052">
        <v>1.827</v>
      </c>
      <c r="T1052">
        <v>1.839</v>
      </c>
      <c r="U1052">
        <v>1.796</v>
      </c>
      <c r="V1052">
        <v>1.8149999999999999</v>
      </c>
      <c r="W1052" t="s">
        <v>148</v>
      </c>
      <c r="X1052" t="s">
        <v>189</v>
      </c>
      <c r="Y1052" t="s">
        <v>89</v>
      </c>
      <c r="Z1052" t="s">
        <v>198</v>
      </c>
    </row>
    <row r="1053" spans="1:26" x14ac:dyDescent="0.25">
      <c r="A1053" s="148">
        <v>1128</v>
      </c>
      <c r="B1053" s="25">
        <v>43045</v>
      </c>
      <c r="C1053" t="s">
        <v>412</v>
      </c>
      <c r="D1053">
        <v>73.7</v>
      </c>
      <c r="E1053">
        <v>80</v>
      </c>
      <c r="F1053">
        <v>1.9E-2</v>
      </c>
      <c r="G1053">
        <v>521333</v>
      </c>
      <c r="H1053">
        <v>13160</v>
      </c>
      <c r="I1053">
        <v>15.7</v>
      </c>
      <c r="J1053">
        <v>115</v>
      </c>
      <c r="K1053">
        <v>115</v>
      </c>
      <c r="L1053">
        <v>12.9</v>
      </c>
      <c r="M1053">
        <v>0.97991689750692512</v>
      </c>
      <c r="N1053">
        <v>2.0891000000000002</v>
      </c>
      <c r="O1053">
        <v>2.1366999999999998</v>
      </c>
      <c r="P1053">
        <v>3.0529999999999999</v>
      </c>
      <c r="Q1053">
        <v>3.0739999999999998</v>
      </c>
      <c r="R1053">
        <v>5.1997999999999998</v>
      </c>
      <c r="S1053">
        <v>0.76</v>
      </c>
      <c r="T1053">
        <v>0.748</v>
      </c>
      <c r="U1053">
        <v>0.73899999999999999</v>
      </c>
      <c r="V1053">
        <v>0.75800000000000001</v>
      </c>
      <c r="W1053" t="s">
        <v>148</v>
      </c>
      <c r="X1053" t="s">
        <v>189</v>
      </c>
      <c r="Y1053" t="s">
        <v>89</v>
      </c>
      <c r="Z1053" t="s">
        <v>198</v>
      </c>
    </row>
    <row r="1054" spans="1:26" x14ac:dyDescent="0.25">
      <c r="A1054" s="148">
        <v>1127</v>
      </c>
      <c r="B1054" s="25">
        <v>43045</v>
      </c>
      <c r="C1054" t="s">
        <v>293</v>
      </c>
      <c r="D1054">
        <v>73.599999999999994</v>
      </c>
      <c r="E1054">
        <v>81</v>
      </c>
      <c r="F1054">
        <v>1.9E-2</v>
      </c>
      <c r="G1054">
        <v>521333</v>
      </c>
      <c r="H1054">
        <v>13160</v>
      </c>
      <c r="I1054">
        <v>16.600000000000001</v>
      </c>
      <c r="J1054">
        <v>114</v>
      </c>
      <c r="K1054">
        <v>114</v>
      </c>
      <c r="L1054">
        <v>13.8</v>
      </c>
      <c r="M1054">
        <v>0.97384721266345486</v>
      </c>
      <c r="N1054">
        <v>2.1269</v>
      </c>
      <c r="O1054">
        <v>2.2103999999999999</v>
      </c>
      <c r="P1054">
        <v>3.964</v>
      </c>
      <c r="Q1054">
        <v>4.0510000000000002</v>
      </c>
      <c r="R1054">
        <v>5.1997999999999998</v>
      </c>
      <c r="S1054">
        <v>0.96899999999999997</v>
      </c>
      <c r="T1054">
        <v>0.95299999999999996</v>
      </c>
      <c r="U1054">
        <v>0.93600000000000005</v>
      </c>
      <c r="V1054">
        <v>0.95499999999999996</v>
      </c>
      <c r="W1054" t="s">
        <v>148</v>
      </c>
      <c r="X1054" t="s">
        <v>189</v>
      </c>
      <c r="Y1054" t="s">
        <v>89</v>
      </c>
      <c r="Z1054" t="s">
        <v>198</v>
      </c>
    </row>
    <row r="1055" spans="1:26" x14ac:dyDescent="0.25">
      <c r="A1055" s="148">
        <v>1126</v>
      </c>
      <c r="B1055" s="25">
        <v>43045</v>
      </c>
      <c r="C1055" t="s">
        <v>560</v>
      </c>
      <c r="D1055">
        <v>74.099999999999994</v>
      </c>
      <c r="E1055">
        <v>87</v>
      </c>
      <c r="F1055">
        <v>1.9E-2</v>
      </c>
      <c r="G1055">
        <v>521333</v>
      </c>
      <c r="H1055">
        <v>13160</v>
      </c>
      <c r="I1055">
        <v>15.6</v>
      </c>
      <c r="J1055">
        <v>118</v>
      </c>
      <c r="K1055">
        <v>118</v>
      </c>
      <c r="L1055">
        <v>12.7</v>
      </c>
      <c r="M1055">
        <v>0.98127600554785033</v>
      </c>
      <c r="V1055">
        <v>2.6</v>
      </c>
      <c r="W1055" t="s">
        <v>661</v>
      </c>
      <c r="X1055" t="s">
        <v>189</v>
      </c>
      <c r="Y1055" t="s">
        <v>89</v>
      </c>
      <c r="Z1055" t="s">
        <v>198</v>
      </c>
    </row>
    <row r="1056" spans="1:26" x14ac:dyDescent="0.25">
      <c r="A1056" s="148">
        <v>1125</v>
      </c>
      <c r="B1056" s="25">
        <v>43045</v>
      </c>
      <c r="C1056" t="s">
        <v>222</v>
      </c>
      <c r="D1056">
        <v>71.8</v>
      </c>
      <c r="E1056">
        <v>48</v>
      </c>
      <c r="F1056">
        <v>1.9E-2</v>
      </c>
      <c r="G1056">
        <v>521333</v>
      </c>
      <c r="H1056">
        <v>13160</v>
      </c>
      <c r="I1056">
        <v>15.7</v>
      </c>
      <c r="J1056">
        <v>115.5</v>
      </c>
      <c r="K1056">
        <v>115.5</v>
      </c>
      <c r="L1056">
        <v>12.9</v>
      </c>
      <c r="M1056">
        <v>0.97991689750692512</v>
      </c>
      <c r="N1056">
        <v>2.5912000000000002</v>
      </c>
      <c r="O1056">
        <v>2.4167999999999998</v>
      </c>
      <c r="P1056">
        <v>2.2570000000000001</v>
      </c>
      <c r="Q1056">
        <v>2.0790000000000002</v>
      </c>
      <c r="R1056">
        <v>5.1997999999999998</v>
      </c>
      <c r="S1056">
        <v>0.45300000000000001</v>
      </c>
      <c r="T1056">
        <v>0.44700000000000001</v>
      </c>
      <c r="U1056">
        <v>0.441</v>
      </c>
      <c r="V1056">
        <v>0.46</v>
      </c>
      <c r="W1056" t="s">
        <v>148</v>
      </c>
      <c r="X1056" t="s">
        <v>190</v>
      </c>
      <c r="Y1056" t="s">
        <v>89</v>
      </c>
      <c r="Z1056" t="s">
        <v>198</v>
      </c>
    </row>
    <row r="1057" spans="1:26" x14ac:dyDescent="0.25">
      <c r="A1057" s="148">
        <v>1124</v>
      </c>
      <c r="B1057" s="25">
        <v>43045</v>
      </c>
      <c r="C1057" t="s">
        <v>217</v>
      </c>
      <c r="D1057">
        <v>71.2</v>
      </c>
      <c r="E1057">
        <v>91</v>
      </c>
      <c r="F1057">
        <v>1.9E-2</v>
      </c>
      <c r="G1057">
        <v>521333</v>
      </c>
      <c r="H1057">
        <v>13160</v>
      </c>
      <c r="I1057">
        <v>15.6</v>
      </c>
      <c r="J1057">
        <v>114</v>
      </c>
      <c r="K1057">
        <v>114</v>
      </c>
      <c r="L1057">
        <v>12.9</v>
      </c>
      <c r="M1057">
        <v>0.97991689750692512</v>
      </c>
      <c r="N1057">
        <v>2.0091000000000001</v>
      </c>
      <c r="O1057">
        <v>2.1587999999999998</v>
      </c>
      <c r="P1057">
        <v>1.7190000000000001</v>
      </c>
      <c r="Q1057">
        <v>1.823</v>
      </c>
      <c r="R1057">
        <v>5.1997999999999998</v>
      </c>
      <c r="S1057">
        <v>0.44500000000000001</v>
      </c>
      <c r="T1057">
        <v>0.439</v>
      </c>
      <c r="U1057">
        <v>0.433</v>
      </c>
      <c r="V1057">
        <v>0.45200000000000001</v>
      </c>
      <c r="W1057" t="s">
        <v>148</v>
      </c>
      <c r="X1057" t="s">
        <v>189</v>
      </c>
      <c r="Y1057" t="s">
        <v>89</v>
      </c>
      <c r="Z1057" t="s">
        <v>198</v>
      </c>
    </row>
    <row r="1058" spans="1:26" x14ac:dyDescent="0.25">
      <c r="A1058" s="148">
        <v>1123</v>
      </c>
      <c r="B1058" s="25">
        <v>43045</v>
      </c>
      <c r="C1058" t="s">
        <v>406</v>
      </c>
      <c r="D1058">
        <v>72.8</v>
      </c>
      <c r="E1058">
        <v>95</v>
      </c>
      <c r="F1058">
        <v>1.9E-2</v>
      </c>
      <c r="G1058">
        <v>521333</v>
      </c>
      <c r="H1058">
        <v>13160</v>
      </c>
      <c r="I1058">
        <v>15.7</v>
      </c>
      <c r="J1058">
        <v>115</v>
      </c>
      <c r="K1058">
        <v>115</v>
      </c>
      <c r="L1058">
        <v>12.9</v>
      </c>
      <c r="M1058">
        <v>0.97991689750692512</v>
      </c>
      <c r="N1058">
        <v>1.1922999999999999</v>
      </c>
      <c r="O1058">
        <v>1.1068</v>
      </c>
      <c r="P1058">
        <v>3.7189999999999999</v>
      </c>
      <c r="Q1058">
        <v>3.47</v>
      </c>
      <c r="R1058">
        <v>5.1997999999999998</v>
      </c>
      <c r="S1058">
        <v>1.6220000000000001</v>
      </c>
      <c r="T1058">
        <v>1.63</v>
      </c>
      <c r="U1058">
        <v>1.593</v>
      </c>
      <c r="V1058">
        <v>1.6120000000000001</v>
      </c>
      <c r="W1058" t="s">
        <v>148</v>
      </c>
      <c r="X1058" t="s">
        <v>189</v>
      </c>
      <c r="Y1058" t="s">
        <v>89</v>
      </c>
      <c r="Z1058" t="s">
        <v>198</v>
      </c>
    </row>
    <row r="1059" spans="1:26" x14ac:dyDescent="0.25">
      <c r="A1059" s="148">
        <v>1122</v>
      </c>
      <c r="B1059" s="25">
        <v>43044</v>
      </c>
      <c r="C1059" t="s">
        <v>410</v>
      </c>
      <c r="D1059">
        <v>73</v>
      </c>
      <c r="E1059">
        <v>90</v>
      </c>
      <c r="F1059">
        <v>1.9E-2</v>
      </c>
      <c r="G1059">
        <v>521333</v>
      </c>
      <c r="H1059">
        <v>13160</v>
      </c>
      <c r="I1059">
        <v>15.8</v>
      </c>
      <c r="J1059">
        <v>114.5</v>
      </c>
      <c r="K1059">
        <v>114.5</v>
      </c>
      <c r="L1059">
        <v>13</v>
      </c>
      <c r="M1059">
        <v>0.97923875432525953</v>
      </c>
      <c r="N1059">
        <v>2.0108999999999999</v>
      </c>
      <c r="O1059">
        <v>2.1732999999999998</v>
      </c>
      <c r="P1059">
        <v>2.1859999999999999</v>
      </c>
      <c r="Q1059">
        <v>2.3130000000000002</v>
      </c>
      <c r="R1059">
        <v>5.2346000000000004</v>
      </c>
      <c r="S1059">
        <v>0.56899999999999995</v>
      </c>
      <c r="T1059">
        <v>0.55700000000000005</v>
      </c>
      <c r="U1059">
        <v>0.55100000000000005</v>
      </c>
      <c r="V1059">
        <v>0.56999999999999995</v>
      </c>
      <c r="W1059" t="s">
        <v>148</v>
      </c>
      <c r="X1059" t="s">
        <v>189</v>
      </c>
      <c r="Y1059" t="s">
        <v>89</v>
      </c>
      <c r="Z1059" t="s">
        <v>198</v>
      </c>
    </row>
    <row r="1060" spans="1:26" x14ac:dyDescent="0.25">
      <c r="A1060" s="148">
        <v>1121</v>
      </c>
      <c r="B1060" s="25">
        <v>43044</v>
      </c>
      <c r="C1060" t="s">
        <v>220</v>
      </c>
      <c r="D1060">
        <v>73.099999999999994</v>
      </c>
      <c r="E1060">
        <v>90</v>
      </c>
      <c r="F1060">
        <v>1.9E-2</v>
      </c>
      <c r="G1060">
        <v>521333</v>
      </c>
      <c r="H1060">
        <v>13160</v>
      </c>
      <c r="I1060">
        <v>15.7</v>
      </c>
      <c r="J1060">
        <v>115</v>
      </c>
      <c r="K1060">
        <v>115</v>
      </c>
      <c r="L1060">
        <v>12.9</v>
      </c>
      <c r="M1060">
        <v>0.97991689750692512</v>
      </c>
      <c r="N1060">
        <v>2.1042999999999998</v>
      </c>
      <c r="O1060">
        <v>2.2715000000000001</v>
      </c>
      <c r="P1060">
        <v>1.9259999999999999</v>
      </c>
      <c r="Q1060">
        <v>2.113</v>
      </c>
      <c r="R1060">
        <v>5.2346000000000004</v>
      </c>
      <c r="S1060">
        <v>0.47899999999999998</v>
      </c>
      <c r="T1060">
        <v>0.48699999999999999</v>
      </c>
      <c r="U1060">
        <v>0.47299999999999998</v>
      </c>
      <c r="V1060">
        <v>0.49199999999999999</v>
      </c>
      <c r="W1060" t="s">
        <v>148</v>
      </c>
      <c r="X1060" t="s">
        <v>189</v>
      </c>
      <c r="Y1060" t="s">
        <v>89</v>
      </c>
      <c r="Z1060" t="s">
        <v>198</v>
      </c>
    </row>
    <row r="1061" spans="1:26" x14ac:dyDescent="0.25">
      <c r="A1061" s="148">
        <v>1120</v>
      </c>
      <c r="B1061" s="25">
        <v>43044</v>
      </c>
      <c r="C1061" t="s">
        <v>293</v>
      </c>
      <c r="D1061">
        <v>74.7</v>
      </c>
      <c r="E1061">
        <v>90</v>
      </c>
      <c r="F1061">
        <v>1.9E-2</v>
      </c>
      <c r="G1061">
        <v>521333</v>
      </c>
      <c r="H1061">
        <v>13160</v>
      </c>
      <c r="I1061">
        <v>16.600000000000001</v>
      </c>
      <c r="J1061">
        <v>115</v>
      </c>
      <c r="K1061">
        <v>115</v>
      </c>
      <c r="L1061">
        <v>13.8</v>
      </c>
      <c r="M1061">
        <v>0.97384721266345486</v>
      </c>
      <c r="N1061">
        <v>1.1840999999999999</v>
      </c>
      <c r="O1061">
        <v>1.2009000000000001</v>
      </c>
      <c r="P1061">
        <v>2.31</v>
      </c>
      <c r="Q1061">
        <v>2.3239999999999998</v>
      </c>
      <c r="R1061">
        <v>5.2346000000000004</v>
      </c>
      <c r="S1061">
        <v>1.0209999999999999</v>
      </c>
      <c r="T1061">
        <v>1.0129999999999999</v>
      </c>
      <c r="U1061">
        <v>0.99</v>
      </c>
      <c r="V1061">
        <v>1.0089999999999999</v>
      </c>
      <c r="W1061" t="s">
        <v>148</v>
      </c>
      <c r="X1061" t="s">
        <v>189</v>
      </c>
      <c r="Y1061" t="s">
        <v>89</v>
      </c>
      <c r="Z1061" t="s">
        <v>198</v>
      </c>
    </row>
    <row r="1062" spans="1:26" x14ac:dyDescent="0.25">
      <c r="A1062" s="148">
        <v>1119</v>
      </c>
      <c r="B1062" s="25">
        <v>43044</v>
      </c>
      <c r="C1062" t="s">
        <v>500</v>
      </c>
      <c r="D1062">
        <v>69.3</v>
      </c>
      <c r="E1062">
        <v>43</v>
      </c>
      <c r="F1062">
        <v>1.9E-2</v>
      </c>
      <c r="G1062">
        <v>521333</v>
      </c>
      <c r="H1062">
        <v>13160</v>
      </c>
      <c r="I1062">
        <v>15.4</v>
      </c>
      <c r="J1062">
        <v>115</v>
      </c>
      <c r="K1062">
        <v>115</v>
      </c>
      <c r="L1062">
        <v>12.6</v>
      </c>
      <c r="M1062">
        <v>0.98195697432338658</v>
      </c>
      <c r="N1062">
        <v>0</v>
      </c>
      <c r="O1062">
        <v>0</v>
      </c>
      <c r="P1062">
        <v>0</v>
      </c>
      <c r="Q1062">
        <v>0</v>
      </c>
      <c r="R1062">
        <v>5.2346000000000004</v>
      </c>
      <c r="S1062" t="s">
        <v>468</v>
      </c>
      <c r="T1062" t="s">
        <v>468</v>
      </c>
      <c r="U1062" t="s">
        <v>468</v>
      </c>
      <c r="V1062">
        <v>7</v>
      </c>
      <c r="W1062" t="s">
        <v>661</v>
      </c>
      <c r="X1062" t="s">
        <v>190</v>
      </c>
      <c r="Y1062" t="s">
        <v>89</v>
      </c>
      <c r="Z1062" t="s">
        <v>198</v>
      </c>
    </row>
    <row r="1063" spans="1:26" x14ac:dyDescent="0.25">
      <c r="A1063" s="148">
        <v>1118</v>
      </c>
      <c r="B1063" s="25">
        <v>43044</v>
      </c>
      <c r="C1063" t="s">
        <v>222</v>
      </c>
      <c r="D1063">
        <v>74</v>
      </c>
      <c r="E1063">
        <v>90</v>
      </c>
      <c r="F1063">
        <v>1.9E-2</v>
      </c>
      <c r="G1063">
        <v>521333</v>
      </c>
      <c r="H1063">
        <v>13160</v>
      </c>
      <c r="I1063">
        <v>15.7</v>
      </c>
      <c r="J1063">
        <v>115</v>
      </c>
      <c r="K1063">
        <v>115</v>
      </c>
      <c r="L1063">
        <v>12.9</v>
      </c>
      <c r="M1063">
        <v>0.97991689750692512</v>
      </c>
      <c r="N1063">
        <v>2.2158000000000002</v>
      </c>
      <c r="O1063">
        <v>2.1366999999999998</v>
      </c>
      <c r="P1063">
        <v>2.0489999999999999</v>
      </c>
      <c r="Q1063">
        <v>2.0009999999999999</v>
      </c>
      <c r="R1063">
        <v>5.2346000000000004</v>
      </c>
      <c r="S1063">
        <v>0.48399999999999999</v>
      </c>
      <c r="T1063">
        <v>0.49</v>
      </c>
      <c r="U1063">
        <v>0.47699999999999998</v>
      </c>
      <c r="V1063">
        <v>0.496</v>
      </c>
      <c r="W1063" t="s">
        <v>148</v>
      </c>
      <c r="X1063" t="s">
        <v>189</v>
      </c>
      <c r="Y1063" t="s">
        <v>89</v>
      </c>
      <c r="Z1063" t="s">
        <v>198</v>
      </c>
    </row>
    <row r="1064" spans="1:26" x14ac:dyDescent="0.25">
      <c r="A1064" s="148">
        <v>1117</v>
      </c>
      <c r="B1064" s="25">
        <v>43044</v>
      </c>
      <c r="C1064" t="s">
        <v>407</v>
      </c>
      <c r="D1064">
        <v>68.5</v>
      </c>
      <c r="E1064">
        <v>77</v>
      </c>
      <c r="F1064">
        <v>1.9E-2</v>
      </c>
      <c r="G1064">
        <v>521333</v>
      </c>
      <c r="H1064">
        <v>13160</v>
      </c>
      <c r="I1064">
        <v>15.6</v>
      </c>
      <c r="J1064">
        <v>113</v>
      </c>
      <c r="K1064">
        <v>113</v>
      </c>
      <c r="L1064">
        <v>12.9</v>
      </c>
      <c r="M1064">
        <v>0.97991689750692512</v>
      </c>
      <c r="N1064">
        <v>1.2041999999999999</v>
      </c>
      <c r="O1064">
        <v>1.1359999999999999</v>
      </c>
      <c r="P1064">
        <v>4.343</v>
      </c>
      <c r="Q1064">
        <v>4.149</v>
      </c>
      <c r="R1064">
        <v>5.2346000000000004</v>
      </c>
      <c r="S1064">
        <v>1.8879999999999999</v>
      </c>
      <c r="T1064">
        <v>1.9119999999999999</v>
      </c>
      <c r="U1064">
        <v>1.8620000000000001</v>
      </c>
      <c r="V1064">
        <v>1.881</v>
      </c>
      <c r="W1064" t="s">
        <v>148</v>
      </c>
      <c r="X1064" t="s">
        <v>189</v>
      </c>
      <c r="Y1064" t="s">
        <v>89</v>
      </c>
      <c r="Z1064" t="s">
        <v>198</v>
      </c>
    </row>
    <row r="1065" spans="1:26" x14ac:dyDescent="0.25">
      <c r="A1065" s="148">
        <v>1116</v>
      </c>
      <c r="B1065" s="25">
        <v>43043</v>
      </c>
      <c r="C1065" t="s">
        <v>411</v>
      </c>
      <c r="D1065">
        <v>73.400000000000006</v>
      </c>
      <c r="E1065">
        <v>82</v>
      </c>
      <c r="F1065">
        <v>1.9E-2</v>
      </c>
      <c r="G1065">
        <v>521333</v>
      </c>
      <c r="H1065">
        <v>13160</v>
      </c>
      <c r="I1065">
        <v>15.8</v>
      </c>
      <c r="J1065">
        <v>115</v>
      </c>
      <c r="K1065">
        <v>115</v>
      </c>
      <c r="L1065">
        <v>13</v>
      </c>
      <c r="M1065">
        <v>0.97923875432525953</v>
      </c>
      <c r="N1065">
        <v>2.1779000000000002</v>
      </c>
      <c r="O1065">
        <v>2.1139999999999999</v>
      </c>
      <c r="P1065">
        <v>2.7829999999999999</v>
      </c>
      <c r="Q1065">
        <v>2.7349999999999999</v>
      </c>
      <c r="R1065">
        <v>5.0945999999999998</v>
      </c>
      <c r="S1065">
        <v>0.65100000000000002</v>
      </c>
      <c r="T1065">
        <v>0.65900000000000003</v>
      </c>
      <c r="U1065">
        <v>0.64100000000000001</v>
      </c>
      <c r="V1065">
        <v>0.66</v>
      </c>
      <c r="W1065" t="s">
        <v>148</v>
      </c>
      <c r="X1065" t="s">
        <v>189</v>
      </c>
      <c r="Y1065" t="s">
        <v>89</v>
      </c>
      <c r="Z1065" t="s">
        <v>198</v>
      </c>
    </row>
    <row r="1066" spans="1:26" x14ac:dyDescent="0.25">
      <c r="A1066" s="148">
        <v>1115</v>
      </c>
      <c r="B1066" s="25">
        <v>43043</v>
      </c>
      <c r="C1066" t="s">
        <v>293</v>
      </c>
      <c r="D1066">
        <v>70</v>
      </c>
      <c r="E1066">
        <v>85</v>
      </c>
      <c r="F1066">
        <v>1.9E-2</v>
      </c>
      <c r="G1066">
        <v>521333</v>
      </c>
      <c r="H1066">
        <v>13160</v>
      </c>
      <c r="I1066">
        <v>16.7</v>
      </c>
      <c r="J1066">
        <v>115</v>
      </c>
      <c r="K1066">
        <v>115</v>
      </c>
      <c r="L1066">
        <v>13.8</v>
      </c>
      <c r="M1066">
        <v>0.97384721266345486</v>
      </c>
      <c r="N1066">
        <v>2.2149999999999999</v>
      </c>
      <c r="O1066">
        <v>2.1892999999999998</v>
      </c>
      <c r="P1066">
        <v>3.0739999999999998</v>
      </c>
      <c r="Q1066">
        <v>3.0640000000000001</v>
      </c>
      <c r="R1066">
        <v>5.0945999999999998</v>
      </c>
      <c r="S1066">
        <v>0.70699999999999996</v>
      </c>
      <c r="T1066">
        <v>0.71299999999999997</v>
      </c>
      <c r="U1066">
        <v>0.69099999999999995</v>
      </c>
      <c r="V1066">
        <v>0.71</v>
      </c>
      <c r="W1066" t="s">
        <v>148</v>
      </c>
      <c r="X1066" t="s">
        <v>189</v>
      </c>
      <c r="Y1066" t="s">
        <v>89</v>
      </c>
      <c r="Z1066" t="s">
        <v>198</v>
      </c>
    </row>
    <row r="1067" spans="1:26" x14ac:dyDescent="0.25">
      <c r="A1067" s="148">
        <v>1114</v>
      </c>
      <c r="B1067" s="25">
        <v>43043</v>
      </c>
      <c r="C1067" t="s">
        <v>560</v>
      </c>
      <c r="D1067">
        <v>65.8</v>
      </c>
      <c r="E1067">
        <v>42</v>
      </c>
      <c r="F1067">
        <v>1.9E-2</v>
      </c>
      <c r="G1067">
        <v>521333</v>
      </c>
      <c r="H1067">
        <v>13160</v>
      </c>
      <c r="I1067">
        <v>15.3</v>
      </c>
      <c r="J1067">
        <v>114</v>
      </c>
      <c r="K1067">
        <v>114</v>
      </c>
      <c r="L1067">
        <v>12.6</v>
      </c>
      <c r="M1067">
        <v>0.98195697432338658</v>
      </c>
      <c r="N1067">
        <v>0</v>
      </c>
      <c r="O1067">
        <v>0</v>
      </c>
      <c r="P1067">
        <v>0</v>
      </c>
      <c r="Q1067">
        <v>0</v>
      </c>
      <c r="R1067">
        <v>5.0945999999999998</v>
      </c>
      <c r="S1067" t="s">
        <v>468</v>
      </c>
      <c r="T1067" t="s">
        <v>468</v>
      </c>
      <c r="U1067" t="s">
        <v>468</v>
      </c>
      <c r="V1067">
        <v>3.6</v>
      </c>
      <c r="W1067" t="s">
        <v>661</v>
      </c>
      <c r="X1067" t="s">
        <v>190</v>
      </c>
      <c r="Y1067" t="s">
        <v>89</v>
      </c>
      <c r="Z1067" t="s">
        <v>198</v>
      </c>
    </row>
    <row r="1068" spans="1:26" x14ac:dyDescent="0.25">
      <c r="A1068" s="148">
        <v>1113</v>
      </c>
      <c r="B1068" s="25">
        <v>43043</v>
      </c>
      <c r="C1068" t="s">
        <v>217</v>
      </c>
      <c r="D1068">
        <v>65.8</v>
      </c>
      <c r="E1068">
        <v>43</v>
      </c>
      <c r="F1068">
        <v>1.9E-2</v>
      </c>
      <c r="G1068">
        <v>521333</v>
      </c>
      <c r="H1068">
        <v>13160</v>
      </c>
      <c r="I1068">
        <v>15.8</v>
      </c>
      <c r="J1068">
        <v>114.5</v>
      </c>
      <c r="K1068">
        <v>114.5</v>
      </c>
      <c r="L1068">
        <v>13</v>
      </c>
      <c r="M1068">
        <v>0.97923875432525953</v>
      </c>
      <c r="N1068">
        <v>2.3892000000000002</v>
      </c>
      <c r="O1068">
        <v>2.5560999999999998</v>
      </c>
      <c r="P1068">
        <v>2.0489999999999999</v>
      </c>
      <c r="Q1068">
        <v>2.1480000000000001</v>
      </c>
      <c r="R1068">
        <v>5.0945999999999998</v>
      </c>
      <c r="S1068">
        <v>0.437</v>
      </c>
      <c r="T1068">
        <v>0.42799999999999999</v>
      </c>
      <c r="U1068">
        <v>0.42399999999999999</v>
      </c>
      <c r="V1068">
        <v>0.443</v>
      </c>
      <c r="W1068" t="s">
        <v>148</v>
      </c>
      <c r="X1068" t="s">
        <v>190</v>
      </c>
      <c r="Y1068" t="s">
        <v>89</v>
      </c>
      <c r="Z1068" t="s">
        <v>198</v>
      </c>
    </row>
    <row r="1069" spans="1:26" x14ac:dyDescent="0.25">
      <c r="A1069" s="148">
        <v>1112</v>
      </c>
      <c r="B1069" s="25">
        <v>43043</v>
      </c>
      <c r="C1069" t="s">
        <v>220</v>
      </c>
      <c r="D1069">
        <v>72</v>
      </c>
      <c r="E1069">
        <v>79</v>
      </c>
      <c r="F1069">
        <v>1.9E-2</v>
      </c>
      <c r="G1069">
        <v>521333</v>
      </c>
      <c r="H1069">
        <v>13160</v>
      </c>
      <c r="I1069">
        <v>15.6</v>
      </c>
      <c r="J1069">
        <v>113</v>
      </c>
      <c r="K1069">
        <v>113</v>
      </c>
      <c r="L1069">
        <v>12.9</v>
      </c>
      <c r="M1069">
        <v>0.97991689750692512</v>
      </c>
      <c r="N1069">
        <v>2.1558999999999999</v>
      </c>
      <c r="O1069">
        <v>2.0026999999999999</v>
      </c>
      <c r="P1069">
        <v>1.9339999999999999</v>
      </c>
      <c r="Q1069">
        <v>1.8360000000000001</v>
      </c>
      <c r="R1069">
        <v>5.0945999999999998</v>
      </c>
      <c r="S1069">
        <v>0.45700000000000002</v>
      </c>
      <c r="T1069">
        <v>0.46700000000000003</v>
      </c>
      <c r="U1069">
        <v>0.45300000000000001</v>
      </c>
      <c r="V1069">
        <v>0.47199999999999998</v>
      </c>
      <c r="W1069" t="s">
        <v>148</v>
      </c>
      <c r="X1069" t="s">
        <v>189</v>
      </c>
      <c r="Y1069" t="s">
        <v>89</v>
      </c>
      <c r="Z1069" t="s">
        <v>198</v>
      </c>
    </row>
    <row r="1070" spans="1:26" x14ac:dyDescent="0.25">
      <c r="A1070" s="148">
        <v>1111</v>
      </c>
      <c r="B1070" s="25">
        <v>43043</v>
      </c>
      <c r="C1070" t="s">
        <v>408</v>
      </c>
      <c r="D1070">
        <v>73.099999999999994</v>
      </c>
      <c r="E1070">
        <v>64</v>
      </c>
      <c r="F1070">
        <v>1.9E-2</v>
      </c>
      <c r="G1070">
        <v>521333</v>
      </c>
      <c r="H1070">
        <v>13160</v>
      </c>
      <c r="I1070">
        <v>15.8</v>
      </c>
      <c r="J1070">
        <v>115.5</v>
      </c>
      <c r="K1070">
        <v>115.5</v>
      </c>
      <c r="L1070">
        <v>13</v>
      </c>
      <c r="M1070">
        <v>0.97923875432525953</v>
      </c>
      <c r="N1070">
        <v>1.0841000000000001</v>
      </c>
      <c r="O1070">
        <v>1.1026</v>
      </c>
      <c r="P1070">
        <v>3.4689999999999999</v>
      </c>
      <c r="Q1070">
        <v>3.5409999999999999</v>
      </c>
      <c r="R1070">
        <v>5.0945999999999998</v>
      </c>
      <c r="S1070">
        <v>1.63</v>
      </c>
      <c r="T1070">
        <v>1.6359999999999999</v>
      </c>
      <c r="U1070">
        <v>1.599</v>
      </c>
      <c r="V1070">
        <v>1.6180000000000001</v>
      </c>
      <c r="W1070" t="s">
        <v>148</v>
      </c>
      <c r="X1070" t="s">
        <v>189</v>
      </c>
      <c r="Y1070" t="s">
        <v>89</v>
      </c>
      <c r="Z1070" t="s">
        <v>198</v>
      </c>
    </row>
    <row r="1071" spans="1:26" x14ac:dyDescent="0.25">
      <c r="A1071" s="148">
        <v>1110</v>
      </c>
      <c r="B1071" s="25">
        <v>43042</v>
      </c>
      <c r="C1071" t="s">
        <v>412</v>
      </c>
      <c r="D1071">
        <v>74</v>
      </c>
      <c r="E1071">
        <v>59</v>
      </c>
      <c r="F1071">
        <v>1.9E-2</v>
      </c>
      <c r="G1071">
        <v>521333</v>
      </c>
      <c r="H1071">
        <v>13160</v>
      </c>
      <c r="I1071">
        <v>15.5</v>
      </c>
      <c r="J1071">
        <v>114</v>
      </c>
      <c r="K1071">
        <v>114</v>
      </c>
      <c r="L1071">
        <v>12.8</v>
      </c>
      <c r="M1071">
        <v>0.98059598059598052</v>
      </c>
      <c r="N1071">
        <v>2.1042999999999998</v>
      </c>
      <c r="O1071">
        <v>2.1760999999999999</v>
      </c>
      <c r="P1071">
        <v>2.1720000000000002</v>
      </c>
      <c r="Q1071">
        <v>2.2200000000000002</v>
      </c>
      <c r="R1071">
        <v>5.0964</v>
      </c>
      <c r="S1071">
        <v>0.52600000000000002</v>
      </c>
      <c r="T1071">
        <v>0.52</v>
      </c>
      <c r="U1071">
        <v>0.51300000000000001</v>
      </c>
      <c r="V1071">
        <v>0.53200000000000003</v>
      </c>
      <c r="W1071" t="s">
        <v>148</v>
      </c>
      <c r="X1071" t="s">
        <v>189</v>
      </c>
      <c r="Y1071" t="s">
        <v>89</v>
      </c>
      <c r="Z1071" t="s">
        <v>198</v>
      </c>
    </row>
    <row r="1072" spans="1:26" x14ac:dyDescent="0.25">
      <c r="A1072" s="148">
        <v>1109</v>
      </c>
      <c r="B1072" s="25">
        <v>43042</v>
      </c>
      <c r="C1072" t="s">
        <v>293</v>
      </c>
      <c r="D1072">
        <v>72</v>
      </c>
      <c r="E1072">
        <v>67</v>
      </c>
      <c r="F1072">
        <v>1.9E-2</v>
      </c>
      <c r="G1072">
        <v>521333</v>
      </c>
      <c r="H1072">
        <v>13160</v>
      </c>
      <c r="I1072">
        <v>16.5</v>
      </c>
      <c r="J1072">
        <v>113</v>
      </c>
      <c r="K1072">
        <v>113</v>
      </c>
      <c r="L1072">
        <v>13.8</v>
      </c>
      <c r="M1072">
        <v>0.97384721266345486</v>
      </c>
      <c r="N1072">
        <v>2.0943000000000001</v>
      </c>
      <c r="O1072">
        <v>2.1867000000000001</v>
      </c>
      <c r="P1072">
        <v>3.5379999999999998</v>
      </c>
      <c r="Q1072">
        <v>3.7370000000000001</v>
      </c>
      <c r="R1072">
        <v>5.0964</v>
      </c>
      <c r="S1072">
        <v>0.86099999999999999</v>
      </c>
      <c r="T1072">
        <v>0.871</v>
      </c>
      <c r="U1072">
        <v>0.84299999999999997</v>
      </c>
      <c r="V1072">
        <v>0.86199999999999999</v>
      </c>
      <c r="W1072" t="s">
        <v>148</v>
      </c>
      <c r="X1072" t="s">
        <v>189</v>
      </c>
      <c r="Y1072" t="s">
        <v>89</v>
      </c>
      <c r="Z1072" t="s">
        <v>198</v>
      </c>
    </row>
    <row r="1073" spans="1:26" x14ac:dyDescent="0.25">
      <c r="A1073" s="148">
        <v>1108</v>
      </c>
      <c r="B1073" s="25">
        <v>43042</v>
      </c>
      <c r="C1073" t="s">
        <v>222</v>
      </c>
      <c r="D1073">
        <v>76.8</v>
      </c>
      <c r="E1073">
        <v>65</v>
      </c>
      <c r="F1073">
        <v>1.9E-2</v>
      </c>
      <c r="G1073">
        <v>521333</v>
      </c>
      <c r="H1073">
        <v>13160</v>
      </c>
      <c r="I1073">
        <v>15.8</v>
      </c>
      <c r="J1073">
        <v>115</v>
      </c>
      <c r="K1073">
        <v>115</v>
      </c>
      <c r="L1073">
        <v>13</v>
      </c>
      <c r="M1073">
        <v>0.97923875432525953</v>
      </c>
      <c r="N1073">
        <v>2.8954</v>
      </c>
      <c r="O1073">
        <v>2.3618999999999999</v>
      </c>
      <c r="P1073">
        <v>2.778</v>
      </c>
      <c r="Q1073">
        <v>2.2570000000000001</v>
      </c>
      <c r="R1073">
        <v>5.0964</v>
      </c>
      <c r="S1073">
        <v>0.48899999999999999</v>
      </c>
      <c r="T1073">
        <v>0.48699999999999999</v>
      </c>
      <c r="U1073">
        <v>0.47799999999999998</v>
      </c>
      <c r="V1073">
        <v>0.497</v>
      </c>
      <c r="W1073" t="s">
        <v>148</v>
      </c>
      <c r="X1073" t="s">
        <v>190</v>
      </c>
      <c r="Y1073" t="s">
        <v>89</v>
      </c>
      <c r="Z1073" t="s">
        <v>198</v>
      </c>
    </row>
    <row r="1074" spans="1:26" x14ac:dyDescent="0.25">
      <c r="A1074" s="148">
        <v>1107</v>
      </c>
      <c r="B1074" s="25">
        <v>43042</v>
      </c>
      <c r="C1074" t="s">
        <v>500</v>
      </c>
      <c r="D1074">
        <v>75.2</v>
      </c>
      <c r="E1074">
        <v>40</v>
      </c>
      <c r="F1074">
        <v>1.9E-2</v>
      </c>
      <c r="G1074">
        <v>521333</v>
      </c>
      <c r="H1074">
        <v>13160</v>
      </c>
      <c r="I1074">
        <v>15.5</v>
      </c>
      <c r="J1074">
        <v>115</v>
      </c>
      <c r="K1074">
        <v>115</v>
      </c>
      <c r="L1074">
        <v>12.7</v>
      </c>
      <c r="M1074">
        <v>0.98127600554785033</v>
      </c>
      <c r="N1074">
        <v>0</v>
      </c>
      <c r="O1074">
        <v>0</v>
      </c>
      <c r="P1074">
        <v>0</v>
      </c>
      <c r="Q1074">
        <v>0</v>
      </c>
      <c r="R1074">
        <v>5.0964</v>
      </c>
      <c r="S1074" t="s">
        <v>468</v>
      </c>
      <c r="T1074" t="s">
        <v>468</v>
      </c>
      <c r="U1074" t="s">
        <v>468</v>
      </c>
      <c r="V1074">
        <v>3.6</v>
      </c>
      <c r="W1074" t="s">
        <v>661</v>
      </c>
      <c r="X1074" t="s">
        <v>190</v>
      </c>
      <c r="Y1074" t="s">
        <v>89</v>
      </c>
      <c r="Z1074" t="s">
        <v>198</v>
      </c>
    </row>
    <row r="1075" spans="1:26" x14ac:dyDescent="0.25">
      <c r="A1075" s="148">
        <v>1106</v>
      </c>
      <c r="B1075" s="25">
        <v>43041</v>
      </c>
      <c r="C1075" t="s">
        <v>407</v>
      </c>
      <c r="D1075">
        <v>77.2</v>
      </c>
      <c r="E1075">
        <v>75</v>
      </c>
      <c r="F1075">
        <v>1.9E-2</v>
      </c>
      <c r="G1075">
        <v>521333</v>
      </c>
      <c r="H1075">
        <v>13160</v>
      </c>
      <c r="I1075">
        <v>15.5</v>
      </c>
      <c r="J1075">
        <v>114</v>
      </c>
      <c r="K1075">
        <v>114</v>
      </c>
      <c r="L1075">
        <v>12.8</v>
      </c>
      <c r="M1075">
        <v>0.98059598059598052</v>
      </c>
      <c r="N1075">
        <v>1.8109</v>
      </c>
      <c r="O1075">
        <v>1.7791999999999999</v>
      </c>
      <c r="P1075">
        <v>5.0670000000000002</v>
      </c>
      <c r="Q1075">
        <v>4.9809999999999999</v>
      </c>
      <c r="R1075">
        <v>5.0324</v>
      </c>
      <c r="S1075">
        <v>1.4079999999999999</v>
      </c>
      <c r="T1075">
        <v>1.409</v>
      </c>
      <c r="U1075">
        <v>1.381</v>
      </c>
      <c r="V1075">
        <v>1.4</v>
      </c>
      <c r="W1075" t="s">
        <v>148</v>
      </c>
      <c r="X1075" t="s">
        <v>190</v>
      </c>
      <c r="Y1075" t="s">
        <v>89</v>
      </c>
      <c r="Z1075" t="s">
        <v>198</v>
      </c>
    </row>
    <row r="1076" spans="1:26" x14ac:dyDescent="0.25">
      <c r="A1076" s="148">
        <v>1105</v>
      </c>
      <c r="B1076" s="25">
        <v>43041</v>
      </c>
      <c r="C1076" t="s">
        <v>411</v>
      </c>
      <c r="D1076">
        <v>77.599999999999994</v>
      </c>
      <c r="E1076">
        <v>74</v>
      </c>
      <c r="F1076">
        <v>1.9E-2</v>
      </c>
      <c r="G1076">
        <v>521333</v>
      </c>
      <c r="H1076">
        <v>13160</v>
      </c>
      <c r="I1076">
        <v>15.6</v>
      </c>
      <c r="J1076">
        <v>115</v>
      </c>
      <c r="K1076">
        <v>115</v>
      </c>
      <c r="L1076">
        <v>12.8</v>
      </c>
      <c r="M1076">
        <v>0.98059598059598052</v>
      </c>
      <c r="N1076">
        <v>2.8763000000000001</v>
      </c>
      <c r="O1076">
        <v>2.5937000000000001</v>
      </c>
      <c r="P1076">
        <v>4.6239999999999997</v>
      </c>
      <c r="Q1076">
        <v>4.1660000000000004</v>
      </c>
      <c r="R1076">
        <v>5.0324</v>
      </c>
      <c r="S1076">
        <v>0.80900000000000005</v>
      </c>
      <c r="T1076">
        <v>0.80800000000000005</v>
      </c>
      <c r="U1076">
        <v>0.79300000000000004</v>
      </c>
      <c r="V1076">
        <v>0.81200000000000006</v>
      </c>
      <c r="W1076" t="s">
        <v>148</v>
      </c>
      <c r="X1076" t="s">
        <v>190</v>
      </c>
      <c r="Y1076" t="s">
        <v>89</v>
      </c>
      <c r="Z1076" t="s">
        <v>198</v>
      </c>
    </row>
    <row r="1077" spans="1:26" x14ac:dyDescent="0.25">
      <c r="A1077" s="148">
        <v>1104</v>
      </c>
      <c r="B1077" s="25">
        <v>43041</v>
      </c>
      <c r="C1077" t="s">
        <v>217</v>
      </c>
      <c r="D1077">
        <v>77.599999999999994</v>
      </c>
      <c r="E1077">
        <v>74</v>
      </c>
      <c r="F1077">
        <v>1.9E-2</v>
      </c>
      <c r="G1077">
        <v>521333</v>
      </c>
      <c r="H1077">
        <v>13160</v>
      </c>
      <c r="I1077">
        <v>15.8</v>
      </c>
      <c r="J1077">
        <v>115.5</v>
      </c>
      <c r="K1077">
        <v>115.5</v>
      </c>
      <c r="L1077">
        <v>13</v>
      </c>
      <c r="M1077">
        <v>0.97923875432525953</v>
      </c>
      <c r="N1077">
        <v>2.8904000000000001</v>
      </c>
      <c r="O1077">
        <v>2.1591</v>
      </c>
      <c r="P1077">
        <v>2.7749999999999999</v>
      </c>
      <c r="Q1077">
        <v>1.9870000000000001</v>
      </c>
      <c r="R1077">
        <v>5.0324</v>
      </c>
      <c r="S1077">
        <v>0.48299999999999998</v>
      </c>
      <c r="T1077">
        <v>0.46300000000000002</v>
      </c>
      <c r="U1077">
        <v>0.46300000000000002</v>
      </c>
      <c r="V1077">
        <v>0.48199999999999998</v>
      </c>
      <c r="W1077" t="s">
        <v>148</v>
      </c>
      <c r="X1077" t="s">
        <v>190</v>
      </c>
      <c r="Y1077" t="s">
        <v>89</v>
      </c>
      <c r="Z1077" t="s">
        <v>198</v>
      </c>
    </row>
    <row r="1078" spans="1:26" x14ac:dyDescent="0.25">
      <c r="A1078" s="148">
        <v>1103</v>
      </c>
      <c r="B1078" s="25">
        <v>43041</v>
      </c>
      <c r="C1078" t="s">
        <v>293</v>
      </c>
      <c r="D1078">
        <v>77.599999999999994</v>
      </c>
      <c r="E1078">
        <v>74</v>
      </c>
      <c r="F1078">
        <v>1.9E-2</v>
      </c>
      <c r="G1078">
        <v>521333</v>
      </c>
      <c r="H1078">
        <v>13160</v>
      </c>
      <c r="I1078">
        <v>16.600000000000001</v>
      </c>
      <c r="J1078">
        <v>115</v>
      </c>
      <c r="K1078">
        <v>115</v>
      </c>
      <c r="L1078">
        <v>13.8</v>
      </c>
      <c r="M1078">
        <v>0.97384721266345486</v>
      </c>
      <c r="N1078">
        <v>1.7303999999999999</v>
      </c>
      <c r="O1078">
        <v>1.4933000000000001</v>
      </c>
      <c r="P1078">
        <v>3.7890000000000001</v>
      </c>
      <c r="Q1078">
        <v>3.2639999999999998</v>
      </c>
      <c r="R1078">
        <v>5.0324</v>
      </c>
      <c r="S1078">
        <v>1.1020000000000001</v>
      </c>
      <c r="T1078">
        <v>1.1000000000000001</v>
      </c>
      <c r="U1078">
        <v>1.0720000000000001</v>
      </c>
      <c r="V1078">
        <v>1.091</v>
      </c>
      <c r="W1078" t="s">
        <v>148</v>
      </c>
      <c r="X1078" t="s">
        <v>190</v>
      </c>
      <c r="Y1078" t="s">
        <v>89</v>
      </c>
      <c r="Z1078" t="s">
        <v>198</v>
      </c>
    </row>
    <row r="1079" spans="1:26" x14ac:dyDescent="0.25">
      <c r="A1079" s="148">
        <v>1102</v>
      </c>
      <c r="B1079" s="25">
        <v>43041</v>
      </c>
      <c r="C1079" t="s">
        <v>220</v>
      </c>
      <c r="D1079">
        <v>77.900000000000006</v>
      </c>
      <c r="E1079">
        <v>69</v>
      </c>
      <c r="F1079">
        <v>1.9E-2</v>
      </c>
      <c r="G1079">
        <v>521333</v>
      </c>
      <c r="H1079">
        <v>13160</v>
      </c>
      <c r="I1079">
        <v>15.5</v>
      </c>
      <c r="J1079">
        <v>114</v>
      </c>
      <c r="K1079">
        <v>114</v>
      </c>
      <c r="L1079">
        <v>12.8</v>
      </c>
      <c r="M1079">
        <v>0.98059598059598052</v>
      </c>
      <c r="N1079">
        <v>2.0057999999999998</v>
      </c>
      <c r="O1079">
        <v>2.1728999999999998</v>
      </c>
      <c r="P1079">
        <v>1.901</v>
      </c>
      <c r="Q1079">
        <v>2.0419999999999998</v>
      </c>
      <c r="R1079">
        <v>5.0324</v>
      </c>
      <c r="S1079">
        <v>0.47699999999999998</v>
      </c>
      <c r="T1079">
        <v>0.47299999999999998</v>
      </c>
      <c r="U1079">
        <v>0.46600000000000003</v>
      </c>
      <c r="V1079">
        <v>0.48499999999999999</v>
      </c>
      <c r="W1079" t="s">
        <v>148</v>
      </c>
      <c r="X1079" t="s">
        <v>189</v>
      </c>
      <c r="Y1079" t="s">
        <v>89</v>
      </c>
      <c r="Z1079" t="s">
        <v>198</v>
      </c>
    </row>
    <row r="1080" spans="1:26" x14ac:dyDescent="0.25">
      <c r="A1080" s="148">
        <v>1101</v>
      </c>
      <c r="B1080" s="25">
        <v>43041</v>
      </c>
      <c r="C1080" t="s">
        <v>560</v>
      </c>
      <c r="D1080">
        <v>77.900000000000006</v>
      </c>
      <c r="E1080">
        <v>57</v>
      </c>
      <c r="F1080">
        <v>1.9E-2</v>
      </c>
      <c r="G1080">
        <v>521333</v>
      </c>
      <c r="H1080">
        <v>13160</v>
      </c>
      <c r="I1080">
        <v>15.4</v>
      </c>
      <c r="J1080">
        <v>116</v>
      </c>
      <c r="K1080">
        <v>116</v>
      </c>
      <c r="L1080">
        <v>12.6</v>
      </c>
      <c r="M1080">
        <v>0.98195697432338658</v>
      </c>
      <c r="V1080">
        <v>4</v>
      </c>
      <c r="W1080" t="s">
        <v>661</v>
      </c>
      <c r="X1080" t="s">
        <v>189</v>
      </c>
      <c r="Y1080" t="s">
        <v>89</v>
      </c>
      <c r="Z1080" t="s">
        <v>198</v>
      </c>
    </row>
    <row r="1081" spans="1:26" x14ac:dyDescent="0.25">
      <c r="A1081" s="148">
        <v>1100</v>
      </c>
      <c r="B1081" s="25">
        <v>43041</v>
      </c>
      <c r="C1081" t="s">
        <v>408</v>
      </c>
      <c r="D1081">
        <v>63.2</v>
      </c>
      <c r="E1081">
        <v>50</v>
      </c>
      <c r="F1081">
        <v>1.9E-2</v>
      </c>
      <c r="G1081">
        <v>521333</v>
      </c>
      <c r="H1081">
        <v>13160</v>
      </c>
      <c r="I1081">
        <v>15.8</v>
      </c>
      <c r="J1081">
        <v>115</v>
      </c>
      <c r="K1081">
        <v>115</v>
      </c>
      <c r="L1081">
        <v>13</v>
      </c>
      <c r="M1081">
        <v>0.97923875432525953</v>
      </c>
      <c r="N1081">
        <v>1.0451999999999999</v>
      </c>
      <c r="O1081">
        <v>1.0285</v>
      </c>
      <c r="P1081">
        <v>3.819</v>
      </c>
      <c r="Q1081">
        <v>3.7919999999999998</v>
      </c>
      <c r="R1081">
        <v>5.0324</v>
      </c>
      <c r="S1081">
        <v>1.839</v>
      </c>
      <c r="T1081">
        <v>1.855</v>
      </c>
      <c r="U1081">
        <v>1.8089999999999999</v>
      </c>
      <c r="V1081">
        <v>1.8280000000000001</v>
      </c>
      <c r="W1081" t="s">
        <v>148</v>
      </c>
      <c r="X1081" t="s">
        <v>191</v>
      </c>
      <c r="Y1081" t="s">
        <v>89</v>
      </c>
      <c r="Z1081" t="s">
        <v>198</v>
      </c>
    </row>
    <row r="1082" spans="1:26" x14ac:dyDescent="0.25">
      <c r="A1082" s="148">
        <v>1099</v>
      </c>
      <c r="B1082" s="25">
        <v>43040</v>
      </c>
      <c r="C1082" t="s">
        <v>412</v>
      </c>
      <c r="D1082">
        <v>66.3</v>
      </c>
      <c r="E1082">
        <v>51</v>
      </c>
      <c r="F1082">
        <v>1.9E-2</v>
      </c>
      <c r="G1082">
        <v>521333</v>
      </c>
      <c r="H1082">
        <v>13160</v>
      </c>
      <c r="I1082">
        <v>15.5</v>
      </c>
      <c r="J1082">
        <v>114</v>
      </c>
      <c r="K1082">
        <v>114</v>
      </c>
      <c r="L1082">
        <v>12.8</v>
      </c>
      <c r="M1082">
        <v>0.98059598059598052</v>
      </c>
      <c r="N1082">
        <v>2.0983000000000001</v>
      </c>
      <c r="O1082">
        <v>2.0472000000000001</v>
      </c>
      <c r="P1082">
        <v>3.2949999999999999</v>
      </c>
      <c r="Q1082">
        <v>3.2280000000000002</v>
      </c>
      <c r="R1082">
        <v>5.2621000000000002</v>
      </c>
      <c r="S1082">
        <v>0.82599999999999996</v>
      </c>
      <c r="T1082">
        <v>0.83</v>
      </c>
      <c r="U1082">
        <v>0.81200000000000006</v>
      </c>
      <c r="V1082">
        <v>0.83099999999999996</v>
      </c>
      <c r="W1082" t="s">
        <v>148</v>
      </c>
      <c r="X1082" t="s">
        <v>191</v>
      </c>
      <c r="Y1082" t="s">
        <v>89</v>
      </c>
      <c r="Z1082" t="s">
        <v>198</v>
      </c>
    </row>
    <row r="1083" spans="1:26" x14ac:dyDescent="0.25">
      <c r="A1083" s="148">
        <v>1098</v>
      </c>
      <c r="B1083" s="25">
        <v>43040</v>
      </c>
      <c r="C1083" t="s">
        <v>293</v>
      </c>
      <c r="D1083">
        <v>67.5</v>
      </c>
      <c r="E1083">
        <v>54</v>
      </c>
      <c r="F1083">
        <v>1.9E-2</v>
      </c>
      <c r="G1083">
        <v>521333</v>
      </c>
      <c r="H1083">
        <v>13160</v>
      </c>
      <c r="I1083">
        <v>16.5</v>
      </c>
      <c r="J1083">
        <v>115</v>
      </c>
      <c r="K1083">
        <v>115</v>
      </c>
      <c r="L1083">
        <v>13.7</v>
      </c>
      <c r="M1083">
        <v>0.97451790633608826</v>
      </c>
      <c r="N1083">
        <v>2.0371000000000001</v>
      </c>
      <c r="O1083">
        <v>2.0185</v>
      </c>
      <c r="P1083">
        <v>1.548</v>
      </c>
      <c r="Q1083">
        <v>1.504</v>
      </c>
      <c r="R1083">
        <v>5.2621000000000002</v>
      </c>
      <c r="S1083">
        <v>0.4</v>
      </c>
      <c r="T1083">
        <v>0.39200000000000002</v>
      </c>
      <c r="U1083">
        <v>0.38600000000000001</v>
      </c>
      <c r="V1083">
        <v>0.40500000000000003</v>
      </c>
      <c r="W1083" t="s">
        <v>148</v>
      </c>
      <c r="X1083" t="s">
        <v>191</v>
      </c>
      <c r="Y1083" t="s">
        <v>89</v>
      </c>
      <c r="Z1083" t="s">
        <v>198</v>
      </c>
    </row>
    <row r="1084" spans="1:26" x14ac:dyDescent="0.25">
      <c r="A1084" s="148">
        <v>1097</v>
      </c>
      <c r="B1084" s="25">
        <v>43040</v>
      </c>
      <c r="C1084" t="s">
        <v>500</v>
      </c>
      <c r="D1084">
        <v>77.900000000000006</v>
      </c>
      <c r="E1084">
        <v>96</v>
      </c>
      <c r="F1084">
        <v>1.9E-2</v>
      </c>
      <c r="G1084">
        <v>521333</v>
      </c>
      <c r="H1084">
        <v>13160</v>
      </c>
      <c r="I1084">
        <v>15.6</v>
      </c>
      <c r="J1084">
        <v>120</v>
      </c>
      <c r="K1084">
        <v>120</v>
      </c>
      <c r="L1084">
        <v>12.6</v>
      </c>
      <c r="M1084">
        <v>0.98195697432338658</v>
      </c>
      <c r="V1084">
        <v>4</v>
      </c>
      <c r="W1084" t="s">
        <v>661</v>
      </c>
      <c r="X1084" t="s">
        <v>189</v>
      </c>
      <c r="Y1084" t="s">
        <v>89</v>
      </c>
      <c r="Z1084" t="s">
        <v>198</v>
      </c>
    </row>
    <row r="1085" spans="1:26" x14ac:dyDescent="0.25">
      <c r="A1085" s="148">
        <v>1096</v>
      </c>
      <c r="B1085" s="25">
        <v>43040</v>
      </c>
      <c r="C1085" t="s">
        <v>222</v>
      </c>
      <c r="D1085">
        <v>77.900000000000006</v>
      </c>
      <c r="E1085">
        <v>94</v>
      </c>
      <c r="F1085">
        <v>1.9E-2</v>
      </c>
      <c r="G1085">
        <v>521333</v>
      </c>
      <c r="H1085">
        <v>13160</v>
      </c>
      <c r="I1085">
        <v>15.6</v>
      </c>
      <c r="J1085">
        <v>115</v>
      </c>
      <c r="K1085">
        <v>115</v>
      </c>
      <c r="L1085">
        <v>12.8</v>
      </c>
      <c r="M1085">
        <v>0.98059598059598052</v>
      </c>
      <c r="N1085">
        <v>2.1461000000000001</v>
      </c>
      <c r="O1085">
        <v>2.2732999999999999</v>
      </c>
      <c r="P1085">
        <v>1.9370000000000001</v>
      </c>
      <c r="Q1085">
        <v>2.0259999999999998</v>
      </c>
      <c r="R1085">
        <v>5.2621000000000002</v>
      </c>
      <c r="S1085">
        <v>0.47499999999999998</v>
      </c>
      <c r="T1085">
        <v>0.46899999999999997</v>
      </c>
      <c r="U1085">
        <v>0.46300000000000002</v>
      </c>
      <c r="V1085">
        <v>0.48199999999999998</v>
      </c>
      <c r="W1085" t="s">
        <v>148</v>
      </c>
      <c r="X1085" t="s">
        <v>189</v>
      </c>
      <c r="Y1085" t="s">
        <v>89</v>
      </c>
      <c r="Z1085" t="s">
        <v>198</v>
      </c>
    </row>
    <row r="1086" spans="1:26" x14ac:dyDescent="0.25">
      <c r="A1086" s="148">
        <v>1095</v>
      </c>
      <c r="B1086" s="25">
        <v>43040</v>
      </c>
      <c r="C1086" t="s">
        <v>406</v>
      </c>
      <c r="D1086">
        <v>61.2</v>
      </c>
      <c r="E1086">
        <v>50</v>
      </c>
      <c r="F1086">
        <v>1.9E-2</v>
      </c>
      <c r="G1086">
        <v>521333</v>
      </c>
      <c r="H1086">
        <v>13160</v>
      </c>
      <c r="I1086">
        <v>15.9</v>
      </c>
      <c r="J1086">
        <v>114</v>
      </c>
      <c r="K1086">
        <v>114</v>
      </c>
      <c r="L1086">
        <v>13.1</v>
      </c>
      <c r="M1086">
        <v>0.97856154910096826</v>
      </c>
      <c r="N1086">
        <v>0</v>
      </c>
      <c r="O1086">
        <v>0</v>
      </c>
      <c r="P1086">
        <v>0</v>
      </c>
      <c r="Q1086">
        <v>0</v>
      </c>
      <c r="R1086">
        <v>5.2621000000000002</v>
      </c>
      <c r="S1086" t="s">
        <v>468</v>
      </c>
      <c r="T1086" t="s">
        <v>468</v>
      </c>
      <c r="U1086" t="s">
        <v>468</v>
      </c>
      <c r="V1086">
        <v>2.2000000000000002</v>
      </c>
      <c r="W1086" t="s">
        <v>661</v>
      </c>
      <c r="X1086" t="s">
        <v>191</v>
      </c>
      <c r="Y1086" t="s">
        <v>89</v>
      </c>
      <c r="Z1086" t="s">
        <v>198</v>
      </c>
    </row>
    <row r="1087" spans="1:26" x14ac:dyDescent="0.25">
      <c r="A1087" s="148">
        <v>1094</v>
      </c>
      <c r="B1087" s="25">
        <v>43039</v>
      </c>
      <c r="C1087" t="s">
        <v>217</v>
      </c>
      <c r="D1087">
        <v>64.3</v>
      </c>
      <c r="E1087">
        <v>54</v>
      </c>
      <c r="F1087">
        <v>1.9E-2</v>
      </c>
      <c r="G1087">
        <v>521333</v>
      </c>
      <c r="H1087">
        <v>13160</v>
      </c>
      <c r="I1087">
        <v>15.8</v>
      </c>
      <c r="J1087">
        <v>115</v>
      </c>
      <c r="K1087">
        <v>115</v>
      </c>
      <c r="L1087">
        <v>13</v>
      </c>
      <c r="M1087">
        <v>0.97923875432525953</v>
      </c>
      <c r="N1087">
        <v>2.0451999999999999</v>
      </c>
      <c r="O1087">
        <v>2.0377999999999998</v>
      </c>
      <c r="P1087">
        <v>2.016</v>
      </c>
      <c r="Q1087">
        <v>1.9970000000000001</v>
      </c>
      <c r="R1087">
        <v>4.9465000000000003</v>
      </c>
      <c r="S1087">
        <v>0.48799999999999999</v>
      </c>
      <c r="T1087">
        <v>0.48499999999999999</v>
      </c>
      <c r="U1087">
        <v>0.47599999999999998</v>
      </c>
      <c r="V1087">
        <v>0.495</v>
      </c>
      <c r="W1087" t="s">
        <v>148</v>
      </c>
      <c r="X1087" t="s">
        <v>191</v>
      </c>
      <c r="Y1087" t="s">
        <v>89</v>
      </c>
      <c r="Z1087" t="s">
        <v>198</v>
      </c>
    </row>
    <row r="1088" spans="1:26" x14ac:dyDescent="0.25">
      <c r="A1088" s="148">
        <v>1093</v>
      </c>
      <c r="B1088" s="25">
        <v>43039</v>
      </c>
      <c r="C1088" t="s">
        <v>293</v>
      </c>
      <c r="D1088">
        <v>65.2</v>
      </c>
      <c r="E1088">
        <v>54</v>
      </c>
      <c r="F1088">
        <v>1.9E-2</v>
      </c>
      <c r="G1088">
        <v>521333</v>
      </c>
      <c r="H1088">
        <v>13160</v>
      </c>
      <c r="I1088">
        <v>16.7</v>
      </c>
      <c r="J1088">
        <v>115</v>
      </c>
      <c r="K1088">
        <v>115</v>
      </c>
      <c r="L1088">
        <v>13.8</v>
      </c>
      <c r="M1088">
        <v>0.97384721266345486</v>
      </c>
      <c r="N1088">
        <v>2.0954000000000002</v>
      </c>
      <c r="O1088">
        <v>2.0362</v>
      </c>
      <c r="P1088">
        <v>1.657</v>
      </c>
      <c r="Q1088">
        <v>1.587</v>
      </c>
      <c r="R1088">
        <v>4.9465000000000003</v>
      </c>
      <c r="S1088">
        <v>0.39100000000000001</v>
      </c>
      <c r="T1088">
        <v>0.38600000000000001</v>
      </c>
      <c r="U1088">
        <v>0.378</v>
      </c>
      <c r="V1088">
        <v>0.39700000000000002</v>
      </c>
      <c r="W1088" t="s">
        <v>148</v>
      </c>
      <c r="X1088" t="s">
        <v>191</v>
      </c>
      <c r="Y1088" t="s">
        <v>89</v>
      </c>
      <c r="Z1088" t="s">
        <v>198</v>
      </c>
    </row>
    <row r="1089" spans="1:26" x14ac:dyDescent="0.25">
      <c r="A1089" s="148">
        <v>1092</v>
      </c>
      <c r="B1089" s="25">
        <v>43039</v>
      </c>
      <c r="C1089" t="s">
        <v>220</v>
      </c>
      <c r="D1089">
        <v>79</v>
      </c>
      <c r="E1089">
        <v>51</v>
      </c>
      <c r="F1089">
        <v>1.9E-2</v>
      </c>
      <c r="G1089">
        <v>521333</v>
      </c>
      <c r="H1089">
        <v>13160</v>
      </c>
      <c r="I1089">
        <v>15.5</v>
      </c>
      <c r="J1089">
        <v>114</v>
      </c>
      <c r="K1089">
        <v>114</v>
      </c>
      <c r="L1089">
        <v>12.8</v>
      </c>
      <c r="M1089">
        <v>0.98059598059598052</v>
      </c>
      <c r="N1089">
        <v>2.0653000000000001</v>
      </c>
      <c r="O1089">
        <v>2.1276999999999999</v>
      </c>
      <c r="P1089">
        <v>1.958</v>
      </c>
      <c r="Q1089">
        <v>2.0430000000000001</v>
      </c>
      <c r="R1089">
        <v>4.9465000000000003</v>
      </c>
      <c r="S1089">
        <v>0.46899999999999997</v>
      </c>
      <c r="T1089">
        <v>0.47499999999999998</v>
      </c>
      <c r="U1089">
        <v>0.46300000000000002</v>
      </c>
      <c r="V1089">
        <v>0.48199999999999998</v>
      </c>
      <c r="W1089" t="s">
        <v>148</v>
      </c>
      <c r="X1089" t="s">
        <v>189</v>
      </c>
      <c r="Y1089" t="s">
        <v>89</v>
      </c>
      <c r="Z1089" t="s">
        <v>198</v>
      </c>
    </row>
    <row r="1090" spans="1:26" x14ac:dyDescent="0.25">
      <c r="A1090" s="148">
        <v>1091</v>
      </c>
      <c r="B1090" s="25">
        <v>43039</v>
      </c>
      <c r="C1090" t="s">
        <v>560</v>
      </c>
      <c r="D1090">
        <v>78.400000000000006</v>
      </c>
      <c r="E1090">
        <v>54</v>
      </c>
      <c r="F1090">
        <v>1.9E-2</v>
      </c>
      <c r="G1090">
        <v>521333</v>
      </c>
      <c r="H1090">
        <v>13160</v>
      </c>
      <c r="I1090">
        <v>15.5</v>
      </c>
      <c r="J1090">
        <v>116</v>
      </c>
      <c r="K1090">
        <v>116</v>
      </c>
      <c r="L1090">
        <v>12.7</v>
      </c>
      <c r="M1090">
        <v>0.98127600554785033</v>
      </c>
      <c r="V1090">
        <v>3.6</v>
      </c>
      <c r="W1090" t="s">
        <v>661</v>
      </c>
      <c r="X1090" t="s">
        <v>189</v>
      </c>
      <c r="Y1090" t="s">
        <v>89</v>
      </c>
      <c r="Z1090" t="s">
        <v>198</v>
      </c>
    </row>
    <row r="1091" spans="1:26" x14ac:dyDescent="0.25">
      <c r="A1091" s="148">
        <v>1090</v>
      </c>
      <c r="B1091" s="25">
        <v>43039</v>
      </c>
      <c r="C1091" t="s">
        <v>407</v>
      </c>
      <c r="D1091">
        <v>62.1</v>
      </c>
      <c r="E1091">
        <v>56</v>
      </c>
      <c r="F1091">
        <v>1.9E-2</v>
      </c>
      <c r="G1091">
        <v>521333</v>
      </c>
      <c r="H1091">
        <v>13160</v>
      </c>
      <c r="I1091">
        <v>15.7</v>
      </c>
      <c r="J1091">
        <v>114.5</v>
      </c>
      <c r="K1091">
        <v>114.5</v>
      </c>
      <c r="L1091">
        <v>12.9</v>
      </c>
      <c r="M1091">
        <v>0.97991689750692512</v>
      </c>
      <c r="N1091">
        <v>0</v>
      </c>
      <c r="O1091">
        <v>0</v>
      </c>
      <c r="P1091">
        <v>0</v>
      </c>
      <c r="Q1091">
        <v>0</v>
      </c>
      <c r="R1091">
        <v>4.9465000000000003</v>
      </c>
      <c r="S1091" t="s">
        <v>468</v>
      </c>
      <c r="T1091" t="s">
        <v>468</v>
      </c>
      <c r="U1091" t="s">
        <v>468</v>
      </c>
      <c r="V1091">
        <v>2.8</v>
      </c>
      <c r="W1091" t="s">
        <v>661</v>
      </c>
      <c r="X1091" t="s">
        <v>191</v>
      </c>
      <c r="Y1091" t="s">
        <v>89</v>
      </c>
      <c r="Z1091" t="s">
        <v>198</v>
      </c>
    </row>
    <row r="1092" spans="1:26" x14ac:dyDescent="0.25">
      <c r="A1092" s="148">
        <v>1089</v>
      </c>
      <c r="B1092" s="25">
        <v>43038</v>
      </c>
      <c r="C1092" t="s">
        <v>222</v>
      </c>
      <c r="D1092">
        <v>62.9</v>
      </c>
      <c r="E1092">
        <v>58</v>
      </c>
      <c r="F1092">
        <v>1.9E-2</v>
      </c>
      <c r="G1092">
        <v>521333</v>
      </c>
      <c r="H1092">
        <v>13160</v>
      </c>
      <c r="I1092">
        <v>15.9</v>
      </c>
      <c r="J1092">
        <v>114</v>
      </c>
      <c r="K1092">
        <v>114</v>
      </c>
      <c r="L1092">
        <v>13.1</v>
      </c>
      <c r="M1092">
        <v>0.97856154910096826</v>
      </c>
      <c r="N1092">
        <v>2.0350999999999999</v>
      </c>
      <c r="O1092">
        <v>2.0783</v>
      </c>
      <c r="P1092">
        <v>1.706</v>
      </c>
      <c r="Q1092">
        <v>1.7230000000000001</v>
      </c>
      <c r="R1092">
        <v>5.0472999999999999</v>
      </c>
      <c r="S1092">
        <v>0.42299999999999999</v>
      </c>
      <c r="T1092">
        <v>0.41799999999999998</v>
      </c>
      <c r="U1092">
        <v>0.41099999999999998</v>
      </c>
      <c r="V1092">
        <v>0.43</v>
      </c>
      <c r="W1092" t="s">
        <v>205</v>
      </c>
      <c r="X1092" t="s">
        <v>191</v>
      </c>
      <c r="Y1092" t="s">
        <v>89</v>
      </c>
      <c r="Z1092" t="s">
        <v>198</v>
      </c>
    </row>
    <row r="1093" spans="1:26" x14ac:dyDescent="0.25">
      <c r="A1093" s="148">
        <v>1088</v>
      </c>
      <c r="B1093" s="25">
        <v>43038</v>
      </c>
      <c r="C1093" t="s">
        <v>293</v>
      </c>
      <c r="D1093">
        <v>64.2</v>
      </c>
      <c r="E1093">
        <v>52</v>
      </c>
      <c r="F1093">
        <v>1.9E-2</v>
      </c>
      <c r="G1093">
        <v>521333</v>
      </c>
      <c r="H1093">
        <v>13160</v>
      </c>
      <c r="I1093">
        <v>16.5</v>
      </c>
      <c r="J1093">
        <v>114</v>
      </c>
      <c r="K1093">
        <v>114</v>
      </c>
      <c r="L1093">
        <v>13.7</v>
      </c>
      <c r="M1093">
        <v>0.97451790633608826</v>
      </c>
      <c r="N1093">
        <v>2.0926</v>
      </c>
      <c r="O1093">
        <v>2.0184000000000002</v>
      </c>
      <c r="P1093">
        <v>1.631</v>
      </c>
      <c r="Q1093">
        <v>1.573</v>
      </c>
      <c r="R1093">
        <v>5.0472999999999999</v>
      </c>
      <c r="S1093">
        <v>0.39300000000000002</v>
      </c>
      <c r="T1093">
        <v>0.39300000000000002</v>
      </c>
      <c r="U1093">
        <v>0.38300000000000001</v>
      </c>
      <c r="V1093">
        <v>0.40200000000000002</v>
      </c>
      <c r="W1093" t="s">
        <v>148</v>
      </c>
      <c r="X1093" t="s">
        <v>191</v>
      </c>
      <c r="Y1093" t="s">
        <v>89</v>
      </c>
      <c r="Z1093" t="s">
        <v>198</v>
      </c>
    </row>
    <row r="1094" spans="1:26" x14ac:dyDescent="0.25">
      <c r="A1094" s="148">
        <v>1087</v>
      </c>
      <c r="B1094" s="25">
        <v>43038</v>
      </c>
      <c r="C1094" t="s">
        <v>217</v>
      </c>
      <c r="D1094">
        <v>76.599999999999994</v>
      </c>
      <c r="E1094">
        <v>51</v>
      </c>
      <c r="F1094">
        <v>1.9E-2</v>
      </c>
      <c r="G1094">
        <v>521333</v>
      </c>
      <c r="H1094">
        <v>13160</v>
      </c>
      <c r="I1094">
        <v>15.6</v>
      </c>
      <c r="J1094">
        <v>114.5</v>
      </c>
      <c r="K1094">
        <v>114.5</v>
      </c>
      <c r="L1094">
        <v>12.8</v>
      </c>
      <c r="M1094">
        <v>0.98059598059598052</v>
      </c>
      <c r="N1094">
        <v>2.1663000000000001</v>
      </c>
      <c r="O1094">
        <v>2.1903999999999999</v>
      </c>
      <c r="P1094">
        <v>2.0129999999999999</v>
      </c>
      <c r="Q1094">
        <v>2.0699999999999998</v>
      </c>
      <c r="R1094">
        <v>5.0472999999999999</v>
      </c>
      <c r="S1094">
        <v>0.46899999999999997</v>
      </c>
      <c r="T1094">
        <v>0.47699999999999998</v>
      </c>
      <c r="U1094">
        <v>0.46400000000000002</v>
      </c>
      <c r="V1094">
        <v>0.48299999999999998</v>
      </c>
      <c r="W1094" t="s">
        <v>148</v>
      </c>
      <c r="X1094" t="s">
        <v>189</v>
      </c>
      <c r="Y1094" t="s">
        <v>89</v>
      </c>
      <c r="Z1094" t="s">
        <v>198</v>
      </c>
    </row>
    <row r="1095" spans="1:26" x14ac:dyDescent="0.25">
      <c r="A1095" s="148">
        <v>1086</v>
      </c>
      <c r="B1095" s="25">
        <v>43038</v>
      </c>
      <c r="C1095" t="s">
        <v>911</v>
      </c>
      <c r="D1095">
        <v>76.099999999999994</v>
      </c>
      <c r="E1095">
        <v>48</v>
      </c>
      <c r="F1095">
        <v>1.9E-2</v>
      </c>
      <c r="G1095">
        <v>521333</v>
      </c>
      <c r="H1095">
        <v>13160</v>
      </c>
      <c r="I1095">
        <v>15.5</v>
      </c>
      <c r="J1095">
        <v>114.5</v>
      </c>
      <c r="K1095">
        <v>114.5</v>
      </c>
      <c r="L1095">
        <v>12.7</v>
      </c>
      <c r="M1095">
        <v>0.98127600554785033</v>
      </c>
      <c r="V1095">
        <v>2</v>
      </c>
      <c r="W1095" t="s">
        <v>661</v>
      </c>
      <c r="X1095" t="s">
        <v>189</v>
      </c>
      <c r="Y1095" t="s">
        <v>89</v>
      </c>
      <c r="Z1095" t="s">
        <v>198</v>
      </c>
    </row>
    <row r="1096" spans="1:26" x14ac:dyDescent="0.25">
      <c r="A1096" s="148">
        <v>1085</v>
      </c>
      <c r="B1096" s="25">
        <v>43038</v>
      </c>
      <c r="C1096" t="s">
        <v>408</v>
      </c>
      <c r="D1096">
        <v>59.7</v>
      </c>
      <c r="E1096">
        <v>49</v>
      </c>
      <c r="F1096">
        <v>1.9E-2</v>
      </c>
      <c r="G1096">
        <v>521333</v>
      </c>
      <c r="H1096">
        <v>13160</v>
      </c>
      <c r="I1096">
        <v>15.7</v>
      </c>
      <c r="J1096">
        <v>115</v>
      </c>
      <c r="K1096">
        <v>115</v>
      </c>
      <c r="L1096">
        <v>12.9</v>
      </c>
      <c r="M1096">
        <v>0.97991689750692512</v>
      </c>
      <c r="N1096">
        <v>0</v>
      </c>
      <c r="O1096">
        <v>0</v>
      </c>
      <c r="P1096">
        <v>0</v>
      </c>
      <c r="Q1096">
        <v>0</v>
      </c>
      <c r="R1096">
        <v>5.0472999999999999</v>
      </c>
      <c r="S1096" t="s">
        <v>468</v>
      </c>
      <c r="T1096" t="s">
        <v>468</v>
      </c>
      <c r="U1096" t="s">
        <v>468</v>
      </c>
      <c r="V1096">
        <v>2.2000000000000002</v>
      </c>
      <c r="W1096" t="s">
        <v>661</v>
      </c>
      <c r="X1096" t="s">
        <v>191</v>
      </c>
      <c r="Y1096" t="s">
        <v>89</v>
      </c>
      <c r="Z1096" t="s">
        <v>198</v>
      </c>
    </row>
    <row r="1097" spans="1:26" x14ac:dyDescent="0.25">
      <c r="A1097" s="148">
        <v>1084</v>
      </c>
      <c r="B1097" s="25">
        <v>43037</v>
      </c>
      <c r="C1097" t="s">
        <v>220</v>
      </c>
      <c r="D1097">
        <v>60.3</v>
      </c>
      <c r="E1097">
        <v>54</v>
      </c>
      <c r="F1097">
        <v>1.9E-2</v>
      </c>
      <c r="G1097">
        <v>521333</v>
      </c>
      <c r="H1097">
        <v>13160</v>
      </c>
      <c r="I1097">
        <v>15.7</v>
      </c>
      <c r="J1097">
        <v>114.5</v>
      </c>
      <c r="K1097">
        <v>114.5</v>
      </c>
      <c r="L1097">
        <v>12.9</v>
      </c>
      <c r="M1097">
        <v>0.97991689750692512</v>
      </c>
      <c r="N1097">
        <v>2.0387</v>
      </c>
      <c r="O1097">
        <v>2.0872000000000002</v>
      </c>
      <c r="P1097">
        <v>1.9430000000000001</v>
      </c>
      <c r="Q1097">
        <v>2.0139999999999998</v>
      </c>
      <c r="R1097">
        <v>5.0757000000000003</v>
      </c>
      <c r="S1097">
        <v>0.48399999999999999</v>
      </c>
      <c r="T1097">
        <v>0.49</v>
      </c>
      <c r="U1097">
        <v>0.47699999999999998</v>
      </c>
      <c r="V1097">
        <v>0.496</v>
      </c>
      <c r="W1097" t="s">
        <v>205</v>
      </c>
      <c r="X1097" t="s">
        <v>191</v>
      </c>
      <c r="Y1097" t="s">
        <v>89</v>
      </c>
      <c r="Z1097" t="s">
        <v>198</v>
      </c>
    </row>
    <row r="1098" spans="1:26" x14ac:dyDescent="0.25">
      <c r="A1098" s="148">
        <v>1083</v>
      </c>
      <c r="B1098" s="25">
        <v>43037</v>
      </c>
      <c r="C1098" t="s">
        <v>293</v>
      </c>
      <c r="D1098">
        <v>60.7</v>
      </c>
      <c r="E1098">
        <v>52</v>
      </c>
      <c r="F1098">
        <v>1.9E-2</v>
      </c>
      <c r="G1098">
        <v>521333</v>
      </c>
      <c r="H1098">
        <v>13160</v>
      </c>
      <c r="I1098">
        <v>16.7</v>
      </c>
      <c r="J1098">
        <v>115.5</v>
      </c>
      <c r="K1098">
        <v>115.5</v>
      </c>
      <c r="L1098">
        <v>13.8</v>
      </c>
      <c r="M1098">
        <v>0.97384721266345486</v>
      </c>
      <c r="N1098">
        <v>2.0047999999999999</v>
      </c>
      <c r="O1098">
        <v>2.0379</v>
      </c>
      <c r="P1098">
        <v>1.7969999999999999</v>
      </c>
      <c r="Q1098">
        <v>1.847</v>
      </c>
      <c r="R1098">
        <v>5.0757000000000003</v>
      </c>
      <c r="S1098">
        <v>0.45500000000000002</v>
      </c>
      <c r="T1098">
        <v>0.46</v>
      </c>
      <c r="U1098">
        <v>0.44600000000000001</v>
      </c>
      <c r="V1098">
        <v>0.46500000000000002</v>
      </c>
      <c r="W1098" t="s">
        <v>148</v>
      </c>
      <c r="X1098" t="s">
        <v>191</v>
      </c>
      <c r="Y1098" t="s">
        <v>89</v>
      </c>
      <c r="Z1098" t="s">
        <v>198</v>
      </c>
    </row>
    <row r="1099" spans="1:26" x14ac:dyDescent="0.25">
      <c r="A1099" s="148">
        <v>1082</v>
      </c>
      <c r="B1099" s="25">
        <v>43037</v>
      </c>
      <c r="C1099" t="s">
        <v>222</v>
      </c>
      <c r="D1099">
        <v>77.2</v>
      </c>
      <c r="E1099">
        <v>94</v>
      </c>
      <c r="F1099">
        <v>1.9E-2</v>
      </c>
      <c r="G1099">
        <v>521333</v>
      </c>
      <c r="H1099">
        <v>13160</v>
      </c>
      <c r="I1099">
        <v>15.5</v>
      </c>
      <c r="J1099">
        <v>114</v>
      </c>
      <c r="K1099">
        <v>114</v>
      </c>
      <c r="L1099">
        <v>12.8</v>
      </c>
      <c r="M1099">
        <v>0.98059598059598052</v>
      </c>
      <c r="N1099">
        <v>2.2345999999999999</v>
      </c>
      <c r="O1099">
        <v>2.1997</v>
      </c>
      <c r="P1099">
        <v>2.0739999999999998</v>
      </c>
      <c r="Q1099">
        <v>2.085</v>
      </c>
      <c r="R1099">
        <v>5.0757000000000003</v>
      </c>
      <c r="S1099">
        <v>0.47099999999999997</v>
      </c>
      <c r="T1099">
        <v>0.48099999999999998</v>
      </c>
      <c r="U1099">
        <v>0.46700000000000003</v>
      </c>
      <c r="V1099">
        <v>0.48599999999999999</v>
      </c>
      <c r="W1099" t="s">
        <v>148</v>
      </c>
      <c r="X1099" t="s">
        <v>189</v>
      </c>
      <c r="Y1099" t="s">
        <v>89</v>
      </c>
      <c r="Z1099" t="s">
        <v>198</v>
      </c>
    </row>
    <row r="1100" spans="1:26" x14ac:dyDescent="0.25">
      <c r="A1100" s="148">
        <v>1081</v>
      </c>
      <c r="B1100" s="25">
        <v>43037</v>
      </c>
      <c r="C1100" t="s">
        <v>560</v>
      </c>
      <c r="D1100">
        <v>73.8</v>
      </c>
      <c r="E1100">
        <v>98</v>
      </c>
      <c r="F1100">
        <v>1.9E-2</v>
      </c>
      <c r="G1100">
        <v>521333</v>
      </c>
      <c r="H1100">
        <v>13160</v>
      </c>
      <c r="I1100">
        <v>15.4</v>
      </c>
      <c r="J1100">
        <v>114</v>
      </c>
      <c r="K1100">
        <v>114</v>
      </c>
      <c r="L1100">
        <v>12.7</v>
      </c>
      <c r="M1100">
        <v>0.98127600554785033</v>
      </c>
      <c r="V1100">
        <v>3.4</v>
      </c>
      <c r="W1100" t="s">
        <v>661</v>
      </c>
      <c r="X1100" t="s">
        <v>189</v>
      </c>
      <c r="Y1100" t="s">
        <v>89</v>
      </c>
      <c r="Z1100" t="s">
        <v>198</v>
      </c>
    </row>
    <row r="1101" spans="1:26" x14ac:dyDescent="0.25">
      <c r="A1101" s="148">
        <v>1080</v>
      </c>
      <c r="B1101" s="25">
        <v>43036</v>
      </c>
      <c r="C1101" t="s">
        <v>406</v>
      </c>
      <c r="D1101">
        <v>63.3</v>
      </c>
      <c r="E1101">
        <v>53</v>
      </c>
      <c r="F1101">
        <v>1.9E-2</v>
      </c>
      <c r="G1101">
        <v>521333</v>
      </c>
      <c r="H1101">
        <v>13160</v>
      </c>
      <c r="I1101">
        <v>15.6</v>
      </c>
      <c r="J1101">
        <v>114</v>
      </c>
      <c r="K1101">
        <v>114</v>
      </c>
      <c r="L1101">
        <v>12.9</v>
      </c>
      <c r="M1101">
        <v>0.97991689750692512</v>
      </c>
      <c r="N1101">
        <v>0</v>
      </c>
      <c r="O1101">
        <v>0</v>
      </c>
      <c r="P1101">
        <v>0</v>
      </c>
      <c r="Q1101">
        <v>0</v>
      </c>
      <c r="R1101">
        <v>5.0834000000000001</v>
      </c>
      <c r="S1101" t="s">
        <v>468</v>
      </c>
      <c r="T1101" t="s">
        <v>468</v>
      </c>
      <c r="U1101" t="s">
        <v>468</v>
      </c>
      <c r="V1101">
        <v>2.2000000000000002</v>
      </c>
      <c r="W1101" t="s">
        <v>661</v>
      </c>
      <c r="X1101" t="s">
        <v>191</v>
      </c>
      <c r="Y1101" t="s">
        <v>89</v>
      </c>
      <c r="Z1101" t="s">
        <v>198</v>
      </c>
    </row>
    <row r="1102" spans="1:26" x14ac:dyDescent="0.25">
      <c r="A1102" s="148">
        <v>1079</v>
      </c>
      <c r="B1102" s="25">
        <v>43036</v>
      </c>
      <c r="C1102" t="s">
        <v>217</v>
      </c>
      <c r="D1102">
        <v>63.9</v>
      </c>
      <c r="E1102">
        <v>53</v>
      </c>
      <c r="F1102">
        <v>1.9E-2</v>
      </c>
      <c r="G1102">
        <v>521333</v>
      </c>
      <c r="H1102">
        <v>13160</v>
      </c>
      <c r="I1102">
        <v>15.7</v>
      </c>
      <c r="J1102">
        <v>115</v>
      </c>
      <c r="K1102">
        <v>115</v>
      </c>
      <c r="L1102">
        <v>12.9</v>
      </c>
      <c r="M1102">
        <v>0.97991689750692512</v>
      </c>
      <c r="N1102">
        <v>2.0051000000000001</v>
      </c>
      <c r="O1102">
        <v>2.0171999999999999</v>
      </c>
      <c r="P1102">
        <v>1.8089999999999999</v>
      </c>
      <c r="Q1102">
        <v>1.8169999999999999</v>
      </c>
      <c r="R1102">
        <v>5.0834000000000001</v>
      </c>
      <c r="S1102">
        <v>0.45900000000000002</v>
      </c>
      <c r="T1102">
        <v>0.45800000000000002</v>
      </c>
      <c r="U1102">
        <v>0.44900000000000001</v>
      </c>
      <c r="V1102">
        <v>0.46800000000000003</v>
      </c>
      <c r="W1102" t="s">
        <v>148</v>
      </c>
      <c r="X1102" t="s">
        <v>191</v>
      </c>
      <c r="Y1102" t="s">
        <v>89</v>
      </c>
      <c r="Z1102" t="s">
        <v>198</v>
      </c>
    </row>
    <row r="1103" spans="1:26" x14ac:dyDescent="0.25">
      <c r="A1103" s="148">
        <v>1078</v>
      </c>
      <c r="B1103" s="25">
        <v>43036</v>
      </c>
      <c r="C1103" t="s">
        <v>293</v>
      </c>
      <c r="D1103">
        <v>64.3</v>
      </c>
      <c r="E1103">
        <v>52</v>
      </c>
      <c r="F1103">
        <v>1.9E-2</v>
      </c>
      <c r="G1103">
        <v>521333</v>
      </c>
      <c r="H1103">
        <v>13160</v>
      </c>
      <c r="I1103">
        <v>16.7</v>
      </c>
      <c r="J1103">
        <v>115</v>
      </c>
      <c r="K1103">
        <v>115</v>
      </c>
      <c r="L1103">
        <v>13.8</v>
      </c>
      <c r="M1103">
        <v>0.97384721266345486</v>
      </c>
      <c r="N1103">
        <v>2.0457999999999998</v>
      </c>
      <c r="O1103">
        <v>2.0148999999999999</v>
      </c>
      <c r="P1103">
        <v>1.843</v>
      </c>
      <c r="Q1103">
        <v>1.8089999999999999</v>
      </c>
      <c r="R1103">
        <v>5.0834000000000001</v>
      </c>
      <c r="S1103">
        <v>0.45800000000000002</v>
      </c>
      <c r="T1103">
        <v>0.45600000000000002</v>
      </c>
      <c r="U1103">
        <v>0.44500000000000001</v>
      </c>
      <c r="V1103">
        <v>0.46400000000000002</v>
      </c>
      <c r="W1103" t="s">
        <v>148</v>
      </c>
      <c r="X1103" t="s">
        <v>191</v>
      </c>
      <c r="Y1103" t="s">
        <v>89</v>
      </c>
      <c r="Z1103" t="s">
        <v>198</v>
      </c>
    </row>
    <row r="1104" spans="1:26" x14ac:dyDescent="0.25">
      <c r="A1104" s="148">
        <v>1077</v>
      </c>
      <c r="B1104" s="25">
        <v>43036</v>
      </c>
      <c r="C1104" t="s">
        <v>500</v>
      </c>
      <c r="D1104">
        <v>77.400000000000006</v>
      </c>
      <c r="E1104">
        <v>55</v>
      </c>
      <c r="F1104">
        <v>1.9E-2</v>
      </c>
      <c r="G1104">
        <v>521333</v>
      </c>
      <c r="H1104">
        <v>13160</v>
      </c>
      <c r="I1104">
        <v>15.6</v>
      </c>
      <c r="J1104">
        <v>115</v>
      </c>
      <c r="K1104">
        <v>115</v>
      </c>
      <c r="L1104">
        <v>12.8</v>
      </c>
      <c r="M1104">
        <v>0.98059598059598052</v>
      </c>
      <c r="V1104">
        <v>2</v>
      </c>
      <c r="W1104" t="s">
        <v>661</v>
      </c>
      <c r="X1104" t="s">
        <v>189</v>
      </c>
      <c r="Y1104" t="s">
        <v>89</v>
      </c>
      <c r="Z1104" t="s">
        <v>198</v>
      </c>
    </row>
    <row r="1105" spans="1:26" x14ac:dyDescent="0.25">
      <c r="A1105" s="148">
        <v>1076</v>
      </c>
      <c r="B1105" s="25">
        <v>43036</v>
      </c>
      <c r="C1105" t="s">
        <v>220</v>
      </c>
      <c r="D1105">
        <v>77.5</v>
      </c>
      <c r="E1105">
        <v>58</v>
      </c>
      <c r="F1105">
        <v>1.9E-2</v>
      </c>
      <c r="G1105">
        <v>521333</v>
      </c>
      <c r="H1105">
        <v>13160</v>
      </c>
      <c r="I1105">
        <v>15.6</v>
      </c>
      <c r="J1105">
        <v>116</v>
      </c>
      <c r="K1105">
        <v>116</v>
      </c>
      <c r="L1105">
        <v>12.8</v>
      </c>
      <c r="M1105">
        <v>0.98059598059598052</v>
      </c>
      <c r="N1105">
        <v>2.0009000000000001</v>
      </c>
      <c r="O1105">
        <v>2.1871</v>
      </c>
      <c r="P1105">
        <v>1.7909999999999999</v>
      </c>
      <c r="Q1105">
        <v>1.992</v>
      </c>
      <c r="R1105">
        <v>5.0834000000000001</v>
      </c>
      <c r="S1105">
        <v>0.45500000000000002</v>
      </c>
      <c r="T1105">
        <v>0.46300000000000002</v>
      </c>
      <c r="U1105">
        <v>0.45</v>
      </c>
      <c r="V1105">
        <v>0.46899999999999997</v>
      </c>
      <c r="W1105" t="s">
        <v>148</v>
      </c>
      <c r="X1105" t="s">
        <v>189</v>
      </c>
      <c r="Y1105" t="s">
        <v>89</v>
      </c>
      <c r="Z1105" t="s">
        <v>198</v>
      </c>
    </row>
    <row r="1106" spans="1:26" x14ac:dyDescent="0.25">
      <c r="A1106" s="148">
        <v>1075</v>
      </c>
      <c r="B1106" s="25">
        <v>43036</v>
      </c>
      <c r="C1106" t="s">
        <v>407</v>
      </c>
      <c r="D1106">
        <v>64.2</v>
      </c>
      <c r="E1106">
        <v>65</v>
      </c>
      <c r="F1106">
        <v>1.9E-2</v>
      </c>
      <c r="G1106">
        <v>521333</v>
      </c>
      <c r="H1106">
        <v>13160</v>
      </c>
      <c r="I1106">
        <v>15.9</v>
      </c>
      <c r="J1106">
        <v>115.5</v>
      </c>
      <c r="K1106">
        <v>115.5</v>
      </c>
      <c r="L1106">
        <v>13.1</v>
      </c>
      <c r="M1106">
        <v>0.97856154910096826</v>
      </c>
      <c r="N1106">
        <v>0</v>
      </c>
      <c r="O1106">
        <v>0</v>
      </c>
      <c r="P1106">
        <v>0</v>
      </c>
      <c r="Q1106">
        <v>0</v>
      </c>
      <c r="R1106">
        <v>5.0834000000000001</v>
      </c>
      <c r="S1106" t="s">
        <v>468</v>
      </c>
      <c r="T1106" t="s">
        <v>468</v>
      </c>
      <c r="U1106" t="s">
        <v>468</v>
      </c>
      <c r="V1106" s="81">
        <v>3.2</v>
      </c>
      <c r="W1106" t="s">
        <v>661</v>
      </c>
      <c r="X1106" t="s">
        <v>191</v>
      </c>
      <c r="Y1106" t="s">
        <v>89</v>
      </c>
      <c r="Z1106" t="s">
        <v>198</v>
      </c>
    </row>
    <row r="1107" spans="1:26" x14ac:dyDescent="0.25">
      <c r="A1107" s="148">
        <v>1075</v>
      </c>
      <c r="B1107" s="25">
        <v>43036</v>
      </c>
      <c r="C1107" t="s">
        <v>407</v>
      </c>
      <c r="D1107">
        <v>64.2</v>
      </c>
      <c r="E1107">
        <v>65</v>
      </c>
      <c r="F1107">
        <v>1.9E-2</v>
      </c>
      <c r="G1107">
        <v>521333</v>
      </c>
      <c r="H1107">
        <v>13160</v>
      </c>
      <c r="I1107">
        <v>15.9</v>
      </c>
      <c r="J1107">
        <v>115.5</v>
      </c>
      <c r="K1107">
        <v>115.5</v>
      </c>
      <c r="L1107">
        <v>13.1</v>
      </c>
      <c r="M1107">
        <v>0.97856154910096826</v>
      </c>
      <c r="N1107">
        <v>0</v>
      </c>
      <c r="O1107">
        <v>0</v>
      </c>
      <c r="P1107">
        <v>0</v>
      </c>
      <c r="Q1107">
        <v>0</v>
      </c>
      <c r="R1107">
        <v>5.0834000000000001</v>
      </c>
      <c r="S1107" t="s">
        <v>468</v>
      </c>
      <c r="T1107" t="s">
        <v>468</v>
      </c>
      <c r="U1107" t="s">
        <v>468</v>
      </c>
      <c r="V1107">
        <v>3.2</v>
      </c>
      <c r="W1107" t="s">
        <v>661</v>
      </c>
      <c r="X1107" t="s">
        <v>191</v>
      </c>
      <c r="Y1107" t="s">
        <v>89</v>
      </c>
      <c r="Z1107" t="s">
        <v>198</v>
      </c>
    </row>
    <row r="1108" spans="1:26" x14ac:dyDescent="0.25">
      <c r="A1108" s="148">
        <v>1074</v>
      </c>
      <c r="B1108" s="25">
        <v>43035</v>
      </c>
      <c r="C1108" t="s">
        <v>222</v>
      </c>
      <c r="D1108">
        <v>63</v>
      </c>
      <c r="E1108">
        <v>67</v>
      </c>
      <c r="F1108">
        <v>1.9E-2</v>
      </c>
      <c r="G1108">
        <v>521333</v>
      </c>
      <c r="H1108">
        <v>13160</v>
      </c>
      <c r="I1108">
        <v>15.6</v>
      </c>
      <c r="J1108">
        <v>114</v>
      </c>
      <c r="K1108">
        <v>114</v>
      </c>
      <c r="L1108">
        <v>12.9</v>
      </c>
      <c r="M1108">
        <v>0.97991689750692512</v>
      </c>
      <c r="N1108">
        <v>2.0316999999999998</v>
      </c>
      <c r="O1108">
        <v>2.0480999999999998</v>
      </c>
      <c r="P1108">
        <v>1.8260000000000001</v>
      </c>
      <c r="Q1108">
        <v>1.885</v>
      </c>
      <c r="R1108">
        <v>5.0880999999999998</v>
      </c>
      <c r="S1108">
        <v>0.45700000000000002</v>
      </c>
      <c r="T1108">
        <v>0.46800000000000003</v>
      </c>
      <c r="U1108">
        <v>0.45300000000000001</v>
      </c>
      <c r="V1108" s="81">
        <v>0.47199999999999998</v>
      </c>
      <c r="W1108" t="s">
        <v>148</v>
      </c>
      <c r="X1108" t="s">
        <v>191</v>
      </c>
      <c r="Y1108" t="s">
        <v>89</v>
      </c>
      <c r="Z1108" t="s">
        <v>198</v>
      </c>
    </row>
    <row r="1109" spans="1:26" x14ac:dyDescent="0.25">
      <c r="A1109" s="148">
        <v>1073</v>
      </c>
      <c r="B1109" s="25">
        <v>43035</v>
      </c>
      <c r="C1109" t="s">
        <v>293</v>
      </c>
      <c r="D1109">
        <v>62</v>
      </c>
      <c r="E1109">
        <v>60</v>
      </c>
      <c r="F1109">
        <v>1.9E-2</v>
      </c>
      <c r="G1109">
        <v>521333</v>
      </c>
      <c r="H1109">
        <v>13160</v>
      </c>
      <c r="I1109">
        <v>16.600000000000001</v>
      </c>
      <c r="J1109">
        <v>114</v>
      </c>
      <c r="K1109">
        <v>114</v>
      </c>
      <c r="L1109">
        <v>13.8</v>
      </c>
      <c r="M1109">
        <v>0.97384721266345486</v>
      </c>
      <c r="N1109">
        <v>2.0893000000000002</v>
      </c>
      <c r="O1109">
        <v>2.0427</v>
      </c>
      <c r="P1109">
        <v>1.8540000000000001</v>
      </c>
      <c r="Q1109">
        <v>1.7949999999999999</v>
      </c>
      <c r="R1109">
        <v>5.0880999999999998</v>
      </c>
      <c r="S1109">
        <v>0.45200000000000001</v>
      </c>
      <c r="T1109">
        <v>0.44700000000000001</v>
      </c>
      <c r="U1109">
        <v>0.438</v>
      </c>
      <c r="V1109">
        <v>0.45700000000000002</v>
      </c>
      <c r="W1109" t="s">
        <v>148</v>
      </c>
      <c r="X1109" t="s">
        <v>191</v>
      </c>
      <c r="Y1109" t="s">
        <v>89</v>
      </c>
      <c r="Z1109" t="s">
        <v>198</v>
      </c>
    </row>
    <row r="1110" spans="1:26" x14ac:dyDescent="0.25">
      <c r="A1110" s="148">
        <v>1072</v>
      </c>
      <c r="B1110" s="25">
        <v>43035</v>
      </c>
      <c r="C1110" t="s">
        <v>217</v>
      </c>
      <c r="D1110">
        <v>77.2</v>
      </c>
      <c r="E1110">
        <v>47</v>
      </c>
      <c r="F1110">
        <v>1.9E-2</v>
      </c>
      <c r="G1110">
        <v>521333</v>
      </c>
      <c r="H1110">
        <v>13160</v>
      </c>
      <c r="I1110">
        <v>15.5</v>
      </c>
      <c r="J1110">
        <v>113</v>
      </c>
      <c r="K1110">
        <v>113</v>
      </c>
      <c r="L1110">
        <v>12.8</v>
      </c>
      <c r="M1110">
        <v>0.98059598059598052</v>
      </c>
      <c r="N1110">
        <v>2.3008000000000002</v>
      </c>
      <c r="O1110">
        <v>2.1753</v>
      </c>
      <c r="P1110">
        <v>2.125</v>
      </c>
      <c r="Q1110">
        <v>2.052</v>
      </c>
      <c r="R1110">
        <v>5.0880999999999998</v>
      </c>
      <c r="S1110">
        <v>0.47</v>
      </c>
      <c r="T1110">
        <v>0.48</v>
      </c>
      <c r="U1110">
        <v>0.46600000000000003</v>
      </c>
      <c r="V1110" s="81">
        <v>0.48499999999999999</v>
      </c>
      <c r="W1110" t="s">
        <v>409</v>
      </c>
      <c r="X1110" t="s">
        <v>189</v>
      </c>
      <c r="Y1110" t="s">
        <v>89</v>
      </c>
      <c r="Z1110" t="s">
        <v>198</v>
      </c>
    </row>
    <row r="1111" spans="1:26" x14ac:dyDescent="0.25">
      <c r="A1111" s="148">
        <v>1071</v>
      </c>
      <c r="B1111" s="25">
        <v>43035</v>
      </c>
      <c r="C1111" t="s">
        <v>560</v>
      </c>
      <c r="D1111">
        <v>77.2</v>
      </c>
      <c r="E1111">
        <v>47</v>
      </c>
      <c r="F1111">
        <v>1.9E-2</v>
      </c>
      <c r="G1111">
        <v>521333</v>
      </c>
      <c r="H1111">
        <v>13160</v>
      </c>
      <c r="I1111">
        <v>15.3</v>
      </c>
      <c r="J1111">
        <v>114</v>
      </c>
      <c r="K1111">
        <v>114</v>
      </c>
      <c r="L1111">
        <v>12.6</v>
      </c>
      <c r="M1111">
        <v>0.98195697432338658</v>
      </c>
      <c r="V1111">
        <v>3.4</v>
      </c>
      <c r="W1111" t="s">
        <v>661</v>
      </c>
      <c r="X1111" t="s">
        <v>189</v>
      </c>
      <c r="Y1111" t="s">
        <v>89</v>
      </c>
      <c r="Z1111" t="s">
        <v>198</v>
      </c>
    </row>
    <row r="1112" spans="1:26" x14ac:dyDescent="0.25">
      <c r="A1112" s="148">
        <v>1067</v>
      </c>
      <c r="B1112" s="25">
        <v>43034</v>
      </c>
      <c r="C1112" t="s">
        <v>293</v>
      </c>
      <c r="D1112">
        <v>66</v>
      </c>
      <c r="E1112">
        <v>64</v>
      </c>
      <c r="F1112">
        <v>1.9E-2</v>
      </c>
      <c r="G1112">
        <v>521333</v>
      </c>
      <c r="H1112">
        <v>13160</v>
      </c>
      <c r="I1112">
        <v>16.600000000000001</v>
      </c>
      <c r="J1112">
        <v>115</v>
      </c>
      <c r="K1112">
        <v>115</v>
      </c>
      <c r="L1112">
        <v>13.8</v>
      </c>
      <c r="M1112">
        <v>0.97384721266345486</v>
      </c>
      <c r="N1112">
        <v>2.052</v>
      </c>
      <c r="O1112">
        <v>2.0344000000000002</v>
      </c>
      <c r="P1112">
        <v>1.837</v>
      </c>
      <c r="Q1112">
        <v>1.784</v>
      </c>
      <c r="R1112">
        <v>5.1035000000000004</v>
      </c>
      <c r="S1112">
        <v>0.45700000000000002</v>
      </c>
      <c r="T1112">
        <v>0.44800000000000001</v>
      </c>
      <c r="U1112">
        <v>0.441</v>
      </c>
      <c r="V1112" s="81">
        <v>0.46</v>
      </c>
      <c r="W1112" t="s">
        <v>148</v>
      </c>
      <c r="X1112" t="s">
        <v>191</v>
      </c>
      <c r="Y1112" t="s">
        <v>89</v>
      </c>
      <c r="Z1112" t="s">
        <v>198</v>
      </c>
    </row>
    <row r="1113" spans="1:26" x14ac:dyDescent="0.25">
      <c r="A1113" s="148">
        <v>1070</v>
      </c>
      <c r="B1113" s="25">
        <v>43035</v>
      </c>
      <c r="C1113" t="s">
        <v>408</v>
      </c>
      <c r="D1113">
        <v>64.099999999999994</v>
      </c>
      <c r="E1113">
        <v>57</v>
      </c>
      <c r="F1113">
        <v>1.9E-2</v>
      </c>
      <c r="G1113">
        <v>521333</v>
      </c>
      <c r="H1113">
        <v>13160</v>
      </c>
      <c r="I1113">
        <v>15.8</v>
      </c>
      <c r="J1113">
        <v>115</v>
      </c>
      <c r="K1113">
        <v>115</v>
      </c>
      <c r="L1113">
        <v>13</v>
      </c>
      <c r="M1113">
        <v>0.97923875432525953</v>
      </c>
      <c r="N1113">
        <v>1.0376000000000001</v>
      </c>
      <c r="O1113">
        <v>1.0938000000000001</v>
      </c>
      <c r="P1113">
        <v>3.653</v>
      </c>
      <c r="Q1113">
        <v>3.9020000000000001</v>
      </c>
      <c r="R1113">
        <v>5.0880999999999998</v>
      </c>
      <c r="S1113">
        <v>1.7909999999999999</v>
      </c>
      <c r="T1113">
        <v>1.8149999999999999</v>
      </c>
      <c r="U1113">
        <v>1.766</v>
      </c>
      <c r="V1113">
        <v>1.7849999999999999</v>
      </c>
      <c r="W1113" t="s">
        <v>148</v>
      </c>
      <c r="X1113" t="s">
        <v>191</v>
      </c>
      <c r="Y1113" t="s">
        <v>89</v>
      </c>
      <c r="Z1113" t="s">
        <v>198</v>
      </c>
    </row>
    <row r="1114" spans="1:26" x14ac:dyDescent="0.25">
      <c r="A1114" s="148">
        <v>1069</v>
      </c>
      <c r="B1114" s="25">
        <v>43034</v>
      </c>
      <c r="C1114" t="s">
        <v>220</v>
      </c>
      <c r="D1114">
        <v>64</v>
      </c>
      <c r="E1114">
        <v>57</v>
      </c>
      <c r="F1114">
        <v>1.9E-2</v>
      </c>
      <c r="G1114">
        <v>521333</v>
      </c>
      <c r="H1114">
        <v>13160</v>
      </c>
      <c r="I1114">
        <v>15.9</v>
      </c>
      <c r="J1114">
        <v>115.5</v>
      </c>
      <c r="K1114">
        <v>115.5</v>
      </c>
      <c r="L1114">
        <v>13.1</v>
      </c>
      <c r="M1114">
        <v>0.97856154910096826</v>
      </c>
      <c r="N1114">
        <v>2.0108999999999999</v>
      </c>
      <c r="O1114">
        <v>2.0581</v>
      </c>
      <c r="P1114">
        <v>1.85</v>
      </c>
      <c r="Q1114">
        <v>1.893</v>
      </c>
      <c r="R1114">
        <v>5.1035000000000004</v>
      </c>
      <c r="S1114">
        <v>0.47</v>
      </c>
      <c r="T1114">
        <v>0.46899999999999997</v>
      </c>
      <c r="U1114">
        <v>0.45900000000000002</v>
      </c>
      <c r="V1114" s="81">
        <v>0.47799999999999998</v>
      </c>
      <c r="W1114" t="s">
        <v>148</v>
      </c>
      <c r="X1114" t="s">
        <v>191</v>
      </c>
      <c r="Y1114" t="s">
        <v>89</v>
      </c>
      <c r="Z1114" t="s">
        <v>198</v>
      </c>
    </row>
    <row r="1115" spans="1:26" x14ac:dyDescent="0.25">
      <c r="A1115" s="148">
        <v>1068</v>
      </c>
      <c r="B1115" s="25">
        <v>43034</v>
      </c>
      <c r="C1115" t="s">
        <v>500</v>
      </c>
      <c r="D1115">
        <v>64</v>
      </c>
      <c r="E1115">
        <v>56</v>
      </c>
      <c r="F1115">
        <v>1.9E-2</v>
      </c>
      <c r="G1115">
        <v>521333</v>
      </c>
      <c r="H1115">
        <v>13160</v>
      </c>
      <c r="I1115">
        <v>15.6</v>
      </c>
      <c r="J1115">
        <v>114.5</v>
      </c>
      <c r="K1115">
        <v>114.5</v>
      </c>
      <c r="L1115">
        <v>12.8</v>
      </c>
      <c r="M1115">
        <v>0.98059598059598052</v>
      </c>
      <c r="N1115">
        <v>1.0361</v>
      </c>
      <c r="O1115">
        <v>1.0871999999999999</v>
      </c>
      <c r="P1115">
        <v>2.74</v>
      </c>
      <c r="Q1115">
        <v>2.85</v>
      </c>
      <c r="R1115">
        <v>5.1035000000000004</v>
      </c>
      <c r="S1115">
        <v>1.35</v>
      </c>
      <c r="T1115">
        <v>1.3380000000000001</v>
      </c>
      <c r="U1115">
        <v>1.3180000000000001</v>
      </c>
      <c r="V1115">
        <v>1.337</v>
      </c>
      <c r="W1115" t="s">
        <v>205</v>
      </c>
      <c r="X1115" t="s">
        <v>191</v>
      </c>
      <c r="Y1115" t="s">
        <v>89</v>
      </c>
      <c r="Z1115" t="s">
        <v>198</v>
      </c>
    </row>
    <row r="1116" spans="1:26" x14ac:dyDescent="0.25">
      <c r="A1116" s="148">
        <v>1067</v>
      </c>
      <c r="B1116" s="25">
        <v>43034</v>
      </c>
      <c r="C1116" t="s">
        <v>293</v>
      </c>
      <c r="D1116">
        <v>66</v>
      </c>
      <c r="E1116">
        <v>64</v>
      </c>
      <c r="F1116">
        <v>1.9E-2</v>
      </c>
      <c r="G1116">
        <v>521333</v>
      </c>
      <c r="H1116">
        <v>13160</v>
      </c>
      <c r="I1116">
        <v>16.600000000000001</v>
      </c>
      <c r="J1116">
        <v>115</v>
      </c>
      <c r="K1116">
        <v>115</v>
      </c>
      <c r="L1116">
        <v>13.8</v>
      </c>
      <c r="M1116">
        <v>0.97384721266345486</v>
      </c>
      <c r="N1116">
        <v>2.052</v>
      </c>
      <c r="O1116">
        <v>2.0344000000000002</v>
      </c>
      <c r="P1116">
        <v>1.837</v>
      </c>
      <c r="Q1116">
        <v>1.784</v>
      </c>
      <c r="R1116">
        <v>5.1035000000000004</v>
      </c>
      <c r="S1116">
        <v>0.45700000000000002</v>
      </c>
      <c r="T1116">
        <v>0.44800000000000001</v>
      </c>
      <c r="U1116">
        <v>0.441</v>
      </c>
      <c r="V1116" s="81">
        <v>0.46</v>
      </c>
      <c r="W1116" t="s">
        <v>205</v>
      </c>
      <c r="X1116" t="s">
        <v>191</v>
      </c>
      <c r="Y1116" t="s">
        <v>89</v>
      </c>
      <c r="Z1116" t="s">
        <v>198</v>
      </c>
    </row>
    <row r="1117" spans="1:26" x14ac:dyDescent="0.25">
      <c r="A1117" s="148">
        <v>1066</v>
      </c>
      <c r="B1117" s="25">
        <v>43034</v>
      </c>
      <c r="C1117" t="s">
        <v>222</v>
      </c>
      <c r="D1117">
        <v>77.400000000000006</v>
      </c>
      <c r="E1117">
        <v>54</v>
      </c>
      <c r="F1117">
        <v>1.9E-2</v>
      </c>
      <c r="G1117">
        <v>521333</v>
      </c>
      <c r="H1117">
        <v>13160</v>
      </c>
      <c r="I1117">
        <v>15.6</v>
      </c>
      <c r="J1117">
        <v>116</v>
      </c>
      <c r="K1117">
        <v>116</v>
      </c>
      <c r="L1117">
        <v>12.8</v>
      </c>
      <c r="M1117">
        <v>0.98059598059598052</v>
      </c>
      <c r="N1117">
        <v>2.1997</v>
      </c>
      <c r="O1117">
        <v>2.1343999999999999</v>
      </c>
      <c r="P1117">
        <v>2.0950000000000002</v>
      </c>
      <c r="Q1117">
        <v>2.0329999999999999</v>
      </c>
      <c r="R1117">
        <v>5.1035000000000004</v>
      </c>
      <c r="S1117">
        <v>0.48599999999999999</v>
      </c>
      <c r="T1117">
        <v>0.48599999999999999</v>
      </c>
      <c r="U1117">
        <v>0.47699999999999998</v>
      </c>
      <c r="V1117">
        <v>0.496</v>
      </c>
      <c r="W1117" t="s">
        <v>148</v>
      </c>
      <c r="X1117" t="s">
        <v>189</v>
      </c>
      <c r="Y1117" t="s">
        <v>89</v>
      </c>
      <c r="Z1117" t="s">
        <v>198</v>
      </c>
    </row>
    <row r="1118" spans="1:26" x14ac:dyDescent="0.25">
      <c r="A1118" s="148">
        <v>1064</v>
      </c>
      <c r="B1118" s="25">
        <v>43033</v>
      </c>
      <c r="C1118" t="s">
        <v>411</v>
      </c>
      <c r="D1118">
        <v>70</v>
      </c>
      <c r="E1118">
        <v>60</v>
      </c>
      <c r="F1118">
        <v>1.9E-2</v>
      </c>
      <c r="G1118">
        <v>521333</v>
      </c>
      <c r="H1118">
        <v>13160</v>
      </c>
      <c r="I1118">
        <v>15.8</v>
      </c>
      <c r="J1118">
        <v>115</v>
      </c>
      <c r="K1118">
        <v>115</v>
      </c>
      <c r="L1118">
        <v>13</v>
      </c>
      <c r="M1118">
        <v>0.97923875432525953</v>
      </c>
      <c r="N1118">
        <v>0</v>
      </c>
      <c r="O1118">
        <v>0</v>
      </c>
      <c r="P1118">
        <v>0</v>
      </c>
      <c r="Q1118">
        <v>0</v>
      </c>
      <c r="R1118">
        <v>5.1029</v>
      </c>
      <c r="S1118" t="s">
        <v>468</v>
      </c>
      <c r="T1118" t="s">
        <v>468</v>
      </c>
      <c r="U1118">
        <v>2.2000000000000002</v>
      </c>
      <c r="V1118">
        <v>2.2000000000000002</v>
      </c>
      <c r="W1118" t="s">
        <v>661</v>
      </c>
      <c r="X1118" t="s">
        <v>188</v>
      </c>
      <c r="Y1118" t="s">
        <v>89</v>
      </c>
      <c r="Z1118" t="s">
        <v>198</v>
      </c>
    </row>
    <row r="1119" spans="1:26" x14ac:dyDescent="0.25">
      <c r="A1119" s="148">
        <v>1065</v>
      </c>
      <c r="B1119" s="25">
        <v>43033</v>
      </c>
      <c r="C1119" t="s">
        <v>217</v>
      </c>
      <c r="D1119">
        <v>70</v>
      </c>
      <c r="E1119">
        <v>60</v>
      </c>
      <c r="F1119">
        <v>1.9E-2</v>
      </c>
      <c r="G1119">
        <v>521333</v>
      </c>
      <c r="H1119">
        <v>13160</v>
      </c>
      <c r="I1119">
        <v>15.8</v>
      </c>
      <c r="J1119">
        <v>115</v>
      </c>
      <c r="K1119">
        <v>115</v>
      </c>
      <c r="L1119">
        <v>13</v>
      </c>
      <c r="M1119">
        <v>0.97923875432525953</v>
      </c>
      <c r="N1119">
        <v>2.31</v>
      </c>
      <c r="O1119">
        <v>2.0947</v>
      </c>
      <c r="P1119">
        <v>2.0499999999999998</v>
      </c>
      <c r="Q1119">
        <v>1.909</v>
      </c>
      <c r="R1119">
        <v>5.1029</v>
      </c>
      <c r="S1119">
        <v>0.45300000000000001</v>
      </c>
      <c r="T1119">
        <v>0.46500000000000002</v>
      </c>
      <c r="U1119">
        <v>0.44900000000000001</v>
      </c>
      <c r="V1119">
        <v>0.46800000000000003</v>
      </c>
      <c r="W1119">
        <v>0</v>
      </c>
      <c r="X1119" t="s">
        <v>188</v>
      </c>
      <c r="Y1119" t="s">
        <v>89</v>
      </c>
      <c r="Z1119" t="s">
        <v>198</v>
      </c>
    </row>
    <row r="1120" spans="1:26" x14ac:dyDescent="0.25">
      <c r="A1120" s="148">
        <v>1063</v>
      </c>
      <c r="B1120" s="25">
        <v>43033</v>
      </c>
      <c r="C1120" t="s">
        <v>560</v>
      </c>
      <c r="D1120">
        <v>70</v>
      </c>
      <c r="E1120">
        <v>60</v>
      </c>
      <c r="F1120">
        <v>1.9E-2</v>
      </c>
      <c r="G1120">
        <v>521333</v>
      </c>
      <c r="H1120">
        <v>13160</v>
      </c>
      <c r="I1120">
        <v>15.6</v>
      </c>
      <c r="J1120">
        <v>115</v>
      </c>
      <c r="K1120">
        <v>115</v>
      </c>
      <c r="L1120">
        <v>12.8</v>
      </c>
      <c r="M1120">
        <v>0.98059598059598052</v>
      </c>
      <c r="N1120">
        <v>1.0244</v>
      </c>
      <c r="O1120">
        <v>0.87260000000000004</v>
      </c>
      <c r="P1120">
        <v>3.4790000000000001</v>
      </c>
      <c r="Q1120">
        <v>2.9860000000000002</v>
      </c>
      <c r="R1120">
        <v>5.1029</v>
      </c>
      <c r="S1120">
        <v>1.7330000000000001</v>
      </c>
      <c r="T1120">
        <v>1.746</v>
      </c>
      <c r="U1120">
        <v>1.706</v>
      </c>
      <c r="V1120" s="81">
        <v>1.7250000000000001</v>
      </c>
      <c r="W1120">
        <v>0</v>
      </c>
      <c r="X1120" t="s">
        <v>188</v>
      </c>
      <c r="Y1120" t="s">
        <v>89</v>
      </c>
      <c r="Z1120" t="s">
        <v>198</v>
      </c>
    </row>
    <row r="1121" spans="1:26" x14ac:dyDescent="0.25">
      <c r="A1121" s="148">
        <v>1062</v>
      </c>
      <c r="B1121" s="25">
        <v>43033</v>
      </c>
      <c r="C1121" t="s">
        <v>293</v>
      </c>
      <c r="D1121">
        <v>70</v>
      </c>
      <c r="E1121">
        <v>60</v>
      </c>
      <c r="F1121">
        <v>1.9E-2</v>
      </c>
      <c r="G1121">
        <v>521333</v>
      </c>
      <c r="H1121">
        <v>13160</v>
      </c>
      <c r="I1121">
        <v>16.7</v>
      </c>
      <c r="J1121">
        <v>116</v>
      </c>
      <c r="K1121">
        <v>116</v>
      </c>
      <c r="L1121">
        <v>13.8</v>
      </c>
      <c r="M1121">
        <v>0.97384721266345486</v>
      </c>
      <c r="N1121">
        <v>1.6904999999999999</v>
      </c>
      <c r="O1121">
        <v>1.8722000000000001</v>
      </c>
      <c r="P1121">
        <v>1.421</v>
      </c>
      <c r="Q1121">
        <v>1.639</v>
      </c>
      <c r="R1121">
        <v>5.1029</v>
      </c>
      <c r="S1121">
        <v>0.42899999999999999</v>
      </c>
      <c r="T1121">
        <v>0.44700000000000001</v>
      </c>
      <c r="U1121">
        <v>0.42699999999999999</v>
      </c>
      <c r="V1121">
        <v>0.44600000000000001</v>
      </c>
      <c r="W1121">
        <v>0</v>
      </c>
      <c r="X1121" t="s">
        <v>188</v>
      </c>
      <c r="Y1121" t="s">
        <v>89</v>
      </c>
      <c r="Z1121" t="s">
        <v>198</v>
      </c>
    </row>
    <row r="1122" spans="1:26" x14ac:dyDescent="0.25">
      <c r="A1122" s="148">
        <v>1061</v>
      </c>
      <c r="B1122" s="25">
        <v>43033</v>
      </c>
      <c r="C1122" t="s">
        <v>220</v>
      </c>
      <c r="D1122">
        <v>66.3</v>
      </c>
      <c r="E1122">
        <v>62</v>
      </c>
      <c r="F1122">
        <v>1.9E-2</v>
      </c>
      <c r="G1122">
        <v>521333</v>
      </c>
      <c r="H1122">
        <v>13160</v>
      </c>
      <c r="I1122">
        <v>15.7</v>
      </c>
      <c r="J1122">
        <v>115</v>
      </c>
      <c r="K1122">
        <v>115</v>
      </c>
      <c r="L1122">
        <v>12.9</v>
      </c>
      <c r="M1122">
        <v>0.97991689750692512</v>
      </c>
      <c r="N1122">
        <v>2.0091999999999999</v>
      </c>
      <c r="O1122">
        <v>2.0314000000000001</v>
      </c>
      <c r="P1122">
        <v>1.8360000000000001</v>
      </c>
      <c r="Q1122">
        <v>1.903</v>
      </c>
      <c r="R1122">
        <v>5.1029</v>
      </c>
      <c r="S1122">
        <v>0.46600000000000003</v>
      </c>
      <c r="T1122">
        <v>0.47799999999999998</v>
      </c>
      <c r="U1122">
        <v>0.46300000000000002</v>
      </c>
      <c r="V1122">
        <v>0.48199999999999998</v>
      </c>
      <c r="W1122" t="s">
        <v>148</v>
      </c>
      <c r="X1122" t="s">
        <v>191</v>
      </c>
      <c r="Y1122" t="s">
        <v>89</v>
      </c>
      <c r="Z1122" t="s">
        <v>198</v>
      </c>
    </row>
    <row r="1123" spans="1:26" x14ac:dyDescent="0.25">
      <c r="A1123" s="148">
        <v>1060</v>
      </c>
      <c r="B1123" s="25">
        <v>43033</v>
      </c>
      <c r="C1123" t="s">
        <v>222</v>
      </c>
      <c r="D1123">
        <v>70</v>
      </c>
      <c r="E1123">
        <v>66</v>
      </c>
      <c r="F1123">
        <v>1.9E-2</v>
      </c>
      <c r="G1123">
        <v>521333</v>
      </c>
      <c r="H1123">
        <v>13160</v>
      </c>
      <c r="I1123">
        <v>15.8</v>
      </c>
      <c r="J1123">
        <v>114</v>
      </c>
      <c r="K1123">
        <v>114</v>
      </c>
      <c r="L1123">
        <v>13</v>
      </c>
      <c r="M1123">
        <v>0.97923875432525953</v>
      </c>
      <c r="N1123">
        <v>2.0552000000000001</v>
      </c>
      <c r="O1123">
        <v>1.9259999999999999</v>
      </c>
      <c r="P1123">
        <v>1.8149999999999999</v>
      </c>
      <c r="Q1123">
        <v>1.7769999999999999</v>
      </c>
      <c r="R1123">
        <v>5.1029</v>
      </c>
      <c r="S1123">
        <v>0.45100000000000001</v>
      </c>
      <c r="T1123">
        <v>0.47099999999999997</v>
      </c>
      <c r="U1123">
        <v>0.45100000000000001</v>
      </c>
      <c r="V1123">
        <v>0.47</v>
      </c>
      <c r="W1123">
        <v>0</v>
      </c>
      <c r="X1123" t="s">
        <v>188</v>
      </c>
      <c r="Y1123" t="s">
        <v>89</v>
      </c>
      <c r="Z1123" t="s">
        <v>198</v>
      </c>
    </row>
    <row r="1124" spans="1:26" x14ac:dyDescent="0.25">
      <c r="A1124" s="148">
        <v>1059</v>
      </c>
      <c r="B1124" s="25">
        <v>43032</v>
      </c>
      <c r="C1124" t="s">
        <v>411</v>
      </c>
      <c r="D1124">
        <v>70</v>
      </c>
      <c r="E1124">
        <v>70</v>
      </c>
      <c r="F1124">
        <v>1.9E-2</v>
      </c>
      <c r="G1124">
        <v>521333</v>
      </c>
      <c r="H1124">
        <v>13160</v>
      </c>
      <c r="I1124">
        <v>15.7</v>
      </c>
      <c r="J1124">
        <v>115</v>
      </c>
      <c r="K1124">
        <v>115</v>
      </c>
      <c r="L1124">
        <v>12.9</v>
      </c>
      <c r="M1124">
        <v>0.97991689750692512</v>
      </c>
      <c r="N1124">
        <v>2.0335999999999999</v>
      </c>
      <c r="O1124">
        <v>1.9624999999999999</v>
      </c>
      <c r="P1124">
        <v>2.6080000000000001</v>
      </c>
      <c r="Q1124">
        <v>2.5659999999999998</v>
      </c>
      <c r="R1124">
        <v>5.1790000000000003</v>
      </c>
      <c r="S1124">
        <v>0.66400000000000003</v>
      </c>
      <c r="T1124">
        <v>0.67700000000000005</v>
      </c>
      <c r="U1124">
        <v>0.65700000000000003</v>
      </c>
      <c r="V1124" s="81">
        <v>0.67600000000000005</v>
      </c>
      <c r="W1124">
        <v>0</v>
      </c>
      <c r="X1124" t="s">
        <v>188</v>
      </c>
      <c r="Y1124" t="s">
        <v>89</v>
      </c>
      <c r="Z1124" t="s">
        <v>198</v>
      </c>
    </row>
    <row r="1125" spans="1:26" x14ac:dyDescent="0.25">
      <c r="A1125" s="148">
        <v>1058</v>
      </c>
      <c r="B1125" s="25">
        <v>43032</v>
      </c>
      <c r="C1125" t="s">
        <v>220</v>
      </c>
      <c r="D1125">
        <v>70</v>
      </c>
      <c r="E1125">
        <v>60</v>
      </c>
      <c r="F1125">
        <v>1.9E-2</v>
      </c>
      <c r="G1125">
        <v>521333</v>
      </c>
      <c r="H1125">
        <v>13160</v>
      </c>
      <c r="I1125">
        <v>15.6</v>
      </c>
      <c r="J1125">
        <v>115</v>
      </c>
      <c r="K1125">
        <v>115</v>
      </c>
      <c r="L1125">
        <v>12.8</v>
      </c>
      <c r="M1125">
        <v>0.98059598059598052</v>
      </c>
      <c r="N1125">
        <v>0.79600000000000004</v>
      </c>
      <c r="O1125">
        <v>1.2104999999999999</v>
      </c>
      <c r="P1125">
        <v>3.069</v>
      </c>
      <c r="Q1125">
        <v>4.6440000000000001</v>
      </c>
      <c r="R1125">
        <v>5.1790000000000003</v>
      </c>
      <c r="S1125">
        <v>1.9970000000000001</v>
      </c>
      <c r="T1125">
        <v>1.9870000000000001</v>
      </c>
      <c r="U1125">
        <v>1.9530000000000001</v>
      </c>
      <c r="V1125">
        <v>1.972</v>
      </c>
      <c r="W1125">
        <v>0</v>
      </c>
      <c r="X1125" t="s">
        <v>188</v>
      </c>
      <c r="Y1125" t="s">
        <v>89</v>
      </c>
      <c r="Z1125" t="s">
        <v>198</v>
      </c>
    </row>
    <row r="1126" spans="1:26" x14ac:dyDescent="0.25">
      <c r="A1126" s="148">
        <v>1057</v>
      </c>
      <c r="B1126" s="25">
        <v>43032</v>
      </c>
      <c r="C1126" t="s">
        <v>500</v>
      </c>
      <c r="D1126">
        <v>70</v>
      </c>
      <c r="E1126">
        <v>50</v>
      </c>
      <c r="F1126">
        <v>1.9E-2</v>
      </c>
      <c r="G1126">
        <v>521333</v>
      </c>
      <c r="H1126">
        <v>13160</v>
      </c>
      <c r="I1126">
        <v>15.6</v>
      </c>
      <c r="J1126">
        <v>115</v>
      </c>
      <c r="K1126">
        <v>115</v>
      </c>
      <c r="L1126">
        <v>12.8</v>
      </c>
      <c r="M1126">
        <v>0.98059598059598052</v>
      </c>
      <c r="N1126">
        <v>0.96220000000000006</v>
      </c>
      <c r="O1126">
        <v>0.90110000000000001</v>
      </c>
      <c r="P1126">
        <v>2.569</v>
      </c>
      <c r="Q1126">
        <v>2.347</v>
      </c>
      <c r="R1126">
        <v>5.1790000000000003</v>
      </c>
      <c r="S1126">
        <v>1.383</v>
      </c>
      <c r="T1126">
        <v>1.349</v>
      </c>
      <c r="U1126">
        <v>1.339</v>
      </c>
      <c r="V1126" s="81">
        <v>1.3580000000000001</v>
      </c>
      <c r="W1126">
        <v>0</v>
      </c>
      <c r="X1126" t="s">
        <v>188</v>
      </c>
      <c r="Y1126" t="s">
        <v>89</v>
      </c>
      <c r="Z1126" t="s">
        <v>198</v>
      </c>
    </row>
    <row r="1127" spans="1:26" x14ac:dyDescent="0.25">
      <c r="A1127" s="148">
        <v>1056</v>
      </c>
      <c r="B1127" s="25">
        <v>43032</v>
      </c>
      <c r="C1127" t="s">
        <v>293</v>
      </c>
      <c r="D1127">
        <v>70</v>
      </c>
      <c r="E1127">
        <v>50</v>
      </c>
      <c r="F1127">
        <v>1.9E-2</v>
      </c>
      <c r="G1127">
        <v>521333</v>
      </c>
      <c r="H1127">
        <v>13160</v>
      </c>
      <c r="I1127">
        <v>16.600000000000001</v>
      </c>
      <c r="J1127">
        <v>114.5</v>
      </c>
      <c r="K1127">
        <v>114.5</v>
      </c>
      <c r="L1127">
        <v>13.8</v>
      </c>
      <c r="M1127">
        <v>0.97384721266345486</v>
      </c>
      <c r="N1127">
        <v>2.1787999999999998</v>
      </c>
      <c r="O1127">
        <v>1.7966</v>
      </c>
      <c r="P1127">
        <v>1.9219999999999999</v>
      </c>
      <c r="Q1127">
        <v>1.544</v>
      </c>
      <c r="R1127">
        <v>5.1790000000000003</v>
      </c>
      <c r="S1127">
        <v>0.45700000000000002</v>
      </c>
      <c r="T1127">
        <v>0.44500000000000001</v>
      </c>
      <c r="U1127">
        <v>0.439</v>
      </c>
      <c r="V1127">
        <v>0.45800000000000002</v>
      </c>
      <c r="W1127">
        <v>0</v>
      </c>
      <c r="X1127" t="s">
        <v>188</v>
      </c>
      <c r="Y1127" t="s">
        <v>89</v>
      </c>
      <c r="Z1127" t="s">
        <v>198</v>
      </c>
    </row>
    <row r="1128" spans="1:26" x14ac:dyDescent="0.25">
      <c r="A1128" s="148">
        <v>1055</v>
      </c>
      <c r="B1128" s="25">
        <v>43032</v>
      </c>
      <c r="C1128" t="s">
        <v>217</v>
      </c>
      <c r="D1128">
        <v>64.2</v>
      </c>
      <c r="E1128">
        <v>68</v>
      </c>
      <c r="F1128">
        <v>1.9E-2</v>
      </c>
      <c r="G1128">
        <v>521333</v>
      </c>
      <c r="H1128">
        <v>13160</v>
      </c>
      <c r="I1128">
        <v>15.8</v>
      </c>
      <c r="J1128">
        <v>114.5</v>
      </c>
      <c r="K1128">
        <v>114.5</v>
      </c>
      <c r="L1128">
        <v>13</v>
      </c>
      <c r="M1128">
        <v>0.97923875432525953</v>
      </c>
      <c r="N1128">
        <v>2.0167999999999999</v>
      </c>
      <c r="O1128">
        <v>2.0451000000000001</v>
      </c>
      <c r="P1128">
        <v>1.7929999999999999</v>
      </c>
      <c r="Q1128">
        <v>1.794</v>
      </c>
      <c r="R1128">
        <v>5.1790000000000003</v>
      </c>
      <c r="S1128">
        <v>0.46</v>
      </c>
      <c r="T1128">
        <v>0.45400000000000001</v>
      </c>
      <c r="U1128">
        <v>0.44800000000000001</v>
      </c>
      <c r="V1128" s="81">
        <v>0.46700000000000003</v>
      </c>
      <c r="W1128" t="s">
        <v>205</v>
      </c>
      <c r="X1128" t="s">
        <v>191</v>
      </c>
      <c r="Y1128" t="s">
        <v>89</v>
      </c>
      <c r="Z1128" t="s">
        <v>198</v>
      </c>
    </row>
    <row r="1129" spans="1:26" x14ac:dyDescent="0.25">
      <c r="A1129" s="148">
        <v>1054</v>
      </c>
      <c r="B1129" s="25">
        <v>43031</v>
      </c>
      <c r="C1129" t="s">
        <v>408</v>
      </c>
      <c r="D1129">
        <v>68</v>
      </c>
      <c r="E1129">
        <v>50</v>
      </c>
      <c r="F1129">
        <v>1.9E-2</v>
      </c>
      <c r="G1129">
        <v>521333</v>
      </c>
      <c r="H1129">
        <v>13160</v>
      </c>
      <c r="I1129">
        <v>15.7</v>
      </c>
      <c r="J1129">
        <v>114</v>
      </c>
      <c r="K1129">
        <v>114</v>
      </c>
      <c r="L1129">
        <v>13</v>
      </c>
      <c r="M1129">
        <v>0.97923875432525953</v>
      </c>
      <c r="N1129">
        <v>1.0569999999999999</v>
      </c>
      <c r="O1129">
        <v>0.83609999999999995</v>
      </c>
      <c r="P1129">
        <v>2.956</v>
      </c>
      <c r="Q1129">
        <v>2.3220000000000001</v>
      </c>
      <c r="R1129">
        <v>5.2214999999999998</v>
      </c>
      <c r="S1129">
        <v>1.46</v>
      </c>
      <c r="T1129">
        <v>1.45</v>
      </c>
      <c r="U1129">
        <v>1.425</v>
      </c>
      <c r="V1129">
        <v>1.444</v>
      </c>
      <c r="W1129">
        <v>0</v>
      </c>
      <c r="X1129" t="s">
        <v>188</v>
      </c>
      <c r="Y1129" t="s">
        <v>89</v>
      </c>
      <c r="Z1129" t="s">
        <v>198</v>
      </c>
    </row>
    <row r="1130" spans="1:26" x14ac:dyDescent="0.25">
      <c r="A1130" s="148">
        <v>1053</v>
      </c>
      <c r="B1130" s="25">
        <v>43031</v>
      </c>
      <c r="C1130" t="s">
        <v>560</v>
      </c>
      <c r="D1130">
        <v>68</v>
      </c>
      <c r="E1130">
        <v>50</v>
      </c>
      <c r="F1130">
        <v>1.9E-2</v>
      </c>
      <c r="G1130">
        <v>521333</v>
      </c>
      <c r="H1130">
        <v>13160</v>
      </c>
      <c r="I1130">
        <v>15.6</v>
      </c>
      <c r="J1130">
        <v>115</v>
      </c>
      <c r="K1130">
        <v>115</v>
      </c>
      <c r="L1130">
        <v>12.8</v>
      </c>
      <c r="M1130">
        <v>0.98059598059598052</v>
      </c>
      <c r="N1130">
        <v>1.0146999999999999</v>
      </c>
      <c r="O1130">
        <v>0.86739999999999995</v>
      </c>
      <c r="P1130">
        <v>3.4580000000000002</v>
      </c>
      <c r="Q1130">
        <v>2.8929999999999998</v>
      </c>
      <c r="R1130">
        <v>5.2214999999999998</v>
      </c>
      <c r="S1130">
        <v>1.7789999999999999</v>
      </c>
      <c r="T1130">
        <v>1.742</v>
      </c>
      <c r="U1130">
        <v>1.726</v>
      </c>
      <c r="V1130" s="81">
        <v>1.7450000000000001</v>
      </c>
      <c r="W1130">
        <v>0</v>
      </c>
      <c r="X1130" t="s">
        <v>188</v>
      </c>
      <c r="Y1130" t="s">
        <v>89</v>
      </c>
      <c r="Z1130" t="s">
        <v>198</v>
      </c>
    </row>
    <row r="1131" spans="1:26" x14ac:dyDescent="0.25">
      <c r="A1131" s="148">
        <v>1052</v>
      </c>
      <c r="B1131" s="25">
        <v>43031</v>
      </c>
      <c r="C1131" t="s">
        <v>293</v>
      </c>
      <c r="D1131">
        <v>68</v>
      </c>
      <c r="E1131">
        <v>50</v>
      </c>
      <c r="F1131">
        <v>1.7999999999999999E-2</v>
      </c>
      <c r="G1131">
        <v>521333</v>
      </c>
      <c r="H1131">
        <v>13160</v>
      </c>
      <c r="I1131">
        <v>16.600000000000001</v>
      </c>
      <c r="J1131">
        <v>114</v>
      </c>
      <c r="K1131">
        <v>114</v>
      </c>
      <c r="L1131">
        <v>13.8</v>
      </c>
      <c r="M1131">
        <v>0.97384721266345486</v>
      </c>
      <c r="N1131">
        <v>2.0687000000000002</v>
      </c>
      <c r="O1131">
        <v>1.7966</v>
      </c>
      <c r="P1131">
        <v>1.748</v>
      </c>
      <c r="Q1131">
        <v>1.522</v>
      </c>
      <c r="R1131">
        <v>5.2214999999999998</v>
      </c>
      <c r="S1131">
        <v>0.441</v>
      </c>
      <c r="T1131">
        <v>0.442</v>
      </c>
      <c r="U1131">
        <v>0.43</v>
      </c>
      <c r="V1131" s="81">
        <v>0.44800000000000001</v>
      </c>
      <c r="W1131">
        <v>0</v>
      </c>
      <c r="X1131" t="s">
        <v>188</v>
      </c>
      <c r="Y1131" t="s">
        <v>89</v>
      </c>
      <c r="Z1131" t="s">
        <v>198</v>
      </c>
    </row>
    <row r="1132" spans="1:26" x14ac:dyDescent="0.25">
      <c r="A1132" s="148">
        <v>1051</v>
      </c>
      <c r="B1132" s="25">
        <v>43031</v>
      </c>
      <c r="C1132" t="s">
        <v>220</v>
      </c>
      <c r="D1132">
        <v>65</v>
      </c>
      <c r="E1132">
        <v>53</v>
      </c>
      <c r="F1132">
        <v>1.9E-2</v>
      </c>
      <c r="G1132">
        <v>521333</v>
      </c>
      <c r="H1132">
        <v>13160</v>
      </c>
      <c r="I1132">
        <v>15.7</v>
      </c>
      <c r="J1132">
        <v>114.5</v>
      </c>
      <c r="K1132">
        <v>114.5</v>
      </c>
      <c r="L1132">
        <v>12.9</v>
      </c>
      <c r="M1132">
        <v>0.97991689750692512</v>
      </c>
      <c r="N1132">
        <v>2.0421</v>
      </c>
      <c r="O1132">
        <v>2.0350999999999999</v>
      </c>
      <c r="P1132">
        <v>1.839</v>
      </c>
      <c r="Q1132">
        <v>1.8160000000000001</v>
      </c>
      <c r="R1132">
        <v>5.2214999999999998</v>
      </c>
      <c r="S1132">
        <v>0.47</v>
      </c>
      <c r="T1132">
        <v>0.46600000000000003</v>
      </c>
      <c r="U1132">
        <v>0.45900000000000002</v>
      </c>
      <c r="V1132">
        <v>0.47799999999999998</v>
      </c>
      <c r="W1132" t="s">
        <v>148</v>
      </c>
      <c r="X1132" t="s">
        <v>191</v>
      </c>
      <c r="Y1132" t="s">
        <v>89</v>
      </c>
      <c r="Z1132" t="s">
        <v>198</v>
      </c>
    </row>
    <row r="1133" spans="1:26" x14ac:dyDescent="0.25">
      <c r="A1133" s="148">
        <v>1050</v>
      </c>
      <c r="B1133" s="25">
        <v>43031</v>
      </c>
      <c r="C1133" t="s">
        <v>222</v>
      </c>
      <c r="D1133">
        <v>65</v>
      </c>
      <c r="E1133">
        <v>55</v>
      </c>
      <c r="F1133">
        <v>1.9E-2</v>
      </c>
      <c r="G1133">
        <v>521333</v>
      </c>
      <c r="H1133">
        <v>13160</v>
      </c>
      <c r="I1133">
        <v>15.8</v>
      </c>
      <c r="J1133">
        <v>114</v>
      </c>
      <c r="K1133">
        <v>114</v>
      </c>
      <c r="L1133">
        <v>13</v>
      </c>
      <c r="M1133">
        <v>0.97923875432525953</v>
      </c>
      <c r="N1133">
        <v>2.3458999999999999</v>
      </c>
      <c r="O1133">
        <v>1.9611000000000001</v>
      </c>
      <c r="P1133">
        <v>2.1120000000000001</v>
      </c>
      <c r="Q1133">
        <v>1.746</v>
      </c>
      <c r="R1133">
        <v>5.2214999999999998</v>
      </c>
      <c r="S1133">
        <v>0.47</v>
      </c>
      <c r="T1133">
        <v>0.46500000000000002</v>
      </c>
      <c r="U1133">
        <v>0.45800000000000002</v>
      </c>
      <c r="V1133">
        <v>0.47699999999999998</v>
      </c>
      <c r="W1133">
        <v>0</v>
      </c>
      <c r="X1133" t="s">
        <v>188</v>
      </c>
      <c r="Y1133" t="s">
        <v>89</v>
      </c>
      <c r="Z1133" t="s">
        <v>198</v>
      </c>
    </row>
    <row r="1134" spans="1:26" x14ac:dyDescent="0.25">
      <c r="A1134" s="148">
        <v>1049</v>
      </c>
      <c r="B1134" s="25">
        <v>43030</v>
      </c>
      <c r="C1134" t="s">
        <v>407</v>
      </c>
      <c r="D1134">
        <v>64</v>
      </c>
      <c r="E1134">
        <v>49</v>
      </c>
      <c r="F1134">
        <v>1.9E-2</v>
      </c>
      <c r="G1134">
        <v>521333</v>
      </c>
      <c r="H1134">
        <v>13160</v>
      </c>
      <c r="I1134">
        <v>15.6</v>
      </c>
      <c r="J1134">
        <v>115</v>
      </c>
      <c r="K1134">
        <v>115</v>
      </c>
      <c r="L1134">
        <v>12.8</v>
      </c>
      <c r="M1134">
        <v>0.98059598059598052</v>
      </c>
      <c r="N1134">
        <v>1.3104</v>
      </c>
      <c r="O1134">
        <v>0.86250000000000004</v>
      </c>
      <c r="P1134">
        <v>4.9880000000000004</v>
      </c>
      <c r="Q1134">
        <v>3.3290000000000002</v>
      </c>
      <c r="R1134">
        <v>5.1970000000000001</v>
      </c>
      <c r="S1134">
        <v>1.978</v>
      </c>
      <c r="T1134">
        <v>2.0059999999999998</v>
      </c>
      <c r="U1134">
        <v>1.9530000000000001</v>
      </c>
      <c r="V1134" s="81">
        <v>1.972</v>
      </c>
      <c r="W1134">
        <v>0</v>
      </c>
      <c r="X1134" t="s">
        <v>188</v>
      </c>
      <c r="Y1134" t="s">
        <v>89</v>
      </c>
      <c r="Z1134" t="s">
        <v>198</v>
      </c>
    </row>
    <row r="1135" spans="1:26" x14ac:dyDescent="0.25">
      <c r="A1135" s="148">
        <v>1048</v>
      </c>
      <c r="B1135" s="25">
        <v>43030</v>
      </c>
      <c r="C1135" t="s">
        <v>411</v>
      </c>
      <c r="D1135">
        <v>64</v>
      </c>
      <c r="E1135">
        <v>49</v>
      </c>
      <c r="F1135">
        <v>1.9E-2</v>
      </c>
      <c r="G1135">
        <v>521333</v>
      </c>
      <c r="H1135">
        <v>13160</v>
      </c>
      <c r="I1135">
        <v>15.6</v>
      </c>
      <c r="J1135">
        <v>114</v>
      </c>
      <c r="K1135">
        <v>114</v>
      </c>
      <c r="L1135">
        <v>12.9</v>
      </c>
      <c r="M1135">
        <v>0.97991689750692512</v>
      </c>
      <c r="N1135">
        <v>2.0899000000000001</v>
      </c>
      <c r="O1135">
        <v>1.7630999999999999</v>
      </c>
      <c r="P1135">
        <v>2.8010000000000002</v>
      </c>
      <c r="Q1135">
        <v>2.427</v>
      </c>
      <c r="R1135">
        <v>5.1970000000000001</v>
      </c>
      <c r="S1135">
        <v>0.69699999999999995</v>
      </c>
      <c r="T1135">
        <v>0.71499999999999997</v>
      </c>
      <c r="U1135">
        <v>0.69199999999999995</v>
      </c>
      <c r="V1135" s="81">
        <v>0.71099999999999997</v>
      </c>
      <c r="W1135">
        <v>0</v>
      </c>
      <c r="X1135" t="s">
        <v>188</v>
      </c>
      <c r="Y1135" t="s">
        <v>89</v>
      </c>
      <c r="Z1135" t="s">
        <v>198</v>
      </c>
    </row>
    <row r="1136" spans="1:26" x14ac:dyDescent="0.25">
      <c r="A1136" s="148">
        <v>1047</v>
      </c>
      <c r="B1136" s="25">
        <v>43030</v>
      </c>
      <c r="C1136" t="s">
        <v>500</v>
      </c>
      <c r="D1136">
        <v>64</v>
      </c>
      <c r="E1136">
        <v>49</v>
      </c>
      <c r="F1136">
        <v>1.9E-2</v>
      </c>
      <c r="G1136">
        <v>521333</v>
      </c>
      <c r="H1136">
        <v>13160</v>
      </c>
      <c r="I1136">
        <v>15.6</v>
      </c>
      <c r="J1136">
        <v>115.5</v>
      </c>
      <c r="K1136">
        <v>115.5</v>
      </c>
      <c r="L1136">
        <v>12.8</v>
      </c>
      <c r="M1136">
        <v>0.98059598059598052</v>
      </c>
      <c r="N1136">
        <v>0.86739999999999995</v>
      </c>
      <c r="O1136">
        <v>1.0254000000000001</v>
      </c>
      <c r="P1136">
        <v>2.2469999999999999</v>
      </c>
      <c r="Q1136">
        <v>2.5939999999999999</v>
      </c>
      <c r="R1136">
        <v>5.1970000000000001</v>
      </c>
      <c r="S1136">
        <v>1.3460000000000001</v>
      </c>
      <c r="T1136">
        <v>1.3149999999999999</v>
      </c>
      <c r="U1136">
        <v>1.3049999999999999</v>
      </c>
      <c r="V1136">
        <v>1.3240000000000001</v>
      </c>
      <c r="W1136">
        <v>0</v>
      </c>
      <c r="X1136" t="s">
        <v>188</v>
      </c>
      <c r="Y1136" t="s">
        <v>89</v>
      </c>
      <c r="Z1136" t="s">
        <v>198</v>
      </c>
    </row>
    <row r="1137" spans="1:26" x14ac:dyDescent="0.25">
      <c r="A1137" s="148">
        <v>1046</v>
      </c>
      <c r="B1137" s="25">
        <v>43030</v>
      </c>
      <c r="C1137" t="s">
        <v>293</v>
      </c>
      <c r="D1137">
        <v>65</v>
      </c>
      <c r="E1137">
        <v>62</v>
      </c>
      <c r="F1137">
        <v>1.9E-2</v>
      </c>
      <c r="G1137">
        <v>521333</v>
      </c>
      <c r="H1137">
        <v>13160</v>
      </c>
      <c r="I1137">
        <v>16.600000000000001</v>
      </c>
      <c r="J1137">
        <v>115.5</v>
      </c>
      <c r="K1137">
        <v>115.5</v>
      </c>
      <c r="L1137">
        <v>13.7</v>
      </c>
      <c r="M1137">
        <v>0.97451790633608826</v>
      </c>
      <c r="N1137">
        <v>2.0952000000000002</v>
      </c>
      <c r="O1137">
        <v>2.0324</v>
      </c>
      <c r="P1137">
        <v>1.427</v>
      </c>
      <c r="Q1137">
        <v>1.3979999999999999</v>
      </c>
      <c r="R1137">
        <v>5.1970000000000001</v>
      </c>
      <c r="S1137">
        <v>0.35399999999999998</v>
      </c>
      <c r="T1137">
        <v>0.35699999999999998</v>
      </c>
      <c r="U1137">
        <v>0.34599999999999997</v>
      </c>
      <c r="V1137">
        <v>0.36499999999999999</v>
      </c>
      <c r="W1137" t="s">
        <v>148</v>
      </c>
      <c r="X1137" t="s">
        <v>191</v>
      </c>
      <c r="Y1137" t="s">
        <v>89</v>
      </c>
      <c r="Z1137" t="s">
        <v>198</v>
      </c>
    </row>
    <row r="1138" spans="1:26" x14ac:dyDescent="0.25">
      <c r="A1138" s="148">
        <v>1045</v>
      </c>
      <c r="B1138" s="25">
        <v>43030</v>
      </c>
      <c r="C1138" t="s">
        <v>217</v>
      </c>
      <c r="D1138">
        <v>68</v>
      </c>
      <c r="E1138">
        <v>50</v>
      </c>
      <c r="F1138">
        <v>1.9E-2</v>
      </c>
      <c r="G1138">
        <v>521333</v>
      </c>
      <c r="H1138">
        <v>13160</v>
      </c>
      <c r="I1138">
        <v>15.8</v>
      </c>
      <c r="J1138">
        <v>115</v>
      </c>
      <c r="K1138">
        <v>115</v>
      </c>
      <c r="L1138">
        <v>13</v>
      </c>
      <c r="M1138">
        <v>0.97923875432525953</v>
      </c>
      <c r="N1138">
        <v>1.8411</v>
      </c>
      <c r="O1138">
        <v>2.0478000000000001</v>
      </c>
      <c r="P1138">
        <v>1.6479999999999999</v>
      </c>
      <c r="Q1138">
        <v>1.7589999999999999</v>
      </c>
      <c r="R1138">
        <v>5.1970000000000001</v>
      </c>
      <c r="S1138">
        <v>0.46500000000000002</v>
      </c>
      <c r="T1138">
        <v>0.44600000000000001</v>
      </c>
      <c r="U1138">
        <v>0.44600000000000001</v>
      </c>
      <c r="V1138">
        <v>0.46500000000000002</v>
      </c>
      <c r="W1138">
        <v>0</v>
      </c>
      <c r="X1138" t="s">
        <v>188</v>
      </c>
      <c r="Y1138" t="s">
        <v>89</v>
      </c>
      <c r="Z1138" t="s">
        <v>198</v>
      </c>
    </row>
    <row r="1139" spans="1:26" x14ac:dyDescent="0.25">
      <c r="A1139" s="148">
        <v>1044</v>
      </c>
      <c r="B1139" s="25">
        <v>43030</v>
      </c>
      <c r="C1139" t="s">
        <v>220</v>
      </c>
      <c r="D1139">
        <v>68</v>
      </c>
      <c r="E1139">
        <v>49</v>
      </c>
      <c r="F1139">
        <v>1.9E-2</v>
      </c>
      <c r="G1139">
        <v>521333</v>
      </c>
      <c r="H1139">
        <v>13160</v>
      </c>
      <c r="I1139">
        <v>15.6</v>
      </c>
      <c r="J1139">
        <v>115</v>
      </c>
      <c r="K1139">
        <v>115</v>
      </c>
      <c r="L1139">
        <v>12.8</v>
      </c>
      <c r="M1139">
        <v>0.98059598059598052</v>
      </c>
      <c r="N1139">
        <v>1.6427</v>
      </c>
      <c r="O1139">
        <v>1.9305000000000001</v>
      </c>
      <c r="P1139">
        <v>1.508</v>
      </c>
      <c r="Q1139">
        <v>1.6990000000000001</v>
      </c>
      <c r="R1139">
        <v>5.1970000000000001</v>
      </c>
      <c r="S1139">
        <v>0.47699999999999998</v>
      </c>
      <c r="T1139">
        <v>0.45700000000000002</v>
      </c>
      <c r="U1139">
        <v>0.45800000000000002</v>
      </c>
      <c r="V1139">
        <v>0.47699999999999998</v>
      </c>
      <c r="W1139">
        <v>0</v>
      </c>
      <c r="X1139" t="s">
        <v>188</v>
      </c>
      <c r="Y1139" t="s">
        <v>89</v>
      </c>
      <c r="Z1139" t="s">
        <v>198</v>
      </c>
    </row>
    <row r="1140" spans="1:26" x14ac:dyDescent="0.25">
      <c r="A1140" s="148">
        <v>1043</v>
      </c>
      <c r="B1140" s="25">
        <v>43030</v>
      </c>
      <c r="C1140" t="s">
        <v>408</v>
      </c>
      <c r="D1140">
        <v>63.3</v>
      </c>
      <c r="E1140">
        <v>70</v>
      </c>
      <c r="F1140">
        <v>1.9E-2</v>
      </c>
      <c r="G1140">
        <v>521333</v>
      </c>
      <c r="H1140">
        <v>13160</v>
      </c>
      <c r="I1140">
        <v>15.8</v>
      </c>
      <c r="J1140">
        <v>114</v>
      </c>
      <c r="K1140">
        <v>114</v>
      </c>
      <c r="L1140">
        <v>13</v>
      </c>
      <c r="M1140">
        <v>0.97923875432525953</v>
      </c>
      <c r="N1140">
        <v>1.0126999999999999</v>
      </c>
      <c r="O1140">
        <v>1.0319</v>
      </c>
      <c r="P1140">
        <v>2.5830000000000002</v>
      </c>
      <c r="Q1140">
        <v>2.621</v>
      </c>
      <c r="R1140">
        <v>5.1970000000000001</v>
      </c>
      <c r="S1140">
        <v>1.3260000000000001</v>
      </c>
      <c r="T1140">
        <v>1.32</v>
      </c>
      <c r="U1140">
        <v>1.296</v>
      </c>
      <c r="V1140">
        <v>1.3149999999999999</v>
      </c>
      <c r="W1140">
        <v>0</v>
      </c>
      <c r="X1140">
        <v>0</v>
      </c>
      <c r="Y1140" t="s">
        <v>89</v>
      </c>
      <c r="Z1140" t="s">
        <v>198</v>
      </c>
    </row>
    <row r="1141" spans="1:26" x14ac:dyDescent="0.25">
      <c r="A1141" s="148">
        <v>1042</v>
      </c>
      <c r="B1141" s="25">
        <v>43029</v>
      </c>
      <c r="C1141" t="s">
        <v>412</v>
      </c>
      <c r="D1141">
        <v>64.099999999999994</v>
      </c>
      <c r="E1141">
        <v>72</v>
      </c>
      <c r="F1141">
        <v>1.9E-2</v>
      </c>
      <c r="G1141">
        <v>521333</v>
      </c>
      <c r="H1141">
        <v>13160</v>
      </c>
      <c r="I1141">
        <v>15.6</v>
      </c>
      <c r="J1141">
        <v>114</v>
      </c>
      <c r="K1141">
        <v>114</v>
      </c>
      <c r="L1141">
        <v>12.9</v>
      </c>
      <c r="M1141">
        <v>0.97991689750692512</v>
      </c>
      <c r="N1141">
        <v>2.0427</v>
      </c>
      <c r="O1141">
        <v>2.0781000000000001</v>
      </c>
      <c r="P1141">
        <v>3.5590000000000002</v>
      </c>
      <c r="Q1141">
        <v>3.629</v>
      </c>
      <c r="R1141">
        <v>5.2032999999999996</v>
      </c>
      <c r="S1141">
        <v>0.90700000000000003</v>
      </c>
      <c r="T1141">
        <v>0.90900000000000003</v>
      </c>
      <c r="U1141">
        <v>0.89</v>
      </c>
      <c r="V1141">
        <v>0.90900000000000003</v>
      </c>
      <c r="W1141" t="s">
        <v>148</v>
      </c>
      <c r="X1141" t="s">
        <v>191</v>
      </c>
      <c r="Y1141" t="s">
        <v>89</v>
      </c>
      <c r="Z1141" t="s">
        <v>198</v>
      </c>
    </row>
    <row r="1142" spans="1:26" x14ac:dyDescent="0.25">
      <c r="A1142" s="148">
        <v>1041</v>
      </c>
      <c r="B1142" s="25">
        <v>43029</v>
      </c>
      <c r="C1142" t="s">
        <v>560</v>
      </c>
      <c r="D1142">
        <v>64</v>
      </c>
      <c r="E1142">
        <v>66</v>
      </c>
      <c r="F1142">
        <v>1.9E-2</v>
      </c>
      <c r="G1142">
        <v>521333</v>
      </c>
      <c r="H1142">
        <v>13160</v>
      </c>
      <c r="I1142">
        <v>15.7</v>
      </c>
      <c r="J1142">
        <v>115</v>
      </c>
      <c r="K1142">
        <v>115</v>
      </c>
      <c r="L1142">
        <v>12.9</v>
      </c>
      <c r="M1142">
        <v>0.97991689750692512</v>
      </c>
      <c r="N1142">
        <v>1.0628</v>
      </c>
      <c r="O1142">
        <v>1.0237000000000001</v>
      </c>
      <c r="P1142">
        <v>3.9870000000000001</v>
      </c>
      <c r="Q1142">
        <v>3.8940000000000001</v>
      </c>
      <c r="R1142">
        <v>5.2032999999999996</v>
      </c>
      <c r="S1142">
        <v>1.952</v>
      </c>
      <c r="T1142">
        <v>1.9790000000000001</v>
      </c>
      <c r="U1142">
        <v>1.9259999999999999</v>
      </c>
      <c r="V1142">
        <v>1.9450000000000001</v>
      </c>
      <c r="W1142" t="s">
        <v>148</v>
      </c>
      <c r="X1142" t="s">
        <v>191</v>
      </c>
      <c r="Y1142" t="s">
        <v>89</v>
      </c>
      <c r="Z1142" t="s">
        <v>198</v>
      </c>
    </row>
    <row r="1143" spans="1:26" x14ac:dyDescent="0.25">
      <c r="A1143" s="148">
        <v>1040</v>
      </c>
      <c r="B1143" s="25">
        <v>43029</v>
      </c>
      <c r="C1143" t="s">
        <v>222</v>
      </c>
      <c r="D1143">
        <v>68</v>
      </c>
      <c r="E1143">
        <v>45</v>
      </c>
      <c r="F1143">
        <v>1.9E-2</v>
      </c>
      <c r="G1143">
        <v>521333</v>
      </c>
      <c r="H1143">
        <v>13160</v>
      </c>
      <c r="I1143">
        <v>15.8</v>
      </c>
      <c r="J1143">
        <v>115</v>
      </c>
      <c r="K1143">
        <v>115</v>
      </c>
      <c r="L1143">
        <v>13</v>
      </c>
      <c r="M1143">
        <v>0.97923875432525953</v>
      </c>
      <c r="N1143">
        <v>2.2368999999999999</v>
      </c>
      <c r="O1143">
        <v>2.0470999999999999</v>
      </c>
      <c r="P1143">
        <v>2.004</v>
      </c>
      <c r="Q1143">
        <v>1.8120000000000001</v>
      </c>
      <c r="R1143">
        <v>5.2032999999999996</v>
      </c>
      <c r="S1143">
        <v>0.46600000000000003</v>
      </c>
      <c r="T1143">
        <v>0.46100000000000002</v>
      </c>
      <c r="U1143">
        <v>0.45400000000000001</v>
      </c>
      <c r="V1143">
        <v>0.47299999999999998</v>
      </c>
      <c r="W1143">
        <v>0</v>
      </c>
      <c r="X1143" t="s">
        <v>188</v>
      </c>
      <c r="Y1143" t="s">
        <v>89</v>
      </c>
      <c r="Z1143" t="s">
        <v>198</v>
      </c>
    </row>
    <row r="1144" spans="1:26" x14ac:dyDescent="0.25">
      <c r="A1144" s="148">
        <v>1039</v>
      </c>
      <c r="B1144" s="25">
        <v>43029</v>
      </c>
      <c r="C1144" t="s">
        <v>293</v>
      </c>
      <c r="D1144">
        <v>68</v>
      </c>
      <c r="E1144">
        <v>45</v>
      </c>
      <c r="F1144">
        <v>1.9E-2</v>
      </c>
      <c r="G1144">
        <v>521333</v>
      </c>
      <c r="H1144">
        <v>13160</v>
      </c>
      <c r="I1144">
        <v>16.5</v>
      </c>
      <c r="J1144">
        <v>115</v>
      </c>
      <c r="K1144">
        <v>115</v>
      </c>
      <c r="L1144">
        <v>13.7</v>
      </c>
      <c r="M1144">
        <v>0.97451790633608826</v>
      </c>
      <c r="N1144">
        <v>1.8747</v>
      </c>
      <c r="O1144">
        <v>1.9646999999999999</v>
      </c>
      <c r="P1144">
        <v>1.3220000000000001</v>
      </c>
      <c r="Q1144">
        <v>1.4610000000000001</v>
      </c>
      <c r="R1144">
        <v>5.2032999999999996</v>
      </c>
      <c r="S1144">
        <v>0.36699999999999999</v>
      </c>
      <c r="T1144">
        <v>0.38700000000000001</v>
      </c>
      <c r="U1144">
        <v>0.36699999999999999</v>
      </c>
      <c r="V1144">
        <v>0.38600000000000001</v>
      </c>
      <c r="W1144">
        <v>0</v>
      </c>
      <c r="X1144" t="s">
        <v>188</v>
      </c>
      <c r="Y1144" t="s">
        <v>89</v>
      </c>
      <c r="Z1144" t="s">
        <v>198</v>
      </c>
    </row>
    <row r="1145" spans="1:26" x14ac:dyDescent="0.25">
      <c r="A1145" s="148">
        <v>1038</v>
      </c>
      <c r="B1145" s="25">
        <v>43029</v>
      </c>
      <c r="C1145" t="s">
        <v>406</v>
      </c>
      <c r="D1145">
        <v>64</v>
      </c>
      <c r="E1145">
        <v>71</v>
      </c>
      <c r="F1145">
        <v>1.9E-2</v>
      </c>
      <c r="G1145">
        <v>521333</v>
      </c>
      <c r="H1145">
        <v>13160</v>
      </c>
      <c r="I1145">
        <v>15.7</v>
      </c>
      <c r="J1145">
        <v>116</v>
      </c>
      <c r="K1145">
        <v>116</v>
      </c>
      <c r="L1145">
        <v>12.9</v>
      </c>
      <c r="M1145">
        <v>0.97991689750692512</v>
      </c>
      <c r="N1145">
        <v>1.0027999999999999</v>
      </c>
      <c r="O1145">
        <v>1.0270999999999999</v>
      </c>
      <c r="P1145">
        <v>2.6819999999999999</v>
      </c>
      <c r="Q1145">
        <v>2.7959999999999998</v>
      </c>
      <c r="R1145">
        <v>5.2032999999999996</v>
      </c>
      <c r="S1145">
        <v>1.3919999999999999</v>
      </c>
      <c r="T1145">
        <v>1.4159999999999999</v>
      </c>
      <c r="U1145">
        <v>1.3759999999999999</v>
      </c>
      <c r="V1145">
        <v>1.395</v>
      </c>
      <c r="W1145" t="s">
        <v>205</v>
      </c>
      <c r="X1145" t="s">
        <v>191</v>
      </c>
      <c r="Y1145" t="s">
        <v>89</v>
      </c>
      <c r="Z1145" t="s">
        <v>198</v>
      </c>
    </row>
    <row r="1146" spans="1:26" x14ac:dyDescent="0.25">
      <c r="A1146" s="148">
        <v>1037</v>
      </c>
      <c r="B1146" s="25">
        <v>43028</v>
      </c>
      <c r="C1146" t="s">
        <v>500</v>
      </c>
      <c r="D1146">
        <v>67.099999999999994</v>
      </c>
      <c r="E1146">
        <v>53</v>
      </c>
      <c r="F1146">
        <v>1.9E-2</v>
      </c>
      <c r="G1146">
        <v>521333</v>
      </c>
      <c r="H1146">
        <v>13160</v>
      </c>
      <c r="I1146">
        <v>15.6</v>
      </c>
      <c r="J1146">
        <v>115.5</v>
      </c>
      <c r="K1146">
        <v>115.5</v>
      </c>
      <c r="L1146">
        <v>12.8</v>
      </c>
      <c r="M1146">
        <v>0.98059598059598052</v>
      </c>
      <c r="N1146">
        <v>1.0528</v>
      </c>
      <c r="O1146">
        <v>1.0261</v>
      </c>
      <c r="P1146">
        <v>2.4510000000000001</v>
      </c>
      <c r="Q1146">
        <v>2.4079999999999999</v>
      </c>
      <c r="R1146">
        <v>5.2112999999999996</v>
      </c>
      <c r="S1146">
        <v>1.2130000000000001</v>
      </c>
      <c r="T1146">
        <v>1.2230000000000001</v>
      </c>
      <c r="U1146">
        <v>1.194</v>
      </c>
      <c r="V1146">
        <v>1.2130000000000001</v>
      </c>
      <c r="W1146" t="s">
        <v>148</v>
      </c>
      <c r="X1146" t="s">
        <v>191</v>
      </c>
      <c r="Y1146" t="s">
        <v>89</v>
      </c>
      <c r="Z1146" t="s">
        <v>198</v>
      </c>
    </row>
    <row r="1147" spans="1:26" x14ac:dyDescent="0.25">
      <c r="A1147" s="148">
        <v>1036</v>
      </c>
      <c r="B1147" s="25">
        <v>43028</v>
      </c>
      <c r="C1147" t="s">
        <v>293</v>
      </c>
      <c r="D1147">
        <v>67.5</v>
      </c>
      <c r="E1147">
        <v>54</v>
      </c>
      <c r="F1147">
        <v>1.9E-2</v>
      </c>
      <c r="G1147">
        <v>521333</v>
      </c>
      <c r="H1147">
        <v>13160</v>
      </c>
      <c r="I1147">
        <v>16.7</v>
      </c>
      <c r="J1147">
        <v>115.5</v>
      </c>
      <c r="K1147">
        <v>115.5</v>
      </c>
      <c r="L1147">
        <v>13.8</v>
      </c>
      <c r="M1147">
        <v>0.97384721266345486</v>
      </c>
      <c r="N1147">
        <v>2.0451000000000001</v>
      </c>
      <c r="O1147">
        <v>2.0371999999999999</v>
      </c>
      <c r="P1147">
        <v>2.2570000000000001</v>
      </c>
      <c r="Q1147">
        <v>2.2429999999999999</v>
      </c>
      <c r="R1147">
        <v>5.2112999999999996</v>
      </c>
      <c r="S1147">
        <v>0.57499999999999996</v>
      </c>
      <c r="T1147">
        <v>0.57399999999999995</v>
      </c>
      <c r="U1147">
        <v>0.55900000000000005</v>
      </c>
      <c r="V1147">
        <v>0.57799999999999996</v>
      </c>
      <c r="W1147" t="s">
        <v>148</v>
      </c>
      <c r="X1147" t="s">
        <v>191</v>
      </c>
      <c r="Y1147" t="s">
        <v>89</v>
      </c>
      <c r="Z1147" t="s">
        <v>198</v>
      </c>
    </row>
    <row r="1148" spans="1:26" x14ac:dyDescent="0.25">
      <c r="A1148" s="148">
        <v>1035</v>
      </c>
      <c r="B1148" s="25">
        <v>43028</v>
      </c>
      <c r="C1148" t="s">
        <v>217</v>
      </c>
      <c r="D1148">
        <v>70</v>
      </c>
      <c r="E1148">
        <v>50</v>
      </c>
      <c r="F1148">
        <v>1.9E-2</v>
      </c>
      <c r="G1148">
        <v>521333</v>
      </c>
      <c r="H1148">
        <v>13160</v>
      </c>
      <c r="I1148">
        <v>15.8</v>
      </c>
      <c r="J1148">
        <v>114</v>
      </c>
      <c r="K1148">
        <v>114</v>
      </c>
      <c r="L1148">
        <v>13</v>
      </c>
      <c r="M1148">
        <v>0.97923875432525953</v>
      </c>
      <c r="N1148">
        <v>1.7986</v>
      </c>
      <c r="O1148">
        <v>2.1406999999999998</v>
      </c>
      <c r="P1148">
        <v>1.5680000000000001</v>
      </c>
      <c r="Q1148">
        <v>1.823</v>
      </c>
      <c r="R1148">
        <v>5.2112999999999996</v>
      </c>
      <c r="S1148">
        <v>0.45400000000000001</v>
      </c>
      <c r="T1148">
        <v>0.44400000000000001</v>
      </c>
      <c r="U1148">
        <v>0.44</v>
      </c>
      <c r="V1148">
        <v>0.45900000000000002</v>
      </c>
      <c r="W1148">
        <v>0</v>
      </c>
      <c r="X1148" t="s">
        <v>188</v>
      </c>
      <c r="Y1148" t="s">
        <v>89</v>
      </c>
      <c r="Z1148" t="s">
        <v>198</v>
      </c>
    </row>
    <row r="1149" spans="1:26" x14ac:dyDescent="0.25">
      <c r="A1149" s="148">
        <v>1034</v>
      </c>
      <c r="B1149" s="25">
        <v>43028</v>
      </c>
      <c r="C1149" t="s">
        <v>220</v>
      </c>
      <c r="D1149">
        <v>70</v>
      </c>
      <c r="E1149">
        <v>50</v>
      </c>
      <c r="F1149">
        <v>1.9E-2</v>
      </c>
      <c r="G1149">
        <v>521333</v>
      </c>
      <c r="H1149">
        <v>13160</v>
      </c>
      <c r="I1149">
        <v>15.6</v>
      </c>
      <c r="J1149">
        <v>114</v>
      </c>
      <c r="K1149">
        <v>114</v>
      </c>
      <c r="L1149">
        <v>12.9</v>
      </c>
      <c r="M1149">
        <v>0.97991689750692512</v>
      </c>
      <c r="N1149">
        <v>1.8658999999999999</v>
      </c>
      <c r="O1149">
        <v>2.1179000000000001</v>
      </c>
      <c r="P1149">
        <v>1.655</v>
      </c>
      <c r="Q1149">
        <v>1.879</v>
      </c>
      <c r="R1149">
        <v>5.2112999999999996</v>
      </c>
      <c r="S1149">
        <v>0.46200000000000002</v>
      </c>
      <c r="T1149">
        <v>0.46200000000000002</v>
      </c>
      <c r="U1149">
        <v>0.45300000000000001</v>
      </c>
      <c r="V1149">
        <v>0.47199999999999998</v>
      </c>
      <c r="W1149">
        <v>0</v>
      </c>
      <c r="X1149" t="s">
        <v>188</v>
      </c>
      <c r="Y1149" t="s">
        <v>89</v>
      </c>
      <c r="Z1149" t="s">
        <v>198</v>
      </c>
    </row>
    <row r="1150" spans="1:26" x14ac:dyDescent="0.25">
      <c r="A1150" s="148">
        <v>1033</v>
      </c>
      <c r="B1150" s="25">
        <v>43028</v>
      </c>
      <c r="C1150" t="s">
        <v>408</v>
      </c>
      <c r="D1150">
        <v>65.400000000000006</v>
      </c>
      <c r="E1150">
        <v>76</v>
      </c>
      <c r="F1150">
        <v>1.9E-2</v>
      </c>
      <c r="G1150">
        <v>521333</v>
      </c>
      <c r="H1150">
        <v>13160</v>
      </c>
      <c r="I1150">
        <v>15.7</v>
      </c>
      <c r="J1150">
        <v>115</v>
      </c>
      <c r="K1150">
        <v>115</v>
      </c>
      <c r="L1150">
        <v>12.9</v>
      </c>
      <c r="M1150">
        <v>0.97991689750692512</v>
      </c>
      <c r="N1150">
        <v>1.0562</v>
      </c>
      <c r="O1150">
        <v>1.0488999999999999</v>
      </c>
      <c r="P1150">
        <v>3.3159999999999998</v>
      </c>
      <c r="Q1150">
        <v>3.2930000000000001</v>
      </c>
      <c r="R1150">
        <v>5.2112999999999996</v>
      </c>
      <c r="S1150">
        <v>1.6359999999999999</v>
      </c>
      <c r="T1150">
        <v>1.6359999999999999</v>
      </c>
      <c r="U1150">
        <v>1.603</v>
      </c>
      <c r="V1150">
        <v>1.6220000000000001</v>
      </c>
      <c r="W1150" t="s">
        <v>148</v>
      </c>
      <c r="X1150" t="s">
        <v>191</v>
      </c>
      <c r="Y1150" t="s">
        <v>89</v>
      </c>
      <c r="Z1150" t="s">
        <v>198</v>
      </c>
    </row>
    <row r="1151" spans="1:26" x14ac:dyDescent="0.25">
      <c r="A1151" s="148">
        <v>1032</v>
      </c>
      <c r="B1151" s="25">
        <v>43027</v>
      </c>
      <c r="C1151" t="s">
        <v>412</v>
      </c>
      <c r="D1151">
        <v>64.8</v>
      </c>
      <c r="E1151">
        <v>72</v>
      </c>
      <c r="F1151">
        <v>1.9E-2</v>
      </c>
      <c r="G1151">
        <v>521333</v>
      </c>
      <c r="H1151">
        <v>13160</v>
      </c>
      <c r="I1151">
        <v>15.7</v>
      </c>
      <c r="J1151">
        <v>115</v>
      </c>
      <c r="K1151">
        <v>115</v>
      </c>
      <c r="L1151">
        <v>12.9</v>
      </c>
      <c r="M1151">
        <v>0.97991689750692512</v>
      </c>
      <c r="N1151">
        <v>2.0306999999999999</v>
      </c>
      <c r="O1151">
        <v>2.0045000000000002</v>
      </c>
      <c r="P1151">
        <v>2.698</v>
      </c>
      <c r="Q1151">
        <v>2.649</v>
      </c>
      <c r="R1151">
        <v>5.2346000000000004</v>
      </c>
      <c r="S1151">
        <v>0.69499999999999995</v>
      </c>
      <c r="T1151">
        <v>0.69199999999999995</v>
      </c>
      <c r="U1151">
        <v>0.68</v>
      </c>
      <c r="V1151">
        <v>0.69899999999999995</v>
      </c>
      <c r="W1151" t="s">
        <v>148</v>
      </c>
      <c r="X1151" t="s">
        <v>191</v>
      </c>
      <c r="Y1151" t="s">
        <v>89</v>
      </c>
      <c r="Z1151" t="s">
        <v>198</v>
      </c>
    </row>
    <row r="1152" spans="1:26" x14ac:dyDescent="0.25">
      <c r="A1152" s="148">
        <v>1030</v>
      </c>
      <c r="B1152" s="25">
        <v>43027</v>
      </c>
      <c r="C1152" t="s">
        <v>293</v>
      </c>
      <c r="D1152">
        <v>60</v>
      </c>
      <c r="E1152">
        <v>63</v>
      </c>
      <c r="F1152">
        <v>1.9E-2</v>
      </c>
      <c r="G1152">
        <v>521333</v>
      </c>
      <c r="H1152">
        <v>13160</v>
      </c>
      <c r="I1152">
        <v>16.7</v>
      </c>
      <c r="J1152">
        <v>116</v>
      </c>
      <c r="K1152">
        <v>116</v>
      </c>
      <c r="L1152">
        <v>13.8</v>
      </c>
      <c r="M1152">
        <v>0.97384721266345486</v>
      </c>
      <c r="N1152">
        <v>2.0344000000000002</v>
      </c>
      <c r="O1152">
        <v>2.0183</v>
      </c>
      <c r="P1152">
        <v>2.2919999999999998</v>
      </c>
      <c r="Q1152">
        <v>2.2709999999999999</v>
      </c>
      <c r="R1152">
        <v>5.2346000000000004</v>
      </c>
      <c r="S1152">
        <v>0.59</v>
      </c>
      <c r="T1152">
        <v>0.58899999999999997</v>
      </c>
      <c r="U1152">
        <v>0.57399999999999995</v>
      </c>
      <c r="V1152">
        <v>0.59299999999999997</v>
      </c>
      <c r="W1152" t="s">
        <v>148</v>
      </c>
      <c r="X1152" t="s">
        <v>191</v>
      </c>
      <c r="Y1152" t="s">
        <v>89</v>
      </c>
      <c r="Z1152" t="s">
        <v>198</v>
      </c>
    </row>
    <row r="1153" spans="1:26" x14ac:dyDescent="0.25">
      <c r="A1153" s="148">
        <v>1031</v>
      </c>
      <c r="B1153" s="25">
        <v>43027</v>
      </c>
      <c r="C1153" t="s">
        <v>560</v>
      </c>
      <c r="D1153">
        <v>60.2</v>
      </c>
      <c r="E1153">
        <v>63</v>
      </c>
      <c r="F1153">
        <v>1.9E-2</v>
      </c>
      <c r="G1153">
        <v>521333</v>
      </c>
      <c r="H1153">
        <v>13160</v>
      </c>
      <c r="I1153">
        <v>15.6</v>
      </c>
      <c r="J1153">
        <v>115</v>
      </c>
      <c r="K1153">
        <v>115</v>
      </c>
      <c r="L1153">
        <v>12.8</v>
      </c>
      <c r="M1153">
        <v>0.98059598059598052</v>
      </c>
      <c r="N1153">
        <v>1.0246999999999999</v>
      </c>
      <c r="O1153">
        <v>1.0198</v>
      </c>
      <c r="P1153">
        <v>3.9529999999999998</v>
      </c>
      <c r="Q1153">
        <v>3.9279999999999999</v>
      </c>
      <c r="R1153">
        <v>5.2346000000000004</v>
      </c>
      <c r="S1153">
        <v>2.0190000000000001</v>
      </c>
      <c r="T1153">
        <v>2.016</v>
      </c>
      <c r="U1153">
        <v>1.978</v>
      </c>
      <c r="V1153" s="80">
        <v>1.9970000000000001</v>
      </c>
      <c r="W1153" t="s">
        <v>205</v>
      </c>
      <c r="X1153" t="s">
        <v>191</v>
      </c>
      <c r="Y1153" t="s">
        <v>89</v>
      </c>
      <c r="Z1153" t="s">
        <v>198</v>
      </c>
    </row>
    <row r="1154" spans="1:26" x14ac:dyDescent="0.25">
      <c r="A1154" s="148">
        <v>1029</v>
      </c>
      <c r="B1154" s="25">
        <v>43027</v>
      </c>
      <c r="C1154" t="s">
        <v>222</v>
      </c>
      <c r="D1154">
        <v>56</v>
      </c>
      <c r="E1154">
        <v>63</v>
      </c>
      <c r="F1154">
        <v>1.9E-2</v>
      </c>
      <c r="G1154">
        <v>521333</v>
      </c>
      <c r="H1154">
        <v>13160</v>
      </c>
      <c r="I1154">
        <v>15.7</v>
      </c>
      <c r="J1154">
        <v>116</v>
      </c>
      <c r="K1154">
        <v>116</v>
      </c>
      <c r="L1154">
        <v>12.9</v>
      </c>
      <c r="M1154">
        <v>0.97991689750692512</v>
      </c>
      <c r="N1154">
        <v>2.0423</v>
      </c>
      <c r="O1154">
        <v>2.0670999999999999</v>
      </c>
      <c r="P1154">
        <v>1.8720000000000001</v>
      </c>
      <c r="Q1154">
        <v>1.861</v>
      </c>
      <c r="R1154">
        <v>5.2346000000000004</v>
      </c>
      <c r="S1154">
        <v>0.48</v>
      </c>
      <c r="T1154">
        <v>0.47099999999999997</v>
      </c>
      <c r="U1154">
        <v>0.46600000000000003</v>
      </c>
      <c r="V1154">
        <v>0.48499999999999999</v>
      </c>
      <c r="W1154" t="s">
        <v>148</v>
      </c>
      <c r="X1154" t="s">
        <v>191</v>
      </c>
      <c r="Y1154" t="s">
        <v>89</v>
      </c>
      <c r="Z1154" t="s">
        <v>198</v>
      </c>
    </row>
    <row r="1155" spans="1:26" x14ac:dyDescent="0.25">
      <c r="A1155" s="148">
        <v>1028</v>
      </c>
      <c r="B1155" s="25">
        <v>43027</v>
      </c>
      <c r="C1155" t="s">
        <v>217</v>
      </c>
      <c r="D1155">
        <v>76.599999999999994</v>
      </c>
      <c r="E1155">
        <v>90</v>
      </c>
      <c r="F1155">
        <v>1.9E-2</v>
      </c>
      <c r="G1155">
        <v>521333</v>
      </c>
      <c r="H1155">
        <v>13160</v>
      </c>
      <c r="I1155">
        <v>15.7</v>
      </c>
      <c r="J1155">
        <v>115</v>
      </c>
      <c r="K1155">
        <v>115</v>
      </c>
      <c r="L1155">
        <v>12.9</v>
      </c>
      <c r="M1155">
        <v>0.97991689750692512</v>
      </c>
      <c r="N1155">
        <v>2.0996000000000001</v>
      </c>
      <c r="O1155">
        <v>2.1728000000000001</v>
      </c>
      <c r="P1155">
        <v>1.849</v>
      </c>
      <c r="Q1155">
        <v>1.855</v>
      </c>
      <c r="R1155">
        <v>5.2346000000000004</v>
      </c>
      <c r="S1155">
        <v>0.46100000000000002</v>
      </c>
      <c r="T1155">
        <v>0.44700000000000001</v>
      </c>
      <c r="U1155">
        <v>0.44500000000000001</v>
      </c>
      <c r="V1155">
        <v>0.46400000000000002</v>
      </c>
      <c r="W1155" t="s">
        <v>148</v>
      </c>
      <c r="X1155" t="s">
        <v>189</v>
      </c>
      <c r="Y1155" t="s">
        <v>89</v>
      </c>
      <c r="Z1155" t="s">
        <v>198</v>
      </c>
    </row>
    <row r="1156" spans="1:26" x14ac:dyDescent="0.25">
      <c r="A1156" s="148">
        <v>1027</v>
      </c>
      <c r="B1156" s="25">
        <v>43026</v>
      </c>
      <c r="C1156" t="s">
        <v>406</v>
      </c>
      <c r="D1156">
        <v>70.2</v>
      </c>
      <c r="E1156">
        <v>78</v>
      </c>
      <c r="F1156">
        <v>1.9E-2</v>
      </c>
      <c r="G1156">
        <v>521333</v>
      </c>
      <c r="H1156">
        <v>13160</v>
      </c>
      <c r="I1156">
        <v>15.6</v>
      </c>
      <c r="J1156">
        <v>114</v>
      </c>
      <c r="K1156">
        <v>114</v>
      </c>
      <c r="L1156">
        <v>12.9</v>
      </c>
      <c r="M1156">
        <v>0.97991689750692512</v>
      </c>
      <c r="N1156">
        <v>1.1206</v>
      </c>
      <c r="O1156">
        <v>1.2519</v>
      </c>
      <c r="P1156">
        <v>3.8109999999999999</v>
      </c>
      <c r="Q1156">
        <v>4.2279999999999998</v>
      </c>
      <c r="R1156">
        <v>5.2347999999999999</v>
      </c>
      <c r="S1156">
        <v>1.78</v>
      </c>
      <c r="T1156">
        <v>1.768</v>
      </c>
      <c r="U1156">
        <v>1.738</v>
      </c>
      <c r="V1156">
        <v>1.7569999999999999</v>
      </c>
      <c r="W1156" t="s">
        <v>148</v>
      </c>
      <c r="X1156" t="s">
        <v>189</v>
      </c>
      <c r="Y1156" t="s">
        <v>89</v>
      </c>
      <c r="Z1156" t="s">
        <v>198</v>
      </c>
    </row>
    <row r="1157" spans="1:26" x14ac:dyDescent="0.25">
      <c r="A1157" s="148">
        <v>1026</v>
      </c>
      <c r="B1157" s="25">
        <v>43026</v>
      </c>
      <c r="C1157" t="s">
        <v>410</v>
      </c>
      <c r="D1157">
        <v>72.099999999999994</v>
      </c>
      <c r="E1157">
        <v>77</v>
      </c>
      <c r="F1157">
        <v>1.9E-2</v>
      </c>
      <c r="G1157">
        <v>521333</v>
      </c>
      <c r="H1157">
        <v>13160</v>
      </c>
      <c r="I1157">
        <v>15.9</v>
      </c>
      <c r="J1157">
        <v>114</v>
      </c>
      <c r="K1157">
        <v>114</v>
      </c>
      <c r="L1157">
        <v>13.1</v>
      </c>
      <c r="M1157">
        <v>0.97856154910096826</v>
      </c>
      <c r="N1157">
        <v>2.1888000000000001</v>
      </c>
      <c r="O1157">
        <v>2.2143000000000002</v>
      </c>
      <c r="P1157">
        <v>2.149</v>
      </c>
      <c r="Q1157">
        <v>2.14</v>
      </c>
      <c r="R1157">
        <v>5.2347999999999999</v>
      </c>
      <c r="S1157">
        <v>0.51400000000000001</v>
      </c>
      <c r="T1157">
        <v>0.50600000000000001</v>
      </c>
      <c r="U1157">
        <v>0.499</v>
      </c>
      <c r="V1157">
        <v>0.51800000000000002</v>
      </c>
      <c r="W1157" t="s">
        <v>148</v>
      </c>
      <c r="X1157" t="s">
        <v>189</v>
      </c>
      <c r="Y1157" t="s">
        <v>89</v>
      </c>
      <c r="Z1157" t="s">
        <v>198</v>
      </c>
    </row>
    <row r="1158" spans="1:26" x14ac:dyDescent="0.25">
      <c r="A1158" s="148">
        <v>1025</v>
      </c>
      <c r="B1158" s="25">
        <v>43026</v>
      </c>
      <c r="C1158" t="s">
        <v>293</v>
      </c>
      <c r="D1158">
        <v>77.2</v>
      </c>
      <c r="E1158">
        <v>86</v>
      </c>
      <c r="F1158">
        <v>1.9E-2</v>
      </c>
      <c r="G1158">
        <v>521333</v>
      </c>
      <c r="H1158">
        <v>13160</v>
      </c>
      <c r="I1158">
        <v>16.600000000000001</v>
      </c>
      <c r="J1158">
        <v>114.5</v>
      </c>
      <c r="K1158">
        <v>114.5</v>
      </c>
      <c r="L1158">
        <v>13.8</v>
      </c>
      <c r="M1158">
        <v>0.97384721266345486</v>
      </c>
      <c r="N1158">
        <v>2.0051000000000001</v>
      </c>
      <c r="O1158">
        <v>2.1478000000000002</v>
      </c>
      <c r="P1158">
        <v>2.3250000000000002</v>
      </c>
      <c r="Q1158">
        <v>2.4580000000000002</v>
      </c>
      <c r="R1158">
        <v>5.2347999999999999</v>
      </c>
      <c r="S1158">
        <v>0.60699999999999998</v>
      </c>
      <c r="T1158">
        <v>0.59899999999999998</v>
      </c>
      <c r="U1158">
        <v>0.58699999999999997</v>
      </c>
      <c r="V1158">
        <v>0.60599999999999998</v>
      </c>
      <c r="W1158" t="s">
        <v>148</v>
      </c>
      <c r="X1158" t="s">
        <v>189</v>
      </c>
      <c r="Y1158" t="s">
        <v>89</v>
      </c>
      <c r="Z1158" t="s">
        <v>198</v>
      </c>
    </row>
    <row r="1159" spans="1:26" x14ac:dyDescent="0.25">
      <c r="A1159" s="148">
        <v>1024</v>
      </c>
      <c r="B1159" s="25">
        <v>43026</v>
      </c>
      <c r="C1159" t="s">
        <v>500</v>
      </c>
      <c r="D1159">
        <v>77.5</v>
      </c>
      <c r="E1159">
        <v>84</v>
      </c>
      <c r="F1159">
        <v>1.9E-2</v>
      </c>
      <c r="G1159">
        <v>521333</v>
      </c>
      <c r="H1159">
        <v>13160</v>
      </c>
      <c r="I1159">
        <v>15.7</v>
      </c>
      <c r="J1159">
        <v>118</v>
      </c>
      <c r="K1159">
        <v>118</v>
      </c>
      <c r="L1159">
        <v>12.8</v>
      </c>
      <c r="M1159">
        <v>0.98059598059598052</v>
      </c>
      <c r="V1159">
        <v>2.2000000000000002</v>
      </c>
      <c r="W1159" t="s">
        <v>661</v>
      </c>
      <c r="X1159" t="s">
        <v>189</v>
      </c>
      <c r="Y1159" t="s">
        <v>89</v>
      </c>
      <c r="Z1159" t="s">
        <v>198</v>
      </c>
    </row>
    <row r="1160" spans="1:26" x14ac:dyDescent="0.25">
      <c r="A1160" s="148">
        <v>1023</v>
      </c>
      <c r="B1160" s="25">
        <v>43026</v>
      </c>
      <c r="C1160" t="s">
        <v>220</v>
      </c>
      <c r="D1160">
        <v>70</v>
      </c>
      <c r="E1160">
        <v>40</v>
      </c>
      <c r="F1160">
        <v>1.9E-2</v>
      </c>
      <c r="G1160">
        <v>521333</v>
      </c>
      <c r="H1160">
        <v>13160</v>
      </c>
      <c r="I1160">
        <v>15.7</v>
      </c>
      <c r="J1160">
        <v>115</v>
      </c>
      <c r="K1160">
        <v>115</v>
      </c>
      <c r="L1160">
        <v>12.9</v>
      </c>
      <c r="M1160">
        <v>0.97991689750692512</v>
      </c>
      <c r="N1160">
        <v>1.8919999999999999</v>
      </c>
      <c r="O1160">
        <v>2.0503999999999998</v>
      </c>
      <c r="P1160">
        <v>1.62</v>
      </c>
      <c r="Q1160">
        <v>1.7110000000000001</v>
      </c>
      <c r="R1160">
        <v>5.2347999999999999</v>
      </c>
      <c r="S1160">
        <v>0.44800000000000001</v>
      </c>
      <c r="T1160">
        <v>0.437</v>
      </c>
      <c r="U1160">
        <v>0.434</v>
      </c>
      <c r="V1160">
        <v>0.45300000000000001</v>
      </c>
      <c r="W1160">
        <v>0</v>
      </c>
      <c r="X1160" t="s">
        <v>188</v>
      </c>
      <c r="Y1160" t="s">
        <v>89</v>
      </c>
      <c r="Z1160" t="s">
        <v>198</v>
      </c>
    </row>
    <row r="1161" spans="1:26" x14ac:dyDescent="0.25">
      <c r="A1161" s="148">
        <v>1022</v>
      </c>
      <c r="B1161" s="25">
        <v>43026</v>
      </c>
      <c r="C1161" t="s">
        <v>222</v>
      </c>
      <c r="D1161">
        <v>76.5</v>
      </c>
      <c r="E1161">
        <v>98</v>
      </c>
      <c r="F1161">
        <v>1.9E-2</v>
      </c>
      <c r="G1161">
        <v>521333</v>
      </c>
      <c r="H1161">
        <v>13160</v>
      </c>
      <c r="I1161">
        <v>15.6</v>
      </c>
      <c r="J1161">
        <v>114</v>
      </c>
      <c r="K1161">
        <v>114</v>
      </c>
      <c r="L1161">
        <v>12.9</v>
      </c>
      <c r="M1161">
        <v>0.97991689750692512</v>
      </c>
      <c r="N1161">
        <v>2.1065</v>
      </c>
      <c r="O1161">
        <v>2.2904</v>
      </c>
      <c r="P1161">
        <v>1.742</v>
      </c>
      <c r="Q1161">
        <v>1.825</v>
      </c>
      <c r="R1161">
        <v>5.2347999999999999</v>
      </c>
      <c r="S1161">
        <v>0.433</v>
      </c>
      <c r="T1161">
        <v>0.41699999999999998</v>
      </c>
      <c r="U1161">
        <v>0.41599999999999998</v>
      </c>
      <c r="V1161">
        <v>0.435</v>
      </c>
      <c r="W1161" t="s">
        <v>148</v>
      </c>
      <c r="X1161" t="s">
        <v>189</v>
      </c>
      <c r="Y1161" t="s">
        <v>89</v>
      </c>
      <c r="Z1161" t="s">
        <v>198</v>
      </c>
    </row>
    <row r="1162" spans="1:26" x14ac:dyDescent="0.25">
      <c r="A1162" s="148">
        <v>1021</v>
      </c>
      <c r="B1162" s="25">
        <v>43026</v>
      </c>
      <c r="C1162" t="s">
        <v>407</v>
      </c>
      <c r="D1162">
        <v>69</v>
      </c>
      <c r="E1162">
        <v>95</v>
      </c>
      <c r="F1162">
        <v>1.9E-2</v>
      </c>
      <c r="G1162">
        <v>521333</v>
      </c>
      <c r="H1162">
        <v>13160</v>
      </c>
      <c r="I1162">
        <v>15.5</v>
      </c>
      <c r="J1162">
        <v>114</v>
      </c>
      <c r="K1162">
        <v>114</v>
      </c>
      <c r="L1162">
        <v>12.8</v>
      </c>
      <c r="M1162">
        <v>0.98059598059598052</v>
      </c>
      <c r="V1162">
        <v>2.2000000000000002</v>
      </c>
      <c r="W1162" t="s">
        <v>661</v>
      </c>
      <c r="X1162" t="s">
        <v>189</v>
      </c>
      <c r="Y1162" t="s">
        <v>89</v>
      </c>
      <c r="Z1162" t="s">
        <v>198</v>
      </c>
    </row>
    <row r="1163" spans="1:26" x14ac:dyDescent="0.25">
      <c r="A1163" s="148">
        <v>1020</v>
      </c>
      <c r="B1163" s="25">
        <v>43025</v>
      </c>
      <c r="C1163" t="s">
        <v>411</v>
      </c>
      <c r="D1163">
        <v>69.5</v>
      </c>
      <c r="E1163">
        <v>96</v>
      </c>
      <c r="F1163">
        <v>1.9E-2</v>
      </c>
      <c r="G1163">
        <v>521333</v>
      </c>
      <c r="H1163">
        <v>13160</v>
      </c>
      <c r="I1163">
        <v>15.8</v>
      </c>
      <c r="J1163">
        <v>115</v>
      </c>
      <c r="K1163">
        <v>115</v>
      </c>
      <c r="L1163">
        <v>13</v>
      </c>
      <c r="M1163">
        <v>0.97923875432525953</v>
      </c>
      <c r="N1163">
        <v>2.1267999999999998</v>
      </c>
      <c r="O1163">
        <v>2.2042999999999999</v>
      </c>
      <c r="P1163">
        <v>2.19</v>
      </c>
      <c r="Q1163">
        <v>2.177</v>
      </c>
      <c r="R1163">
        <v>5.2439</v>
      </c>
      <c r="S1163">
        <v>0.54</v>
      </c>
      <c r="T1163">
        <v>0.51800000000000002</v>
      </c>
      <c r="U1163">
        <v>0.51800000000000002</v>
      </c>
      <c r="V1163">
        <v>0.53700000000000003</v>
      </c>
      <c r="W1163" t="s">
        <v>148</v>
      </c>
      <c r="X1163" t="s">
        <v>189</v>
      </c>
      <c r="Y1163" t="s">
        <v>89</v>
      </c>
      <c r="Z1163" t="s">
        <v>198</v>
      </c>
    </row>
    <row r="1164" spans="1:26" x14ac:dyDescent="0.25">
      <c r="A1164" s="148">
        <v>1019</v>
      </c>
      <c r="B1164" s="25">
        <v>43025</v>
      </c>
      <c r="C1164" t="s">
        <v>293</v>
      </c>
      <c r="D1164">
        <v>69.400000000000006</v>
      </c>
      <c r="E1164">
        <v>94</v>
      </c>
      <c r="F1164">
        <v>1.9E-2</v>
      </c>
      <c r="G1164">
        <v>521333</v>
      </c>
      <c r="H1164">
        <v>13160</v>
      </c>
      <c r="I1164">
        <v>16.7</v>
      </c>
      <c r="J1164">
        <v>115</v>
      </c>
      <c r="K1164">
        <v>115</v>
      </c>
      <c r="L1164">
        <v>13.8</v>
      </c>
      <c r="M1164">
        <v>0.97384721266345486</v>
      </c>
      <c r="N1164">
        <v>2.2241</v>
      </c>
      <c r="O1164">
        <v>2.1568999999999998</v>
      </c>
      <c r="P1164">
        <v>2.3370000000000002</v>
      </c>
      <c r="Q1164">
        <v>2.2090000000000001</v>
      </c>
      <c r="R1164">
        <v>5.2439</v>
      </c>
      <c r="S1164">
        <v>0.55100000000000005</v>
      </c>
      <c r="T1164">
        <v>0.53700000000000003</v>
      </c>
      <c r="U1164">
        <v>0.53</v>
      </c>
      <c r="V1164">
        <v>0.54900000000000004</v>
      </c>
      <c r="W1164" t="s">
        <v>148</v>
      </c>
      <c r="X1164" t="s">
        <v>189</v>
      </c>
      <c r="Y1164" t="s">
        <v>89</v>
      </c>
      <c r="Z1164" t="s">
        <v>198</v>
      </c>
    </row>
    <row r="1165" spans="1:26" x14ac:dyDescent="0.25">
      <c r="A1165" s="148">
        <v>1018</v>
      </c>
      <c r="B1165" s="25">
        <v>43025</v>
      </c>
      <c r="C1165" t="s">
        <v>560</v>
      </c>
      <c r="D1165">
        <v>68.099999999999994</v>
      </c>
      <c r="E1165">
        <v>52</v>
      </c>
      <c r="F1165">
        <v>1.9E-2</v>
      </c>
      <c r="G1165">
        <v>521333</v>
      </c>
      <c r="H1165">
        <v>13160</v>
      </c>
      <c r="I1165">
        <v>15.6</v>
      </c>
      <c r="J1165">
        <v>114</v>
      </c>
      <c r="K1165">
        <v>114</v>
      </c>
      <c r="L1165">
        <v>12.9</v>
      </c>
      <c r="M1165">
        <v>0.97991689750692512</v>
      </c>
      <c r="N1165">
        <v>0.8639</v>
      </c>
      <c r="O1165">
        <v>1.0477000000000001</v>
      </c>
      <c r="P1165">
        <v>3.1440000000000001</v>
      </c>
      <c r="Q1165">
        <v>3.8</v>
      </c>
      <c r="R1165">
        <v>5.2439</v>
      </c>
      <c r="S1165">
        <v>1.9079999999999999</v>
      </c>
      <c r="T1165">
        <v>1.9019999999999999</v>
      </c>
      <c r="U1165">
        <v>1.867</v>
      </c>
      <c r="V1165">
        <v>1.8859999999999999</v>
      </c>
      <c r="W1165">
        <v>0</v>
      </c>
      <c r="X1165" t="s">
        <v>188</v>
      </c>
      <c r="Y1165" t="s">
        <v>89</v>
      </c>
      <c r="Z1165" t="s">
        <v>198</v>
      </c>
    </row>
    <row r="1166" spans="1:26" x14ac:dyDescent="0.25">
      <c r="A1166" s="148">
        <v>1017</v>
      </c>
      <c r="B1166" s="25">
        <v>43025</v>
      </c>
      <c r="C1166" t="s">
        <v>217</v>
      </c>
      <c r="D1166">
        <v>68.099999999999994</v>
      </c>
      <c r="E1166">
        <v>52</v>
      </c>
      <c r="F1166">
        <v>1.9E-2</v>
      </c>
      <c r="G1166">
        <v>521333</v>
      </c>
      <c r="H1166">
        <v>13160</v>
      </c>
      <c r="I1166">
        <v>15.9</v>
      </c>
      <c r="J1166">
        <v>114</v>
      </c>
      <c r="K1166">
        <v>114</v>
      </c>
      <c r="L1166">
        <v>13.1</v>
      </c>
      <c r="M1166">
        <v>0.97856154910096826</v>
      </c>
      <c r="N1166">
        <v>1.8249</v>
      </c>
      <c r="O1166">
        <v>2.1863000000000001</v>
      </c>
      <c r="P1166">
        <v>1.6339999999999999</v>
      </c>
      <c r="Q1166">
        <v>1.9279999999999999</v>
      </c>
      <c r="R1166">
        <v>5.2439</v>
      </c>
      <c r="S1166">
        <v>0.47</v>
      </c>
      <c r="T1166">
        <v>0.46200000000000002</v>
      </c>
      <c r="U1166">
        <v>0.45600000000000002</v>
      </c>
      <c r="V1166">
        <v>0.47499999999999998</v>
      </c>
      <c r="W1166">
        <v>0</v>
      </c>
      <c r="X1166" t="s">
        <v>188</v>
      </c>
      <c r="Y1166" t="s">
        <v>89</v>
      </c>
      <c r="Z1166" t="s">
        <v>198</v>
      </c>
    </row>
    <row r="1167" spans="1:26" x14ac:dyDescent="0.25">
      <c r="A1167" s="148">
        <v>1016</v>
      </c>
      <c r="B1167" s="25">
        <v>43025</v>
      </c>
      <c r="C1167" t="s">
        <v>220</v>
      </c>
      <c r="D1167">
        <v>69.900000000000006</v>
      </c>
      <c r="E1167">
        <v>95</v>
      </c>
      <c r="F1167">
        <v>1.9E-2</v>
      </c>
      <c r="G1167">
        <v>521333</v>
      </c>
      <c r="H1167">
        <v>13160</v>
      </c>
      <c r="I1167">
        <v>15.5</v>
      </c>
      <c r="J1167">
        <v>114</v>
      </c>
      <c r="K1167">
        <v>114</v>
      </c>
      <c r="L1167">
        <v>12.8</v>
      </c>
      <c r="M1167">
        <v>0.98059598059598052</v>
      </c>
      <c r="N1167">
        <v>2.3016999999999999</v>
      </c>
      <c r="O1167">
        <v>2.1974999999999998</v>
      </c>
      <c r="P1167">
        <v>1.883</v>
      </c>
      <c r="Q1167">
        <v>1.84</v>
      </c>
      <c r="R1167">
        <v>5.2439</v>
      </c>
      <c r="S1167">
        <v>0.42899999999999999</v>
      </c>
      <c r="T1167">
        <v>0.439</v>
      </c>
      <c r="U1167">
        <v>0.42599999999999999</v>
      </c>
      <c r="V1167">
        <v>0.44500000000000001</v>
      </c>
      <c r="W1167" t="s">
        <v>148</v>
      </c>
      <c r="X1167" t="s">
        <v>189</v>
      </c>
      <c r="Y1167" t="s">
        <v>89</v>
      </c>
      <c r="Z1167" t="s">
        <v>198</v>
      </c>
    </row>
    <row r="1168" spans="1:26" x14ac:dyDescent="0.25">
      <c r="A1168" s="148">
        <v>1015</v>
      </c>
      <c r="B1168" s="25">
        <v>43025</v>
      </c>
      <c r="C1168" t="s">
        <v>408</v>
      </c>
      <c r="D1168">
        <v>71</v>
      </c>
      <c r="E1168">
        <v>96</v>
      </c>
      <c r="F1168">
        <v>1.9E-2</v>
      </c>
      <c r="G1168">
        <v>521333</v>
      </c>
      <c r="H1168">
        <v>13160</v>
      </c>
      <c r="I1168">
        <v>15.5</v>
      </c>
      <c r="J1168">
        <v>113</v>
      </c>
      <c r="K1168">
        <v>113</v>
      </c>
      <c r="L1168">
        <v>12.8</v>
      </c>
      <c r="M1168">
        <v>0.98059598059598052</v>
      </c>
      <c r="N1168">
        <v>1.2042999999999999</v>
      </c>
      <c r="O1168">
        <v>1.1156999999999999</v>
      </c>
      <c r="P1168">
        <v>3.5550000000000002</v>
      </c>
      <c r="Q1168">
        <v>3.34</v>
      </c>
      <c r="R1168">
        <v>5.2439</v>
      </c>
      <c r="S1168">
        <v>1.548</v>
      </c>
      <c r="T1168">
        <v>1.57</v>
      </c>
      <c r="U1168">
        <v>1.5289999999999999</v>
      </c>
      <c r="V1168">
        <v>1.548</v>
      </c>
      <c r="W1168" t="s">
        <v>148</v>
      </c>
      <c r="X1168" t="s">
        <v>189</v>
      </c>
      <c r="Y1168" t="s">
        <v>89</v>
      </c>
      <c r="Z1168" t="s">
        <v>198</v>
      </c>
    </row>
    <row r="1169" spans="1:26" x14ac:dyDescent="0.25">
      <c r="A1169" s="148">
        <v>1014</v>
      </c>
      <c r="B1169" s="25">
        <v>43024</v>
      </c>
      <c r="C1169" t="s">
        <v>412</v>
      </c>
      <c r="D1169">
        <v>71.2</v>
      </c>
      <c r="E1169">
        <v>97</v>
      </c>
      <c r="F1169">
        <v>1.9E-2</v>
      </c>
      <c r="G1169">
        <v>521333</v>
      </c>
      <c r="H1169">
        <v>13160</v>
      </c>
      <c r="I1169">
        <v>15.7</v>
      </c>
      <c r="J1169">
        <v>116</v>
      </c>
      <c r="K1169">
        <v>116</v>
      </c>
      <c r="L1169">
        <v>12.9</v>
      </c>
      <c r="M1169">
        <v>0.97991689750692512</v>
      </c>
      <c r="N1169">
        <v>2.1366999999999998</v>
      </c>
      <c r="O1169">
        <v>2.1844999999999999</v>
      </c>
      <c r="P1169">
        <v>2.141</v>
      </c>
      <c r="Q1169">
        <v>2.2240000000000002</v>
      </c>
      <c r="R1169">
        <v>5.0003000000000002</v>
      </c>
      <c r="S1169">
        <v>0.501</v>
      </c>
      <c r="T1169">
        <v>0.50900000000000001</v>
      </c>
      <c r="U1169">
        <v>0.495</v>
      </c>
      <c r="V1169">
        <v>0.51400000000000001</v>
      </c>
      <c r="W1169" t="s">
        <v>148</v>
      </c>
      <c r="X1169" t="s">
        <v>189</v>
      </c>
      <c r="Y1169" t="s">
        <v>89</v>
      </c>
      <c r="Z1169" t="s">
        <v>198</v>
      </c>
    </row>
    <row r="1170" spans="1:26" x14ac:dyDescent="0.25">
      <c r="A1170" s="148">
        <v>1013</v>
      </c>
      <c r="B1170" s="25">
        <v>43024</v>
      </c>
      <c r="C1170" t="s">
        <v>293</v>
      </c>
      <c r="D1170">
        <v>71.400000000000006</v>
      </c>
      <c r="E1170">
        <v>96</v>
      </c>
      <c r="F1170">
        <v>1.9E-2</v>
      </c>
      <c r="G1170">
        <v>521333</v>
      </c>
      <c r="H1170">
        <v>13160</v>
      </c>
      <c r="I1170">
        <v>16.600000000000001</v>
      </c>
      <c r="J1170">
        <v>114.5</v>
      </c>
      <c r="K1170">
        <v>114.5</v>
      </c>
      <c r="L1170">
        <v>13.8</v>
      </c>
      <c r="M1170">
        <v>0.97384721266345486</v>
      </c>
      <c r="N1170">
        <v>2.1749999999999998</v>
      </c>
      <c r="O1170">
        <v>2.1009000000000002</v>
      </c>
      <c r="P1170">
        <v>2.649</v>
      </c>
      <c r="Q1170">
        <v>2.609</v>
      </c>
      <c r="R1170">
        <v>5.0003000000000002</v>
      </c>
      <c r="S1170">
        <v>0.60899999999999999</v>
      </c>
      <c r="T1170">
        <v>0.621</v>
      </c>
      <c r="U1170">
        <v>0.59899999999999998</v>
      </c>
      <c r="V1170">
        <v>0.61799999999999999</v>
      </c>
      <c r="W1170" t="s">
        <v>148</v>
      </c>
      <c r="X1170" t="s">
        <v>189</v>
      </c>
      <c r="Y1170" t="s">
        <v>89</v>
      </c>
      <c r="Z1170" t="s">
        <v>198</v>
      </c>
    </row>
    <row r="1171" spans="1:26" x14ac:dyDescent="0.25">
      <c r="A1171" s="148">
        <v>1012</v>
      </c>
      <c r="B1171" s="25">
        <v>43024</v>
      </c>
      <c r="C1171" t="s">
        <v>500</v>
      </c>
      <c r="D1171">
        <v>70</v>
      </c>
      <c r="E1171">
        <v>60</v>
      </c>
      <c r="F1171">
        <v>1.9E-2</v>
      </c>
      <c r="G1171">
        <v>521333</v>
      </c>
      <c r="H1171">
        <v>13160</v>
      </c>
      <c r="I1171">
        <v>15.4</v>
      </c>
      <c r="J1171">
        <v>114</v>
      </c>
      <c r="K1171">
        <v>114</v>
      </c>
      <c r="L1171">
        <v>12.7</v>
      </c>
      <c r="M1171">
        <v>0.98127600554785033</v>
      </c>
      <c r="N1171">
        <v>0.98660000000000003</v>
      </c>
      <c r="O1171">
        <v>1.1659999999999999</v>
      </c>
      <c r="P1171">
        <v>2.4169999999999998</v>
      </c>
      <c r="Q1171">
        <v>2.9009999999999998</v>
      </c>
      <c r="R1171">
        <v>5.0003000000000002</v>
      </c>
      <c r="S1171">
        <v>1.2250000000000001</v>
      </c>
      <c r="T1171">
        <v>1.244</v>
      </c>
      <c r="U1171">
        <v>1.2110000000000001</v>
      </c>
      <c r="V1171">
        <v>1.23</v>
      </c>
      <c r="W1171">
        <v>0</v>
      </c>
      <c r="X1171" t="s">
        <v>188</v>
      </c>
      <c r="Y1171" t="s">
        <v>89</v>
      </c>
      <c r="Z1171" t="s">
        <v>198</v>
      </c>
    </row>
    <row r="1172" spans="1:26" x14ac:dyDescent="0.25">
      <c r="A1172" s="148">
        <v>1011</v>
      </c>
      <c r="B1172" s="25">
        <v>43024</v>
      </c>
      <c r="C1172" t="s">
        <v>222</v>
      </c>
      <c r="D1172">
        <v>70</v>
      </c>
      <c r="E1172">
        <v>58</v>
      </c>
      <c r="F1172">
        <v>1.9E-2</v>
      </c>
      <c r="G1172">
        <v>521333</v>
      </c>
      <c r="H1172">
        <v>13160</v>
      </c>
      <c r="I1172">
        <v>15.8</v>
      </c>
      <c r="J1172">
        <v>115</v>
      </c>
      <c r="K1172">
        <v>115</v>
      </c>
      <c r="L1172">
        <v>13</v>
      </c>
      <c r="M1172">
        <v>0.97923875432525953</v>
      </c>
      <c r="N1172">
        <v>1.9612000000000001</v>
      </c>
      <c r="O1172">
        <v>2.1469999999999998</v>
      </c>
      <c r="P1172">
        <v>1.825</v>
      </c>
      <c r="Q1172">
        <v>2.0910000000000002</v>
      </c>
      <c r="R1172">
        <v>5.0003000000000002</v>
      </c>
      <c r="S1172">
        <v>0.46500000000000002</v>
      </c>
      <c r="T1172">
        <v>0.48699999999999999</v>
      </c>
      <c r="U1172">
        <v>0.46600000000000003</v>
      </c>
      <c r="V1172">
        <v>0.48499999999999999</v>
      </c>
      <c r="W1172">
        <v>0</v>
      </c>
      <c r="X1172" t="s">
        <v>188</v>
      </c>
      <c r="Y1172" t="s">
        <v>89</v>
      </c>
      <c r="Z1172" t="s">
        <v>198</v>
      </c>
    </row>
    <row r="1173" spans="1:26" x14ac:dyDescent="0.25">
      <c r="A1173" s="148">
        <v>1010</v>
      </c>
      <c r="B1173" s="25">
        <v>43024</v>
      </c>
      <c r="C1173" t="s">
        <v>217</v>
      </c>
      <c r="D1173">
        <v>76.5</v>
      </c>
      <c r="E1173">
        <v>99</v>
      </c>
      <c r="F1173">
        <v>1.9E-2</v>
      </c>
      <c r="G1173">
        <v>521333</v>
      </c>
      <c r="H1173">
        <v>13160</v>
      </c>
      <c r="I1173">
        <v>15.5</v>
      </c>
      <c r="J1173">
        <v>113</v>
      </c>
      <c r="K1173">
        <v>113</v>
      </c>
      <c r="L1173">
        <v>12.8</v>
      </c>
      <c r="M1173">
        <v>0.98059598059598052</v>
      </c>
      <c r="N1173">
        <v>2.2048999999999999</v>
      </c>
      <c r="O1173">
        <v>2.2361</v>
      </c>
      <c r="P1173">
        <v>2.0019999999999998</v>
      </c>
      <c r="Q1173">
        <v>2.1019999999999999</v>
      </c>
      <c r="R1173">
        <v>5.0003000000000002</v>
      </c>
      <c r="S1173">
        <v>0.45400000000000001</v>
      </c>
      <c r="T1173">
        <v>0.47</v>
      </c>
      <c r="U1173">
        <v>0.45300000000000001</v>
      </c>
      <c r="V1173">
        <v>0.47199999999999998</v>
      </c>
      <c r="W1173" t="s">
        <v>148</v>
      </c>
      <c r="X1173" t="s">
        <v>189</v>
      </c>
      <c r="Y1173" t="s">
        <v>89</v>
      </c>
      <c r="Z1173" t="s">
        <v>198</v>
      </c>
    </row>
    <row r="1174" spans="1:26" x14ac:dyDescent="0.25">
      <c r="A1174" s="148">
        <v>1009</v>
      </c>
      <c r="B1174" s="25">
        <v>43024</v>
      </c>
      <c r="C1174" t="s">
        <v>406</v>
      </c>
      <c r="D1174">
        <v>76.8</v>
      </c>
      <c r="E1174">
        <v>98</v>
      </c>
      <c r="F1174">
        <v>1.9E-2</v>
      </c>
      <c r="G1174">
        <v>521333</v>
      </c>
      <c r="H1174">
        <v>13160</v>
      </c>
      <c r="I1174">
        <v>15.6</v>
      </c>
      <c r="J1174">
        <v>114</v>
      </c>
      <c r="K1174">
        <v>114</v>
      </c>
      <c r="L1174">
        <v>12.9</v>
      </c>
      <c r="M1174">
        <v>0.97991689750692512</v>
      </c>
      <c r="N1174">
        <v>1.1268</v>
      </c>
      <c r="O1174">
        <v>1.0971</v>
      </c>
      <c r="P1174">
        <v>3.6480000000000001</v>
      </c>
      <c r="Q1174">
        <v>3.6070000000000002</v>
      </c>
      <c r="R1174">
        <v>5.0003000000000002</v>
      </c>
      <c r="S1174">
        <v>1.619</v>
      </c>
      <c r="T1174">
        <v>1.6439999999999999</v>
      </c>
      <c r="U1174">
        <v>1.599</v>
      </c>
      <c r="V1174">
        <v>1.6180000000000001</v>
      </c>
      <c r="W1174" t="s">
        <v>148</v>
      </c>
      <c r="X1174" t="s">
        <v>189</v>
      </c>
      <c r="Y1174" t="s">
        <v>89</v>
      </c>
      <c r="Z1174" t="s">
        <v>198</v>
      </c>
    </row>
    <row r="1175" spans="1:26" x14ac:dyDescent="0.25">
      <c r="A1175" s="148">
        <v>1008</v>
      </c>
      <c r="B1175" s="25">
        <v>43023</v>
      </c>
      <c r="C1175" t="s">
        <v>410</v>
      </c>
      <c r="D1175">
        <v>76.099999999999994</v>
      </c>
      <c r="E1175">
        <v>98</v>
      </c>
      <c r="F1175">
        <v>1.9E-2</v>
      </c>
      <c r="G1175">
        <v>521333</v>
      </c>
      <c r="H1175">
        <v>13160</v>
      </c>
      <c r="I1175">
        <v>15.7</v>
      </c>
      <c r="J1175">
        <v>114</v>
      </c>
      <c r="K1175">
        <v>114</v>
      </c>
      <c r="L1175">
        <v>13</v>
      </c>
      <c r="M1175">
        <v>0.97923875432525953</v>
      </c>
      <c r="N1175">
        <v>2.2153</v>
      </c>
      <c r="O1175">
        <v>2.1448</v>
      </c>
      <c r="P1175">
        <v>2.8519999999999999</v>
      </c>
      <c r="Q1175">
        <v>2.6589999999999998</v>
      </c>
      <c r="R1175">
        <v>5.0251999999999999</v>
      </c>
      <c r="S1175">
        <v>0.64700000000000002</v>
      </c>
      <c r="T1175">
        <v>0.623</v>
      </c>
      <c r="U1175">
        <v>0.622</v>
      </c>
      <c r="V1175">
        <v>0.64100000000000001</v>
      </c>
      <c r="W1175" t="s">
        <v>148</v>
      </c>
      <c r="X1175" t="s">
        <v>189</v>
      </c>
      <c r="Y1175" t="s">
        <v>89</v>
      </c>
      <c r="Z1175" t="s">
        <v>198</v>
      </c>
    </row>
    <row r="1176" spans="1:26" x14ac:dyDescent="0.25">
      <c r="A1176" s="148">
        <v>1007</v>
      </c>
      <c r="B1176" s="25">
        <v>43023</v>
      </c>
      <c r="C1176" t="s">
        <v>293</v>
      </c>
      <c r="D1176">
        <v>69.599999999999994</v>
      </c>
      <c r="E1176">
        <v>84</v>
      </c>
      <c r="F1176">
        <v>1.9E-2</v>
      </c>
      <c r="G1176">
        <v>521333</v>
      </c>
      <c r="H1176">
        <v>13160</v>
      </c>
      <c r="I1176">
        <v>16.7</v>
      </c>
      <c r="J1176">
        <v>115</v>
      </c>
      <c r="K1176">
        <v>115</v>
      </c>
      <c r="L1176">
        <v>13.8</v>
      </c>
      <c r="M1176">
        <v>0.97384721266345486</v>
      </c>
      <c r="N1176">
        <v>2.1553</v>
      </c>
      <c r="O1176">
        <v>2.0146999999999999</v>
      </c>
      <c r="P1176">
        <v>1.917</v>
      </c>
      <c r="Q1176">
        <v>1.8320000000000001</v>
      </c>
      <c r="R1176">
        <v>5.0251999999999999</v>
      </c>
      <c r="S1176">
        <v>0.44700000000000001</v>
      </c>
      <c r="T1176">
        <v>0.45700000000000002</v>
      </c>
      <c r="U1176">
        <v>0.44</v>
      </c>
      <c r="V1176">
        <v>0.45900000000000002</v>
      </c>
      <c r="W1176" t="s">
        <v>148</v>
      </c>
      <c r="X1176" t="s">
        <v>189</v>
      </c>
      <c r="Y1176" t="s">
        <v>89</v>
      </c>
      <c r="Z1176" t="s">
        <v>198</v>
      </c>
    </row>
    <row r="1177" spans="1:26" x14ac:dyDescent="0.25">
      <c r="A1177" s="148">
        <v>1006</v>
      </c>
      <c r="B1177" s="25">
        <v>43023</v>
      </c>
      <c r="C1177" t="s">
        <v>220</v>
      </c>
      <c r="D1177">
        <v>60</v>
      </c>
      <c r="E1177">
        <v>53</v>
      </c>
      <c r="F1177">
        <v>1.9E-2</v>
      </c>
      <c r="G1177">
        <v>521333</v>
      </c>
      <c r="H1177">
        <v>13160</v>
      </c>
      <c r="I1177">
        <v>15.7</v>
      </c>
      <c r="J1177">
        <v>116</v>
      </c>
      <c r="K1177">
        <v>116</v>
      </c>
      <c r="L1177">
        <v>12.9</v>
      </c>
      <c r="M1177">
        <v>0.97991689750692512</v>
      </c>
      <c r="N1177">
        <v>2.1139999999999999</v>
      </c>
      <c r="O1177">
        <v>2.0369000000000002</v>
      </c>
      <c r="P1177">
        <v>2.0190000000000001</v>
      </c>
      <c r="Q1177">
        <v>1.992</v>
      </c>
      <c r="R1177">
        <v>5.0251999999999999</v>
      </c>
      <c r="S1177">
        <v>0.48</v>
      </c>
      <c r="T1177">
        <v>0.49099999999999999</v>
      </c>
      <c r="U1177">
        <v>0.47599999999999998</v>
      </c>
      <c r="V1177">
        <v>0.495</v>
      </c>
      <c r="W1177">
        <v>0</v>
      </c>
      <c r="X1177" t="s">
        <v>188</v>
      </c>
      <c r="Y1177" t="s">
        <v>89</v>
      </c>
      <c r="Z1177" t="s">
        <v>198</v>
      </c>
    </row>
    <row r="1178" spans="1:26" x14ac:dyDescent="0.25">
      <c r="A1178" s="148">
        <v>1005</v>
      </c>
      <c r="B1178" s="25">
        <v>43023</v>
      </c>
      <c r="C1178" t="s">
        <v>560</v>
      </c>
      <c r="D1178">
        <v>60</v>
      </c>
      <c r="E1178">
        <v>53</v>
      </c>
      <c r="F1178">
        <v>1.9E-2</v>
      </c>
      <c r="G1178">
        <v>521333</v>
      </c>
      <c r="H1178">
        <v>13160</v>
      </c>
      <c r="I1178">
        <v>15.6</v>
      </c>
      <c r="J1178">
        <v>114</v>
      </c>
      <c r="K1178">
        <v>114</v>
      </c>
      <c r="L1178">
        <v>12.9</v>
      </c>
      <c r="M1178">
        <v>0.97991689750692512</v>
      </c>
      <c r="N1178">
        <v>1.0588</v>
      </c>
      <c r="O1178">
        <v>1.1634</v>
      </c>
      <c r="P1178">
        <v>4.1580000000000004</v>
      </c>
      <c r="Q1178">
        <v>4.5250000000000004</v>
      </c>
      <c r="R1178">
        <v>5.0251999999999999</v>
      </c>
      <c r="S1178">
        <v>1.9730000000000001</v>
      </c>
      <c r="T1178">
        <v>1.9550000000000001</v>
      </c>
      <c r="U1178">
        <v>1.925</v>
      </c>
      <c r="V1178">
        <v>1.944</v>
      </c>
      <c r="W1178">
        <v>0</v>
      </c>
      <c r="X1178" t="s">
        <v>188</v>
      </c>
      <c r="Y1178" t="s">
        <v>89</v>
      </c>
      <c r="Z1178" t="s">
        <v>198</v>
      </c>
    </row>
    <row r="1179" spans="1:26" x14ac:dyDescent="0.25">
      <c r="A1179" s="148">
        <v>1004</v>
      </c>
      <c r="B1179" s="25">
        <v>43023</v>
      </c>
      <c r="C1179" t="s">
        <v>222</v>
      </c>
      <c r="D1179">
        <v>69.3</v>
      </c>
      <c r="E1179">
        <v>87</v>
      </c>
      <c r="F1179">
        <v>1.9E-2</v>
      </c>
      <c r="G1179">
        <v>521333</v>
      </c>
      <c r="H1179">
        <v>13160</v>
      </c>
      <c r="I1179">
        <v>15.6</v>
      </c>
      <c r="J1179">
        <v>114</v>
      </c>
      <c r="K1179">
        <v>114</v>
      </c>
      <c r="L1179">
        <v>12.9</v>
      </c>
      <c r="M1179">
        <v>0.97991689750692512</v>
      </c>
      <c r="N1179">
        <v>2.2704</v>
      </c>
      <c r="O1179">
        <v>2.1267</v>
      </c>
      <c r="P1179">
        <v>1.9379999999999999</v>
      </c>
      <c r="Q1179">
        <v>1.8660000000000001</v>
      </c>
      <c r="R1179">
        <v>5.0251999999999999</v>
      </c>
      <c r="S1179">
        <v>0.42899999999999999</v>
      </c>
      <c r="T1179">
        <v>0.441</v>
      </c>
      <c r="U1179">
        <v>0.42599999999999999</v>
      </c>
      <c r="V1179">
        <v>0.44500000000000001</v>
      </c>
      <c r="W1179" t="s">
        <v>148</v>
      </c>
      <c r="X1179" t="s">
        <v>189</v>
      </c>
      <c r="Y1179" t="s">
        <v>89</v>
      </c>
      <c r="Z1179" t="s">
        <v>198</v>
      </c>
    </row>
    <row r="1180" spans="1:26" x14ac:dyDescent="0.25">
      <c r="A1180" s="148">
        <v>1003</v>
      </c>
      <c r="B1180" s="25">
        <v>43023</v>
      </c>
      <c r="C1180" t="s">
        <v>407</v>
      </c>
      <c r="D1180">
        <v>68.099999999999994</v>
      </c>
      <c r="E1180">
        <v>88</v>
      </c>
      <c r="F1180">
        <v>1.9E-2</v>
      </c>
      <c r="G1180">
        <v>521333</v>
      </c>
      <c r="H1180">
        <v>13160</v>
      </c>
      <c r="I1180">
        <v>15.8</v>
      </c>
      <c r="J1180">
        <v>115</v>
      </c>
      <c r="K1180">
        <v>115</v>
      </c>
      <c r="L1180">
        <v>13</v>
      </c>
      <c r="M1180">
        <v>0.97923875432525953</v>
      </c>
      <c r="V1180">
        <v>2.4</v>
      </c>
      <c r="W1180" t="s">
        <v>661</v>
      </c>
      <c r="X1180" t="s">
        <v>189</v>
      </c>
      <c r="Y1180" t="s">
        <v>89</v>
      </c>
      <c r="Z1180" t="s">
        <v>198</v>
      </c>
    </row>
    <row r="1181" spans="1:26" x14ac:dyDescent="0.25">
      <c r="A1181" s="148">
        <v>1002</v>
      </c>
      <c r="B1181" s="25">
        <v>43022</v>
      </c>
      <c r="C1181" t="s">
        <v>411</v>
      </c>
      <c r="D1181">
        <v>70</v>
      </c>
      <c r="E1181">
        <v>89</v>
      </c>
      <c r="F1181">
        <v>1.9E-2</v>
      </c>
      <c r="G1181">
        <v>521333</v>
      </c>
      <c r="H1181">
        <v>13160</v>
      </c>
      <c r="I1181">
        <v>15.8</v>
      </c>
      <c r="J1181">
        <v>115</v>
      </c>
      <c r="K1181">
        <v>115</v>
      </c>
      <c r="L1181">
        <v>13</v>
      </c>
      <c r="M1181">
        <v>0.97923875432525953</v>
      </c>
      <c r="N1181">
        <v>2.2040000000000002</v>
      </c>
      <c r="O1181">
        <v>2.2669000000000001</v>
      </c>
      <c r="P1181">
        <v>2.1800000000000002</v>
      </c>
      <c r="Q1181">
        <v>2.2509999999999999</v>
      </c>
      <c r="R1181">
        <v>5.0255000000000001</v>
      </c>
      <c r="S1181">
        <v>0.497</v>
      </c>
      <c r="T1181">
        <v>0.499</v>
      </c>
      <c r="U1181">
        <v>0.48799999999999999</v>
      </c>
      <c r="V1181">
        <v>0.50700000000000001</v>
      </c>
      <c r="W1181" t="s">
        <v>148</v>
      </c>
      <c r="X1181" t="s">
        <v>189</v>
      </c>
      <c r="Y1181" t="s">
        <v>89</v>
      </c>
      <c r="Z1181" t="s">
        <v>198</v>
      </c>
    </row>
    <row r="1182" spans="1:26" x14ac:dyDescent="0.25">
      <c r="A1182" s="148">
        <v>1001</v>
      </c>
      <c r="B1182" s="25">
        <v>43022</v>
      </c>
      <c r="C1182" t="s">
        <v>293</v>
      </c>
      <c r="D1182">
        <v>70.2</v>
      </c>
      <c r="E1182">
        <v>90</v>
      </c>
      <c r="F1182">
        <v>1.9E-2</v>
      </c>
      <c r="G1182">
        <v>521333</v>
      </c>
      <c r="H1182">
        <v>13160</v>
      </c>
      <c r="I1182">
        <v>16.600000000000001</v>
      </c>
      <c r="J1182">
        <v>114</v>
      </c>
      <c r="K1182">
        <v>114</v>
      </c>
      <c r="L1182">
        <v>13.8</v>
      </c>
      <c r="M1182">
        <v>0.97384721266345486</v>
      </c>
      <c r="N1182">
        <v>2.1842999999999999</v>
      </c>
      <c r="O1182">
        <v>2.0047000000000001</v>
      </c>
      <c r="P1182">
        <v>1.4</v>
      </c>
      <c r="Q1182">
        <v>1.3320000000000001</v>
      </c>
      <c r="R1182">
        <v>5.0255000000000001</v>
      </c>
      <c r="S1182">
        <v>0.32200000000000001</v>
      </c>
      <c r="T1182">
        <v>0.33400000000000002</v>
      </c>
      <c r="U1182">
        <v>0.31900000000000001</v>
      </c>
      <c r="V1182">
        <v>0.33800000000000002</v>
      </c>
      <c r="W1182" t="s">
        <v>148</v>
      </c>
      <c r="X1182" t="s">
        <v>189</v>
      </c>
      <c r="Y1182" t="s">
        <v>89</v>
      </c>
      <c r="Z1182" t="s">
        <v>198</v>
      </c>
    </row>
    <row r="1183" spans="1:26" x14ac:dyDescent="0.25">
      <c r="A1183" s="148">
        <v>1000</v>
      </c>
      <c r="B1183" s="25">
        <v>43022</v>
      </c>
      <c r="C1183" t="s">
        <v>500</v>
      </c>
      <c r="D1183">
        <v>66</v>
      </c>
      <c r="E1183">
        <v>50</v>
      </c>
      <c r="F1183">
        <v>1.9E-2</v>
      </c>
      <c r="G1183">
        <v>521333</v>
      </c>
      <c r="H1183">
        <v>13160</v>
      </c>
      <c r="I1183">
        <v>15.6</v>
      </c>
      <c r="J1183">
        <v>115</v>
      </c>
      <c r="K1183">
        <v>115</v>
      </c>
      <c r="L1183">
        <v>12.8</v>
      </c>
      <c r="M1183">
        <v>0.98059598059598052</v>
      </c>
      <c r="N1183">
        <v>0.99080000000000001</v>
      </c>
      <c r="O1183">
        <v>1.1504000000000001</v>
      </c>
      <c r="P1183">
        <v>2.4180000000000001</v>
      </c>
      <c r="Q1183">
        <v>2.7690000000000001</v>
      </c>
      <c r="R1183">
        <v>5.0255000000000001</v>
      </c>
      <c r="S1183">
        <v>1.226</v>
      </c>
      <c r="T1183">
        <v>1.21</v>
      </c>
      <c r="U1183">
        <v>1.194</v>
      </c>
      <c r="V1183">
        <v>1.2130000000000001</v>
      </c>
      <c r="W1183">
        <v>0</v>
      </c>
      <c r="X1183" t="s">
        <v>188</v>
      </c>
      <c r="Y1183" t="s">
        <v>89</v>
      </c>
      <c r="Z1183" t="s">
        <v>198</v>
      </c>
    </row>
    <row r="1184" spans="1:26" x14ac:dyDescent="0.25">
      <c r="A1184" s="148">
        <v>999</v>
      </c>
      <c r="B1184" s="25">
        <v>43022</v>
      </c>
      <c r="C1184" t="s">
        <v>217</v>
      </c>
      <c r="D1184">
        <v>68</v>
      </c>
      <c r="E1184">
        <v>50</v>
      </c>
      <c r="F1184">
        <v>1.9E-2</v>
      </c>
      <c r="G1184">
        <v>521333</v>
      </c>
      <c r="H1184">
        <v>13160</v>
      </c>
      <c r="I1184">
        <v>15.7</v>
      </c>
      <c r="J1184">
        <v>114</v>
      </c>
      <c r="K1184">
        <v>114</v>
      </c>
      <c r="L1184">
        <v>13</v>
      </c>
      <c r="M1184">
        <v>0.97923875432525953</v>
      </c>
      <c r="N1184">
        <v>1.7482</v>
      </c>
      <c r="O1184">
        <v>1.6589</v>
      </c>
      <c r="P1184">
        <v>1.653</v>
      </c>
      <c r="Q1184">
        <v>1.548</v>
      </c>
      <c r="R1184">
        <v>5.0255000000000001</v>
      </c>
      <c r="S1184">
        <v>0.47499999999999998</v>
      </c>
      <c r="T1184">
        <v>0.46899999999999997</v>
      </c>
      <c r="U1184">
        <v>0.46200000000000002</v>
      </c>
      <c r="V1184">
        <v>0.48099999999999998</v>
      </c>
      <c r="W1184">
        <v>0</v>
      </c>
      <c r="X1184" t="s">
        <v>188</v>
      </c>
      <c r="Y1184" t="s">
        <v>89</v>
      </c>
      <c r="Z1184" t="s">
        <v>198</v>
      </c>
    </row>
    <row r="1185" spans="1:26" x14ac:dyDescent="0.25">
      <c r="A1185" s="148">
        <v>998</v>
      </c>
      <c r="B1185" s="25">
        <v>43022</v>
      </c>
      <c r="C1185" t="s">
        <v>220</v>
      </c>
      <c r="D1185">
        <v>70</v>
      </c>
      <c r="E1185">
        <v>55</v>
      </c>
      <c r="F1185">
        <v>1.9E-2</v>
      </c>
      <c r="G1185">
        <v>521333</v>
      </c>
      <c r="H1185">
        <v>13160</v>
      </c>
      <c r="I1185">
        <v>15.8</v>
      </c>
      <c r="J1185">
        <v>115</v>
      </c>
      <c r="K1185">
        <v>115</v>
      </c>
      <c r="L1185">
        <v>13</v>
      </c>
      <c r="M1185">
        <v>0.97923875432525953</v>
      </c>
      <c r="N1185">
        <v>1.9368000000000001</v>
      </c>
      <c r="O1185">
        <v>2.0947</v>
      </c>
      <c r="P1185">
        <v>1.881</v>
      </c>
      <c r="Q1185">
        <v>1.952</v>
      </c>
      <c r="R1185">
        <v>5.0255000000000001</v>
      </c>
      <c r="S1185">
        <v>0.48799999999999999</v>
      </c>
      <c r="T1185">
        <v>0.46800000000000003</v>
      </c>
      <c r="U1185">
        <v>0.46800000000000003</v>
      </c>
      <c r="V1185">
        <v>0.48699999999999999</v>
      </c>
      <c r="W1185">
        <v>0</v>
      </c>
      <c r="X1185" t="s">
        <v>188</v>
      </c>
      <c r="Y1185" t="s">
        <v>89</v>
      </c>
      <c r="Z1185" t="s">
        <v>198</v>
      </c>
    </row>
    <row r="1186" spans="1:26" x14ac:dyDescent="0.25">
      <c r="A1186" s="148">
        <v>997</v>
      </c>
      <c r="B1186" s="25">
        <v>43022</v>
      </c>
      <c r="C1186" t="s">
        <v>408</v>
      </c>
      <c r="D1186">
        <v>72.3</v>
      </c>
      <c r="E1186">
        <v>98</v>
      </c>
      <c r="F1186">
        <v>1.9E-2</v>
      </c>
      <c r="G1186">
        <v>521333</v>
      </c>
      <c r="H1186">
        <v>13160</v>
      </c>
      <c r="I1186">
        <v>15.8</v>
      </c>
      <c r="J1186">
        <v>118</v>
      </c>
      <c r="K1186">
        <v>118</v>
      </c>
      <c r="L1186">
        <v>12.9</v>
      </c>
      <c r="M1186">
        <v>0.97991689750692512</v>
      </c>
      <c r="V1186">
        <v>2.4</v>
      </c>
      <c r="W1186" t="s">
        <v>661</v>
      </c>
      <c r="X1186" t="s">
        <v>189</v>
      </c>
      <c r="Y1186" t="s">
        <v>89</v>
      </c>
      <c r="Z1186" t="s">
        <v>198</v>
      </c>
    </row>
    <row r="1187" spans="1:26" x14ac:dyDescent="0.25">
      <c r="A1187" s="148">
        <v>996</v>
      </c>
      <c r="B1187" s="25">
        <v>43021</v>
      </c>
      <c r="C1187" t="s">
        <v>412</v>
      </c>
      <c r="D1187">
        <v>72.8</v>
      </c>
      <c r="E1187">
        <v>98</v>
      </c>
      <c r="F1187">
        <v>1.9E-2</v>
      </c>
      <c r="G1187">
        <v>521333</v>
      </c>
      <c r="H1187">
        <v>13160</v>
      </c>
      <c r="I1187">
        <v>15.6</v>
      </c>
      <c r="J1187">
        <v>114</v>
      </c>
      <c r="K1187">
        <v>114</v>
      </c>
      <c r="L1187">
        <v>12.9</v>
      </c>
      <c r="M1187">
        <v>0.97991689750692512</v>
      </c>
      <c r="N1187">
        <v>2.0828000000000002</v>
      </c>
      <c r="O1187">
        <v>2.1534</v>
      </c>
      <c r="P1187">
        <v>3.0470000000000002</v>
      </c>
      <c r="Q1187">
        <v>3.2010000000000001</v>
      </c>
      <c r="R1187">
        <v>5.0446999999999997</v>
      </c>
      <c r="S1187">
        <v>0.73799999999999999</v>
      </c>
      <c r="T1187">
        <v>0.75</v>
      </c>
      <c r="U1187">
        <v>0.72899999999999998</v>
      </c>
      <c r="V1187">
        <v>0.748</v>
      </c>
      <c r="W1187" t="s">
        <v>148</v>
      </c>
      <c r="X1187" t="s">
        <v>189</v>
      </c>
      <c r="Y1187" t="s">
        <v>89</v>
      </c>
      <c r="Z1187" t="s">
        <v>198</v>
      </c>
    </row>
    <row r="1188" spans="1:26" x14ac:dyDescent="0.25">
      <c r="A1188" s="148">
        <v>995</v>
      </c>
      <c r="B1188" s="25">
        <v>43021</v>
      </c>
      <c r="C1188" t="s">
        <v>293</v>
      </c>
      <c r="D1188">
        <v>68.2</v>
      </c>
      <c r="E1188">
        <v>92</v>
      </c>
      <c r="F1188">
        <v>1.9E-2</v>
      </c>
      <c r="G1188">
        <v>521333</v>
      </c>
      <c r="H1188">
        <v>13160</v>
      </c>
      <c r="I1188">
        <v>16.7</v>
      </c>
      <c r="J1188">
        <v>116</v>
      </c>
      <c r="K1188">
        <v>116</v>
      </c>
      <c r="L1188">
        <v>13.8</v>
      </c>
      <c r="M1188">
        <v>0.97384721266345486</v>
      </c>
      <c r="N1188">
        <v>2.0682999999999998</v>
      </c>
      <c r="O1188">
        <v>2.1116999999999999</v>
      </c>
      <c r="P1188">
        <v>1.4019999999999999</v>
      </c>
      <c r="Q1188">
        <v>1.415</v>
      </c>
      <c r="R1188">
        <v>5.0446999999999997</v>
      </c>
      <c r="S1188">
        <v>0.34200000000000003</v>
      </c>
      <c r="T1188">
        <v>0.33800000000000002</v>
      </c>
      <c r="U1188">
        <v>0.33100000000000002</v>
      </c>
      <c r="V1188">
        <v>0.35</v>
      </c>
      <c r="W1188" t="s">
        <v>148</v>
      </c>
      <c r="X1188" t="s">
        <v>189</v>
      </c>
      <c r="Y1188" t="s">
        <v>89</v>
      </c>
      <c r="Z1188" t="s">
        <v>198</v>
      </c>
    </row>
    <row r="1189" spans="1:26" x14ac:dyDescent="0.25">
      <c r="A1189" s="148">
        <v>994</v>
      </c>
      <c r="B1189" s="25">
        <v>43021</v>
      </c>
      <c r="C1189" t="s">
        <v>560</v>
      </c>
      <c r="D1189">
        <v>60</v>
      </c>
      <c r="E1189">
        <v>50</v>
      </c>
      <c r="F1189">
        <v>1.9E-2</v>
      </c>
      <c r="G1189">
        <v>521333</v>
      </c>
      <c r="H1189">
        <v>13160</v>
      </c>
      <c r="I1189">
        <v>15.6</v>
      </c>
      <c r="J1189">
        <v>115</v>
      </c>
      <c r="K1189">
        <v>115</v>
      </c>
      <c r="L1189">
        <v>12.8</v>
      </c>
      <c r="M1189">
        <v>0.98059598059598052</v>
      </c>
      <c r="N1189">
        <v>0.96209999999999996</v>
      </c>
      <c r="O1189">
        <v>0.89629999999999999</v>
      </c>
      <c r="P1189">
        <v>3.8210000000000002</v>
      </c>
      <c r="Q1189">
        <v>3.609</v>
      </c>
      <c r="R1189">
        <v>5.0446999999999997</v>
      </c>
      <c r="S1189">
        <v>2.004</v>
      </c>
      <c r="T1189">
        <v>2.0310000000000001</v>
      </c>
      <c r="U1189">
        <v>1.978</v>
      </c>
      <c r="V1189">
        <v>1.9970000000000001</v>
      </c>
      <c r="W1189">
        <v>0</v>
      </c>
      <c r="X1189" t="s">
        <v>188</v>
      </c>
      <c r="Y1189" t="s">
        <v>89</v>
      </c>
      <c r="Z1189" t="s">
        <v>198</v>
      </c>
    </row>
    <row r="1190" spans="1:26" x14ac:dyDescent="0.25">
      <c r="A1190" s="148">
        <v>993</v>
      </c>
      <c r="B1190" s="25">
        <v>43021</v>
      </c>
      <c r="C1190" t="s">
        <v>222</v>
      </c>
      <c r="D1190">
        <v>68</v>
      </c>
      <c r="E1190">
        <v>47</v>
      </c>
      <c r="F1190">
        <v>1.9E-2</v>
      </c>
      <c r="G1190">
        <v>521333</v>
      </c>
      <c r="H1190">
        <v>13160</v>
      </c>
      <c r="I1190">
        <v>15.8</v>
      </c>
      <c r="J1190">
        <v>115</v>
      </c>
      <c r="K1190">
        <v>115</v>
      </c>
      <c r="L1190">
        <v>13</v>
      </c>
      <c r="M1190">
        <v>0.97923875432525953</v>
      </c>
      <c r="N1190">
        <v>1.8852</v>
      </c>
      <c r="O1190">
        <v>1.9388000000000001</v>
      </c>
      <c r="P1190">
        <v>1.8049999999999999</v>
      </c>
      <c r="Q1190">
        <v>1.8959999999999999</v>
      </c>
      <c r="R1190">
        <v>5.0446999999999997</v>
      </c>
      <c r="S1190">
        <v>0.48299999999999998</v>
      </c>
      <c r="T1190">
        <v>0.49299999999999999</v>
      </c>
      <c r="U1190">
        <v>0.47799999999999998</v>
      </c>
      <c r="V1190">
        <v>0.497</v>
      </c>
      <c r="W1190">
        <v>0</v>
      </c>
      <c r="X1190" t="s">
        <v>188</v>
      </c>
      <c r="Y1190" t="s">
        <v>89</v>
      </c>
      <c r="Z1190" t="s">
        <v>198</v>
      </c>
    </row>
    <row r="1191" spans="1:26" x14ac:dyDescent="0.25">
      <c r="A1191" s="148">
        <v>992</v>
      </c>
      <c r="B1191" s="25">
        <v>43021</v>
      </c>
      <c r="C1191" t="s">
        <v>217</v>
      </c>
      <c r="D1191">
        <v>75.099999999999994</v>
      </c>
      <c r="E1191">
        <v>86</v>
      </c>
      <c r="F1191">
        <v>1.9E-2</v>
      </c>
      <c r="G1191">
        <v>521333</v>
      </c>
      <c r="H1191">
        <v>13160</v>
      </c>
      <c r="I1191">
        <v>15.8</v>
      </c>
      <c r="J1191">
        <v>118</v>
      </c>
      <c r="K1191">
        <v>118</v>
      </c>
      <c r="L1191">
        <v>12.9</v>
      </c>
      <c r="M1191">
        <v>0.97991689750692512</v>
      </c>
      <c r="N1191">
        <v>2.2664</v>
      </c>
      <c r="O1191">
        <v>2.1947000000000001</v>
      </c>
      <c r="P1191">
        <v>1.869</v>
      </c>
      <c r="Q1191">
        <v>1.879</v>
      </c>
      <c r="R1191">
        <v>5.0446999999999997</v>
      </c>
      <c r="S1191">
        <v>0.41599999999999998</v>
      </c>
      <c r="T1191">
        <v>0.432</v>
      </c>
      <c r="U1191">
        <v>0.41499999999999998</v>
      </c>
      <c r="V1191">
        <v>0.434</v>
      </c>
      <c r="W1191" t="s">
        <v>148</v>
      </c>
      <c r="X1191" t="s">
        <v>189</v>
      </c>
      <c r="Y1191" t="s">
        <v>89</v>
      </c>
      <c r="Z1191" t="s">
        <v>198</v>
      </c>
    </row>
    <row r="1192" spans="1:26" x14ac:dyDescent="0.25">
      <c r="A1192" s="148">
        <v>991</v>
      </c>
      <c r="B1192" s="25">
        <v>43021</v>
      </c>
      <c r="C1192" t="s">
        <v>406</v>
      </c>
      <c r="D1192">
        <v>76.5</v>
      </c>
      <c r="E1192">
        <v>98</v>
      </c>
      <c r="F1192">
        <v>1.9E-2</v>
      </c>
      <c r="G1192">
        <v>521333</v>
      </c>
      <c r="H1192">
        <v>13160</v>
      </c>
      <c r="I1192">
        <v>15.7</v>
      </c>
      <c r="J1192">
        <v>115</v>
      </c>
      <c r="K1192">
        <v>115</v>
      </c>
      <c r="L1192">
        <v>12.9</v>
      </c>
      <c r="M1192">
        <v>0.97991689750692512</v>
      </c>
      <c r="N1192">
        <v>1.2142999999999999</v>
      </c>
      <c r="O1192">
        <v>1.0807</v>
      </c>
      <c r="P1192">
        <v>3.8969999999999998</v>
      </c>
      <c r="Q1192">
        <v>3.5329999999999999</v>
      </c>
      <c r="R1192">
        <v>5.0446999999999997</v>
      </c>
      <c r="S1192">
        <v>1.619</v>
      </c>
      <c r="T1192">
        <v>1.649</v>
      </c>
      <c r="U1192">
        <v>1.601</v>
      </c>
      <c r="V1192">
        <v>1.62</v>
      </c>
      <c r="W1192" t="s">
        <v>148</v>
      </c>
      <c r="X1192" t="s">
        <v>189</v>
      </c>
      <c r="Y1192" t="s">
        <v>89</v>
      </c>
      <c r="Z1192" t="s">
        <v>198</v>
      </c>
    </row>
    <row r="1193" spans="1:26" x14ac:dyDescent="0.25">
      <c r="A1193" s="148">
        <v>990</v>
      </c>
      <c r="B1193" s="25">
        <v>43020</v>
      </c>
      <c r="C1193" t="s">
        <v>410</v>
      </c>
      <c r="D1193">
        <v>77.900000000000006</v>
      </c>
      <c r="E1193">
        <v>98</v>
      </c>
      <c r="F1193">
        <v>1.9E-2</v>
      </c>
      <c r="G1193">
        <v>521333</v>
      </c>
      <c r="H1193">
        <v>13160</v>
      </c>
      <c r="I1193">
        <v>15.7</v>
      </c>
      <c r="J1193">
        <v>116.5</v>
      </c>
      <c r="K1193">
        <v>116.5</v>
      </c>
      <c r="L1193">
        <v>12.8</v>
      </c>
      <c r="M1193">
        <v>0.98059598059598052</v>
      </c>
      <c r="N1193">
        <v>2.1004</v>
      </c>
      <c r="O1193">
        <v>2.2147000000000001</v>
      </c>
      <c r="P1193">
        <v>2.1469999999999998</v>
      </c>
      <c r="Q1193">
        <v>2.3250000000000002</v>
      </c>
      <c r="R1193">
        <v>5.0583999999999998</v>
      </c>
      <c r="S1193">
        <v>0.51700000000000002</v>
      </c>
      <c r="T1193">
        <v>0.53100000000000003</v>
      </c>
      <c r="U1193">
        <v>0.51400000000000001</v>
      </c>
      <c r="V1193">
        <v>0.53300000000000003</v>
      </c>
      <c r="W1193" t="s">
        <v>148</v>
      </c>
      <c r="X1193" t="s">
        <v>189</v>
      </c>
      <c r="Y1193" t="s">
        <v>89</v>
      </c>
      <c r="Z1193" t="s">
        <v>198</v>
      </c>
    </row>
    <row r="1194" spans="1:26" x14ac:dyDescent="0.25">
      <c r="A1194" s="148">
        <v>989</v>
      </c>
      <c r="B1194" s="25">
        <v>43020</v>
      </c>
      <c r="C1194" t="s">
        <v>500</v>
      </c>
      <c r="D1194">
        <v>78.099999999999994</v>
      </c>
      <c r="E1194">
        <v>98</v>
      </c>
      <c r="F1194">
        <v>1.9E-2</v>
      </c>
      <c r="G1194">
        <v>521333</v>
      </c>
      <c r="H1194">
        <v>13160</v>
      </c>
      <c r="I1194">
        <v>15.7</v>
      </c>
      <c r="J1194">
        <v>118</v>
      </c>
      <c r="K1194">
        <v>118</v>
      </c>
      <c r="L1194">
        <v>12.8</v>
      </c>
      <c r="M1194">
        <v>0.98059598059598052</v>
      </c>
      <c r="N1194">
        <v>1.1046</v>
      </c>
      <c r="O1194">
        <v>1.296</v>
      </c>
      <c r="P1194">
        <v>2.83</v>
      </c>
      <c r="Q1194">
        <v>3.3559999999999999</v>
      </c>
      <c r="R1194">
        <v>5.0583999999999998</v>
      </c>
      <c r="S1194">
        <v>1.296</v>
      </c>
      <c r="T1194">
        <v>1.31</v>
      </c>
      <c r="U1194">
        <v>1.278</v>
      </c>
      <c r="V1194">
        <v>1.2969999999999999</v>
      </c>
      <c r="W1194" t="s">
        <v>148</v>
      </c>
      <c r="X1194" t="s">
        <v>189</v>
      </c>
      <c r="Y1194" t="s">
        <v>89</v>
      </c>
      <c r="Z1194" t="s">
        <v>198</v>
      </c>
    </row>
    <row r="1195" spans="1:26" x14ac:dyDescent="0.25">
      <c r="A1195" s="148">
        <v>988</v>
      </c>
      <c r="B1195" s="25">
        <v>43020</v>
      </c>
      <c r="C1195" t="s">
        <v>293</v>
      </c>
      <c r="D1195">
        <v>78.099999999999994</v>
      </c>
      <c r="E1195">
        <v>98</v>
      </c>
      <c r="F1195">
        <v>1.9E-2</v>
      </c>
      <c r="G1195">
        <v>521333</v>
      </c>
      <c r="H1195">
        <v>13160</v>
      </c>
      <c r="I1195">
        <v>16.600000000000001</v>
      </c>
      <c r="J1195">
        <v>114.5</v>
      </c>
      <c r="K1195">
        <v>114.5</v>
      </c>
      <c r="L1195">
        <v>13.8</v>
      </c>
      <c r="M1195">
        <v>0.97384721266345486</v>
      </c>
      <c r="N1195">
        <v>2.2440000000000002</v>
      </c>
      <c r="O1195">
        <v>2.1736</v>
      </c>
      <c r="P1195">
        <v>1.5620000000000001</v>
      </c>
      <c r="Q1195">
        <v>1.573</v>
      </c>
      <c r="R1195">
        <v>5.0583999999999998</v>
      </c>
      <c r="S1195">
        <v>0.35199999999999998</v>
      </c>
      <c r="T1195">
        <v>0.36599999999999999</v>
      </c>
      <c r="U1195">
        <v>0.35</v>
      </c>
      <c r="V1195">
        <v>0.36899999999999999</v>
      </c>
      <c r="W1195" t="s">
        <v>148</v>
      </c>
      <c r="X1195" t="s">
        <v>189</v>
      </c>
      <c r="Y1195" t="s">
        <v>89</v>
      </c>
      <c r="Z1195" t="s">
        <v>198</v>
      </c>
    </row>
    <row r="1196" spans="1:26" x14ac:dyDescent="0.25">
      <c r="A1196" s="148">
        <v>987</v>
      </c>
      <c r="B1196" s="25">
        <v>43020</v>
      </c>
      <c r="C1196" t="s">
        <v>220</v>
      </c>
      <c r="D1196">
        <v>70</v>
      </c>
      <c r="E1196">
        <v>75</v>
      </c>
      <c r="F1196">
        <v>1.9E-2</v>
      </c>
      <c r="G1196">
        <v>521333</v>
      </c>
      <c r="H1196">
        <v>13160</v>
      </c>
      <c r="I1196">
        <v>15.6</v>
      </c>
      <c r="J1196">
        <v>114</v>
      </c>
      <c r="K1196">
        <v>114</v>
      </c>
      <c r="L1196">
        <v>12.9</v>
      </c>
      <c r="M1196">
        <v>0.97991689750692512</v>
      </c>
      <c r="N1196">
        <v>1.889</v>
      </c>
      <c r="O1196">
        <v>1.9604999999999999</v>
      </c>
      <c r="P1196">
        <v>1.8109999999999999</v>
      </c>
      <c r="Q1196">
        <v>1.871</v>
      </c>
      <c r="R1196">
        <v>5.0583999999999998</v>
      </c>
      <c r="S1196">
        <v>0.48499999999999999</v>
      </c>
      <c r="T1196">
        <v>0.48299999999999998</v>
      </c>
      <c r="U1196">
        <v>0.47399999999999998</v>
      </c>
      <c r="V1196">
        <v>0.49299999999999999</v>
      </c>
      <c r="W1196">
        <v>0</v>
      </c>
      <c r="X1196" t="s">
        <v>188</v>
      </c>
      <c r="Y1196" t="s">
        <v>89</v>
      </c>
      <c r="Z1196" t="s">
        <v>198</v>
      </c>
    </row>
    <row r="1197" spans="1:26" x14ac:dyDescent="0.25">
      <c r="A1197" s="148">
        <v>986</v>
      </c>
      <c r="B1197" s="25">
        <v>43020</v>
      </c>
      <c r="C1197" t="s">
        <v>222</v>
      </c>
      <c r="D1197">
        <v>62.2</v>
      </c>
      <c r="E1197">
        <v>42</v>
      </c>
      <c r="F1197">
        <v>1.9E-2</v>
      </c>
      <c r="G1197">
        <v>521333</v>
      </c>
      <c r="H1197">
        <v>13160</v>
      </c>
      <c r="I1197">
        <v>15.7</v>
      </c>
      <c r="J1197">
        <v>115</v>
      </c>
      <c r="K1197">
        <v>115</v>
      </c>
      <c r="L1197">
        <v>12.9</v>
      </c>
      <c r="M1197">
        <v>0.97991689750692512</v>
      </c>
      <c r="N1197">
        <v>2.0455999999999999</v>
      </c>
      <c r="O1197">
        <v>2.0238999999999998</v>
      </c>
      <c r="P1197">
        <v>1.8280000000000001</v>
      </c>
      <c r="Q1197">
        <v>1.7150000000000001</v>
      </c>
      <c r="R1197">
        <v>5.0583999999999998</v>
      </c>
      <c r="S1197">
        <v>0.45200000000000001</v>
      </c>
      <c r="T1197">
        <v>0.42899999999999999</v>
      </c>
      <c r="U1197">
        <v>0.432</v>
      </c>
      <c r="V1197">
        <v>0.45100000000000001</v>
      </c>
      <c r="W1197" t="s">
        <v>148</v>
      </c>
      <c r="X1197" t="s">
        <v>671</v>
      </c>
      <c r="Y1197" t="s">
        <v>89</v>
      </c>
      <c r="Z1197" t="s">
        <v>198</v>
      </c>
    </row>
    <row r="1198" spans="1:26" x14ac:dyDescent="0.25">
      <c r="A1198" s="148">
        <v>985</v>
      </c>
      <c r="B1198" s="25">
        <v>43019</v>
      </c>
      <c r="C1198" t="s">
        <v>407</v>
      </c>
      <c r="D1198">
        <v>62.6</v>
      </c>
      <c r="E1198">
        <v>42</v>
      </c>
      <c r="F1198">
        <v>1.9E-2</v>
      </c>
      <c r="G1198">
        <v>521333</v>
      </c>
      <c r="H1198">
        <v>13160</v>
      </c>
      <c r="I1198">
        <v>15.6</v>
      </c>
      <c r="J1198">
        <v>114</v>
      </c>
      <c r="K1198">
        <v>114</v>
      </c>
      <c r="L1198">
        <v>12.9</v>
      </c>
      <c r="M1198">
        <v>0.97991689750692512</v>
      </c>
      <c r="N1198">
        <v>1.1092</v>
      </c>
      <c r="O1198">
        <v>1.1208</v>
      </c>
      <c r="P1198">
        <v>4.4539999999999997</v>
      </c>
      <c r="Q1198">
        <v>4.548</v>
      </c>
      <c r="R1198">
        <v>4.9080000000000004</v>
      </c>
      <c r="S1198">
        <v>1.9710000000000001</v>
      </c>
      <c r="T1198">
        <v>1.992</v>
      </c>
      <c r="U1198">
        <v>1.9419999999999999</v>
      </c>
      <c r="V1198">
        <v>1.9610000000000001</v>
      </c>
      <c r="W1198" t="s">
        <v>148</v>
      </c>
      <c r="X1198" t="s">
        <v>671</v>
      </c>
      <c r="Y1198" t="s">
        <v>89</v>
      </c>
      <c r="Z1198" t="s">
        <v>198</v>
      </c>
    </row>
    <row r="1199" spans="1:26" x14ac:dyDescent="0.25">
      <c r="A1199" s="148">
        <v>984</v>
      </c>
      <c r="B1199" s="25">
        <v>43019</v>
      </c>
      <c r="C1199" t="s">
        <v>411</v>
      </c>
      <c r="D1199">
        <v>63</v>
      </c>
      <c r="E1199">
        <v>45</v>
      </c>
      <c r="F1199">
        <v>1.9E-2</v>
      </c>
      <c r="G1199">
        <v>521333</v>
      </c>
      <c r="H1199">
        <v>13160</v>
      </c>
      <c r="I1199">
        <v>15.6</v>
      </c>
      <c r="J1199">
        <v>115</v>
      </c>
      <c r="K1199">
        <v>115</v>
      </c>
      <c r="L1199">
        <v>12.8</v>
      </c>
      <c r="M1199">
        <v>0.98059598059598052</v>
      </c>
      <c r="N1199">
        <v>2.1438999999999999</v>
      </c>
      <c r="O1199">
        <v>2.1602999999999999</v>
      </c>
      <c r="P1199">
        <v>2.2509999999999999</v>
      </c>
      <c r="Q1199">
        <v>2.206</v>
      </c>
      <c r="R1199">
        <v>4.9080000000000004</v>
      </c>
      <c r="S1199">
        <v>0.51500000000000001</v>
      </c>
      <c r="T1199">
        <v>0.501</v>
      </c>
      <c r="U1199">
        <v>0.498</v>
      </c>
      <c r="V1199">
        <v>0.51700000000000002</v>
      </c>
      <c r="W1199" t="s">
        <v>148</v>
      </c>
      <c r="X1199" t="s">
        <v>671</v>
      </c>
      <c r="Y1199" t="s">
        <v>89</v>
      </c>
      <c r="Z1199" t="s">
        <v>198</v>
      </c>
    </row>
    <row r="1200" spans="1:26" x14ac:dyDescent="0.25">
      <c r="A1200" s="148">
        <v>983</v>
      </c>
      <c r="B1200" s="25">
        <v>43019</v>
      </c>
      <c r="C1200" t="s">
        <v>293</v>
      </c>
      <c r="D1200">
        <v>63.8</v>
      </c>
      <c r="E1200">
        <v>47</v>
      </c>
      <c r="F1200">
        <v>1.9E-2</v>
      </c>
      <c r="G1200">
        <v>521333</v>
      </c>
      <c r="H1200">
        <v>13160</v>
      </c>
      <c r="I1200">
        <v>16.7</v>
      </c>
      <c r="J1200">
        <v>115.5</v>
      </c>
      <c r="K1200">
        <v>115.5</v>
      </c>
      <c r="L1200">
        <v>13.8</v>
      </c>
      <c r="M1200">
        <v>0.97384721266345486</v>
      </c>
      <c r="N1200">
        <v>2.1166999999999998</v>
      </c>
      <c r="O1200">
        <v>2.1562000000000001</v>
      </c>
      <c r="P1200">
        <v>2.0920000000000001</v>
      </c>
      <c r="Q1200">
        <v>2.0249999999999999</v>
      </c>
      <c r="R1200">
        <v>4.9080000000000004</v>
      </c>
      <c r="S1200">
        <v>0.48499999999999999</v>
      </c>
      <c r="T1200">
        <v>0.46100000000000002</v>
      </c>
      <c r="U1200">
        <v>0.46100000000000002</v>
      </c>
      <c r="V1200">
        <v>0.48</v>
      </c>
      <c r="W1200" t="s">
        <v>148</v>
      </c>
      <c r="X1200" t="s">
        <v>671</v>
      </c>
      <c r="Y1200" t="s">
        <v>89</v>
      </c>
      <c r="Z1200" t="s">
        <v>198</v>
      </c>
    </row>
    <row r="1201" spans="1:26" x14ac:dyDescent="0.25">
      <c r="A1201" s="148">
        <v>982</v>
      </c>
      <c r="B1201" s="25">
        <v>43019</v>
      </c>
      <c r="C1201" t="s">
        <v>217</v>
      </c>
      <c r="D1201">
        <v>76.8</v>
      </c>
      <c r="E1201">
        <v>64</v>
      </c>
      <c r="F1201">
        <v>1.9E-2</v>
      </c>
      <c r="G1201">
        <v>521333</v>
      </c>
      <c r="H1201">
        <v>13160</v>
      </c>
      <c r="I1201">
        <v>15.7</v>
      </c>
      <c r="J1201">
        <v>116.5</v>
      </c>
      <c r="K1201">
        <v>116.5</v>
      </c>
      <c r="L1201">
        <v>12.8</v>
      </c>
      <c r="M1201">
        <v>0.98059598059598052</v>
      </c>
      <c r="N1201">
        <v>2.2907999999999999</v>
      </c>
      <c r="O1201">
        <v>2.0230999999999999</v>
      </c>
      <c r="P1201">
        <v>2.1520000000000001</v>
      </c>
      <c r="Q1201">
        <v>1.8380000000000001</v>
      </c>
      <c r="R1201">
        <v>4.9080000000000004</v>
      </c>
      <c r="S1201">
        <v>0.46</v>
      </c>
      <c r="T1201">
        <v>0.44600000000000001</v>
      </c>
      <c r="U1201">
        <v>0.44400000000000001</v>
      </c>
      <c r="V1201">
        <v>0.46300000000000002</v>
      </c>
      <c r="W1201" t="s">
        <v>148</v>
      </c>
      <c r="X1201" t="s">
        <v>189</v>
      </c>
      <c r="Y1201" t="s">
        <v>89</v>
      </c>
      <c r="Z1201" t="s">
        <v>198</v>
      </c>
    </row>
    <row r="1202" spans="1:26" x14ac:dyDescent="0.25">
      <c r="A1202" s="148">
        <v>981</v>
      </c>
      <c r="B1202" s="25">
        <v>43019</v>
      </c>
      <c r="C1202" t="s">
        <v>560</v>
      </c>
      <c r="D1202">
        <v>76.5</v>
      </c>
      <c r="E1202">
        <v>65</v>
      </c>
      <c r="F1202">
        <v>1.9E-2</v>
      </c>
      <c r="G1202">
        <v>521333</v>
      </c>
      <c r="H1202">
        <v>13160</v>
      </c>
      <c r="I1202">
        <v>15.5</v>
      </c>
      <c r="J1202">
        <v>114</v>
      </c>
      <c r="K1202">
        <v>114</v>
      </c>
      <c r="L1202">
        <v>12.8</v>
      </c>
      <c r="M1202">
        <v>0.98059598059598052</v>
      </c>
      <c r="V1202">
        <v>2.2000000000000002</v>
      </c>
      <c r="W1202" t="s">
        <v>661</v>
      </c>
      <c r="X1202" t="s">
        <v>189</v>
      </c>
      <c r="Y1202" t="s">
        <v>89</v>
      </c>
      <c r="Z1202" t="s">
        <v>198</v>
      </c>
    </row>
    <row r="1203" spans="1:26" x14ac:dyDescent="0.25">
      <c r="A1203" s="148">
        <v>980</v>
      </c>
      <c r="B1203" s="25">
        <v>43019</v>
      </c>
      <c r="C1203" t="s">
        <v>220</v>
      </c>
      <c r="D1203">
        <v>62.2</v>
      </c>
      <c r="E1203">
        <v>42</v>
      </c>
      <c r="F1203">
        <v>1.9E-2</v>
      </c>
      <c r="G1203">
        <v>521333</v>
      </c>
      <c r="H1203">
        <v>13160</v>
      </c>
      <c r="I1203">
        <v>15.6</v>
      </c>
      <c r="J1203">
        <v>114</v>
      </c>
      <c r="K1203">
        <v>114</v>
      </c>
      <c r="L1203">
        <v>12.9</v>
      </c>
      <c r="M1203">
        <v>0.97991689750692512</v>
      </c>
      <c r="N1203">
        <v>2.0114999999999998</v>
      </c>
      <c r="O1203">
        <v>2.1023000000000001</v>
      </c>
      <c r="P1203">
        <v>1.8640000000000001</v>
      </c>
      <c r="Q1203">
        <v>1.86</v>
      </c>
      <c r="R1203">
        <v>4.9080000000000004</v>
      </c>
      <c r="S1203">
        <v>0.45500000000000002</v>
      </c>
      <c r="T1203">
        <v>0.434</v>
      </c>
      <c r="U1203">
        <v>0.436</v>
      </c>
      <c r="V1203">
        <v>0.45500000000000002</v>
      </c>
      <c r="W1203" t="s">
        <v>148</v>
      </c>
      <c r="X1203" t="s">
        <v>671</v>
      </c>
      <c r="Y1203" t="s">
        <v>89</v>
      </c>
      <c r="Z1203" t="s">
        <v>198</v>
      </c>
    </row>
    <row r="1204" spans="1:26" x14ac:dyDescent="0.25">
      <c r="A1204" s="148">
        <v>979</v>
      </c>
      <c r="B1204" s="25">
        <v>43018</v>
      </c>
      <c r="C1204" t="s">
        <v>408</v>
      </c>
      <c r="D1204">
        <v>63.5</v>
      </c>
      <c r="E1204">
        <v>42</v>
      </c>
      <c r="F1204">
        <v>1.9E-2</v>
      </c>
      <c r="G1204">
        <v>521333</v>
      </c>
      <c r="H1204">
        <v>13160</v>
      </c>
      <c r="I1204">
        <v>15.6</v>
      </c>
      <c r="J1204">
        <v>114</v>
      </c>
      <c r="K1204">
        <v>114</v>
      </c>
      <c r="L1204">
        <v>12.9</v>
      </c>
      <c r="M1204">
        <v>0.97991689750692512</v>
      </c>
      <c r="N1204">
        <v>1.1523000000000001</v>
      </c>
      <c r="O1204">
        <v>1.1429</v>
      </c>
      <c r="P1204">
        <v>3.7679999999999998</v>
      </c>
      <c r="Q1204">
        <v>3.7160000000000002</v>
      </c>
      <c r="R1204">
        <v>5.3094999999999999</v>
      </c>
      <c r="S1204">
        <v>1.736</v>
      </c>
      <c r="T1204">
        <v>1.726</v>
      </c>
      <c r="U1204">
        <v>1.696</v>
      </c>
      <c r="V1204">
        <v>1.7150000000000001</v>
      </c>
      <c r="W1204" t="s">
        <v>148</v>
      </c>
      <c r="X1204" t="s">
        <v>671</v>
      </c>
      <c r="Y1204" t="s">
        <v>89</v>
      </c>
      <c r="Z1204" t="s">
        <v>198</v>
      </c>
    </row>
    <row r="1205" spans="1:26" x14ac:dyDescent="0.25">
      <c r="A1205" s="148">
        <v>978</v>
      </c>
      <c r="B1205" s="25">
        <v>43018</v>
      </c>
      <c r="C1205" t="s">
        <v>412</v>
      </c>
      <c r="D1205">
        <v>64.2</v>
      </c>
      <c r="E1205">
        <v>45</v>
      </c>
      <c r="F1205">
        <v>1.9E-2</v>
      </c>
      <c r="G1205">
        <v>521333</v>
      </c>
      <c r="H1205">
        <v>13160</v>
      </c>
      <c r="I1205">
        <v>15.5</v>
      </c>
      <c r="J1205">
        <v>114</v>
      </c>
      <c r="K1205">
        <v>114</v>
      </c>
      <c r="L1205">
        <v>12.8</v>
      </c>
      <c r="M1205">
        <v>0.98059598059598052</v>
      </c>
      <c r="N1205">
        <v>2.1453000000000002</v>
      </c>
      <c r="O1205">
        <v>2.1168</v>
      </c>
      <c r="P1205">
        <v>2.2850000000000001</v>
      </c>
      <c r="Q1205">
        <v>2.254</v>
      </c>
      <c r="R1205">
        <v>5.3094999999999999</v>
      </c>
      <c r="S1205">
        <v>0.56599999999999995</v>
      </c>
      <c r="T1205">
        <v>0.56499999999999995</v>
      </c>
      <c r="U1205">
        <v>0.55500000000000005</v>
      </c>
      <c r="V1205">
        <v>0.57399999999999995</v>
      </c>
      <c r="W1205" t="s">
        <v>148</v>
      </c>
      <c r="X1205" t="s">
        <v>671</v>
      </c>
      <c r="Y1205" t="s">
        <v>89</v>
      </c>
      <c r="Z1205" t="s">
        <v>198</v>
      </c>
    </row>
    <row r="1206" spans="1:26" x14ac:dyDescent="0.25">
      <c r="A1206" s="148">
        <v>977</v>
      </c>
      <c r="B1206" s="25">
        <v>43018</v>
      </c>
      <c r="C1206" t="s">
        <v>293</v>
      </c>
      <c r="D1206">
        <v>62.8</v>
      </c>
      <c r="E1206">
        <v>47</v>
      </c>
      <c r="F1206">
        <v>1.9E-2</v>
      </c>
      <c r="G1206">
        <v>521333</v>
      </c>
      <c r="H1206">
        <v>13160</v>
      </c>
      <c r="I1206">
        <v>16.7</v>
      </c>
      <c r="J1206">
        <v>116</v>
      </c>
      <c r="K1206">
        <v>116</v>
      </c>
      <c r="L1206">
        <v>13.8</v>
      </c>
      <c r="M1206">
        <v>0.97384721266345486</v>
      </c>
      <c r="N1206">
        <v>1.1372</v>
      </c>
      <c r="O1206">
        <v>1.1581999999999999</v>
      </c>
      <c r="P1206">
        <v>2.5640000000000001</v>
      </c>
      <c r="Q1206">
        <v>2.681</v>
      </c>
      <c r="R1206">
        <v>5.3094999999999999</v>
      </c>
      <c r="S1206">
        <v>1.1970000000000001</v>
      </c>
      <c r="T1206">
        <v>1.2290000000000001</v>
      </c>
      <c r="U1206">
        <v>1.181</v>
      </c>
      <c r="V1206">
        <v>1.2</v>
      </c>
      <c r="W1206" t="s">
        <v>148</v>
      </c>
      <c r="X1206" t="s">
        <v>671</v>
      </c>
      <c r="Y1206" t="s">
        <v>89</v>
      </c>
      <c r="Z1206" t="s">
        <v>198</v>
      </c>
    </row>
    <row r="1207" spans="1:26" x14ac:dyDescent="0.25">
      <c r="A1207" s="148">
        <v>976</v>
      </c>
      <c r="B1207" s="25">
        <v>43018</v>
      </c>
      <c r="C1207" t="s">
        <v>222</v>
      </c>
      <c r="D1207">
        <v>80.2</v>
      </c>
      <c r="E1207">
        <v>54</v>
      </c>
      <c r="F1207">
        <v>1.9E-2</v>
      </c>
      <c r="G1207">
        <v>521333</v>
      </c>
      <c r="H1207">
        <v>13160</v>
      </c>
      <c r="I1207">
        <v>15.6</v>
      </c>
      <c r="J1207">
        <v>115</v>
      </c>
      <c r="K1207">
        <v>115</v>
      </c>
      <c r="L1207">
        <v>12.8</v>
      </c>
      <c r="M1207">
        <v>0.98059598059598052</v>
      </c>
      <c r="N1207">
        <v>2.2618</v>
      </c>
      <c r="O1207">
        <v>2.1059000000000001</v>
      </c>
      <c r="P1207">
        <v>1.986</v>
      </c>
      <c r="Q1207">
        <v>1.7689999999999999</v>
      </c>
      <c r="R1207">
        <v>5.3094999999999999</v>
      </c>
      <c r="S1207">
        <v>0.46600000000000003</v>
      </c>
      <c r="T1207">
        <v>0.44600000000000001</v>
      </c>
      <c r="U1207">
        <v>0.44700000000000001</v>
      </c>
      <c r="V1207">
        <v>0.46600000000000003</v>
      </c>
      <c r="W1207" t="s">
        <v>148</v>
      </c>
      <c r="X1207" t="s">
        <v>189</v>
      </c>
      <c r="Y1207" t="s">
        <v>89</v>
      </c>
      <c r="Z1207" t="s">
        <v>198</v>
      </c>
    </row>
    <row r="1208" spans="1:26" x14ac:dyDescent="0.25">
      <c r="A1208" s="148">
        <v>975</v>
      </c>
      <c r="B1208" s="25">
        <v>43018</v>
      </c>
      <c r="C1208" t="s">
        <v>500</v>
      </c>
      <c r="D1208">
        <v>77.900000000000006</v>
      </c>
      <c r="E1208">
        <v>49</v>
      </c>
      <c r="F1208">
        <v>1.9E-2</v>
      </c>
      <c r="G1208">
        <v>521333</v>
      </c>
      <c r="H1208">
        <v>13160</v>
      </c>
      <c r="I1208">
        <v>15.6</v>
      </c>
      <c r="J1208">
        <v>116</v>
      </c>
      <c r="K1208">
        <v>116</v>
      </c>
      <c r="L1208">
        <v>12.8</v>
      </c>
      <c r="M1208">
        <v>0.98059598059598052</v>
      </c>
      <c r="V1208">
        <v>2.4</v>
      </c>
      <c r="W1208" t="s">
        <v>661</v>
      </c>
      <c r="X1208" t="s">
        <v>189</v>
      </c>
      <c r="Y1208" t="s">
        <v>89</v>
      </c>
      <c r="Z1208" t="s">
        <v>198</v>
      </c>
    </row>
    <row r="1209" spans="1:26" x14ac:dyDescent="0.25">
      <c r="A1209" s="148">
        <v>974</v>
      </c>
      <c r="B1209" s="25">
        <v>43018</v>
      </c>
      <c r="C1209" t="s">
        <v>217</v>
      </c>
      <c r="D1209">
        <v>62.4</v>
      </c>
      <c r="E1209">
        <v>50</v>
      </c>
      <c r="F1209">
        <v>1.9E-2</v>
      </c>
      <c r="G1209">
        <v>521333</v>
      </c>
      <c r="H1209">
        <v>13160</v>
      </c>
      <c r="I1209">
        <v>15.6</v>
      </c>
      <c r="J1209">
        <v>114</v>
      </c>
      <c r="K1209">
        <v>114</v>
      </c>
      <c r="L1209">
        <v>12.9</v>
      </c>
      <c r="M1209">
        <v>0.97991689750692512</v>
      </c>
      <c r="N1209">
        <v>2.0954000000000002</v>
      </c>
      <c r="O1209">
        <v>2.1762000000000001</v>
      </c>
      <c r="P1209">
        <v>1.9119999999999999</v>
      </c>
      <c r="Q1209">
        <v>1.921</v>
      </c>
      <c r="R1209">
        <v>5.3094999999999999</v>
      </c>
      <c r="S1209">
        <v>0.48399999999999999</v>
      </c>
      <c r="T1209">
        <v>0.46899999999999997</v>
      </c>
      <c r="U1209">
        <v>0.46700000000000003</v>
      </c>
      <c r="V1209">
        <v>0.48599999999999999</v>
      </c>
      <c r="W1209" t="s">
        <v>148</v>
      </c>
      <c r="X1209" t="s">
        <v>671</v>
      </c>
      <c r="Y1209" t="s">
        <v>89</v>
      </c>
      <c r="Z1209" t="s">
        <v>198</v>
      </c>
    </row>
    <row r="1210" spans="1:26" x14ac:dyDescent="0.25">
      <c r="A1210" s="148">
        <v>973</v>
      </c>
      <c r="B1210" s="25">
        <v>43017</v>
      </c>
      <c r="C1210" t="s">
        <v>406</v>
      </c>
      <c r="D1210">
        <v>62.6</v>
      </c>
      <c r="E1210">
        <v>47</v>
      </c>
      <c r="F1210">
        <v>1.9E-2</v>
      </c>
      <c r="G1210">
        <v>521333</v>
      </c>
      <c r="H1210">
        <v>13160</v>
      </c>
      <c r="I1210">
        <v>15.7</v>
      </c>
      <c r="J1210">
        <v>114.5</v>
      </c>
      <c r="K1210">
        <v>114.5</v>
      </c>
      <c r="L1210">
        <v>12.9</v>
      </c>
      <c r="M1210">
        <v>0.97991689750692512</v>
      </c>
      <c r="V1210">
        <v>2</v>
      </c>
      <c r="W1210" t="s">
        <v>806</v>
      </c>
      <c r="X1210" t="s">
        <v>671</v>
      </c>
      <c r="Y1210" t="s">
        <v>89</v>
      </c>
      <c r="Z1210" t="s">
        <v>198</v>
      </c>
    </row>
    <row r="1211" spans="1:26" x14ac:dyDescent="0.25">
      <c r="A1211" s="148">
        <v>972</v>
      </c>
      <c r="B1211" s="25">
        <v>43017</v>
      </c>
      <c r="C1211" t="s">
        <v>410</v>
      </c>
      <c r="D1211">
        <v>63.3</v>
      </c>
      <c r="E1211">
        <v>52</v>
      </c>
      <c r="F1211">
        <v>1.9E-2</v>
      </c>
      <c r="G1211">
        <v>521333</v>
      </c>
      <c r="H1211">
        <v>13160</v>
      </c>
      <c r="I1211">
        <v>15.5</v>
      </c>
      <c r="J1211">
        <v>114</v>
      </c>
      <c r="K1211">
        <v>114</v>
      </c>
      <c r="L1211">
        <v>12.8</v>
      </c>
      <c r="M1211">
        <v>0.98059598059598052</v>
      </c>
      <c r="N1211">
        <v>2.1166999999999998</v>
      </c>
      <c r="O1211">
        <v>2.1783999999999999</v>
      </c>
      <c r="P1211">
        <v>2.4980000000000002</v>
      </c>
      <c r="Q1211">
        <v>2.4860000000000002</v>
      </c>
      <c r="R1211">
        <v>5.2210000000000001</v>
      </c>
      <c r="S1211">
        <v>0.61599999999999999</v>
      </c>
      <c r="T1211">
        <v>0.59599999999999997</v>
      </c>
      <c r="U1211">
        <v>0.59399999999999997</v>
      </c>
      <c r="V1211">
        <v>0.61299999999999999</v>
      </c>
      <c r="W1211" t="s">
        <v>148</v>
      </c>
      <c r="X1211" t="s">
        <v>671</v>
      </c>
      <c r="Y1211" t="s">
        <v>89</v>
      </c>
      <c r="Z1211" t="s">
        <v>198</v>
      </c>
    </row>
    <row r="1212" spans="1:26" x14ac:dyDescent="0.25">
      <c r="A1212" s="148">
        <v>971</v>
      </c>
      <c r="B1212" s="25">
        <v>43017</v>
      </c>
      <c r="C1212" t="s">
        <v>293</v>
      </c>
      <c r="D1212">
        <v>63.2</v>
      </c>
      <c r="E1212">
        <v>44</v>
      </c>
      <c r="F1212">
        <v>1.9E-2</v>
      </c>
      <c r="G1212">
        <v>521333</v>
      </c>
      <c r="H1212">
        <v>13160</v>
      </c>
      <c r="I1212">
        <v>16.7</v>
      </c>
      <c r="J1212">
        <v>116</v>
      </c>
      <c r="K1212">
        <v>116</v>
      </c>
      <c r="L1212">
        <v>13.8</v>
      </c>
      <c r="M1212">
        <v>0.97384721266345486</v>
      </c>
      <c r="V1212">
        <v>2</v>
      </c>
      <c r="W1212" t="s">
        <v>822</v>
      </c>
      <c r="X1212" t="s">
        <v>671</v>
      </c>
      <c r="Y1212" t="s">
        <v>89</v>
      </c>
      <c r="Z1212" t="s">
        <v>198</v>
      </c>
    </row>
    <row r="1213" spans="1:26" x14ac:dyDescent="0.25">
      <c r="A1213" s="148">
        <v>970</v>
      </c>
      <c r="B1213" s="25">
        <v>43017</v>
      </c>
      <c r="C1213" t="s">
        <v>220</v>
      </c>
      <c r="D1213">
        <v>77.7</v>
      </c>
      <c r="E1213">
        <v>69</v>
      </c>
      <c r="F1213">
        <v>1.9E-2</v>
      </c>
      <c r="G1213">
        <v>521333</v>
      </c>
      <c r="H1213">
        <v>13160</v>
      </c>
      <c r="I1213">
        <v>15.5</v>
      </c>
      <c r="J1213">
        <v>114</v>
      </c>
      <c r="K1213">
        <v>114</v>
      </c>
      <c r="L1213">
        <v>12.8</v>
      </c>
      <c r="M1213">
        <v>0.98059598059598052</v>
      </c>
      <c r="N1213">
        <v>2.0047999999999999</v>
      </c>
      <c r="O1213">
        <v>2.2115</v>
      </c>
      <c r="P1213">
        <v>1.855</v>
      </c>
      <c r="Q1213">
        <v>2.08</v>
      </c>
      <c r="R1213">
        <v>5.2210000000000001</v>
      </c>
      <c r="S1213">
        <v>0.48299999999999998</v>
      </c>
      <c r="T1213">
        <v>0.49099999999999999</v>
      </c>
      <c r="U1213">
        <v>0.47799999999999998</v>
      </c>
      <c r="V1213">
        <v>0.497</v>
      </c>
      <c r="W1213" t="s">
        <v>148</v>
      </c>
      <c r="X1213" t="s">
        <v>189</v>
      </c>
      <c r="Y1213" t="s">
        <v>89</v>
      </c>
      <c r="Z1213" t="s">
        <v>198</v>
      </c>
    </row>
    <row r="1214" spans="1:26" x14ac:dyDescent="0.25">
      <c r="A1214" s="148">
        <v>969</v>
      </c>
      <c r="B1214" s="25">
        <v>43017</v>
      </c>
      <c r="C1214" t="s">
        <v>560</v>
      </c>
      <c r="D1214">
        <v>75.5</v>
      </c>
      <c r="E1214">
        <v>62</v>
      </c>
      <c r="F1214">
        <v>1.9E-2</v>
      </c>
      <c r="G1214">
        <v>521333</v>
      </c>
      <c r="H1214">
        <v>13160</v>
      </c>
      <c r="I1214">
        <v>15.5</v>
      </c>
      <c r="J1214">
        <v>115.5</v>
      </c>
      <c r="K1214">
        <v>115.5</v>
      </c>
      <c r="L1214">
        <v>12.7</v>
      </c>
      <c r="M1214">
        <v>0.98127600554785033</v>
      </c>
      <c r="V1214">
        <v>2.4</v>
      </c>
      <c r="W1214" t="s">
        <v>661</v>
      </c>
      <c r="X1214" t="s">
        <v>189</v>
      </c>
      <c r="Y1214" t="s">
        <v>89</v>
      </c>
      <c r="Z1214" t="s">
        <v>198</v>
      </c>
    </row>
    <row r="1215" spans="1:26" x14ac:dyDescent="0.25">
      <c r="A1215" s="148">
        <v>968</v>
      </c>
      <c r="B1215" s="25">
        <v>43017</v>
      </c>
      <c r="C1215" t="s">
        <v>222</v>
      </c>
      <c r="D1215">
        <v>62.6</v>
      </c>
      <c r="E1215">
        <v>44</v>
      </c>
      <c r="F1215">
        <v>1.9E-2</v>
      </c>
      <c r="G1215">
        <v>521333</v>
      </c>
      <c r="H1215">
        <v>13160</v>
      </c>
      <c r="I1215">
        <v>15.7</v>
      </c>
      <c r="J1215">
        <v>114.5</v>
      </c>
      <c r="K1215">
        <v>114.5</v>
      </c>
      <c r="L1215">
        <v>12.9</v>
      </c>
      <c r="M1215">
        <v>0.97991689750692512</v>
      </c>
      <c r="N1215">
        <v>2.1092</v>
      </c>
      <c r="O1215">
        <v>2.1286999999999998</v>
      </c>
      <c r="P1215">
        <v>1.9870000000000001</v>
      </c>
      <c r="Q1215">
        <v>1.9319999999999999</v>
      </c>
      <c r="R1215">
        <v>5.2210000000000001</v>
      </c>
      <c r="S1215">
        <v>0.49199999999999999</v>
      </c>
      <c r="T1215">
        <v>0.47399999999999998</v>
      </c>
      <c r="U1215">
        <v>0.47299999999999998</v>
      </c>
      <c r="V1215">
        <v>0.49199999999999999</v>
      </c>
      <c r="W1215" t="s">
        <v>148</v>
      </c>
      <c r="X1215" t="s">
        <v>671</v>
      </c>
      <c r="Y1215" t="s">
        <v>89</v>
      </c>
      <c r="Z1215" t="s">
        <v>198</v>
      </c>
    </row>
    <row r="1216" spans="1:26" x14ac:dyDescent="0.25">
      <c r="A1216" s="148">
        <v>967</v>
      </c>
      <c r="B1216" s="25">
        <v>43016</v>
      </c>
      <c r="C1216" t="s">
        <v>407</v>
      </c>
      <c r="D1216">
        <v>63.4</v>
      </c>
      <c r="E1216">
        <v>44</v>
      </c>
      <c r="F1216">
        <v>1.9E-2</v>
      </c>
      <c r="G1216">
        <v>521333</v>
      </c>
      <c r="H1216">
        <v>13160</v>
      </c>
      <c r="I1216">
        <v>15.7</v>
      </c>
      <c r="J1216">
        <v>115</v>
      </c>
      <c r="K1216">
        <v>115</v>
      </c>
      <c r="L1216">
        <v>12.9</v>
      </c>
      <c r="M1216">
        <v>0.97991689750692512</v>
      </c>
      <c r="S1216" t="s">
        <v>468</v>
      </c>
      <c r="T1216" t="s">
        <v>468</v>
      </c>
      <c r="U1216" t="s">
        <v>468</v>
      </c>
      <c r="V1216">
        <v>3.2</v>
      </c>
      <c r="W1216" t="s">
        <v>818</v>
      </c>
      <c r="X1216" t="s">
        <v>671</v>
      </c>
      <c r="Y1216" t="s">
        <v>89</v>
      </c>
      <c r="Z1216" t="s">
        <v>198</v>
      </c>
    </row>
    <row r="1217" spans="1:26" x14ac:dyDescent="0.25">
      <c r="A1217" s="148">
        <v>966</v>
      </c>
      <c r="B1217" s="25">
        <v>43016</v>
      </c>
      <c r="C1217" t="s">
        <v>411</v>
      </c>
      <c r="D1217">
        <v>63.2</v>
      </c>
      <c r="E1217">
        <v>45</v>
      </c>
      <c r="F1217">
        <v>1.9E-2</v>
      </c>
      <c r="G1217">
        <v>521333</v>
      </c>
      <c r="H1217">
        <v>13160</v>
      </c>
      <c r="I1217">
        <v>15.6</v>
      </c>
      <c r="J1217">
        <v>114</v>
      </c>
      <c r="K1217">
        <v>114</v>
      </c>
      <c r="L1217">
        <v>12.9</v>
      </c>
      <c r="M1217">
        <v>0.97991689750692512</v>
      </c>
      <c r="N1217">
        <v>2.0931000000000002</v>
      </c>
      <c r="O1217">
        <v>2.1265000000000001</v>
      </c>
      <c r="P1217">
        <v>2.2730000000000001</v>
      </c>
      <c r="Q1217">
        <v>2.2080000000000002</v>
      </c>
      <c r="R1217">
        <v>5.1673999999999998</v>
      </c>
      <c r="S1217">
        <v>0.56100000000000005</v>
      </c>
      <c r="T1217">
        <v>0.53700000000000003</v>
      </c>
      <c r="U1217">
        <v>0.53800000000000003</v>
      </c>
      <c r="V1217">
        <v>0.55700000000000005</v>
      </c>
      <c r="W1217" t="s">
        <v>148</v>
      </c>
      <c r="X1217" t="s">
        <v>671</v>
      </c>
      <c r="Y1217" t="s">
        <v>89</v>
      </c>
      <c r="Z1217" t="s">
        <v>198</v>
      </c>
    </row>
    <row r="1218" spans="1:26" x14ac:dyDescent="0.25">
      <c r="A1218" s="148">
        <v>965</v>
      </c>
      <c r="B1218" s="25">
        <v>43016</v>
      </c>
      <c r="C1218" t="s">
        <v>293</v>
      </c>
      <c r="D1218">
        <v>64.5</v>
      </c>
      <c r="E1218">
        <v>50</v>
      </c>
      <c r="F1218">
        <v>1.9E-2</v>
      </c>
      <c r="G1218">
        <v>521333</v>
      </c>
      <c r="H1218">
        <v>13160</v>
      </c>
      <c r="I1218">
        <v>16.600000000000001</v>
      </c>
      <c r="J1218">
        <v>114.5</v>
      </c>
      <c r="K1218">
        <v>114.5</v>
      </c>
      <c r="L1218">
        <v>13.8</v>
      </c>
      <c r="M1218">
        <v>0.97384721266345486</v>
      </c>
      <c r="S1218" t="s">
        <v>468</v>
      </c>
      <c r="T1218" t="s">
        <v>468</v>
      </c>
      <c r="U1218" t="s">
        <v>468</v>
      </c>
      <c r="V1218">
        <v>2.4</v>
      </c>
      <c r="W1218" t="s">
        <v>818</v>
      </c>
      <c r="X1218" t="s">
        <v>671</v>
      </c>
      <c r="Y1218" t="s">
        <v>89</v>
      </c>
      <c r="Z1218" t="s">
        <v>198</v>
      </c>
    </row>
    <row r="1219" spans="1:26" x14ac:dyDescent="0.25">
      <c r="A1219" s="148">
        <v>964</v>
      </c>
      <c r="B1219" s="25">
        <v>43016</v>
      </c>
      <c r="C1219" t="s">
        <v>217</v>
      </c>
      <c r="D1219">
        <v>72.099999999999994</v>
      </c>
      <c r="E1219">
        <v>57</v>
      </c>
      <c r="F1219">
        <v>1.9E-2</v>
      </c>
      <c r="G1219">
        <v>521333</v>
      </c>
      <c r="H1219">
        <v>13160</v>
      </c>
      <c r="I1219">
        <v>15.5</v>
      </c>
      <c r="J1219">
        <v>114</v>
      </c>
      <c r="K1219">
        <v>114</v>
      </c>
      <c r="L1219">
        <v>12.8</v>
      </c>
      <c r="M1219">
        <v>0.98059598059598052</v>
      </c>
      <c r="N1219">
        <v>2.2250999999999999</v>
      </c>
      <c r="O1219">
        <v>2.1873</v>
      </c>
      <c r="P1219">
        <v>2.0840000000000001</v>
      </c>
      <c r="Q1219">
        <v>2.032</v>
      </c>
      <c r="R1219">
        <v>5.1673999999999998</v>
      </c>
      <c r="S1219">
        <v>0.48399999999999999</v>
      </c>
      <c r="T1219">
        <v>0.48</v>
      </c>
      <c r="U1219">
        <v>0.47299999999999998</v>
      </c>
      <c r="V1219">
        <v>0.49199999999999999</v>
      </c>
      <c r="W1219" t="s">
        <v>148</v>
      </c>
      <c r="X1219" t="s">
        <v>189</v>
      </c>
      <c r="Y1219" t="s">
        <v>89</v>
      </c>
      <c r="Z1219" t="s">
        <v>198</v>
      </c>
    </row>
    <row r="1220" spans="1:26" x14ac:dyDescent="0.25">
      <c r="A1220" s="148">
        <v>963</v>
      </c>
      <c r="B1220" s="25">
        <v>43016</v>
      </c>
      <c r="C1220" t="s">
        <v>500</v>
      </c>
      <c r="D1220">
        <v>70.8</v>
      </c>
      <c r="E1220">
        <v>56</v>
      </c>
      <c r="F1220">
        <v>1.9E-2</v>
      </c>
      <c r="G1220">
        <v>521333</v>
      </c>
      <c r="H1220">
        <v>13160</v>
      </c>
      <c r="I1220">
        <v>15.8</v>
      </c>
      <c r="J1220">
        <v>118</v>
      </c>
      <c r="K1220">
        <v>118</v>
      </c>
      <c r="L1220">
        <v>12.9</v>
      </c>
      <c r="M1220">
        <v>0.97991689750692512</v>
      </c>
      <c r="V1220">
        <v>7</v>
      </c>
      <c r="W1220" t="s">
        <v>661</v>
      </c>
      <c r="X1220" t="s">
        <v>189</v>
      </c>
      <c r="Y1220" t="s">
        <v>89</v>
      </c>
      <c r="Z1220" t="s">
        <v>207</v>
      </c>
    </row>
    <row r="1221" spans="1:26" x14ac:dyDescent="0.25">
      <c r="A1221" s="148">
        <v>962</v>
      </c>
      <c r="B1221" s="25">
        <v>43015</v>
      </c>
      <c r="C1221" t="s">
        <v>408</v>
      </c>
      <c r="D1221">
        <v>62.4</v>
      </c>
      <c r="E1221">
        <v>50</v>
      </c>
      <c r="F1221">
        <v>1.9E-2</v>
      </c>
      <c r="G1221">
        <v>521333</v>
      </c>
      <c r="H1221">
        <v>13160</v>
      </c>
      <c r="I1221">
        <v>15.7</v>
      </c>
      <c r="J1221">
        <v>114</v>
      </c>
      <c r="K1221">
        <v>114</v>
      </c>
      <c r="L1221">
        <v>13</v>
      </c>
      <c r="M1221">
        <v>0.97923875432525953</v>
      </c>
      <c r="N1221">
        <v>1.0943000000000001</v>
      </c>
      <c r="O1221">
        <v>1.1168</v>
      </c>
      <c r="P1221">
        <v>3.5209999999999999</v>
      </c>
      <c r="Q1221">
        <v>3.5139999999999998</v>
      </c>
      <c r="R1221">
        <v>5.2588999999999997</v>
      </c>
      <c r="S1221">
        <v>1.6919999999999999</v>
      </c>
      <c r="T1221">
        <v>1.655</v>
      </c>
      <c r="U1221">
        <v>1.639</v>
      </c>
      <c r="V1221">
        <v>1.6579999999999999</v>
      </c>
      <c r="W1221" t="s">
        <v>148</v>
      </c>
      <c r="X1221" t="s">
        <v>671</v>
      </c>
      <c r="Y1221" t="s">
        <v>89</v>
      </c>
      <c r="Z1221" t="s">
        <v>198</v>
      </c>
    </row>
    <row r="1222" spans="1:26" x14ac:dyDescent="0.25">
      <c r="A1222" s="148">
        <v>961</v>
      </c>
      <c r="B1222" s="25">
        <v>43015</v>
      </c>
      <c r="C1222" t="s">
        <v>293</v>
      </c>
      <c r="D1222">
        <v>63.5</v>
      </c>
      <c r="E1222">
        <v>53</v>
      </c>
      <c r="F1222">
        <v>1.9E-2</v>
      </c>
      <c r="G1222">
        <v>521333</v>
      </c>
      <c r="H1222">
        <v>13160</v>
      </c>
      <c r="I1222">
        <v>16.7</v>
      </c>
      <c r="J1222">
        <v>115</v>
      </c>
      <c r="K1222">
        <v>115</v>
      </c>
      <c r="L1222">
        <v>13.8</v>
      </c>
      <c r="M1222">
        <v>0.97384721266345486</v>
      </c>
      <c r="N1222">
        <v>1.1167</v>
      </c>
      <c r="O1222">
        <v>1.0958000000000001</v>
      </c>
      <c r="P1222">
        <v>4.2169999999999996</v>
      </c>
      <c r="Q1222">
        <v>4.1529999999999996</v>
      </c>
      <c r="R1222">
        <v>5.2588999999999997</v>
      </c>
      <c r="S1222">
        <v>1.986</v>
      </c>
      <c r="T1222">
        <v>1.9930000000000001</v>
      </c>
      <c r="U1222">
        <v>1.9370000000000001</v>
      </c>
      <c r="V1222">
        <v>1.956</v>
      </c>
      <c r="W1222" t="s">
        <v>148</v>
      </c>
      <c r="X1222" t="s">
        <v>671</v>
      </c>
      <c r="Y1222" t="s">
        <v>89</v>
      </c>
      <c r="Z1222" t="s">
        <v>198</v>
      </c>
    </row>
    <row r="1223" spans="1:26" x14ac:dyDescent="0.25">
      <c r="A1223" s="148">
        <v>960</v>
      </c>
      <c r="B1223" s="25">
        <v>43015</v>
      </c>
      <c r="C1223" t="s">
        <v>222</v>
      </c>
      <c r="D1223">
        <v>73</v>
      </c>
      <c r="E1223">
        <v>47</v>
      </c>
      <c r="F1223">
        <v>1.9E-2</v>
      </c>
      <c r="G1223">
        <v>521333</v>
      </c>
      <c r="H1223">
        <v>13160</v>
      </c>
      <c r="I1223">
        <v>15.6</v>
      </c>
      <c r="J1223">
        <v>114</v>
      </c>
      <c r="K1223">
        <v>114</v>
      </c>
      <c r="L1223">
        <v>12.9</v>
      </c>
      <c r="M1223">
        <v>0.97991689750692512</v>
      </c>
      <c r="N1223">
        <v>2.1804000000000001</v>
      </c>
      <c r="O1223">
        <v>2.2715000000000001</v>
      </c>
      <c r="P1223">
        <v>2.0070000000000001</v>
      </c>
      <c r="Q1223">
        <v>2.073</v>
      </c>
      <c r="R1223">
        <v>5.2588999999999997</v>
      </c>
      <c r="S1223">
        <v>0.48399999999999999</v>
      </c>
      <c r="T1223">
        <v>0.48</v>
      </c>
      <c r="U1223">
        <v>0.47199999999999998</v>
      </c>
      <c r="V1223">
        <v>0.49099999999999999</v>
      </c>
      <c r="W1223" t="s">
        <v>148</v>
      </c>
      <c r="X1223" t="s">
        <v>189</v>
      </c>
      <c r="Y1223" t="s">
        <v>89</v>
      </c>
      <c r="Z1223" t="s">
        <v>198</v>
      </c>
    </row>
    <row r="1224" spans="1:26" x14ac:dyDescent="0.25">
      <c r="A1224" s="148">
        <v>959</v>
      </c>
      <c r="B1224" s="25">
        <v>43015</v>
      </c>
      <c r="C1224" t="s">
        <v>560</v>
      </c>
      <c r="D1224">
        <v>73.5</v>
      </c>
      <c r="E1224">
        <v>56</v>
      </c>
      <c r="F1224">
        <v>1.9E-2</v>
      </c>
      <c r="G1224">
        <v>521333</v>
      </c>
      <c r="H1224">
        <v>13160</v>
      </c>
      <c r="I1224">
        <v>15.7</v>
      </c>
      <c r="J1224">
        <v>115</v>
      </c>
      <c r="K1224">
        <v>115</v>
      </c>
      <c r="L1224">
        <v>12.9</v>
      </c>
      <c r="M1224">
        <v>0.97991689750692512</v>
      </c>
      <c r="V1224">
        <v>3.4</v>
      </c>
      <c r="W1224" t="s">
        <v>661</v>
      </c>
      <c r="X1224" t="s">
        <v>189</v>
      </c>
      <c r="Y1224" t="s">
        <v>89</v>
      </c>
      <c r="Z1224" t="s">
        <v>198</v>
      </c>
    </row>
    <row r="1225" spans="1:26" x14ac:dyDescent="0.25">
      <c r="A1225" s="148">
        <v>958</v>
      </c>
      <c r="B1225" s="25">
        <v>43015</v>
      </c>
      <c r="C1225" t="s">
        <v>220</v>
      </c>
      <c r="D1225">
        <v>73.900000000000006</v>
      </c>
      <c r="E1225">
        <v>55</v>
      </c>
      <c r="F1225">
        <v>1.9E-2</v>
      </c>
      <c r="G1225">
        <v>521333</v>
      </c>
      <c r="H1225">
        <v>13160</v>
      </c>
      <c r="I1225">
        <v>15.7</v>
      </c>
      <c r="J1225">
        <v>115</v>
      </c>
      <c r="K1225">
        <v>115</v>
      </c>
      <c r="L1225">
        <v>12.9</v>
      </c>
      <c r="M1225">
        <v>0.97991689750692512</v>
      </c>
      <c r="N1225">
        <v>2.1139000000000001</v>
      </c>
      <c r="O1225">
        <v>2.0653000000000001</v>
      </c>
      <c r="P1225">
        <v>1.9330000000000001</v>
      </c>
      <c r="Q1225">
        <v>1.873</v>
      </c>
      <c r="R1225">
        <v>5.2588999999999997</v>
      </c>
      <c r="S1225">
        <v>0.48099999999999998</v>
      </c>
      <c r="T1225">
        <v>0.47699999999999998</v>
      </c>
      <c r="U1225">
        <v>0.46899999999999997</v>
      </c>
      <c r="V1225">
        <v>0.48799999999999999</v>
      </c>
      <c r="W1225" t="s">
        <v>148</v>
      </c>
      <c r="X1225" t="s">
        <v>189</v>
      </c>
      <c r="Y1225" t="s">
        <v>89</v>
      </c>
      <c r="Z1225" t="s">
        <v>198</v>
      </c>
    </row>
    <row r="1226" spans="1:26" x14ac:dyDescent="0.25">
      <c r="A1226" s="148">
        <v>957</v>
      </c>
      <c r="B1226" s="25">
        <v>43014</v>
      </c>
      <c r="C1226" t="s">
        <v>406</v>
      </c>
      <c r="D1226">
        <v>60.8</v>
      </c>
      <c r="E1226">
        <v>65</v>
      </c>
      <c r="F1226">
        <v>1.9E-2</v>
      </c>
      <c r="G1226">
        <v>521333</v>
      </c>
      <c r="H1226">
        <v>13160</v>
      </c>
      <c r="I1226">
        <v>15.6</v>
      </c>
      <c r="J1226">
        <v>116</v>
      </c>
      <c r="K1226">
        <v>116</v>
      </c>
      <c r="L1226">
        <v>12.8</v>
      </c>
      <c r="M1226">
        <v>0.98059598059598052</v>
      </c>
      <c r="N1226">
        <v>1.0572999999999999</v>
      </c>
      <c r="O1226">
        <v>1.1257999999999999</v>
      </c>
      <c r="P1226">
        <v>3.6890000000000001</v>
      </c>
      <c r="Q1226">
        <v>3.875</v>
      </c>
      <c r="R1226">
        <v>5.3186</v>
      </c>
      <c r="S1226">
        <v>1.8560000000000001</v>
      </c>
      <c r="T1226">
        <v>1.831</v>
      </c>
      <c r="U1226">
        <v>1.8080000000000001</v>
      </c>
      <c r="V1226">
        <v>1.827</v>
      </c>
      <c r="W1226" t="s">
        <v>677</v>
      </c>
      <c r="X1226" t="s">
        <v>671</v>
      </c>
      <c r="Y1226" t="s">
        <v>89</v>
      </c>
      <c r="Z1226" t="s">
        <v>198</v>
      </c>
    </row>
    <row r="1227" spans="1:26" x14ac:dyDescent="0.25">
      <c r="A1227" s="148">
        <v>956</v>
      </c>
      <c r="B1227" s="25">
        <v>43014</v>
      </c>
      <c r="C1227" t="s">
        <v>412</v>
      </c>
      <c r="D1227">
        <v>61.9</v>
      </c>
      <c r="E1227">
        <v>67</v>
      </c>
      <c r="F1227">
        <v>1.9E-2</v>
      </c>
      <c r="G1227">
        <v>521333</v>
      </c>
      <c r="H1227">
        <v>13160</v>
      </c>
      <c r="I1227">
        <v>15.8</v>
      </c>
      <c r="J1227">
        <v>115.5</v>
      </c>
      <c r="K1227">
        <v>115.5</v>
      </c>
      <c r="L1227">
        <v>13</v>
      </c>
      <c r="M1227">
        <v>0.97923875432525953</v>
      </c>
      <c r="N1227">
        <v>2.0912000000000002</v>
      </c>
      <c r="O1227">
        <v>2.1168</v>
      </c>
      <c r="P1227">
        <v>3.3010000000000002</v>
      </c>
      <c r="Q1227">
        <v>3.2229999999999999</v>
      </c>
      <c r="R1227">
        <v>5.3186</v>
      </c>
      <c r="S1227">
        <v>0.84</v>
      </c>
      <c r="T1227">
        <v>0.81</v>
      </c>
      <c r="U1227">
        <v>0.80800000000000005</v>
      </c>
      <c r="V1227">
        <v>0.82699999999999996</v>
      </c>
      <c r="W1227" t="s">
        <v>148</v>
      </c>
      <c r="X1227" t="s">
        <v>671</v>
      </c>
      <c r="Y1227" t="s">
        <v>89</v>
      </c>
      <c r="Z1227" t="s">
        <v>198</v>
      </c>
    </row>
    <row r="1228" spans="1:26" x14ac:dyDescent="0.25">
      <c r="A1228" s="148">
        <v>955</v>
      </c>
      <c r="B1228" s="25">
        <v>43014</v>
      </c>
      <c r="C1228" t="s">
        <v>293</v>
      </c>
      <c r="D1228">
        <v>65.8</v>
      </c>
      <c r="E1228">
        <v>47</v>
      </c>
      <c r="F1228">
        <v>1.9E-2</v>
      </c>
      <c r="G1228">
        <v>521333</v>
      </c>
      <c r="H1228">
        <v>13160</v>
      </c>
      <c r="I1228">
        <v>16.600000000000001</v>
      </c>
      <c r="J1228">
        <v>114</v>
      </c>
      <c r="K1228">
        <v>114</v>
      </c>
      <c r="L1228">
        <v>13.8</v>
      </c>
      <c r="M1228">
        <v>0.97384721266345486</v>
      </c>
      <c r="U1228" s="81"/>
      <c r="V1228">
        <v>2</v>
      </c>
      <c r="W1228" t="s">
        <v>808</v>
      </c>
      <c r="X1228" t="s">
        <v>671</v>
      </c>
      <c r="Y1228" t="s">
        <v>89</v>
      </c>
      <c r="Z1228" t="s">
        <v>198</v>
      </c>
    </row>
    <row r="1229" spans="1:26" x14ac:dyDescent="0.25">
      <c r="A1229" s="148">
        <v>954</v>
      </c>
      <c r="B1229" s="25">
        <v>43014</v>
      </c>
      <c r="C1229" t="s">
        <v>217</v>
      </c>
      <c r="D1229">
        <v>64.599999999999994</v>
      </c>
      <c r="E1229">
        <v>52</v>
      </c>
      <c r="F1229">
        <v>1.9E-2</v>
      </c>
      <c r="G1229">
        <v>521333</v>
      </c>
      <c r="H1229">
        <v>13160</v>
      </c>
      <c r="I1229">
        <v>15.7</v>
      </c>
      <c r="J1229">
        <v>114</v>
      </c>
      <c r="K1229">
        <v>114</v>
      </c>
      <c r="L1229">
        <v>13</v>
      </c>
      <c r="M1229">
        <v>0.97923875432525953</v>
      </c>
      <c r="N1229">
        <v>2.2168999999999999</v>
      </c>
      <c r="O1229">
        <v>2.0992999999999999</v>
      </c>
      <c r="P1229">
        <v>1.984</v>
      </c>
      <c r="Q1229">
        <v>1.887</v>
      </c>
      <c r="R1229">
        <v>5.3186</v>
      </c>
      <c r="S1229">
        <v>0.47599999999999998</v>
      </c>
      <c r="T1229">
        <v>0.47799999999999998</v>
      </c>
      <c r="U1229">
        <v>0.46700000000000003</v>
      </c>
      <c r="V1229">
        <v>0.48599999999999999</v>
      </c>
      <c r="W1229" t="s">
        <v>148</v>
      </c>
      <c r="X1229" t="s">
        <v>189</v>
      </c>
      <c r="Y1229" t="s">
        <v>89</v>
      </c>
      <c r="Z1229" t="s">
        <v>198</v>
      </c>
    </row>
    <row r="1230" spans="1:26" x14ac:dyDescent="0.25">
      <c r="A1230" s="148">
        <v>953</v>
      </c>
      <c r="B1230" s="25">
        <v>43014</v>
      </c>
      <c r="C1230" t="s">
        <v>500</v>
      </c>
      <c r="D1230">
        <v>71.2</v>
      </c>
      <c r="E1230">
        <v>52</v>
      </c>
      <c r="F1230">
        <v>1.9E-2</v>
      </c>
      <c r="G1230">
        <v>521333</v>
      </c>
      <c r="H1230">
        <v>13160</v>
      </c>
      <c r="I1230">
        <v>15.5</v>
      </c>
      <c r="J1230">
        <v>113.5</v>
      </c>
      <c r="K1230">
        <v>113.5</v>
      </c>
      <c r="L1230">
        <v>12.8</v>
      </c>
      <c r="M1230">
        <v>0.98059598059598052</v>
      </c>
      <c r="V1230">
        <v>2</v>
      </c>
      <c r="W1230" t="s">
        <v>661</v>
      </c>
      <c r="X1230" t="s">
        <v>189</v>
      </c>
      <c r="Y1230" t="s">
        <v>89</v>
      </c>
      <c r="Z1230" t="s">
        <v>198</v>
      </c>
    </row>
    <row r="1231" spans="1:26" x14ac:dyDescent="0.25">
      <c r="A1231" s="148">
        <v>952</v>
      </c>
      <c r="B1231" s="25">
        <v>43013</v>
      </c>
      <c r="C1231" t="s">
        <v>408</v>
      </c>
      <c r="D1231">
        <v>65.5</v>
      </c>
      <c r="E1231">
        <v>45</v>
      </c>
      <c r="F1231">
        <v>1.9E-2</v>
      </c>
      <c r="G1231">
        <v>521333</v>
      </c>
      <c r="H1231">
        <v>13160</v>
      </c>
      <c r="I1231">
        <v>15.8</v>
      </c>
      <c r="J1231">
        <v>116</v>
      </c>
      <c r="K1231">
        <v>116</v>
      </c>
      <c r="L1231">
        <v>13</v>
      </c>
      <c r="M1231">
        <v>0.97923875432525953</v>
      </c>
      <c r="N1231">
        <v>1.0672999999999999</v>
      </c>
      <c r="O1231">
        <v>1.1586000000000001</v>
      </c>
      <c r="P1231">
        <v>3.5419999999999998</v>
      </c>
      <c r="Q1231">
        <v>3.8969999999999998</v>
      </c>
      <c r="R1231">
        <v>5.1534000000000004</v>
      </c>
      <c r="S1231">
        <v>1.71</v>
      </c>
      <c r="T1231">
        <v>1.7330000000000001</v>
      </c>
      <c r="U1231">
        <v>1.6859999999999999</v>
      </c>
      <c r="V1231">
        <v>1.7050000000000001</v>
      </c>
      <c r="W1231" t="s">
        <v>148</v>
      </c>
      <c r="X1231" t="s">
        <v>671</v>
      </c>
      <c r="Y1231" t="s">
        <v>89</v>
      </c>
      <c r="Z1231" t="s">
        <v>198</v>
      </c>
    </row>
    <row r="1232" spans="1:26" x14ac:dyDescent="0.25">
      <c r="A1232" s="148">
        <v>951</v>
      </c>
      <c r="B1232" s="25">
        <v>43013</v>
      </c>
      <c r="C1232" t="s">
        <v>293</v>
      </c>
      <c r="D1232">
        <v>65.8</v>
      </c>
      <c r="E1232">
        <v>44</v>
      </c>
      <c r="F1232">
        <v>1.9E-2</v>
      </c>
      <c r="G1232">
        <v>521333</v>
      </c>
      <c r="H1232">
        <v>13160</v>
      </c>
      <c r="I1232">
        <v>16.600000000000001</v>
      </c>
      <c r="J1232">
        <v>115</v>
      </c>
      <c r="K1232">
        <v>115</v>
      </c>
      <c r="L1232">
        <v>13.8</v>
      </c>
      <c r="M1232">
        <v>0.97384721266345486</v>
      </c>
      <c r="V1232">
        <v>2.2000000000000002</v>
      </c>
      <c r="W1232" t="s">
        <v>806</v>
      </c>
      <c r="X1232" t="s">
        <v>671</v>
      </c>
      <c r="Y1232" t="s">
        <v>89</v>
      </c>
      <c r="Z1232" t="s">
        <v>198</v>
      </c>
    </row>
    <row r="1233" spans="1:26" x14ac:dyDescent="0.25">
      <c r="A1233" s="148">
        <v>950</v>
      </c>
      <c r="B1233" s="25">
        <v>43013</v>
      </c>
      <c r="C1233" t="s">
        <v>222</v>
      </c>
      <c r="D1233">
        <v>70.900000000000006</v>
      </c>
      <c r="E1233">
        <v>69.599999999999994</v>
      </c>
      <c r="F1233">
        <v>1.9E-2</v>
      </c>
      <c r="G1233">
        <v>521333</v>
      </c>
      <c r="H1233">
        <v>13160</v>
      </c>
      <c r="I1233">
        <v>15.6</v>
      </c>
      <c r="J1233">
        <v>116</v>
      </c>
      <c r="K1233">
        <v>116</v>
      </c>
      <c r="L1233">
        <v>12.8</v>
      </c>
      <c r="M1233">
        <v>0.98059598059598052</v>
      </c>
      <c r="N1233">
        <v>2.0489000000000002</v>
      </c>
      <c r="O1233">
        <v>2.1560999999999999</v>
      </c>
      <c r="P1233">
        <v>1.7889999999999999</v>
      </c>
      <c r="Q1233">
        <v>1.925</v>
      </c>
      <c r="R1233">
        <v>5.1534000000000004</v>
      </c>
      <c r="S1233">
        <v>0.45</v>
      </c>
      <c r="T1233">
        <v>0.46</v>
      </c>
      <c r="U1233">
        <v>0.44600000000000001</v>
      </c>
      <c r="V1233">
        <v>0.46500000000000002</v>
      </c>
      <c r="W1233" t="s">
        <v>148</v>
      </c>
      <c r="X1233" t="s">
        <v>189</v>
      </c>
      <c r="Y1233" t="s">
        <v>89</v>
      </c>
      <c r="Z1233" t="s">
        <v>198</v>
      </c>
    </row>
    <row r="1234" spans="1:26" x14ac:dyDescent="0.25">
      <c r="A1234" s="148">
        <v>949</v>
      </c>
      <c r="B1234" s="25">
        <v>43013</v>
      </c>
      <c r="C1234" t="s">
        <v>560</v>
      </c>
      <c r="D1234">
        <v>71</v>
      </c>
      <c r="E1234">
        <v>69.2</v>
      </c>
      <c r="F1234">
        <v>1.9E-2</v>
      </c>
      <c r="G1234">
        <v>521333</v>
      </c>
      <c r="H1234">
        <v>13160</v>
      </c>
      <c r="I1234">
        <v>15.7</v>
      </c>
      <c r="J1234">
        <v>118</v>
      </c>
      <c r="K1234">
        <v>118</v>
      </c>
      <c r="L1234">
        <v>12.8</v>
      </c>
      <c r="M1234">
        <v>0.98059598059598052</v>
      </c>
      <c r="V1234">
        <v>2.4</v>
      </c>
      <c r="W1234" t="s">
        <v>661</v>
      </c>
      <c r="X1234" t="s">
        <v>189</v>
      </c>
      <c r="Y1234" t="s">
        <v>89</v>
      </c>
      <c r="Z1234" t="s">
        <v>198</v>
      </c>
    </row>
    <row r="1235" spans="1:26" x14ac:dyDescent="0.25">
      <c r="A1235" s="148">
        <v>947</v>
      </c>
      <c r="B1235" s="25">
        <v>43012</v>
      </c>
      <c r="C1235" t="s">
        <v>406</v>
      </c>
      <c r="D1235">
        <v>60.8</v>
      </c>
      <c r="E1235">
        <v>51</v>
      </c>
      <c r="F1235">
        <v>1.7999999999999999E-2</v>
      </c>
      <c r="G1235">
        <v>521333</v>
      </c>
      <c r="H1235">
        <v>13160</v>
      </c>
      <c r="I1235">
        <v>15.8</v>
      </c>
      <c r="J1235">
        <v>115</v>
      </c>
      <c r="K1235">
        <v>115</v>
      </c>
      <c r="L1235">
        <v>13</v>
      </c>
      <c r="M1235">
        <v>0.97923875432525953</v>
      </c>
      <c r="N1235">
        <v>1.9461999999999999</v>
      </c>
      <c r="O1235">
        <v>1.6494</v>
      </c>
      <c r="P1235">
        <v>9.5869999999999997</v>
      </c>
      <c r="Q1235">
        <v>8.0960000000000001</v>
      </c>
      <c r="R1235">
        <v>5.1534000000000004</v>
      </c>
      <c r="S1235">
        <v>2.5390000000000001</v>
      </c>
      <c r="T1235">
        <v>2.5299999999999998</v>
      </c>
      <c r="U1235">
        <v>2.4820000000000002</v>
      </c>
      <c r="V1235">
        <v>2.5</v>
      </c>
      <c r="W1235" t="s">
        <v>148</v>
      </c>
      <c r="X1235" t="s">
        <v>190</v>
      </c>
      <c r="Y1235" t="s">
        <v>89</v>
      </c>
      <c r="Z1235" t="s">
        <v>198</v>
      </c>
    </row>
    <row r="1236" spans="1:26" x14ac:dyDescent="0.25">
      <c r="A1236" s="148">
        <v>946</v>
      </c>
      <c r="B1236" s="25">
        <v>43012</v>
      </c>
      <c r="C1236" t="s">
        <v>293</v>
      </c>
      <c r="D1236">
        <v>60.8</v>
      </c>
      <c r="E1236">
        <v>51</v>
      </c>
      <c r="F1236">
        <v>1.9E-2</v>
      </c>
      <c r="G1236">
        <v>521333</v>
      </c>
      <c r="H1236">
        <v>13160</v>
      </c>
      <c r="I1236">
        <v>16.7</v>
      </c>
      <c r="J1236">
        <v>115.5</v>
      </c>
      <c r="K1236">
        <v>115.5</v>
      </c>
      <c r="L1236">
        <v>13.8</v>
      </c>
      <c r="M1236">
        <v>0.97384721266345486</v>
      </c>
      <c r="N1236">
        <v>1.7604</v>
      </c>
      <c r="O1236">
        <v>1.8333999999999999</v>
      </c>
      <c r="P1236">
        <v>5.68</v>
      </c>
      <c r="Q1236">
        <v>5.9870000000000001</v>
      </c>
      <c r="R1236">
        <v>4.9539999999999997</v>
      </c>
      <c r="S1236">
        <v>1.5980000000000001</v>
      </c>
      <c r="T1236">
        <v>1.6180000000000001</v>
      </c>
      <c r="U1236">
        <v>1.5660000000000001</v>
      </c>
      <c r="V1236">
        <v>1.585</v>
      </c>
      <c r="W1236" t="s">
        <v>148</v>
      </c>
      <c r="X1236" t="s">
        <v>190</v>
      </c>
      <c r="Y1236" t="s">
        <v>89</v>
      </c>
      <c r="Z1236" t="s">
        <v>198</v>
      </c>
    </row>
    <row r="1237" spans="1:26" x14ac:dyDescent="0.25">
      <c r="A1237" s="148">
        <v>948</v>
      </c>
      <c r="B1237" s="25">
        <v>43012</v>
      </c>
      <c r="C1237" t="s">
        <v>220</v>
      </c>
      <c r="D1237">
        <v>60.8</v>
      </c>
      <c r="E1237">
        <v>51</v>
      </c>
      <c r="F1237">
        <v>1.9E-2</v>
      </c>
      <c r="G1237">
        <v>521333</v>
      </c>
      <c r="H1237">
        <v>13160</v>
      </c>
      <c r="I1237">
        <v>15.8</v>
      </c>
      <c r="J1237">
        <v>115.5</v>
      </c>
      <c r="K1237">
        <v>115.5</v>
      </c>
      <c r="L1237">
        <v>13</v>
      </c>
      <c r="M1237">
        <v>0.97923875432525953</v>
      </c>
      <c r="N1237">
        <v>2.3607</v>
      </c>
      <c r="O1237">
        <v>2.6528999999999998</v>
      </c>
      <c r="P1237">
        <v>2.2440000000000002</v>
      </c>
      <c r="Q1237">
        <v>2.5710000000000002</v>
      </c>
      <c r="R1237">
        <v>4.9539999999999997</v>
      </c>
      <c r="S1237">
        <v>0.47099999999999997</v>
      </c>
      <c r="T1237">
        <v>0.48</v>
      </c>
      <c r="U1237">
        <v>0.46600000000000003</v>
      </c>
      <c r="V1237">
        <v>0.48499999999999999</v>
      </c>
      <c r="W1237" t="s">
        <v>148</v>
      </c>
      <c r="X1237" t="s">
        <v>190</v>
      </c>
      <c r="Y1237" t="s">
        <v>89</v>
      </c>
      <c r="Z1237" t="s">
        <v>198</v>
      </c>
    </row>
    <row r="1238" spans="1:26" x14ac:dyDescent="0.25">
      <c r="A1238" s="148">
        <v>945</v>
      </c>
      <c r="B1238" s="25">
        <v>43012</v>
      </c>
      <c r="C1238" t="s">
        <v>500</v>
      </c>
      <c r="D1238">
        <v>66.599999999999994</v>
      </c>
      <c r="E1238">
        <v>48</v>
      </c>
      <c r="F1238">
        <v>1.9E-2</v>
      </c>
      <c r="G1238">
        <v>521333</v>
      </c>
      <c r="H1238">
        <v>13160</v>
      </c>
      <c r="I1238">
        <v>15.7</v>
      </c>
      <c r="J1238">
        <v>115</v>
      </c>
      <c r="K1238">
        <v>115</v>
      </c>
      <c r="L1238">
        <v>12.9</v>
      </c>
      <c r="M1238">
        <v>0.97991689750692512</v>
      </c>
      <c r="S1238" t="s">
        <v>468</v>
      </c>
      <c r="T1238" t="s">
        <v>468</v>
      </c>
      <c r="U1238" t="s">
        <v>468</v>
      </c>
      <c r="V1238">
        <v>3.2</v>
      </c>
      <c r="W1238" t="s">
        <v>792</v>
      </c>
      <c r="X1238" t="s">
        <v>671</v>
      </c>
      <c r="Y1238" t="s">
        <v>89</v>
      </c>
      <c r="Z1238" t="s">
        <v>198</v>
      </c>
    </row>
    <row r="1239" spans="1:26" x14ac:dyDescent="0.25">
      <c r="A1239" s="148">
        <v>944</v>
      </c>
      <c r="B1239" s="25">
        <v>43011</v>
      </c>
      <c r="C1239" t="s">
        <v>407</v>
      </c>
      <c r="D1239">
        <v>62.9</v>
      </c>
      <c r="E1239">
        <v>46</v>
      </c>
      <c r="F1239">
        <v>1.7999999999999999E-2</v>
      </c>
      <c r="G1239">
        <v>521333</v>
      </c>
      <c r="H1239">
        <v>13160</v>
      </c>
      <c r="I1239">
        <v>15.7</v>
      </c>
      <c r="J1239">
        <v>115.5</v>
      </c>
      <c r="K1239">
        <v>115.5</v>
      </c>
      <c r="L1239">
        <v>12.9</v>
      </c>
      <c r="M1239">
        <v>0.97991689750692512</v>
      </c>
      <c r="S1239" t="s">
        <v>468</v>
      </c>
      <c r="T1239" t="s">
        <v>468</v>
      </c>
      <c r="U1239" t="s">
        <v>468</v>
      </c>
      <c r="V1239">
        <v>3</v>
      </c>
      <c r="W1239" t="s">
        <v>792</v>
      </c>
      <c r="X1239" t="s">
        <v>190</v>
      </c>
      <c r="Y1239" t="s">
        <v>89</v>
      </c>
      <c r="Z1239" t="s">
        <v>198</v>
      </c>
    </row>
    <row r="1240" spans="1:26" x14ac:dyDescent="0.25">
      <c r="A1240" s="148">
        <v>943</v>
      </c>
      <c r="B1240" s="25">
        <v>43011</v>
      </c>
      <c r="C1240" t="s">
        <v>217</v>
      </c>
      <c r="D1240">
        <v>63.2</v>
      </c>
      <c r="E1240">
        <v>45</v>
      </c>
      <c r="F1240">
        <v>1.7999999999999999E-2</v>
      </c>
      <c r="G1240">
        <v>521333</v>
      </c>
      <c r="H1240">
        <v>13160</v>
      </c>
      <c r="I1240">
        <v>15.8</v>
      </c>
      <c r="J1240">
        <v>116</v>
      </c>
      <c r="K1240">
        <v>116</v>
      </c>
      <c r="L1240">
        <v>13</v>
      </c>
      <c r="M1240">
        <v>0.97923875432525953</v>
      </c>
      <c r="N1240">
        <v>2.3409</v>
      </c>
      <c r="O1240">
        <v>2.6185</v>
      </c>
      <c r="P1240">
        <v>2.2189999999999999</v>
      </c>
      <c r="Q1240">
        <v>2.472</v>
      </c>
      <c r="R1240">
        <v>4.9573</v>
      </c>
      <c r="S1240">
        <v>0.47</v>
      </c>
      <c r="T1240">
        <v>0.46800000000000003</v>
      </c>
      <c r="U1240">
        <v>0.45900000000000002</v>
      </c>
      <c r="V1240">
        <v>0.47699999999999998</v>
      </c>
      <c r="W1240" t="s">
        <v>148</v>
      </c>
      <c r="X1240" t="s">
        <v>190</v>
      </c>
      <c r="Y1240" t="s">
        <v>89</v>
      </c>
      <c r="Z1240" t="s">
        <v>198</v>
      </c>
    </row>
    <row r="1241" spans="1:26" x14ac:dyDescent="0.25">
      <c r="A1241" s="148">
        <v>942</v>
      </c>
      <c r="B1241" s="25">
        <v>43011</v>
      </c>
      <c r="C1241" t="s">
        <v>560</v>
      </c>
      <c r="D1241">
        <v>68.2</v>
      </c>
      <c r="E1241">
        <v>52</v>
      </c>
      <c r="F1241">
        <v>1.7999999999999999E-2</v>
      </c>
      <c r="G1241">
        <v>521333</v>
      </c>
      <c r="H1241">
        <v>13160</v>
      </c>
      <c r="I1241">
        <v>15.8</v>
      </c>
      <c r="J1241">
        <v>115</v>
      </c>
      <c r="K1241">
        <v>115</v>
      </c>
      <c r="L1241">
        <v>13</v>
      </c>
      <c r="M1241">
        <v>0.97923875432525953</v>
      </c>
      <c r="N1241">
        <v>1.0331999999999999</v>
      </c>
      <c r="O1241">
        <v>1.0755999999999999</v>
      </c>
      <c r="P1241">
        <v>3.4319999999999999</v>
      </c>
      <c r="Q1241">
        <v>3.6539999999999999</v>
      </c>
      <c r="R1241">
        <v>4.9573</v>
      </c>
      <c r="S1241">
        <v>1.647</v>
      </c>
      <c r="T1241">
        <v>1.6839999999999999</v>
      </c>
      <c r="U1241">
        <v>1.631</v>
      </c>
      <c r="V1241">
        <v>1.649</v>
      </c>
      <c r="W1241" t="s">
        <v>677</v>
      </c>
      <c r="X1241" t="s">
        <v>671</v>
      </c>
      <c r="Y1241" t="s">
        <v>89</v>
      </c>
      <c r="Z1241" t="s">
        <v>198</v>
      </c>
    </row>
    <row r="1242" spans="1:26" x14ac:dyDescent="0.25">
      <c r="A1242" s="148">
        <v>941</v>
      </c>
      <c r="B1242" s="25">
        <v>43010</v>
      </c>
      <c r="C1242" t="s">
        <v>408</v>
      </c>
      <c r="D1242">
        <v>64.2</v>
      </c>
      <c r="E1242">
        <v>46</v>
      </c>
      <c r="F1242">
        <v>1.7999999999999999E-2</v>
      </c>
      <c r="G1242">
        <v>521333</v>
      </c>
      <c r="H1242">
        <v>13160</v>
      </c>
      <c r="I1242">
        <v>15.8</v>
      </c>
      <c r="J1242">
        <v>115</v>
      </c>
      <c r="K1242">
        <v>115</v>
      </c>
      <c r="L1242">
        <v>13</v>
      </c>
      <c r="M1242">
        <v>0.97923875432525953</v>
      </c>
      <c r="N1242">
        <v>1.6700999999999999</v>
      </c>
      <c r="O1242">
        <v>1.8933</v>
      </c>
      <c r="P1242">
        <v>7.1779999999999999</v>
      </c>
      <c r="Q1242">
        <v>8.1069999999999993</v>
      </c>
      <c r="R1242">
        <v>5.0025000000000004</v>
      </c>
      <c r="S1242">
        <v>2.15</v>
      </c>
      <c r="T1242">
        <v>2.1419999999999999</v>
      </c>
      <c r="U1242">
        <v>2.101</v>
      </c>
      <c r="V1242">
        <v>2.1190000000000002</v>
      </c>
      <c r="W1242" t="s">
        <v>148</v>
      </c>
      <c r="X1242" t="s">
        <v>190</v>
      </c>
      <c r="Y1242" t="s">
        <v>89</v>
      </c>
      <c r="Z1242" t="s">
        <v>198</v>
      </c>
    </row>
    <row r="1243" spans="1:26" x14ac:dyDescent="0.25">
      <c r="A1243" s="148">
        <v>940</v>
      </c>
      <c r="B1243" s="25">
        <v>43010</v>
      </c>
      <c r="C1243" t="s">
        <v>293</v>
      </c>
      <c r="D1243">
        <v>64.8</v>
      </c>
      <c r="E1243">
        <v>46</v>
      </c>
      <c r="F1243">
        <v>1.7999999999999999E-2</v>
      </c>
      <c r="G1243">
        <v>521333</v>
      </c>
      <c r="H1243">
        <v>13160</v>
      </c>
      <c r="I1243">
        <v>16.7</v>
      </c>
      <c r="J1243">
        <v>115</v>
      </c>
      <c r="K1243">
        <v>115</v>
      </c>
      <c r="L1243">
        <v>13.8</v>
      </c>
      <c r="M1243">
        <v>0.97384721266345486</v>
      </c>
      <c r="N1243">
        <v>5.0191999999999997</v>
      </c>
      <c r="O1243">
        <v>5.2310999999999996</v>
      </c>
      <c r="P1243">
        <v>2.7090000000000001</v>
      </c>
      <c r="Q1243">
        <v>2.782</v>
      </c>
      <c r="R1243">
        <v>5.0025000000000004</v>
      </c>
      <c r="S1243">
        <v>0.27</v>
      </c>
      <c r="T1243">
        <v>0.26600000000000001</v>
      </c>
      <c r="U1243">
        <v>0.26100000000000001</v>
      </c>
      <c r="V1243">
        <v>0.27900000000000003</v>
      </c>
      <c r="W1243" t="s">
        <v>148</v>
      </c>
      <c r="X1243" t="s">
        <v>190</v>
      </c>
      <c r="Y1243" t="s">
        <v>89</v>
      </c>
      <c r="Z1243" t="s">
        <v>198</v>
      </c>
    </row>
    <row r="1244" spans="1:26" x14ac:dyDescent="0.25">
      <c r="A1244" s="148">
        <v>939</v>
      </c>
      <c r="B1244" s="25">
        <v>43010</v>
      </c>
      <c r="C1244" t="s">
        <v>500</v>
      </c>
      <c r="D1244">
        <v>64.8</v>
      </c>
      <c r="E1244">
        <v>46</v>
      </c>
      <c r="F1244">
        <v>1.7999999999999999E-2</v>
      </c>
      <c r="G1244">
        <v>521333</v>
      </c>
      <c r="H1244">
        <v>13160</v>
      </c>
      <c r="I1244">
        <v>15.7</v>
      </c>
      <c r="J1244">
        <v>115.5</v>
      </c>
      <c r="K1244">
        <v>115.5</v>
      </c>
      <c r="L1244">
        <v>12.9</v>
      </c>
      <c r="M1244">
        <v>0.97991689750692512</v>
      </c>
      <c r="N1244">
        <v>1.8703000000000001</v>
      </c>
      <c r="O1244">
        <v>1.6388</v>
      </c>
      <c r="P1244">
        <v>6.7370000000000001</v>
      </c>
      <c r="Q1244">
        <v>5.8609999999999998</v>
      </c>
      <c r="R1244">
        <v>5.0025000000000004</v>
      </c>
      <c r="S1244">
        <v>1.802</v>
      </c>
      <c r="T1244">
        <v>1.7889999999999999</v>
      </c>
      <c r="U1244">
        <v>1.7589999999999999</v>
      </c>
      <c r="V1244">
        <v>1.7769999999999999</v>
      </c>
      <c r="W1244" t="s">
        <v>148</v>
      </c>
      <c r="X1244" t="s">
        <v>190</v>
      </c>
      <c r="Y1244" t="s">
        <v>89</v>
      </c>
      <c r="Z1244" t="s">
        <v>198</v>
      </c>
    </row>
    <row r="1245" spans="1:26" x14ac:dyDescent="0.25">
      <c r="A1245" s="148">
        <v>938</v>
      </c>
      <c r="B1245" s="25">
        <v>43010</v>
      </c>
      <c r="C1245" t="s">
        <v>222</v>
      </c>
      <c r="D1245">
        <v>69.599999999999994</v>
      </c>
      <c r="E1245">
        <v>44</v>
      </c>
      <c r="F1245">
        <v>1.7999999999999999E-2</v>
      </c>
      <c r="G1245">
        <v>521333</v>
      </c>
      <c r="H1245">
        <v>13160</v>
      </c>
      <c r="I1245">
        <v>15.8</v>
      </c>
      <c r="J1245">
        <v>115</v>
      </c>
      <c r="K1245">
        <v>115</v>
      </c>
      <c r="L1245">
        <v>13</v>
      </c>
      <c r="M1245">
        <v>0.97923875432525953</v>
      </c>
      <c r="N1245">
        <v>2.0341999999999998</v>
      </c>
      <c r="O1245">
        <v>2.1175999999999999</v>
      </c>
      <c r="P1245">
        <v>1.8640000000000001</v>
      </c>
      <c r="Q1245">
        <v>1.897</v>
      </c>
      <c r="R1245">
        <v>5.0025000000000004</v>
      </c>
      <c r="S1245">
        <v>0.45800000000000002</v>
      </c>
      <c r="T1245">
        <v>0.44800000000000001</v>
      </c>
      <c r="U1245">
        <v>0.44400000000000001</v>
      </c>
      <c r="V1245">
        <v>0.46200000000000002</v>
      </c>
      <c r="W1245" t="s">
        <v>148</v>
      </c>
      <c r="X1245" t="s">
        <v>671</v>
      </c>
      <c r="Y1245" t="s">
        <v>89</v>
      </c>
      <c r="Z1245" t="s">
        <v>198</v>
      </c>
    </row>
    <row r="1246" spans="1:26" x14ac:dyDescent="0.25">
      <c r="A1246" s="148">
        <v>937</v>
      </c>
      <c r="B1246" s="25">
        <v>43009</v>
      </c>
      <c r="C1246" t="s">
        <v>406</v>
      </c>
      <c r="D1246">
        <v>60.2</v>
      </c>
      <c r="E1246">
        <v>49</v>
      </c>
      <c r="F1246">
        <v>1.7999999999999999E-2</v>
      </c>
      <c r="G1246">
        <v>521333</v>
      </c>
      <c r="H1246">
        <v>13160</v>
      </c>
      <c r="I1246">
        <v>15.7</v>
      </c>
      <c r="J1246">
        <v>115</v>
      </c>
      <c r="K1246">
        <v>115</v>
      </c>
      <c r="L1246">
        <v>12.9</v>
      </c>
      <c r="M1246">
        <v>0.97991689750692512</v>
      </c>
      <c r="N1246">
        <v>2.6509</v>
      </c>
      <c r="O1246">
        <v>1.7102999999999999</v>
      </c>
      <c r="P1246">
        <v>7.1559999999999997</v>
      </c>
      <c r="Q1246">
        <v>4.6589999999999998</v>
      </c>
      <c r="R1246">
        <v>5.1398999999999999</v>
      </c>
      <c r="S1246">
        <v>1.387</v>
      </c>
      <c r="T1246">
        <v>1.4</v>
      </c>
      <c r="U1246">
        <v>1.3660000000000001</v>
      </c>
      <c r="V1246">
        <v>1.3839999999999999</v>
      </c>
      <c r="W1246" t="s">
        <v>205</v>
      </c>
      <c r="X1246" t="s">
        <v>190</v>
      </c>
      <c r="Y1246" t="s">
        <v>89</v>
      </c>
      <c r="Z1246" t="s">
        <v>198</v>
      </c>
    </row>
    <row r="1247" spans="1:26" x14ac:dyDescent="0.25">
      <c r="A1247" s="148">
        <v>936</v>
      </c>
      <c r="B1247" s="25">
        <v>43009</v>
      </c>
      <c r="C1247" t="s">
        <v>560</v>
      </c>
      <c r="D1247">
        <v>60.2</v>
      </c>
      <c r="E1247">
        <v>49</v>
      </c>
      <c r="F1247">
        <v>1.7999999999999999E-2</v>
      </c>
      <c r="G1247">
        <v>521333</v>
      </c>
      <c r="H1247">
        <v>13160</v>
      </c>
      <c r="I1247">
        <v>15.7</v>
      </c>
      <c r="J1247">
        <v>115</v>
      </c>
      <c r="K1247">
        <v>115</v>
      </c>
      <c r="L1247">
        <v>12.9</v>
      </c>
      <c r="M1247">
        <v>0.97991689750692512</v>
      </c>
      <c r="N1247">
        <v>2.0539999999999998</v>
      </c>
      <c r="O1247">
        <v>1.4816</v>
      </c>
      <c r="P1247">
        <v>6.2549999999999999</v>
      </c>
      <c r="Q1247">
        <v>4.59</v>
      </c>
      <c r="R1247">
        <v>5.1398999999999999</v>
      </c>
      <c r="S1247">
        <v>1.5649999999999999</v>
      </c>
      <c r="T1247">
        <v>1.5920000000000001</v>
      </c>
      <c r="U1247">
        <v>1.5469999999999999</v>
      </c>
      <c r="V1247">
        <v>1.5649999999999999</v>
      </c>
      <c r="W1247" t="s">
        <v>148</v>
      </c>
      <c r="X1247" t="s">
        <v>190</v>
      </c>
      <c r="Y1247" t="s">
        <v>89</v>
      </c>
      <c r="Z1247" t="s">
        <v>198</v>
      </c>
    </row>
    <row r="1248" spans="1:26" x14ac:dyDescent="0.25">
      <c r="A1248" s="148">
        <v>935</v>
      </c>
      <c r="B1248" s="25">
        <v>43009</v>
      </c>
      <c r="C1248" t="s">
        <v>220</v>
      </c>
      <c r="D1248">
        <v>60.2</v>
      </c>
      <c r="E1248">
        <v>49</v>
      </c>
      <c r="F1248">
        <v>1.7999999999999999E-2</v>
      </c>
      <c r="G1248">
        <v>521333</v>
      </c>
      <c r="H1248">
        <v>13160</v>
      </c>
      <c r="I1248">
        <v>15.7</v>
      </c>
      <c r="J1248">
        <v>115.5</v>
      </c>
      <c r="K1248">
        <v>115.5</v>
      </c>
      <c r="L1248">
        <v>12.9</v>
      </c>
      <c r="M1248">
        <v>0.97991689750692512</v>
      </c>
      <c r="N1248">
        <v>2.4502000000000002</v>
      </c>
      <c r="O1248">
        <v>2.3976999999999999</v>
      </c>
      <c r="P1248">
        <v>2.331</v>
      </c>
      <c r="Q1248">
        <v>2.2639999999999998</v>
      </c>
      <c r="R1248">
        <v>5.1398999999999999</v>
      </c>
      <c r="S1248">
        <v>0.48899999999999999</v>
      </c>
      <c r="T1248">
        <v>0.48499999999999999</v>
      </c>
      <c r="U1248">
        <v>0.47699999999999998</v>
      </c>
      <c r="V1248">
        <v>0.495</v>
      </c>
      <c r="W1248" t="s">
        <v>148</v>
      </c>
      <c r="X1248" t="s">
        <v>190</v>
      </c>
      <c r="Y1248" t="s">
        <v>89</v>
      </c>
      <c r="Z1248" t="s">
        <v>198</v>
      </c>
    </row>
    <row r="1249" spans="1:26" x14ac:dyDescent="0.25">
      <c r="A1249" s="148">
        <v>934</v>
      </c>
      <c r="B1249" s="25">
        <v>43009</v>
      </c>
      <c r="C1249" t="s">
        <v>293</v>
      </c>
      <c r="D1249">
        <v>60.2</v>
      </c>
      <c r="E1249">
        <v>49</v>
      </c>
      <c r="F1249">
        <v>1.7999999999999999E-2</v>
      </c>
      <c r="G1249">
        <v>521333</v>
      </c>
      <c r="H1249">
        <v>13160</v>
      </c>
      <c r="I1249">
        <v>16.7</v>
      </c>
      <c r="J1249">
        <v>116</v>
      </c>
      <c r="K1249">
        <v>116</v>
      </c>
      <c r="L1249">
        <v>13.8</v>
      </c>
      <c r="M1249">
        <v>0.97384721266345486</v>
      </c>
      <c r="N1249">
        <v>1.8403</v>
      </c>
      <c r="O1249">
        <v>1.7236</v>
      </c>
      <c r="P1249">
        <v>4.4009999999999998</v>
      </c>
      <c r="Q1249">
        <v>4.1920000000000002</v>
      </c>
      <c r="R1249">
        <v>5.1398999999999999</v>
      </c>
      <c r="S1249">
        <v>1.2290000000000001</v>
      </c>
      <c r="T1249">
        <v>1.25</v>
      </c>
      <c r="U1249">
        <v>1.2070000000000001</v>
      </c>
      <c r="V1249">
        <v>1.2250000000000001</v>
      </c>
      <c r="W1249" t="s">
        <v>148</v>
      </c>
      <c r="X1249" t="s">
        <v>190</v>
      </c>
      <c r="Y1249" t="s">
        <v>89</v>
      </c>
      <c r="Z1249" t="s">
        <v>198</v>
      </c>
    </row>
    <row r="1250" spans="1:26" x14ac:dyDescent="0.25">
      <c r="A1250" s="148">
        <v>932</v>
      </c>
      <c r="B1250" s="25">
        <v>43008</v>
      </c>
      <c r="C1250" t="s">
        <v>217</v>
      </c>
      <c r="D1250">
        <v>60.1</v>
      </c>
      <c r="E1250">
        <v>48</v>
      </c>
      <c r="F1250">
        <v>1.7999999999999999E-2</v>
      </c>
      <c r="G1250">
        <v>521333</v>
      </c>
      <c r="H1250">
        <v>13160</v>
      </c>
      <c r="I1250">
        <v>15.8</v>
      </c>
      <c r="J1250">
        <v>115</v>
      </c>
      <c r="K1250">
        <v>115</v>
      </c>
      <c r="L1250">
        <v>13</v>
      </c>
      <c r="M1250">
        <v>0.97923875432525953</v>
      </c>
      <c r="N1250">
        <v>2.6501000000000001</v>
      </c>
      <c r="O1250">
        <v>2.7282000000000002</v>
      </c>
      <c r="P1250">
        <v>2.448</v>
      </c>
      <c r="Q1250">
        <v>2.617</v>
      </c>
      <c r="R1250">
        <v>5.2042999999999999</v>
      </c>
      <c r="S1250">
        <v>0.48099999999999998</v>
      </c>
      <c r="T1250">
        <v>0.499</v>
      </c>
      <c r="U1250">
        <v>0.48</v>
      </c>
      <c r="V1250">
        <v>0.498</v>
      </c>
      <c r="W1250" t="s">
        <v>148</v>
      </c>
      <c r="X1250" t="s">
        <v>190</v>
      </c>
      <c r="Y1250" t="s">
        <v>89</v>
      </c>
      <c r="Z1250" t="s">
        <v>198</v>
      </c>
    </row>
    <row r="1251" spans="1:26" x14ac:dyDescent="0.25">
      <c r="A1251" s="148">
        <v>931</v>
      </c>
      <c r="B1251" s="25">
        <v>43008</v>
      </c>
      <c r="C1251" t="s">
        <v>220</v>
      </c>
      <c r="D1251">
        <v>60.1</v>
      </c>
      <c r="E1251">
        <v>48</v>
      </c>
      <c r="F1251">
        <v>1.7999999999999999E-2</v>
      </c>
      <c r="G1251">
        <v>521333</v>
      </c>
      <c r="H1251">
        <v>13160</v>
      </c>
      <c r="I1251">
        <v>16.7</v>
      </c>
      <c r="J1251">
        <v>115</v>
      </c>
      <c r="K1251">
        <v>115</v>
      </c>
      <c r="L1251">
        <v>13.8</v>
      </c>
      <c r="M1251">
        <v>0.97384721266345486</v>
      </c>
      <c r="N1251">
        <v>1.2398</v>
      </c>
      <c r="O1251">
        <v>1.9034</v>
      </c>
      <c r="P1251">
        <v>3.55</v>
      </c>
      <c r="Q1251">
        <v>5.3979999999999997</v>
      </c>
      <c r="R1251">
        <v>5.2042999999999999</v>
      </c>
      <c r="S1251">
        <v>1.49</v>
      </c>
      <c r="T1251">
        <v>1.476</v>
      </c>
      <c r="U1251">
        <v>1.444</v>
      </c>
      <c r="V1251">
        <v>1.462</v>
      </c>
      <c r="W1251" t="s">
        <v>148</v>
      </c>
      <c r="X1251" t="s">
        <v>190</v>
      </c>
      <c r="Y1251" t="s">
        <v>89</v>
      </c>
      <c r="Z1251" t="s">
        <v>198</v>
      </c>
    </row>
    <row r="1252" spans="1:26" x14ac:dyDescent="0.25">
      <c r="A1252" s="148">
        <v>930</v>
      </c>
      <c r="B1252" s="25">
        <v>43008</v>
      </c>
      <c r="C1252" t="s">
        <v>500</v>
      </c>
      <c r="D1252">
        <v>60.1</v>
      </c>
      <c r="E1252">
        <v>48</v>
      </c>
      <c r="F1252">
        <v>1.7999999999999999E-2</v>
      </c>
      <c r="G1252">
        <v>521333</v>
      </c>
      <c r="H1252">
        <v>13160</v>
      </c>
      <c r="I1252">
        <v>15.7</v>
      </c>
      <c r="J1252">
        <v>115</v>
      </c>
      <c r="K1252">
        <v>115</v>
      </c>
      <c r="L1252">
        <v>12.9</v>
      </c>
      <c r="M1252">
        <v>0.97991689750692512</v>
      </c>
      <c r="N1252">
        <v>1.4509000000000001</v>
      </c>
      <c r="O1252">
        <v>1.8723000000000001</v>
      </c>
      <c r="P1252">
        <v>4.55</v>
      </c>
      <c r="Q1252">
        <v>5.9969999999999999</v>
      </c>
      <c r="R1252">
        <v>5.2042999999999999</v>
      </c>
      <c r="S1252">
        <v>1.6319999999999999</v>
      </c>
      <c r="T1252">
        <v>1.667</v>
      </c>
      <c r="U1252">
        <v>1.6160000000000001</v>
      </c>
      <c r="V1252">
        <v>1.6339999999999999</v>
      </c>
      <c r="W1252" t="s">
        <v>148</v>
      </c>
      <c r="X1252" t="s">
        <v>190</v>
      </c>
      <c r="Y1252" t="s">
        <v>89</v>
      </c>
      <c r="Z1252" t="s">
        <v>198</v>
      </c>
    </row>
    <row r="1253" spans="1:26" x14ac:dyDescent="0.25">
      <c r="A1253" s="148">
        <v>929</v>
      </c>
      <c r="B1253" s="25">
        <v>43007</v>
      </c>
      <c r="C1253" t="s">
        <v>408</v>
      </c>
      <c r="D1253">
        <v>60.8</v>
      </c>
      <c r="E1253">
        <v>50</v>
      </c>
      <c r="F1253">
        <v>1.7999999999999999E-2</v>
      </c>
      <c r="G1253">
        <v>521333</v>
      </c>
      <c r="H1253">
        <v>13160</v>
      </c>
      <c r="I1253">
        <v>15.7</v>
      </c>
      <c r="J1253">
        <v>115</v>
      </c>
      <c r="K1253">
        <v>115</v>
      </c>
      <c r="L1253">
        <v>12.9</v>
      </c>
      <c r="M1253">
        <v>0.97991689750692512</v>
      </c>
      <c r="N1253">
        <v>1.9804999999999999</v>
      </c>
      <c r="O1253">
        <v>1.6930000000000001</v>
      </c>
      <c r="P1253">
        <v>6.5049999999999999</v>
      </c>
      <c r="Q1253">
        <v>5.5810000000000004</v>
      </c>
      <c r="R1253">
        <v>5.0993000000000004</v>
      </c>
      <c r="S1253">
        <v>1.675</v>
      </c>
      <c r="T1253">
        <v>1.681</v>
      </c>
      <c r="U1253">
        <v>1.6439999999999999</v>
      </c>
      <c r="V1253">
        <v>1.6619999999999999</v>
      </c>
      <c r="W1253" t="s">
        <v>148</v>
      </c>
      <c r="X1253" t="s">
        <v>190</v>
      </c>
      <c r="Y1253" t="s">
        <v>89</v>
      </c>
      <c r="Z1253" t="s">
        <v>198</v>
      </c>
    </row>
    <row r="1254" spans="1:26" x14ac:dyDescent="0.25">
      <c r="A1254" s="148">
        <v>928</v>
      </c>
      <c r="B1254" s="25">
        <v>43007</v>
      </c>
      <c r="C1254" t="s">
        <v>293</v>
      </c>
      <c r="D1254">
        <v>60.8</v>
      </c>
      <c r="E1254">
        <v>50</v>
      </c>
      <c r="F1254">
        <v>1.7999999999999999E-2</v>
      </c>
      <c r="G1254">
        <v>521333</v>
      </c>
      <c r="H1254">
        <v>13160</v>
      </c>
      <c r="I1254">
        <v>16.8</v>
      </c>
      <c r="J1254">
        <v>115</v>
      </c>
      <c r="K1254">
        <v>115</v>
      </c>
      <c r="L1254">
        <v>13.9</v>
      </c>
      <c r="M1254">
        <v>0.97317744154057773</v>
      </c>
      <c r="N1254">
        <v>1.7624</v>
      </c>
      <c r="O1254">
        <v>1.9032</v>
      </c>
      <c r="P1254">
        <v>5.1950000000000003</v>
      </c>
      <c r="Q1254">
        <v>5.5570000000000004</v>
      </c>
      <c r="R1254">
        <v>5.0993000000000004</v>
      </c>
      <c r="S1254">
        <v>1.5029999999999999</v>
      </c>
      <c r="T1254">
        <v>1.4890000000000001</v>
      </c>
      <c r="U1254">
        <v>1.456</v>
      </c>
      <c r="V1254">
        <v>1.474</v>
      </c>
      <c r="W1254" t="s">
        <v>148</v>
      </c>
      <c r="X1254" t="s">
        <v>190</v>
      </c>
      <c r="Y1254" t="s">
        <v>89</v>
      </c>
      <c r="Z1254" t="s">
        <v>198</v>
      </c>
    </row>
    <row r="1255" spans="1:26" x14ac:dyDescent="0.25">
      <c r="A1255" s="148">
        <v>927</v>
      </c>
      <c r="B1255" s="25">
        <v>43007</v>
      </c>
      <c r="C1255" t="s">
        <v>222</v>
      </c>
      <c r="D1255">
        <v>66.400000000000006</v>
      </c>
      <c r="E1255">
        <v>47</v>
      </c>
      <c r="F1255">
        <v>1.7999999999999999E-2</v>
      </c>
      <c r="G1255">
        <v>521333</v>
      </c>
      <c r="H1255">
        <v>13160</v>
      </c>
      <c r="I1255">
        <v>15.7</v>
      </c>
      <c r="J1255">
        <v>115</v>
      </c>
      <c r="K1255">
        <v>115</v>
      </c>
      <c r="L1255">
        <v>12.9</v>
      </c>
      <c r="M1255">
        <v>0.97991689750692512</v>
      </c>
      <c r="N1255">
        <v>2.0844999999999998</v>
      </c>
      <c r="O1255">
        <v>2.1166999999999998</v>
      </c>
      <c r="P1255">
        <v>2.0209999999999999</v>
      </c>
      <c r="Q1255">
        <v>2.0110000000000001</v>
      </c>
      <c r="R1255">
        <v>5.0993000000000004</v>
      </c>
      <c r="S1255">
        <v>0.49399999999999999</v>
      </c>
      <c r="T1255">
        <v>0.48399999999999999</v>
      </c>
      <c r="U1255">
        <v>0.47899999999999998</v>
      </c>
      <c r="V1255">
        <v>0.497</v>
      </c>
      <c r="W1255" t="s">
        <v>148</v>
      </c>
      <c r="X1255" t="s">
        <v>671</v>
      </c>
      <c r="Y1255" t="s">
        <v>89</v>
      </c>
      <c r="Z1255" t="s">
        <v>198</v>
      </c>
    </row>
    <row r="1256" spans="1:26" x14ac:dyDescent="0.25">
      <c r="A1256" s="148">
        <v>926</v>
      </c>
      <c r="B1256" s="25">
        <v>43007</v>
      </c>
      <c r="C1256" t="s">
        <v>220</v>
      </c>
      <c r="D1256">
        <v>66.400000000000006</v>
      </c>
      <c r="E1256">
        <v>50</v>
      </c>
      <c r="F1256">
        <v>1.7999999999999999E-2</v>
      </c>
      <c r="G1256">
        <v>521333</v>
      </c>
      <c r="H1256">
        <v>13160</v>
      </c>
      <c r="I1256">
        <v>15.8</v>
      </c>
      <c r="J1256">
        <v>115</v>
      </c>
      <c r="K1256">
        <v>115</v>
      </c>
      <c r="L1256">
        <v>13</v>
      </c>
      <c r="M1256">
        <v>0.97923875432525953</v>
      </c>
      <c r="N1256">
        <v>2.0933999999999999</v>
      </c>
      <c r="O1256">
        <v>2.1105</v>
      </c>
      <c r="P1256">
        <v>2.056</v>
      </c>
      <c r="Q1256">
        <v>1.9870000000000001</v>
      </c>
      <c r="R1256">
        <v>5.0993000000000004</v>
      </c>
      <c r="S1256">
        <v>0.501</v>
      </c>
      <c r="T1256">
        <v>0.48</v>
      </c>
      <c r="U1256">
        <v>0.48</v>
      </c>
      <c r="V1256">
        <v>0.498</v>
      </c>
      <c r="W1256" t="s">
        <v>148</v>
      </c>
      <c r="X1256" t="s">
        <v>671</v>
      </c>
      <c r="Y1256" t="s">
        <v>89</v>
      </c>
      <c r="Z1256" t="s">
        <v>198</v>
      </c>
    </row>
    <row r="1257" spans="1:26" x14ac:dyDescent="0.25">
      <c r="A1257" s="148">
        <v>925</v>
      </c>
      <c r="B1257" s="25">
        <v>43006</v>
      </c>
      <c r="C1257" t="s">
        <v>406</v>
      </c>
      <c r="D1257">
        <v>62.8</v>
      </c>
      <c r="E1257">
        <v>56</v>
      </c>
      <c r="F1257">
        <v>1.7999999999999999E-2</v>
      </c>
      <c r="G1257">
        <v>521333</v>
      </c>
      <c r="H1257">
        <v>13160</v>
      </c>
      <c r="I1257">
        <v>15.8</v>
      </c>
      <c r="J1257">
        <v>115</v>
      </c>
      <c r="K1257">
        <v>115</v>
      </c>
      <c r="L1257">
        <v>13</v>
      </c>
      <c r="M1257">
        <v>0.97923875432525953</v>
      </c>
      <c r="N1257">
        <v>0</v>
      </c>
      <c r="O1257">
        <v>0</v>
      </c>
      <c r="P1257">
        <v>0</v>
      </c>
      <c r="Q1257">
        <v>0</v>
      </c>
      <c r="R1257">
        <v>5.1881000000000004</v>
      </c>
      <c r="S1257" t="s">
        <v>468</v>
      </c>
      <c r="T1257" t="s">
        <v>468</v>
      </c>
      <c r="U1257" t="s">
        <v>468</v>
      </c>
      <c r="V1257">
        <v>2</v>
      </c>
      <c r="W1257" t="s">
        <v>770</v>
      </c>
      <c r="X1257" t="s">
        <v>190</v>
      </c>
      <c r="Y1257" t="s">
        <v>89</v>
      </c>
      <c r="Z1257" t="s">
        <v>198</v>
      </c>
    </row>
    <row r="1258" spans="1:26" x14ac:dyDescent="0.25">
      <c r="A1258" s="148">
        <v>924</v>
      </c>
      <c r="B1258" s="25">
        <v>43006</v>
      </c>
      <c r="C1258" t="s">
        <v>412</v>
      </c>
      <c r="D1258">
        <v>62.8</v>
      </c>
      <c r="E1258">
        <v>56</v>
      </c>
      <c r="F1258">
        <v>1.7999999999999999E-2</v>
      </c>
      <c r="G1258">
        <v>521333</v>
      </c>
      <c r="H1258">
        <v>13160</v>
      </c>
      <c r="I1258">
        <v>15.8</v>
      </c>
      <c r="J1258">
        <v>114</v>
      </c>
      <c r="K1258">
        <v>114</v>
      </c>
      <c r="L1258">
        <v>13</v>
      </c>
      <c r="M1258">
        <v>0.97923875432525953</v>
      </c>
      <c r="N1258">
        <v>2.3607999999999998</v>
      </c>
      <c r="O1258">
        <v>1.7791999999999999</v>
      </c>
      <c r="P1258">
        <v>5.0389999999999997</v>
      </c>
      <c r="Q1258">
        <v>3.7789999999999999</v>
      </c>
      <c r="R1258">
        <v>5.1881000000000004</v>
      </c>
      <c r="S1258">
        <v>1.107</v>
      </c>
      <c r="T1258">
        <v>1.1020000000000001</v>
      </c>
      <c r="U1258">
        <v>1.0820000000000001</v>
      </c>
      <c r="V1258">
        <v>1.1000000000000001</v>
      </c>
      <c r="W1258" t="s">
        <v>148</v>
      </c>
      <c r="X1258" t="s">
        <v>190</v>
      </c>
      <c r="Y1258" t="s">
        <v>89</v>
      </c>
      <c r="Z1258" t="s">
        <v>198</v>
      </c>
    </row>
    <row r="1259" spans="1:26" x14ac:dyDescent="0.25">
      <c r="A1259" s="148">
        <v>923</v>
      </c>
      <c r="B1259" s="25">
        <v>43006</v>
      </c>
      <c r="C1259" t="s">
        <v>293</v>
      </c>
      <c r="D1259">
        <v>60.5</v>
      </c>
      <c r="E1259">
        <v>56</v>
      </c>
      <c r="F1259">
        <v>1.7999999999999999E-2</v>
      </c>
      <c r="G1259">
        <v>521333</v>
      </c>
      <c r="H1259">
        <v>13160</v>
      </c>
      <c r="I1259">
        <v>16.7</v>
      </c>
      <c r="J1259">
        <v>114.5</v>
      </c>
      <c r="K1259">
        <v>114.5</v>
      </c>
      <c r="L1259">
        <v>13.9</v>
      </c>
      <c r="M1259">
        <v>0.97317744154057773</v>
      </c>
      <c r="N1259">
        <v>0</v>
      </c>
      <c r="O1259">
        <v>0</v>
      </c>
      <c r="P1259">
        <v>0</v>
      </c>
      <c r="Q1259">
        <v>0</v>
      </c>
      <c r="R1259">
        <v>5.1881000000000004</v>
      </c>
      <c r="S1259" t="s">
        <v>468</v>
      </c>
      <c r="T1259" t="s">
        <v>468</v>
      </c>
      <c r="U1259" t="s">
        <v>468</v>
      </c>
      <c r="V1259">
        <v>2.4</v>
      </c>
      <c r="W1259" t="s">
        <v>770</v>
      </c>
      <c r="X1259" t="s">
        <v>190</v>
      </c>
      <c r="Y1259" t="s">
        <v>89</v>
      </c>
      <c r="Z1259" t="s">
        <v>198</v>
      </c>
    </row>
    <row r="1260" spans="1:26" x14ac:dyDescent="0.25">
      <c r="A1260" s="148">
        <v>922</v>
      </c>
      <c r="B1260" s="25">
        <v>43006</v>
      </c>
      <c r="C1260" t="s">
        <v>217</v>
      </c>
      <c r="D1260">
        <v>60.5</v>
      </c>
      <c r="E1260">
        <v>56</v>
      </c>
      <c r="F1260">
        <v>1.7999999999999999E-2</v>
      </c>
      <c r="G1260">
        <v>521333</v>
      </c>
      <c r="H1260">
        <v>13160</v>
      </c>
      <c r="I1260">
        <v>15.7</v>
      </c>
      <c r="J1260">
        <v>115</v>
      </c>
      <c r="K1260">
        <v>115</v>
      </c>
      <c r="L1260">
        <v>12.9</v>
      </c>
      <c r="M1260">
        <v>0.97991689750692512</v>
      </c>
      <c r="N1260">
        <v>2.4500999999999999</v>
      </c>
      <c r="O1260">
        <v>2.7280000000000002</v>
      </c>
      <c r="P1260">
        <v>2.29</v>
      </c>
      <c r="Q1260">
        <v>2.5289999999999999</v>
      </c>
      <c r="R1260">
        <v>5.1881000000000004</v>
      </c>
      <c r="S1260">
        <v>0.48499999999999999</v>
      </c>
      <c r="T1260">
        <v>0.48099999999999998</v>
      </c>
      <c r="U1260">
        <v>0.47299999999999998</v>
      </c>
      <c r="V1260">
        <v>0.49099999999999999</v>
      </c>
      <c r="W1260" t="s">
        <v>148</v>
      </c>
      <c r="X1260" t="s">
        <v>190</v>
      </c>
      <c r="Y1260" t="s">
        <v>89</v>
      </c>
      <c r="Z1260" t="s">
        <v>198</v>
      </c>
    </row>
    <row r="1261" spans="1:26" x14ac:dyDescent="0.25">
      <c r="A1261" s="148">
        <v>921</v>
      </c>
      <c r="B1261" s="25">
        <v>43006</v>
      </c>
      <c r="C1261" t="s">
        <v>500</v>
      </c>
      <c r="D1261">
        <v>63.7</v>
      </c>
      <c r="E1261">
        <v>52</v>
      </c>
      <c r="F1261">
        <v>1.7999999999999999E-2</v>
      </c>
      <c r="G1261">
        <v>521333</v>
      </c>
      <c r="H1261">
        <v>13160</v>
      </c>
      <c r="I1261">
        <v>15.7</v>
      </c>
      <c r="J1261">
        <v>115</v>
      </c>
      <c r="K1261">
        <v>115</v>
      </c>
      <c r="L1261">
        <v>12.9</v>
      </c>
      <c r="M1261">
        <v>0.97991689750692512</v>
      </c>
      <c r="N1261">
        <v>0</v>
      </c>
      <c r="O1261">
        <v>0</v>
      </c>
      <c r="P1261">
        <v>0</v>
      </c>
      <c r="Q1261">
        <v>0</v>
      </c>
      <c r="R1261">
        <v>5.1881000000000004</v>
      </c>
      <c r="S1261" t="s">
        <v>468</v>
      </c>
      <c r="T1261" t="s">
        <v>468</v>
      </c>
      <c r="U1261" t="s">
        <v>468</v>
      </c>
      <c r="V1261">
        <v>2</v>
      </c>
      <c r="W1261" t="s">
        <v>766</v>
      </c>
      <c r="X1261" t="s">
        <v>190</v>
      </c>
      <c r="Y1261" t="s">
        <v>89</v>
      </c>
      <c r="Z1261" t="s">
        <v>198</v>
      </c>
    </row>
    <row r="1262" spans="1:26" x14ac:dyDescent="0.25">
      <c r="A1262" s="148">
        <v>920</v>
      </c>
      <c r="B1262" s="25">
        <v>43006</v>
      </c>
      <c r="C1262" t="s">
        <v>222</v>
      </c>
      <c r="D1262">
        <v>60.8</v>
      </c>
      <c r="E1262">
        <v>56</v>
      </c>
      <c r="F1262">
        <v>1.7999999999999999E-2</v>
      </c>
      <c r="G1262">
        <v>521333</v>
      </c>
      <c r="H1262">
        <v>13160</v>
      </c>
      <c r="I1262">
        <v>15.8</v>
      </c>
      <c r="J1262">
        <v>115</v>
      </c>
      <c r="K1262">
        <v>115</v>
      </c>
      <c r="L1262">
        <v>13</v>
      </c>
      <c r="M1262">
        <v>0.97923875432525953</v>
      </c>
      <c r="N1262">
        <v>2.3401000000000001</v>
      </c>
      <c r="O1262">
        <v>2.7692000000000001</v>
      </c>
      <c r="P1262">
        <v>2.21</v>
      </c>
      <c r="Q1262">
        <v>2.5009999999999999</v>
      </c>
      <c r="R1262">
        <v>5.1881000000000004</v>
      </c>
      <c r="S1262">
        <v>0.49</v>
      </c>
      <c r="T1262">
        <v>0.46899999999999997</v>
      </c>
      <c r="U1262">
        <v>0.47</v>
      </c>
      <c r="V1262">
        <v>0.48799999999999999</v>
      </c>
      <c r="W1262" t="s">
        <v>148</v>
      </c>
      <c r="X1262" t="s">
        <v>190</v>
      </c>
      <c r="Y1262" t="s">
        <v>89</v>
      </c>
      <c r="Z1262" t="s">
        <v>198</v>
      </c>
    </row>
    <row r="1263" spans="1:26" x14ac:dyDescent="0.25">
      <c r="A1263" s="148">
        <v>919</v>
      </c>
      <c r="B1263" s="25">
        <v>43005</v>
      </c>
      <c r="C1263" t="s">
        <v>411</v>
      </c>
      <c r="D1263">
        <v>57</v>
      </c>
      <c r="E1263">
        <v>58</v>
      </c>
      <c r="F1263">
        <v>1.7999999999999999E-2</v>
      </c>
      <c r="G1263">
        <v>521333</v>
      </c>
      <c r="H1263">
        <v>13160</v>
      </c>
      <c r="I1263">
        <v>15.8</v>
      </c>
      <c r="J1263">
        <v>115</v>
      </c>
      <c r="K1263">
        <v>115</v>
      </c>
      <c r="L1263">
        <v>13</v>
      </c>
      <c r="M1263">
        <v>0.97923875432525953</v>
      </c>
      <c r="N1263">
        <v>2.1002000000000001</v>
      </c>
      <c r="O1263">
        <v>2.0926999999999998</v>
      </c>
      <c r="P1263">
        <v>2.6187</v>
      </c>
      <c r="Q1263">
        <v>2.609</v>
      </c>
      <c r="R1263">
        <v>5.2648000000000001</v>
      </c>
      <c r="S1263">
        <v>0.65600000000000003</v>
      </c>
      <c r="T1263">
        <v>0.65600000000000003</v>
      </c>
      <c r="U1263">
        <v>0.64200000000000002</v>
      </c>
      <c r="V1263">
        <v>0.66</v>
      </c>
      <c r="W1263" t="s">
        <v>205</v>
      </c>
      <c r="X1263" t="s">
        <v>192</v>
      </c>
      <c r="Y1263" t="s">
        <v>89</v>
      </c>
      <c r="Z1263" t="s">
        <v>198</v>
      </c>
    </row>
    <row r="1264" spans="1:26" x14ac:dyDescent="0.25">
      <c r="A1264" s="148">
        <v>918</v>
      </c>
      <c r="B1264" s="25">
        <v>43005</v>
      </c>
      <c r="C1264" t="s">
        <v>408</v>
      </c>
      <c r="D1264">
        <v>57</v>
      </c>
      <c r="E1264">
        <v>58</v>
      </c>
      <c r="F1264">
        <v>1.7999999999999999E-2</v>
      </c>
      <c r="G1264">
        <v>521333</v>
      </c>
      <c r="H1264">
        <v>13160</v>
      </c>
      <c r="I1264">
        <v>15.7</v>
      </c>
      <c r="J1264">
        <v>116</v>
      </c>
      <c r="K1264">
        <v>116</v>
      </c>
      <c r="L1264">
        <v>12.9</v>
      </c>
      <c r="M1264">
        <v>0.97991689750692512</v>
      </c>
      <c r="N1264">
        <v>1.0190999999999999</v>
      </c>
      <c r="O1264">
        <v>1.0065</v>
      </c>
      <c r="P1264">
        <v>3.8889999999999998</v>
      </c>
      <c r="Q1264">
        <v>3.8879999999999999</v>
      </c>
      <c r="R1264">
        <v>5.2648000000000001</v>
      </c>
      <c r="S1264">
        <v>2.0089999999999999</v>
      </c>
      <c r="T1264">
        <v>2.0339999999999998</v>
      </c>
      <c r="U1264">
        <v>1.9810000000000001</v>
      </c>
      <c r="V1264">
        <v>1.9990000000000001</v>
      </c>
      <c r="W1264" t="s">
        <v>205</v>
      </c>
      <c r="X1264" t="s">
        <v>192</v>
      </c>
      <c r="Y1264" t="s">
        <v>89</v>
      </c>
      <c r="Z1264" t="s">
        <v>198</v>
      </c>
    </row>
    <row r="1265" spans="1:26" x14ac:dyDescent="0.25">
      <c r="A1265" s="148">
        <v>917</v>
      </c>
      <c r="B1265" s="25">
        <v>43005</v>
      </c>
      <c r="C1265" t="s">
        <v>293</v>
      </c>
      <c r="D1265">
        <v>57</v>
      </c>
      <c r="E1265">
        <v>58</v>
      </c>
      <c r="F1265">
        <v>1.7999999999999999E-2</v>
      </c>
      <c r="G1265">
        <v>521333</v>
      </c>
      <c r="H1265">
        <v>13160</v>
      </c>
      <c r="I1265">
        <v>16.399999999999999</v>
      </c>
      <c r="J1265">
        <v>114</v>
      </c>
      <c r="K1265">
        <v>114</v>
      </c>
      <c r="L1265">
        <v>13.6</v>
      </c>
      <c r="M1265">
        <v>0.97518952446588558</v>
      </c>
      <c r="N1265">
        <v>0</v>
      </c>
      <c r="O1265">
        <v>0</v>
      </c>
      <c r="P1265">
        <v>0</v>
      </c>
      <c r="Q1265">
        <v>0</v>
      </c>
      <c r="R1265">
        <v>5.2648000000000001</v>
      </c>
      <c r="S1265" t="s">
        <v>468</v>
      </c>
      <c r="T1265" t="s">
        <v>468</v>
      </c>
      <c r="U1265">
        <v>3.4</v>
      </c>
      <c r="V1265">
        <v>3</v>
      </c>
      <c r="W1265" t="s">
        <v>755</v>
      </c>
      <c r="X1265" t="s">
        <v>192</v>
      </c>
      <c r="Y1265" t="s">
        <v>89</v>
      </c>
      <c r="Z1265" t="s">
        <v>198</v>
      </c>
    </row>
    <row r="1266" spans="1:26" x14ac:dyDescent="0.25">
      <c r="A1266" s="148">
        <v>916</v>
      </c>
      <c r="B1266" s="25">
        <v>43005</v>
      </c>
      <c r="C1266" t="s">
        <v>560</v>
      </c>
      <c r="D1266">
        <v>65.099999999999994</v>
      </c>
      <c r="E1266">
        <v>51</v>
      </c>
      <c r="F1266">
        <v>1.7999999999999999E-2</v>
      </c>
      <c r="G1266">
        <v>521333</v>
      </c>
      <c r="H1266">
        <v>13160</v>
      </c>
      <c r="I1266">
        <v>15.8</v>
      </c>
      <c r="J1266">
        <v>114.5</v>
      </c>
      <c r="K1266">
        <v>114.5</v>
      </c>
      <c r="L1266">
        <v>13</v>
      </c>
      <c r="M1266">
        <v>0.97923875432525953</v>
      </c>
      <c r="N1266">
        <v>0</v>
      </c>
      <c r="O1266">
        <v>0</v>
      </c>
      <c r="P1266">
        <v>0</v>
      </c>
      <c r="Q1266">
        <v>0</v>
      </c>
      <c r="R1266">
        <v>5.2648000000000001</v>
      </c>
      <c r="S1266" t="s">
        <v>468</v>
      </c>
      <c r="T1266" t="s">
        <v>468</v>
      </c>
      <c r="U1266" t="s">
        <v>468</v>
      </c>
      <c r="V1266">
        <v>2.4</v>
      </c>
      <c r="W1266" t="s">
        <v>205</v>
      </c>
      <c r="X1266" t="s">
        <v>190</v>
      </c>
      <c r="Y1266" t="s">
        <v>89</v>
      </c>
      <c r="Z1266" t="s">
        <v>198</v>
      </c>
    </row>
    <row r="1267" spans="1:26" x14ac:dyDescent="0.25">
      <c r="A1267" s="148">
        <v>916</v>
      </c>
      <c r="B1267" s="25">
        <v>43005</v>
      </c>
      <c r="C1267" t="s">
        <v>220</v>
      </c>
      <c r="D1267">
        <v>65.099999999999994</v>
      </c>
      <c r="E1267">
        <v>51</v>
      </c>
      <c r="F1267">
        <v>1.7999999999999999E-2</v>
      </c>
      <c r="G1267">
        <v>521333</v>
      </c>
      <c r="H1267">
        <v>13160</v>
      </c>
      <c r="I1267">
        <v>15.8</v>
      </c>
      <c r="J1267">
        <v>114.5</v>
      </c>
      <c r="K1267">
        <v>114.5</v>
      </c>
      <c r="L1267">
        <v>13</v>
      </c>
      <c r="M1267">
        <v>0.97923875432525953</v>
      </c>
      <c r="N1267">
        <v>0</v>
      </c>
      <c r="O1267">
        <v>0</v>
      </c>
      <c r="P1267">
        <v>0</v>
      </c>
      <c r="Q1267">
        <v>0</v>
      </c>
      <c r="R1267">
        <v>5.2648000000000001</v>
      </c>
      <c r="S1267" t="s">
        <v>468</v>
      </c>
      <c r="T1267" t="s">
        <v>468</v>
      </c>
      <c r="U1267" t="s">
        <v>468</v>
      </c>
      <c r="V1267">
        <v>2.4</v>
      </c>
      <c r="W1267" t="s">
        <v>761</v>
      </c>
      <c r="X1267" t="s">
        <v>190</v>
      </c>
      <c r="Y1267" t="s">
        <v>89</v>
      </c>
      <c r="Z1267" t="s">
        <v>198</v>
      </c>
    </row>
    <row r="1268" spans="1:26" x14ac:dyDescent="0.25">
      <c r="A1268" s="148">
        <v>915</v>
      </c>
      <c r="B1268" s="25">
        <v>43005</v>
      </c>
      <c r="C1268" t="s">
        <v>220</v>
      </c>
      <c r="D1268">
        <v>65.099999999999994</v>
      </c>
      <c r="E1268">
        <v>51</v>
      </c>
      <c r="F1268">
        <v>1.7999999999999999E-2</v>
      </c>
      <c r="G1268">
        <v>521333</v>
      </c>
      <c r="H1268">
        <v>13160</v>
      </c>
      <c r="I1268">
        <v>15.8</v>
      </c>
      <c r="J1268">
        <v>114</v>
      </c>
      <c r="K1268">
        <v>114</v>
      </c>
      <c r="L1268">
        <v>13</v>
      </c>
      <c r="M1268">
        <v>0.97923875432525953</v>
      </c>
      <c r="N1268">
        <v>2.2515999999999998</v>
      </c>
      <c r="O1268">
        <v>2.6821999999999999</v>
      </c>
      <c r="P1268">
        <v>2.113</v>
      </c>
      <c r="Q1268">
        <v>2.468</v>
      </c>
      <c r="R1268">
        <v>5.2648000000000001</v>
      </c>
      <c r="S1268">
        <v>0.49399999999999999</v>
      </c>
      <c r="T1268">
        <v>0.48399999999999999</v>
      </c>
      <c r="U1268">
        <v>0.47899999999999998</v>
      </c>
      <c r="V1268">
        <v>0.497</v>
      </c>
      <c r="W1268" t="s">
        <v>148</v>
      </c>
      <c r="X1268" t="s">
        <v>190</v>
      </c>
      <c r="Y1268" t="s">
        <v>89</v>
      </c>
      <c r="Z1268" t="s">
        <v>198</v>
      </c>
    </row>
    <row r="1269" spans="1:26" x14ac:dyDescent="0.25">
      <c r="A1269" s="148">
        <v>914</v>
      </c>
      <c r="B1269" s="25">
        <v>43004</v>
      </c>
      <c r="C1269" t="s">
        <v>406</v>
      </c>
      <c r="D1269">
        <v>55</v>
      </c>
      <c r="E1269">
        <v>55</v>
      </c>
      <c r="F1269">
        <v>1.7999999999999999E-2</v>
      </c>
      <c r="G1269">
        <v>521333</v>
      </c>
      <c r="H1269">
        <v>13160</v>
      </c>
      <c r="I1269">
        <v>15.8</v>
      </c>
      <c r="J1269">
        <v>115</v>
      </c>
      <c r="K1269">
        <v>115</v>
      </c>
      <c r="L1269">
        <v>13</v>
      </c>
      <c r="M1269">
        <v>0.97923875432525953</v>
      </c>
      <c r="N1269">
        <v>1.0027999999999999</v>
      </c>
      <c r="O1269">
        <v>1.0277000000000001</v>
      </c>
      <c r="P1269">
        <v>3.202</v>
      </c>
      <c r="Q1269">
        <v>3.2890000000000001</v>
      </c>
      <c r="R1269">
        <v>5.1790000000000003</v>
      </c>
      <c r="S1269">
        <v>1.6539999999999999</v>
      </c>
      <c r="T1269">
        <v>1.657</v>
      </c>
      <c r="U1269">
        <v>1.621</v>
      </c>
      <c r="V1269">
        <v>1.639</v>
      </c>
      <c r="W1269" t="s">
        <v>205</v>
      </c>
      <c r="X1269" t="s">
        <v>192</v>
      </c>
      <c r="Y1269" t="s">
        <v>89</v>
      </c>
      <c r="Z1269" t="s">
        <v>198</v>
      </c>
    </row>
    <row r="1270" spans="1:26" x14ac:dyDescent="0.25">
      <c r="A1270" s="148">
        <v>912</v>
      </c>
      <c r="B1270" s="25">
        <v>43004</v>
      </c>
      <c r="C1270" t="s">
        <v>217</v>
      </c>
      <c r="D1270">
        <v>55</v>
      </c>
      <c r="E1270">
        <v>55</v>
      </c>
      <c r="F1270">
        <v>1.7999999999999999E-2</v>
      </c>
      <c r="G1270">
        <v>521333</v>
      </c>
      <c r="H1270">
        <v>13160</v>
      </c>
      <c r="I1270">
        <v>15.7</v>
      </c>
      <c r="J1270">
        <v>116</v>
      </c>
      <c r="K1270">
        <v>116</v>
      </c>
      <c r="L1270">
        <v>12.9</v>
      </c>
      <c r="M1270">
        <v>0.97991689750692512</v>
      </c>
      <c r="N1270">
        <v>2.0291999999999999</v>
      </c>
      <c r="O1270">
        <v>2.0828000000000002</v>
      </c>
      <c r="P1270">
        <v>1.8819999999999999</v>
      </c>
      <c r="Q1270">
        <v>1.9906999999999999</v>
      </c>
      <c r="R1270">
        <v>5.1790000000000003</v>
      </c>
      <c r="S1270">
        <v>0.48</v>
      </c>
      <c r="T1270">
        <v>0.495</v>
      </c>
      <c r="U1270">
        <v>0.47799999999999998</v>
      </c>
      <c r="V1270">
        <v>0.496</v>
      </c>
      <c r="W1270" t="s">
        <v>205</v>
      </c>
      <c r="X1270" t="s">
        <v>192</v>
      </c>
      <c r="Y1270" t="s">
        <v>89</v>
      </c>
      <c r="Z1270" t="s">
        <v>198</v>
      </c>
    </row>
    <row r="1271" spans="1:26" x14ac:dyDescent="0.25">
      <c r="A1271" s="148">
        <v>913</v>
      </c>
      <c r="B1271" s="25">
        <v>43004</v>
      </c>
      <c r="C1271" t="s">
        <v>412</v>
      </c>
      <c r="D1271">
        <v>55</v>
      </c>
      <c r="E1271">
        <v>55</v>
      </c>
      <c r="F1271">
        <v>1.7999999999999999E-2</v>
      </c>
      <c r="G1271">
        <v>521333</v>
      </c>
      <c r="H1271">
        <v>13160</v>
      </c>
      <c r="I1271">
        <v>15.8</v>
      </c>
      <c r="J1271">
        <v>115.5</v>
      </c>
      <c r="K1271">
        <v>115.5</v>
      </c>
      <c r="L1271">
        <v>13</v>
      </c>
      <c r="M1271">
        <v>0.97923875432525953</v>
      </c>
      <c r="N1271">
        <v>2.1021999999999998</v>
      </c>
      <c r="O1271">
        <v>2.1225999999999998</v>
      </c>
      <c r="P1271">
        <v>3.9889999999999999</v>
      </c>
      <c r="Q1271">
        <v>4.0190000000000001</v>
      </c>
      <c r="R1271">
        <v>5.1790000000000003</v>
      </c>
      <c r="S1271">
        <v>0.98299999999999998</v>
      </c>
      <c r="T1271">
        <v>0.98099999999999998</v>
      </c>
      <c r="U1271">
        <v>0.96199999999999997</v>
      </c>
      <c r="V1271">
        <v>0.98</v>
      </c>
      <c r="W1271" t="s">
        <v>205</v>
      </c>
      <c r="X1271" t="s">
        <v>192</v>
      </c>
      <c r="Y1271" t="s">
        <v>89</v>
      </c>
      <c r="Z1271" t="s">
        <v>198</v>
      </c>
    </row>
    <row r="1272" spans="1:26" x14ac:dyDescent="0.25">
      <c r="A1272" s="148">
        <v>912</v>
      </c>
      <c r="B1272" s="25">
        <v>43004</v>
      </c>
      <c r="C1272" t="s">
        <v>217</v>
      </c>
      <c r="D1272">
        <v>55</v>
      </c>
      <c r="E1272">
        <v>55</v>
      </c>
      <c r="F1272">
        <v>1.7999999999999999E-2</v>
      </c>
      <c r="G1272">
        <v>521333</v>
      </c>
      <c r="H1272">
        <v>13160</v>
      </c>
      <c r="I1272">
        <v>15.7</v>
      </c>
      <c r="J1272">
        <v>116</v>
      </c>
      <c r="K1272">
        <v>116</v>
      </c>
      <c r="L1272">
        <v>12.9</v>
      </c>
      <c r="M1272">
        <v>0.97991689750692512</v>
      </c>
      <c r="N1272">
        <v>2.1099000000000001</v>
      </c>
      <c r="O1272">
        <v>2.0720000000000001</v>
      </c>
      <c r="P1272">
        <v>2.0819999999999999</v>
      </c>
      <c r="Q1272">
        <v>2.0099999999999998</v>
      </c>
      <c r="R1272">
        <v>5.1790000000000003</v>
      </c>
      <c r="S1272">
        <v>0.51100000000000001</v>
      </c>
      <c r="T1272">
        <v>0.502</v>
      </c>
      <c r="U1272">
        <v>0.496</v>
      </c>
      <c r="V1272">
        <v>0.496</v>
      </c>
      <c r="W1272" t="s">
        <v>205</v>
      </c>
      <c r="X1272" t="s">
        <v>192</v>
      </c>
      <c r="Y1272" t="s">
        <v>89</v>
      </c>
      <c r="Z1272" t="s">
        <v>198</v>
      </c>
    </row>
    <row r="1273" spans="1:26" x14ac:dyDescent="0.25">
      <c r="A1273" s="148">
        <v>911</v>
      </c>
      <c r="B1273" s="25">
        <v>43004</v>
      </c>
      <c r="C1273" t="s">
        <v>293</v>
      </c>
      <c r="D1273">
        <v>55</v>
      </c>
      <c r="E1273">
        <v>55</v>
      </c>
      <c r="F1273">
        <v>1.7999999999999999E-2</v>
      </c>
      <c r="G1273">
        <v>521333</v>
      </c>
      <c r="H1273">
        <v>13160</v>
      </c>
      <c r="I1273">
        <v>16.399999999999999</v>
      </c>
      <c r="J1273">
        <v>115</v>
      </c>
      <c r="K1273">
        <v>115</v>
      </c>
      <c r="L1273">
        <v>13.6</v>
      </c>
      <c r="M1273">
        <v>0.97518952446588558</v>
      </c>
      <c r="N1273">
        <v>0</v>
      </c>
      <c r="O1273">
        <v>0</v>
      </c>
      <c r="P1273">
        <v>0</v>
      </c>
      <c r="Q1273">
        <v>0</v>
      </c>
      <c r="R1273">
        <v>5.1790000000000003</v>
      </c>
      <c r="S1273" t="s">
        <v>468</v>
      </c>
      <c r="T1273" t="s">
        <v>468</v>
      </c>
      <c r="U1273">
        <v>3.4</v>
      </c>
      <c r="V1273">
        <v>3.4</v>
      </c>
      <c r="W1273" t="s">
        <v>755</v>
      </c>
      <c r="X1273" t="s">
        <v>192</v>
      </c>
      <c r="Y1273" t="s">
        <v>89</v>
      </c>
      <c r="Z1273" t="s">
        <v>198</v>
      </c>
    </row>
    <row r="1274" spans="1:26" x14ac:dyDescent="0.25">
      <c r="A1274" s="148">
        <v>910</v>
      </c>
      <c r="B1274" s="25">
        <v>43004</v>
      </c>
      <c r="C1274" t="s">
        <v>500</v>
      </c>
      <c r="D1274">
        <v>55</v>
      </c>
      <c r="E1274">
        <v>55</v>
      </c>
      <c r="F1274">
        <v>1.7999999999999999E-2</v>
      </c>
      <c r="G1274">
        <v>521333</v>
      </c>
      <c r="H1274">
        <v>13160</v>
      </c>
      <c r="I1274">
        <v>15.6</v>
      </c>
      <c r="J1274">
        <v>114</v>
      </c>
      <c r="K1274">
        <v>114</v>
      </c>
      <c r="L1274">
        <v>12.9</v>
      </c>
      <c r="M1274">
        <v>0.97991689750692512</v>
      </c>
      <c r="N1274">
        <v>0</v>
      </c>
      <c r="O1274">
        <v>0</v>
      </c>
      <c r="P1274">
        <v>0</v>
      </c>
      <c r="Q1274">
        <v>0</v>
      </c>
      <c r="R1274">
        <v>5.1790000000000003</v>
      </c>
      <c r="S1274" t="s">
        <v>468</v>
      </c>
      <c r="T1274" t="s">
        <v>468</v>
      </c>
      <c r="U1274">
        <v>3.4</v>
      </c>
      <c r="V1274">
        <v>3.4</v>
      </c>
      <c r="W1274" t="s">
        <v>755</v>
      </c>
      <c r="X1274" t="s">
        <v>192</v>
      </c>
      <c r="Y1274" t="s">
        <v>89</v>
      </c>
      <c r="Z1274" t="s">
        <v>198</v>
      </c>
    </row>
    <row r="1275" spans="1:26" x14ac:dyDescent="0.25">
      <c r="A1275" s="148">
        <v>909</v>
      </c>
      <c r="B1275" s="25">
        <v>43003</v>
      </c>
      <c r="C1275" t="s">
        <v>408</v>
      </c>
      <c r="D1275">
        <v>56</v>
      </c>
      <c r="E1275">
        <v>55</v>
      </c>
      <c r="F1275">
        <v>1.7999999999999999E-2</v>
      </c>
      <c r="G1275">
        <v>521333</v>
      </c>
      <c r="H1275">
        <v>13160</v>
      </c>
      <c r="I1275">
        <v>15.7</v>
      </c>
      <c r="J1275">
        <v>115.5</v>
      </c>
      <c r="K1275">
        <v>115.5</v>
      </c>
      <c r="L1275">
        <v>12.9</v>
      </c>
      <c r="M1275">
        <v>0.97991689750692512</v>
      </c>
      <c r="N1275">
        <v>1.0222</v>
      </c>
      <c r="O1275">
        <v>1.0293000000000001</v>
      </c>
      <c r="P1275">
        <v>3.2120000000000002</v>
      </c>
      <c r="Q1275">
        <v>3.23</v>
      </c>
      <c r="R1275">
        <v>5.2138</v>
      </c>
      <c r="S1275">
        <v>1.6379999999999999</v>
      </c>
      <c r="T1275">
        <v>1.6359999999999999</v>
      </c>
      <c r="U1275">
        <v>1.6040000000000001</v>
      </c>
      <c r="V1275">
        <v>1.6220000000000001</v>
      </c>
      <c r="W1275" t="s">
        <v>148</v>
      </c>
      <c r="X1275" t="s">
        <v>192</v>
      </c>
      <c r="Y1275" t="s">
        <v>89</v>
      </c>
      <c r="Z1275" t="s">
        <v>198</v>
      </c>
    </row>
    <row r="1276" spans="1:26" x14ac:dyDescent="0.25">
      <c r="A1276" s="148">
        <v>908</v>
      </c>
      <c r="B1276" s="25">
        <v>43003</v>
      </c>
      <c r="C1276" t="s">
        <v>293</v>
      </c>
      <c r="D1276">
        <v>56</v>
      </c>
      <c r="E1276">
        <v>55</v>
      </c>
      <c r="F1276">
        <v>1.7999999999999999E-2</v>
      </c>
      <c r="G1276">
        <v>521333</v>
      </c>
      <c r="H1276">
        <v>13160</v>
      </c>
      <c r="I1276">
        <v>16.5</v>
      </c>
      <c r="J1276">
        <v>115</v>
      </c>
      <c r="K1276">
        <v>115</v>
      </c>
      <c r="L1276">
        <v>13.7</v>
      </c>
      <c r="M1276">
        <v>0.97451790633608826</v>
      </c>
      <c r="N1276">
        <v>0</v>
      </c>
      <c r="O1276">
        <v>0</v>
      </c>
      <c r="P1276">
        <v>0</v>
      </c>
      <c r="Q1276">
        <v>0</v>
      </c>
      <c r="R1276">
        <v>5.2138</v>
      </c>
      <c r="S1276" t="s">
        <v>468</v>
      </c>
      <c r="T1276" t="s">
        <v>468</v>
      </c>
      <c r="U1276" t="s">
        <v>468</v>
      </c>
      <c r="V1276">
        <v>3.5</v>
      </c>
      <c r="W1276" t="s">
        <v>755</v>
      </c>
      <c r="X1276" t="s">
        <v>192</v>
      </c>
      <c r="Y1276" t="s">
        <v>89</v>
      </c>
      <c r="Z1276" t="s">
        <v>198</v>
      </c>
    </row>
    <row r="1277" spans="1:26" x14ac:dyDescent="0.25">
      <c r="A1277" s="148">
        <v>907</v>
      </c>
      <c r="B1277" s="25">
        <v>43003</v>
      </c>
      <c r="C1277" t="s">
        <v>560</v>
      </c>
      <c r="D1277">
        <v>56</v>
      </c>
      <c r="E1277">
        <v>55</v>
      </c>
      <c r="F1277">
        <v>1.7999999999999999E-2</v>
      </c>
      <c r="G1277">
        <v>521333</v>
      </c>
      <c r="H1277">
        <v>13160</v>
      </c>
      <c r="I1277">
        <v>15.8</v>
      </c>
      <c r="J1277">
        <v>115.5</v>
      </c>
      <c r="K1277">
        <v>115.5</v>
      </c>
      <c r="L1277">
        <v>13</v>
      </c>
      <c r="M1277">
        <v>0.97923875432525953</v>
      </c>
      <c r="N1277">
        <v>0</v>
      </c>
      <c r="O1277">
        <v>0</v>
      </c>
      <c r="P1277">
        <v>0</v>
      </c>
      <c r="Q1277">
        <v>0</v>
      </c>
      <c r="R1277">
        <v>5.2138</v>
      </c>
      <c r="S1277" t="s">
        <v>468</v>
      </c>
      <c r="T1277" t="s">
        <v>468</v>
      </c>
      <c r="U1277" t="s">
        <v>468</v>
      </c>
      <c r="V1277">
        <v>4</v>
      </c>
      <c r="W1277" t="s">
        <v>755</v>
      </c>
      <c r="X1277" t="s">
        <v>192</v>
      </c>
      <c r="Y1277" t="s">
        <v>89</v>
      </c>
      <c r="Z1277" t="s">
        <v>198</v>
      </c>
    </row>
    <row r="1278" spans="1:26" x14ac:dyDescent="0.25">
      <c r="A1278" s="148">
        <v>906</v>
      </c>
      <c r="B1278" s="25">
        <v>43003</v>
      </c>
      <c r="C1278" t="s">
        <v>222</v>
      </c>
      <c r="D1278">
        <v>64</v>
      </c>
      <c r="E1278">
        <v>61</v>
      </c>
      <c r="F1278">
        <v>1.7999999999999999E-2</v>
      </c>
      <c r="G1278">
        <v>521333</v>
      </c>
      <c r="H1278">
        <v>13160</v>
      </c>
      <c r="I1278">
        <v>15.8</v>
      </c>
      <c r="J1278">
        <v>115</v>
      </c>
      <c r="K1278">
        <v>115</v>
      </c>
      <c r="L1278">
        <v>13</v>
      </c>
      <c r="M1278">
        <v>0.97923875432525953</v>
      </c>
      <c r="N1278">
        <v>2.3409</v>
      </c>
      <c r="O1278">
        <v>2.6587999999999998</v>
      </c>
      <c r="P1278">
        <v>2.1190000000000002</v>
      </c>
      <c r="Q1278">
        <v>2.4780000000000002</v>
      </c>
      <c r="R1278">
        <v>5.2138</v>
      </c>
      <c r="S1278">
        <v>0.47199999999999998</v>
      </c>
      <c r="T1278">
        <v>0.48599999999999999</v>
      </c>
      <c r="U1278">
        <v>0.46899999999999997</v>
      </c>
      <c r="V1278">
        <v>0.48699999999999999</v>
      </c>
      <c r="W1278" t="s">
        <v>148</v>
      </c>
      <c r="X1278" t="s">
        <v>190</v>
      </c>
      <c r="Y1278" t="s">
        <v>89</v>
      </c>
      <c r="Z1278" t="s">
        <v>198</v>
      </c>
    </row>
    <row r="1279" spans="1:26" x14ac:dyDescent="0.25">
      <c r="A1279" s="148">
        <v>905</v>
      </c>
      <c r="B1279" s="25">
        <v>43003</v>
      </c>
      <c r="C1279" t="s">
        <v>560</v>
      </c>
      <c r="D1279">
        <v>63.7</v>
      </c>
      <c r="E1279">
        <v>59</v>
      </c>
      <c r="F1279">
        <v>1.7999999999999999E-2</v>
      </c>
      <c r="G1279">
        <v>521333</v>
      </c>
      <c r="H1279">
        <v>13160</v>
      </c>
      <c r="I1279">
        <v>15.8</v>
      </c>
      <c r="J1279">
        <v>115</v>
      </c>
      <c r="K1279">
        <v>115</v>
      </c>
      <c r="L1279">
        <v>13</v>
      </c>
      <c r="M1279">
        <v>0.97923875432525953</v>
      </c>
      <c r="N1279">
        <v>1.2408999999999999</v>
      </c>
      <c r="O1279">
        <v>1.7629999999999999</v>
      </c>
      <c r="P1279">
        <v>3.6269999999999998</v>
      </c>
      <c r="Q1279">
        <v>5.0860000000000003</v>
      </c>
      <c r="R1279">
        <v>5.2138</v>
      </c>
      <c r="S1279">
        <v>1.524</v>
      </c>
      <c r="T1279">
        <v>1.504</v>
      </c>
      <c r="U1279">
        <v>1.4830000000000001</v>
      </c>
      <c r="V1279">
        <v>1.5009999999999999</v>
      </c>
      <c r="W1279" t="s">
        <v>148</v>
      </c>
      <c r="X1279" t="s">
        <v>190</v>
      </c>
      <c r="Y1279" t="s">
        <v>89</v>
      </c>
      <c r="Z1279" t="s">
        <v>198</v>
      </c>
    </row>
    <row r="1280" spans="1:26" x14ac:dyDescent="0.25">
      <c r="A1280" s="148">
        <v>904</v>
      </c>
      <c r="B1280" s="25">
        <v>43003</v>
      </c>
      <c r="C1280" t="s">
        <v>220</v>
      </c>
      <c r="D1280">
        <v>63.7</v>
      </c>
      <c r="E1280">
        <v>59</v>
      </c>
      <c r="F1280">
        <v>1.7999999999999999E-2</v>
      </c>
      <c r="G1280">
        <v>521333</v>
      </c>
      <c r="H1280">
        <v>13160</v>
      </c>
      <c r="I1280">
        <v>15.8</v>
      </c>
      <c r="J1280">
        <v>115.5</v>
      </c>
      <c r="K1280">
        <v>115.5</v>
      </c>
      <c r="L1280">
        <v>13</v>
      </c>
      <c r="M1280">
        <v>0.97923875432525953</v>
      </c>
      <c r="N1280">
        <v>2.1482000000000001</v>
      </c>
      <c r="O1280">
        <v>2.5470999999999999</v>
      </c>
      <c r="P1280">
        <v>2.056</v>
      </c>
      <c r="Q1280">
        <v>2.3220000000000001</v>
      </c>
      <c r="R1280">
        <v>5.2138</v>
      </c>
      <c r="S1280">
        <v>0.499</v>
      </c>
      <c r="T1280">
        <v>0.47499999999999998</v>
      </c>
      <c r="U1280">
        <v>0.47699999999999998</v>
      </c>
      <c r="V1280">
        <v>0.495</v>
      </c>
      <c r="W1280" t="s">
        <v>148</v>
      </c>
      <c r="X1280" t="s">
        <v>190</v>
      </c>
      <c r="Y1280" t="s">
        <v>89</v>
      </c>
      <c r="Z1280" t="s">
        <v>198</v>
      </c>
    </row>
    <row r="1281" spans="1:26" x14ac:dyDescent="0.25">
      <c r="A1281" s="148">
        <v>903</v>
      </c>
      <c r="B1281" s="25">
        <v>43002</v>
      </c>
      <c r="C1281" t="s">
        <v>412</v>
      </c>
      <c r="D1281">
        <v>50</v>
      </c>
      <c r="E1281">
        <v>45</v>
      </c>
      <c r="F1281">
        <v>1.7999999999999999E-2</v>
      </c>
      <c r="G1281">
        <v>521333</v>
      </c>
      <c r="H1281">
        <v>13160</v>
      </c>
      <c r="I1281">
        <v>15.8</v>
      </c>
      <c r="J1281">
        <v>114.5</v>
      </c>
      <c r="K1281">
        <v>114.5</v>
      </c>
      <c r="L1281">
        <v>13</v>
      </c>
      <c r="M1281">
        <v>0.97923875432525953</v>
      </c>
      <c r="N1281">
        <v>2.0291999999999999</v>
      </c>
      <c r="O1281">
        <v>2.1259999999999999</v>
      </c>
      <c r="P1281">
        <v>3.9929999999999999</v>
      </c>
      <c r="Q1281">
        <v>4.1479999999999997</v>
      </c>
      <c r="R1281">
        <v>5.0976999999999997</v>
      </c>
      <c r="S1281">
        <v>1.0029999999999999</v>
      </c>
      <c r="T1281">
        <v>0.995</v>
      </c>
      <c r="U1281">
        <v>0.97799999999999998</v>
      </c>
      <c r="V1281">
        <v>0.996</v>
      </c>
      <c r="W1281" t="s">
        <v>148</v>
      </c>
      <c r="X1281" t="s">
        <v>192</v>
      </c>
      <c r="Y1281" t="s">
        <v>89</v>
      </c>
      <c r="Z1281" t="s">
        <v>198</v>
      </c>
    </row>
    <row r="1282" spans="1:26" x14ac:dyDescent="0.25">
      <c r="A1282" s="148">
        <v>902</v>
      </c>
      <c r="B1282" s="25">
        <v>43002</v>
      </c>
      <c r="C1282" t="s">
        <v>406</v>
      </c>
      <c r="D1282">
        <v>50</v>
      </c>
      <c r="E1282">
        <v>45</v>
      </c>
      <c r="F1282">
        <v>1.7999999999999999E-2</v>
      </c>
      <c r="G1282">
        <v>521333</v>
      </c>
      <c r="H1282">
        <v>13160</v>
      </c>
      <c r="I1282">
        <v>15.8</v>
      </c>
      <c r="J1282">
        <v>115</v>
      </c>
      <c r="K1282">
        <v>115</v>
      </c>
      <c r="L1282">
        <v>13</v>
      </c>
      <c r="M1282">
        <v>0.97923875432525953</v>
      </c>
      <c r="N1282">
        <v>0</v>
      </c>
      <c r="O1282">
        <v>0</v>
      </c>
      <c r="P1282">
        <v>0</v>
      </c>
      <c r="Q1282">
        <v>0</v>
      </c>
      <c r="R1282">
        <v>5.0976999999999997</v>
      </c>
      <c r="S1282" t="s">
        <v>468</v>
      </c>
      <c r="T1282" t="s">
        <v>468</v>
      </c>
      <c r="U1282" t="s">
        <v>468</v>
      </c>
      <c r="V1282">
        <v>2.4</v>
      </c>
      <c r="W1282" t="s">
        <v>748</v>
      </c>
      <c r="X1282">
        <v>0</v>
      </c>
      <c r="Y1282" t="s">
        <v>89</v>
      </c>
      <c r="Z1282" t="s">
        <v>198</v>
      </c>
    </row>
    <row r="1283" spans="1:26" x14ac:dyDescent="0.25">
      <c r="A1283" s="148">
        <v>901</v>
      </c>
      <c r="B1283" s="25">
        <v>43002</v>
      </c>
      <c r="C1283" t="s">
        <v>293</v>
      </c>
      <c r="D1283">
        <v>50</v>
      </c>
      <c r="E1283">
        <v>45</v>
      </c>
      <c r="F1283">
        <v>1.7999999999999999E-2</v>
      </c>
      <c r="G1283">
        <v>521333</v>
      </c>
      <c r="H1283">
        <v>13160</v>
      </c>
      <c r="I1283">
        <v>16.7</v>
      </c>
      <c r="J1283">
        <v>116</v>
      </c>
      <c r="K1283">
        <v>116</v>
      </c>
      <c r="L1283">
        <v>13.8</v>
      </c>
      <c r="M1283">
        <v>0.97384721266345486</v>
      </c>
      <c r="N1283">
        <v>1.0199199999999999</v>
      </c>
      <c r="O1283">
        <v>1.022</v>
      </c>
      <c r="P1283">
        <v>3.25</v>
      </c>
      <c r="Q1283">
        <v>3.2440000000000002</v>
      </c>
      <c r="R1283">
        <v>5.0976999999999997</v>
      </c>
      <c r="S1283">
        <v>1.6240000000000001</v>
      </c>
      <c r="T1283">
        <v>1.6180000000000001</v>
      </c>
      <c r="U1283">
        <v>1.579</v>
      </c>
      <c r="V1283">
        <v>1.597</v>
      </c>
      <c r="W1283" t="s">
        <v>148</v>
      </c>
      <c r="X1283" t="s">
        <v>192</v>
      </c>
      <c r="Y1283" t="s">
        <v>89</v>
      </c>
      <c r="Z1283" t="s">
        <v>198</v>
      </c>
    </row>
    <row r="1284" spans="1:26" x14ac:dyDescent="0.25">
      <c r="A1284" s="148">
        <v>900</v>
      </c>
      <c r="B1284" s="25">
        <v>43002</v>
      </c>
      <c r="C1284" t="s">
        <v>217</v>
      </c>
      <c r="D1284">
        <v>64.900000000000006</v>
      </c>
      <c r="E1284">
        <v>59</v>
      </c>
      <c r="F1284">
        <v>1.7999999999999999E-2</v>
      </c>
      <c r="G1284">
        <v>521333</v>
      </c>
      <c r="H1284">
        <v>13160</v>
      </c>
      <c r="I1284">
        <v>15.7</v>
      </c>
      <c r="J1284">
        <v>115.5</v>
      </c>
      <c r="K1284">
        <v>115.5</v>
      </c>
      <c r="L1284">
        <v>12.9</v>
      </c>
      <c r="M1284">
        <v>0.97991689750692512</v>
      </c>
      <c r="N1284">
        <v>2.3003999999999998</v>
      </c>
      <c r="O1284">
        <v>2.6511</v>
      </c>
      <c r="P1284">
        <v>2.1890000000000001</v>
      </c>
      <c r="Q1284">
        <v>2.4849999999999999</v>
      </c>
      <c r="R1284">
        <v>5.0976999999999997</v>
      </c>
      <c r="S1284">
        <v>0.48499999999999999</v>
      </c>
      <c r="T1284">
        <v>0.47799999999999998</v>
      </c>
      <c r="U1284">
        <v>0.47199999999999998</v>
      </c>
      <c r="V1284">
        <v>0.49</v>
      </c>
      <c r="W1284" t="s">
        <v>148</v>
      </c>
      <c r="X1284" t="s">
        <v>190</v>
      </c>
      <c r="Y1284" t="s">
        <v>89</v>
      </c>
      <c r="Z1284" t="s">
        <v>198</v>
      </c>
    </row>
    <row r="1285" spans="1:26" x14ac:dyDescent="0.25">
      <c r="A1285" s="148">
        <v>899</v>
      </c>
      <c r="B1285" s="25">
        <v>43002</v>
      </c>
      <c r="C1285" t="s">
        <v>500</v>
      </c>
      <c r="D1285">
        <v>63.9</v>
      </c>
      <c r="E1285">
        <v>59</v>
      </c>
      <c r="F1285">
        <v>1.7999999999999999E-2</v>
      </c>
      <c r="G1285">
        <v>521333</v>
      </c>
      <c r="H1285">
        <v>13160</v>
      </c>
      <c r="I1285">
        <v>15.7</v>
      </c>
      <c r="J1285">
        <v>115</v>
      </c>
      <c r="K1285">
        <v>115</v>
      </c>
      <c r="L1285">
        <v>12.9</v>
      </c>
      <c r="M1285">
        <v>0.97991689750692512</v>
      </c>
      <c r="N1285">
        <v>1.2478</v>
      </c>
      <c r="O1285">
        <v>1.7906</v>
      </c>
      <c r="P1285">
        <v>3.8410000000000002</v>
      </c>
      <c r="Q1285">
        <v>5.5780000000000003</v>
      </c>
      <c r="R1285">
        <v>5.0976999999999997</v>
      </c>
      <c r="S1285">
        <v>1.569</v>
      </c>
      <c r="T1285">
        <v>1.5880000000000001</v>
      </c>
      <c r="U1285">
        <v>1.5469999999999999</v>
      </c>
      <c r="V1285">
        <v>1.5649999999999999</v>
      </c>
      <c r="W1285" t="s">
        <v>148</v>
      </c>
      <c r="X1285" t="s">
        <v>190</v>
      </c>
      <c r="Y1285" t="s">
        <v>89</v>
      </c>
      <c r="Z1285" t="s">
        <v>198</v>
      </c>
    </row>
    <row r="1286" spans="1:26" x14ac:dyDescent="0.25">
      <c r="A1286" s="148">
        <v>898</v>
      </c>
      <c r="B1286" s="25">
        <v>43001</v>
      </c>
      <c r="C1286" t="s">
        <v>408</v>
      </c>
      <c r="D1286">
        <v>53</v>
      </c>
      <c r="E1286">
        <v>58</v>
      </c>
      <c r="F1286">
        <v>1.7999999999999999E-2</v>
      </c>
      <c r="G1286">
        <v>521333</v>
      </c>
      <c r="H1286">
        <v>13160</v>
      </c>
      <c r="I1286">
        <v>15.7</v>
      </c>
      <c r="J1286">
        <v>115</v>
      </c>
      <c r="K1286">
        <v>115</v>
      </c>
      <c r="L1286">
        <v>12.9</v>
      </c>
      <c r="M1286">
        <v>0.97991689750692512</v>
      </c>
      <c r="N1286">
        <v>1.0291999999999999</v>
      </c>
      <c r="O1286">
        <v>1.2829999999999999</v>
      </c>
      <c r="P1286">
        <v>3.4790000000000001</v>
      </c>
      <c r="Q1286">
        <v>4.34</v>
      </c>
      <c r="R1286">
        <v>5.1837999999999997</v>
      </c>
      <c r="S1286">
        <v>1.752</v>
      </c>
      <c r="T1286">
        <v>1.754</v>
      </c>
      <c r="U1286">
        <v>1.718</v>
      </c>
      <c r="V1286">
        <v>1.736</v>
      </c>
      <c r="W1286" t="s">
        <v>205</v>
      </c>
      <c r="X1286" t="s">
        <v>192</v>
      </c>
      <c r="Y1286" t="s">
        <v>89</v>
      </c>
      <c r="Z1286" t="s">
        <v>198</v>
      </c>
    </row>
    <row r="1287" spans="1:26" x14ac:dyDescent="0.25">
      <c r="A1287" s="148">
        <v>896</v>
      </c>
      <c r="B1287" s="25">
        <v>43001</v>
      </c>
      <c r="C1287" t="s">
        <v>293</v>
      </c>
      <c r="D1287">
        <v>47</v>
      </c>
      <c r="E1287">
        <v>56</v>
      </c>
      <c r="F1287">
        <v>1.7999999999999999E-2</v>
      </c>
      <c r="G1287">
        <v>521333</v>
      </c>
      <c r="H1287">
        <v>13160</v>
      </c>
      <c r="I1287">
        <v>16.7</v>
      </c>
      <c r="J1287">
        <v>116</v>
      </c>
      <c r="K1287">
        <v>116</v>
      </c>
      <c r="L1287">
        <v>13.8</v>
      </c>
      <c r="M1287">
        <v>0.97384721266345486</v>
      </c>
      <c r="N1287">
        <v>1.1092</v>
      </c>
      <c r="O1287">
        <v>1.1677</v>
      </c>
      <c r="P1287">
        <v>3.4041000000000001</v>
      </c>
      <c r="Q1287">
        <v>3.6030000000000002</v>
      </c>
      <c r="R1287">
        <v>5.1837999999999997</v>
      </c>
      <c r="S1287">
        <v>1.591</v>
      </c>
      <c r="T1287">
        <v>1.599</v>
      </c>
      <c r="U1287">
        <v>1.5529999999999999</v>
      </c>
      <c r="V1287">
        <v>1.571</v>
      </c>
      <c r="W1287" t="s">
        <v>205</v>
      </c>
      <c r="X1287" t="s">
        <v>192</v>
      </c>
      <c r="Y1287" t="s">
        <v>89</v>
      </c>
      <c r="Z1287" t="s">
        <v>198</v>
      </c>
    </row>
    <row r="1288" spans="1:26" x14ac:dyDescent="0.25">
      <c r="A1288" s="148">
        <v>897</v>
      </c>
      <c r="B1288" s="25">
        <v>43001</v>
      </c>
      <c r="C1288" t="s">
        <v>499</v>
      </c>
      <c r="D1288">
        <v>47</v>
      </c>
      <c r="E1288">
        <v>59</v>
      </c>
      <c r="F1288">
        <v>1.7999999999999999E-2</v>
      </c>
      <c r="G1288">
        <v>521333</v>
      </c>
      <c r="H1288">
        <v>13160</v>
      </c>
      <c r="I1288">
        <v>15.7</v>
      </c>
      <c r="J1288">
        <v>116</v>
      </c>
      <c r="K1288">
        <v>116</v>
      </c>
      <c r="L1288">
        <v>12.9</v>
      </c>
      <c r="M1288">
        <v>0.97991689750692512</v>
      </c>
      <c r="N1288">
        <v>1.0291999999999999</v>
      </c>
      <c r="O1288">
        <v>1.0272699999999999</v>
      </c>
      <c r="P1288">
        <v>2.8982999999999999</v>
      </c>
      <c r="Q1288">
        <v>2.8530000000000002</v>
      </c>
      <c r="R1288">
        <v>5.1837999999999997</v>
      </c>
      <c r="S1288">
        <v>1.46</v>
      </c>
      <c r="T1288">
        <v>1.44</v>
      </c>
      <c r="U1288">
        <v>1.421</v>
      </c>
      <c r="V1288">
        <v>1.4390000000000001</v>
      </c>
      <c r="W1288" t="s">
        <v>205</v>
      </c>
      <c r="X1288" t="s">
        <v>192</v>
      </c>
      <c r="Y1288" t="s">
        <v>89</v>
      </c>
      <c r="Z1288" t="s">
        <v>198</v>
      </c>
    </row>
    <row r="1289" spans="1:26" x14ac:dyDescent="0.25">
      <c r="A1289" s="148">
        <v>895</v>
      </c>
      <c r="B1289" s="25">
        <v>43001</v>
      </c>
      <c r="C1289" t="s">
        <v>222</v>
      </c>
      <c r="D1289">
        <v>68.8</v>
      </c>
      <c r="E1289">
        <v>66</v>
      </c>
      <c r="F1289">
        <v>1.7999999999999999E-2</v>
      </c>
      <c r="G1289">
        <v>521333</v>
      </c>
      <c r="H1289">
        <v>13160</v>
      </c>
      <c r="I1289">
        <v>15.8</v>
      </c>
      <c r="J1289">
        <v>115</v>
      </c>
      <c r="K1289">
        <v>115</v>
      </c>
      <c r="L1289">
        <v>13</v>
      </c>
      <c r="M1289">
        <v>0.97923875432525953</v>
      </c>
      <c r="N1289">
        <v>2.6004</v>
      </c>
      <c r="O1289">
        <v>2.3174000000000001</v>
      </c>
      <c r="P1289">
        <v>2.3079999999999998</v>
      </c>
      <c r="Q1289">
        <v>2.0369999999999999</v>
      </c>
      <c r="R1289">
        <v>5.1837999999999997</v>
      </c>
      <c r="S1289">
        <v>0.46</v>
      </c>
      <c r="T1289">
        <v>0.45600000000000002</v>
      </c>
      <c r="U1289">
        <v>0.44800000000000001</v>
      </c>
      <c r="V1289">
        <v>0.46600000000000003</v>
      </c>
      <c r="W1289" t="s">
        <v>148</v>
      </c>
      <c r="X1289" t="s">
        <v>190</v>
      </c>
      <c r="Y1289" t="s">
        <v>89</v>
      </c>
      <c r="Z1289" t="s">
        <v>198</v>
      </c>
    </row>
    <row r="1290" spans="1:26" x14ac:dyDescent="0.25">
      <c r="A1290" s="148">
        <v>894</v>
      </c>
      <c r="B1290" s="25">
        <v>43001</v>
      </c>
      <c r="C1290" t="s">
        <v>220</v>
      </c>
      <c r="D1290">
        <v>68.2</v>
      </c>
      <c r="E1290">
        <v>59</v>
      </c>
      <c r="F1290">
        <v>1.7999999999999999E-2</v>
      </c>
      <c r="G1290">
        <v>521333</v>
      </c>
      <c r="H1290">
        <v>13160</v>
      </c>
      <c r="I1290">
        <v>15.8</v>
      </c>
      <c r="J1290">
        <v>114.5</v>
      </c>
      <c r="K1290">
        <v>114.5</v>
      </c>
      <c r="L1290">
        <v>13</v>
      </c>
      <c r="M1290">
        <v>0.97923875432525953</v>
      </c>
      <c r="N1290">
        <v>2.3708999999999998</v>
      </c>
      <c r="O1290">
        <v>2.1183000000000001</v>
      </c>
      <c r="P1290">
        <v>2.1539999999999999</v>
      </c>
      <c r="Q1290">
        <v>1.8720000000000001</v>
      </c>
      <c r="R1290">
        <v>5.4537000000000004</v>
      </c>
      <c r="S1290">
        <v>0.495</v>
      </c>
      <c r="T1290">
        <v>0.48199999999999998</v>
      </c>
      <c r="U1290">
        <v>0.47799999999999998</v>
      </c>
      <c r="V1290">
        <v>0.496</v>
      </c>
      <c r="W1290" t="s">
        <v>148</v>
      </c>
      <c r="X1290" t="s">
        <v>190</v>
      </c>
      <c r="Y1290" t="s">
        <v>89</v>
      </c>
      <c r="Z1290" t="s">
        <v>198</v>
      </c>
    </row>
    <row r="1291" spans="1:26" x14ac:dyDescent="0.25">
      <c r="A1291" s="148">
        <v>893</v>
      </c>
      <c r="B1291" s="25">
        <v>43000</v>
      </c>
      <c r="C1291" t="s">
        <v>406</v>
      </c>
      <c r="D1291">
        <v>64</v>
      </c>
      <c r="E1291">
        <v>54</v>
      </c>
      <c r="F1291">
        <v>1.7999999999999999E-2</v>
      </c>
      <c r="G1291">
        <v>521333</v>
      </c>
      <c r="H1291">
        <v>13160</v>
      </c>
      <c r="I1291">
        <v>15.8</v>
      </c>
      <c r="J1291">
        <v>114</v>
      </c>
      <c r="K1291">
        <v>114</v>
      </c>
      <c r="L1291">
        <v>13</v>
      </c>
      <c r="M1291">
        <v>0.97923875432525953</v>
      </c>
      <c r="N1291">
        <v>1.1727799999999999</v>
      </c>
      <c r="O1291">
        <v>1.0737000000000001</v>
      </c>
      <c r="P1291">
        <v>3.5550000000000002</v>
      </c>
      <c r="Q1291">
        <v>3.274</v>
      </c>
      <c r="R1291">
        <v>5.4537000000000004</v>
      </c>
      <c r="S1291">
        <v>1.653</v>
      </c>
      <c r="T1291">
        <v>1.663</v>
      </c>
      <c r="U1291">
        <v>1.6240000000000001</v>
      </c>
      <c r="V1291">
        <v>1.6419999999999999</v>
      </c>
      <c r="W1291" t="s">
        <v>148</v>
      </c>
      <c r="X1291" t="s">
        <v>192</v>
      </c>
      <c r="Y1291" t="s">
        <v>89</v>
      </c>
      <c r="Z1291" t="s">
        <v>198</v>
      </c>
    </row>
    <row r="1292" spans="1:26" x14ac:dyDescent="0.25">
      <c r="A1292" s="148">
        <v>892</v>
      </c>
      <c r="B1292" s="25">
        <v>43000</v>
      </c>
      <c r="C1292" t="s">
        <v>412</v>
      </c>
      <c r="D1292">
        <v>64</v>
      </c>
      <c r="E1292">
        <v>54</v>
      </c>
      <c r="F1292">
        <v>1.7999999999999999E-2</v>
      </c>
      <c r="G1292">
        <v>521333</v>
      </c>
      <c r="H1292">
        <v>13160</v>
      </c>
      <c r="I1292">
        <v>15.8</v>
      </c>
      <c r="J1292">
        <v>116</v>
      </c>
      <c r="K1292">
        <v>116</v>
      </c>
      <c r="L1292">
        <v>13</v>
      </c>
      <c r="M1292">
        <v>0.97923875432525953</v>
      </c>
      <c r="N1292">
        <v>2.1092</v>
      </c>
      <c r="O1292">
        <v>2.1172</v>
      </c>
      <c r="P1292">
        <v>3.23</v>
      </c>
      <c r="Q1292">
        <v>3.2332999999999998</v>
      </c>
      <c r="R1292">
        <v>5.4537000000000004</v>
      </c>
      <c r="S1292">
        <v>0.83499999999999996</v>
      </c>
      <c r="T1292">
        <v>0.83299999999999996</v>
      </c>
      <c r="U1292">
        <v>0.81699999999999995</v>
      </c>
      <c r="V1292">
        <v>0.83499999999999996</v>
      </c>
      <c r="W1292" t="s">
        <v>148</v>
      </c>
      <c r="X1292" t="s">
        <v>192</v>
      </c>
      <c r="Y1292" t="s">
        <v>89</v>
      </c>
      <c r="Z1292" t="s">
        <v>198</v>
      </c>
    </row>
    <row r="1293" spans="1:26" x14ac:dyDescent="0.25">
      <c r="A1293" s="148">
        <v>891</v>
      </c>
      <c r="B1293" s="25">
        <v>43000</v>
      </c>
      <c r="C1293" t="s">
        <v>500</v>
      </c>
      <c r="D1293">
        <v>49</v>
      </c>
      <c r="E1293">
        <v>58</v>
      </c>
      <c r="F1293">
        <v>1.7999999999999999E-2</v>
      </c>
      <c r="G1293">
        <v>521333</v>
      </c>
      <c r="H1293">
        <v>13160</v>
      </c>
      <c r="I1293">
        <v>15.8</v>
      </c>
      <c r="J1293">
        <v>115</v>
      </c>
      <c r="K1293">
        <v>115</v>
      </c>
      <c r="L1293">
        <v>13</v>
      </c>
      <c r="M1293">
        <v>0.97923875432525953</v>
      </c>
      <c r="N1293">
        <v>1.1819999999999999</v>
      </c>
      <c r="O1293">
        <v>1.2867</v>
      </c>
      <c r="P1293">
        <v>4.2584</v>
      </c>
      <c r="Q1293">
        <v>4.67</v>
      </c>
      <c r="R1293">
        <v>5.4537000000000004</v>
      </c>
      <c r="S1293">
        <v>1.9650000000000001</v>
      </c>
      <c r="T1293">
        <v>1.9790000000000001</v>
      </c>
      <c r="U1293">
        <v>1.931</v>
      </c>
      <c r="V1293">
        <v>1.9490000000000001</v>
      </c>
      <c r="W1293" t="s">
        <v>205</v>
      </c>
      <c r="X1293" t="s">
        <v>192</v>
      </c>
      <c r="Y1293" t="s">
        <v>89</v>
      </c>
      <c r="Z1293" t="s">
        <v>198</v>
      </c>
    </row>
    <row r="1294" spans="1:26" x14ac:dyDescent="0.25">
      <c r="A1294" s="148">
        <v>890</v>
      </c>
      <c r="B1294" s="25">
        <v>43000</v>
      </c>
      <c r="C1294" t="s">
        <v>293</v>
      </c>
      <c r="D1294">
        <v>49</v>
      </c>
      <c r="E1294">
        <v>58</v>
      </c>
      <c r="F1294">
        <v>1.7999999999999999E-2</v>
      </c>
      <c r="G1294">
        <v>521333</v>
      </c>
      <c r="H1294">
        <v>13160</v>
      </c>
      <c r="I1294">
        <v>16.399999999999999</v>
      </c>
      <c r="J1294">
        <v>113</v>
      </c>
      <c r="K1294">
        <v>113</v>
      </c>
      <c r="L1294">
        <v>13.7</v>
      </c>
      <c r="M1294">
        <v>0.97451790633608826</v>
      </c>
      <c r="N1294">
        <v>1.10192</v>
      </c>
      <c r="O1294">
        <v>1.2822</v>
      </c>
      <c r="P1294">
        <v>3.4</v>
      </c>
      <c r="Q1294">
        <v>3.9</v>
      </c>
      <c r="R1294">
        <v>5.1837999999999997</v>
      </c>
      <c r="S1294">
        <v>1.599</v>
      </c>
      <c r="T1294">
        <v>1.577</v>
      </c>
      <c r="U1294">
        <v>1.548</v>
      </c>
      <c r="V1294">
        <v>1.5660000000000001</v>
      </c>
      <c r="W1294" t="s">
        <v>148</v>
      </c>
      <c r="X1294" t="s">
        <v>192</v>
      </c>
      <c r="Y1294" t="s">
        <v>89</v>
      </c>
      <c r="Z1294" t="s">
        <v>198</v>
      </c>
    </row>
    <row r="1295" spans="1:26" x14ac:dyDescent="0.25">
      <c r="A1295" s="148">
        <v>889</v>
      </c>
      <c r="B1295" s="25">
        <v>43000</v>
      </c>
      <c r="C1295" t="s">
        <v>217</v>
      </c>
      <c r="D1295">
        <v>71.8</v>
      </c>
      <c r="E1295">
        <v>73</v>
      </c>
      <c r="F1295">
        <v>1.7999999999999999E-2</v>
      </c>
      <c r="G1295">
        <v>521333</v>
      </c>
      <c r="H1295">
        <v>13160</v>
      </c>
      <c r="I1295">
        <v>15.9</v>
      </c>
      <c r="J1295">
        <v>114.5</v>
      </c>
      <c r="K1295">
        <v>114.5</v>
      </c>
      <c r="L1295">
        <v>13.1</v>
      </c>
      <c r="M1295">
        <v>0.97856154910096826</v>
      </c>
      <c r="N1295">
        <v>2.4508999999999999</v>
      </c>
      <c r="O1295">
        <v>2.1686999999999999</v>
      </c>
      <c r="P1295">
        <v>2.0270000000000001</v>
      </c>
      <c r="Q1295">
        <v>1.8169999999999999</v>
      </c>
      <c r="R1295">
        <v>5.4537000000000004</v>
      </c>
      <c r="S1295">
        <v>0.45100000000000001</v>
      </c>
      <c r="T1295">
        <v>0.45700000000000002</v>
      </c>
      <c r="U1295">
        <v>0.44400000000000001</v>
      </c>
      <c r="V1295">
        <v>0.46200000000000002</v>
      </c>
      <c r="W1295" t="s">
        <v>148</v>
      </c>
      <c r="X1295" t="s">
        <v>190</v>
      </c>
      <c r="Y1295" t="s">
        <v>89</v>
      </c>
      <c r="Z1295" t="s">
        <v>198</v>
      </c>
    </row>
    <row r="1296" spans="1:26" x14ac:dyDescent="0.25">
      <c r="A1296" s="148">
        <v>888</v>
      </c>
      <c r="B1296" s="25">
        <v>43000</v>
      </c>
      <c r="C1296" t="s">
        <v>222</v>
      </c>
      <c r="D1296">
        <v>64.400000000000006</v>
      </c>
      <c r="E1296">
        <v>45</v>
      </c>
      <c r="F1296">
        <v>1.7999999999999999E-2</v>
      </c>
      <c r="G1296">
        <v>521333</v>
      </c>
      <c r="H1296">
        <v>13160</v>
      </c>
      <c r="I1296">
        <v>15.8</v>
      </c>
      <c r="J1296">
        <v>114</v>
      </c>
      <c r="K1296">
        <v>114</v>
      </c>
      <c r="L1296">
        <v>13</v>
      </c>
      <c r="M1296">
        <v>0.97923875432525953</v>
      </c>
      <c r="N1296">
        <v>2.0457999999999998</v>
      </c>
      <c r="O1296">
        <v>2.0861000000000001</v>
      </c>
      <c r="P1296">
        <v>1.782</v>
      </c>
      <c r="Q1296">
        <v>1.774</v>
      </c>
      <c r="R1296">
        <v>5.4537000000000004</v>
      </c>
      <c r="S1296">
        <v>0.47499999999999998</v>
      </c>
      <c r="T1296">
        <v>0.46400000000000002</v>
      </c>
      <c r="U1296">
        <v>0.46</v>
      </c>
      <c r="V1296">
        <v>0.47799999999999998</v>
      </c>
      <c r="W1296" t="s">
        <v>148</v>
      </c>
      <c r="X1296" t="s">
        <v>671</v>
      </c>
      <c r="Y1296" t="s">
        <v>89</v>
      </c>
      <c r="Z1296" t="s">
        <v>198</v>
      </c>
    </row>
    <row r="1297" spans="1:26" x14ac:dyDescent="0.25">
      <c r="A1297" s="148">
        <v>887</v>
      </c>
      <c r="B1297" s="25">
        <v>42999</v>
      </c>
      <c r="C1297" t="s">
        <v>408</v>
      </c>
      <c r="D1297">
        <v>64.2</v>
      </c>
      <c r="E1297">
        <v>45</v>
      </c>
      <c r="F1297">
        <v>1.7999999999999999E-2</v>
      </c>
      <c r="G1297">
        <v>521333</v>
      </c>
      <c r="H1297">
        <v>13160</v>
      </c>
      <c r="I1297">
        <v>15.8</v>
      </c>
      <c r="J1297">
        <v>114</v>
      </c>
      <c r="K1297">
        <v>114</v>
      </c>
      <c r="L1297">
        <v>13</v>
      </c>
      <c r="M1297">
        <v>0.97923875432525953</v>
      </c>
      <c r="N1297">
        <v>1.0671999999999999</v>
      </c>
      <c r="O1297">
        <v>1.1102000000000001</v>
      </c>
      <c r="P1297">
        <v>2.9870000000000001</v>
      </c>
      <c r="Q1297">
        <v>3.0950000000000002</v>
      </c>
      <c r="R1297">
        <v>5.3754999999999997</v>
      </c>
      <c r="S1297">
        <v>1.5049999999999999</v>
      </c>
      <c r="T1297">
        <v>1.4990000000000001</v>
      </c>
      <c r="U1297">
        <v>1.4710000000000001</v>
      </c>
      <c r="V1297">
        <v>1.4890000000000001</v>
      </c>
      <c r="W1297" t="s">
        <v>148</v>
      </c>
      <c r="X1297" t="s">
        <v>671</v>
      </c>
      <c r="Y1297" t="s">
        <v>89</v>
      </c>
      <c r="Z1297" t="s">
        <v>198</v>
      </c>
    </row>
    <row r="1298" spans="1:26" x14ac:dyDescent="0.25">
      <c r="A1298" s="148">
        <v>886</v>
      </c>
      <c r="B1298" s="25">
        <v>42999</v>
      </c>
      <c r="C1298" t="s">
        <v>411</v>
      </c>
      <c r="D1298">
        <v>64.5</v>
      </c>
      <c r="E1298">
        <v>47</v>
      </c>
      <c r="F1298">
        <v>1.7999999999999999E-2</v>
      </c>
      <c r="G1298">
        <v>521333</v>
      </c>
      <c r="H1298">
        <v>13160</v>
      </c>
      <c r="I1298">
        <v>15.8</v>
      </c>
      <c r="J1298">
        <v>115</v>
      </c>
      <c r="K1298">
        <v>115</v>
      </c>
      <c r="L1298">
        <v>13</v>
      </c>
      <c r="M1298">
        <v>0.97923875432525953</v>
      </c>
      <c r="N1298">
        <v>2.0954000000000002</v>
      </c>
      <c r="O1298">
        <v>2.1034000000000002</v>
      </c>
      <c r="P1298">
        <v>2.1669999999999998</v>
      </c>
      <c r="Q1298">
        <v>2.1339999999999999</v>
      </c>
      <c r="R1298">
        <v>5.3754999999999997</v>
      </c>
      <c r="S1298">
        <v>0.55600000000000005</v>
      </c>
      <c r="T1298">
        <v>0.54500000000000004</v>
      </c>
      <c r="U1298">
        <v>0.53900000000000003</v>
      </c>
      <c r="V1298">
        <v>0.55700000000000005</v>
      </c>
      <c r="W1298" t="s">
        <v>148</v>
      </c>
      <c r="X1298" t="s">
        <v>671</v>
      </c>
      <c r="Y1298" t="s">
        <v>89</v>
      </c>
      <c r="Z1298" t="s">
        <v>198</v>
      </c>
    </row>
    <row r="1299" spans="1:26" x14ac:dyDescent="0.25">
      <c r="A1299" s="148">
        <v>885</v>
      </c>
      <c r="B1299" s="25">
        <v>42999</v>
      </c>
      <c r="C1299" t="s">
        <v>293</v>
      </c>
      <c r="D1299">
        <v>65.8</v>
      </c>
      <c r="E1299">
        <v>50</v>
      </c>
      <c r="F1299">
        <v>1.7999999999999999E-2</v>
      </c>
      <c r="G1299">
        <v>521333</v>
      </c>
      <c r="H1299">
        <v>13160</v>
      </c>
      <c r="I1299">
        <v>16.5</v>
      </c>
      <c r="J1299">
        <v>114</v>
      </c>
      <c r="K1299">
        <v>114</v>
      </c>
      <c r="L1299">
        <v>13.7</v>
      </c>
      <c r="M1299">
        <v>0.97451790633608826</v>
      </c>
      <c r="N1299">
        <v>1.0931999999999999</v>
      </c>
      <c r="O1299">
        <v>1.1104000000000001</v>
      </c>
      <c r="P1299">
        <v>3.2869999999999999</v>
      </c>
      <c r="Q1299">
        <v>3.3580000000000001</v>
      </c>
      <c r="R1299">
        <v>5.3754999999999997</v>
      </c>
      <c r="S1299">
        <v>1.6160000000000001</v>
      </c>
      <c r="T1299">
        <v>1.6259999999999999</v>
      </c>
      <c r="U1299">
        <v>1.58</v>
      </c>
      <c r="V1299">
        <v>1.5980000000000001</v>
      </c>
      <c r="W1299" t="s">
        <v>148</v>
      </c>
      <c r="X1299" t="s">
        <v>671</v>
      </c>
      <c r="Y1299" t="s">
        <v>89</v>
      </c>
      <c r="Z1299" t="s">
        <v>198</v>
      </c>
    </row>
    <row r="1300" spans="1:26" x14ac:dyDescent="0.25">
      <c r="A1300" s="148">
        <v>884</v>
      </c>
      <c r="B1300" s="25">
        <v>42999</v>
      </c>
      <c r="C1300" t="s">
        <v>560</v>
      </c>
      <c r="D1300">
        <v>56</v>
      </c>
      <c r="E1300">
        <v>47</v>
      </c>
      <c r="F1300">
        <v>1.7999999999999999E-2</v>
      </c>
      <c r="G1300">
        <v>521333</v>
      </c>
      <c r="H1300">
        <v>13160</v>
      </c>
      <c r="I1300">
        <v>15.8</v>
      </c>
      <c r="J1300">
        <v>114.5</v>
      </c>
      <c r="K1300">
        <v>114.5</v>
      </c>
      <c r="L1300">
        <v>13</v>
      </c>
      <c r="M1300">
        <v>0.97923875432525953</v>
      </c>
      <c r="N1300">
        <v>1.0676000000000001</v>
      </c>
      <c r="O1300">
        <v>1.1454</v>
      </c>
      <c r="P1300">
        <v>2.58</v>
      </c>
      <c r="Q1300">
        <v>2.79</v>
      </c>
      <c r="R1300">
        <v>5.3754999999999997</v>
      </c>
      <c r="S1300">
        <v>1.2989999999999999</v>
      </c>
      <c r="T1300">
        <v>1.3089999999999999</v>
      </c>
      <c r="U1300">
        <v>1.2769999999999999</v>
      </c>
      <c r="V1300">
        <v>1.2949999999999999</v>
      </c>
      <c r="W1300" t="s">
        <v>205</v>
      </c>
      <c r="X1300" t="s">
        <v>192</v>
      </c>
      <c r="Y1300" t="s">
        <v>89</v>
      </c>
      <c r="Z1300" t="s">
        <v>198</v>
      </c>
    </row>
    <row r="1301" spans="1:26" x14ac:dyDescent="0.25">
      <c r="A1301" s="148">
        <v>883</v>
      </c>
      <c r="B1301" s="25">
        <v>42999</v>
      </c>
      <c r="C1301" t="s">
        <v>286</v>
      </c>
      <c r="D1301">
        <v>61</v>
      </c>
      <c r="E1301">
        <v>51</v>
      </c>
      <c r="F1301">
        <v>1.7999999999999999E-2</v>
      </c>
      <c r="G1301">
        <v>521333</v>
      </c>
      <c r="H1301">
        <v>13160</v>
      </c>
      <c r="I1301">
        <v>15.8</v>
      </c>
      <c r="J1301">
        <v>116</v>
      </c>
      <c r="K1301">
        <v>116</v>
      </c>
      <c r="L1301">
        <v>13</v>
      </c>
      <c r="M1301">
        <v>0.97923875432525953</v>
      </c>
      <c r="N1301">
        <v>2.1092</v>
      </c>
      <c r="O1301">
        <v>2.1225000000000001</v>
      </c>
      <c r="P1301">
        <v>1.9358</v>
      </c>
      <c r="Q1301">
        <v>1.89</v>
      </c>
      <c r="R1301">
        <v>5.3754999999999997</v>
      </c>
      <c r="S1301">
        <v>0.49299999999999999</v>
      </c>
      <c r="T1301">
        <v>0.47899999999999998</v>
      </c>
      <c r="U1301">
        <v>0.47599999999999998</v>
      </c>
      <c r="V1301">
        <v>0.47599999999999998</v>
      </c>
      <c r="W1301" t="s">
        <v>205</v>
      </c>
      <c r="X1301" t="s">
        <v>192</v>
      </c>
      <c r="Y1301" t="s">
        <v>89</v>
      </c>
      <c r="Z1301" t="s">
        <v>198</v>
      </c>
    </row>
    <row r="1302" spans="1:26" x14ac:dyDescent="0.25">
      <c r="A1302" s="148">
        <v>882</v>
      </c>
      <c r="B1302" s="25">
        <v>42998</v>
      </c>
      <c r="C1302" t="s">
        <v>407</v>
      </c>
      <c r="D1302">
        <v>64.8</v>
      </c>
      <c r="E1302">
        <v>45</v>
      </c>
      <c r="F1302">
        <v>1.7999999999999999E-2</v>
      </c>
      <c r="G1302">
        <v>521333</v>
      </c>
      <c r="H1302">
        <v>13160</v>
      </c>
      <c r="I1302">
        <v>15.8</v>
      </c>
      <c r="J1302">
        <v>115</v>
      </c>
      <c r="K1302">
        <v>115</v>
      </c>
      <c r="L1302">
        <v>13</v>
      </c>
      <c r="M1302">
        <v>0.97923875432525953</v>
      </c>
      <c r="V1302">
        <v>2.8</v>
      </c>
      <c r="W1302" t="s">
        <v>729</v>
      </c>
      <c r="X1302" t="s">
        <v>671</v>
      </c>
      <c r="Y1302" t="s">
        <v>89</v>
      </c>
      <c r="Z1302" t="s">
        <v>198</v>
      </c>
    </row>
    <row r="1303" spans="1:26" x14ac:dyDescent="0.25">
      <c r="A1303" s="148">
        <v>881</v>
      </c>
      <c r="B1303" s="25">
        <v>42998</v>
      </c>
      <c r="C1303" t="s">
        <v>217</v>
      </c>
      <c r="D1303">
        <v>65.2</v>
      </c>
      <c r="E1303">
        <v>47</v>
      </c>
      <c r="F1303">
        <v>1.7999999999999999E-2</v>
      </c>
      <c r="G1303">
        <v>521333</v>
      </c>
      <c r="H1303">
        <v>13160</v>
      </c>
      <c r="I1303">
        <v>15.8</v>
      </c>
      <c r="J1303">
        <v>114</v>
      </c>
      <c r="K1303">
        <v>114</v>
      </c>
      <c r="L1303">
        <v>13</v>
      </c>
      <c r="M1303">
        <v>0.97923875432525953</v>
      </c>
      <c r="N1303">
        <v>2.0937999999999999</v>
      </c>
      <c r="O1303">
        <v>2.1122999999999998</v>
      </c>
      <c r="P1303">
        <v>1.9870000000000001</v>
      </c>
      <c r="Q1303">
        <v>1.9079999999999999</v>
      </c>
      <c r="R1303">
        <v>5.1134000000000004</v>
      </c>
      <c r="S1303">
        <v>0.48499999999999999</v>
      </c>
      <c r="T1303">
        <v>0.46200000000000002</v>
      </c>
      <c r="U1303">
        <v>0.46400000000000002</v>
      </c>
      <c r="V1303">
        <v>0.48199999999999998</v>
      </c>
      <c r="W1303" t="s">
        <v>148</v>
      </c>
      <c r="X1303" t="s">
        <v>671</v>
      </c>
      <c r="Y1303" t="s">
        <v>89</v>
      </c>
      <c r="Z1303" t="s">
        <v>198</v>
      </c>
    </row>
    <row r="1304" spans="1:26" x14ac:dyDescent="0.25">
      <c r="A1304" s="148">
        <v>880</v>
      </c>
      <c r="B1304" s="25">
        <v>42998</v>
      </c>
      <c r="C1304" t="s">
        <v>293</v>
      </c>
      <c r="D1304">
        <v>64.400000000000006</v>
      </c>
      <c r="E1304">
        <v>59</v>
      </c>
      <c r="F1304">
        <v>1.7999999999999999E-2</v>
      </c>
      <c r="G1304">
        <v>521333</v>
      </c>
      <c r="H1304">
        <v>13160</v>
      </c>
      <c r="I1304">
        <v>16.399999999999999</v>
      </c>
      <c r="J1304">
        <v>113</v>
      </c>
      <c r="K1304">
        <v>113</v>
      </c>
      <c r="L1304">
        <v>13.7</v>
      </c>
      <c r="M1304">
        <v>0.97451790633608826</v>
      </c>
      <c r="N1304">
        <v>1.0933999999999999</v>
      </c>
      <c r="O1304">
        <v>1.1246</v>
      </c>
      <c r="P1304">
        <v>3.1240000000000001</v>
      </c>
      <c r="Q1304">
        <v>3.2010000000000001</v>
      </c>
      <c r="R1304">
        <v>5.1134000000000004</v>
      </c>
      <c r="S1304">
        <v>1.4610000000000001</v>
      </c>
      <c r="T1304">
        <v>1.4550000000000001</v>
      </c>
      <c r="U1304">
        <v>1.421</v>
      </c>
      <c r="V1304">
        <v>1.4390000000000001</v>
      </c>
      <c r="W1304" t="s">
        <v>148</v>
      </c>
      <c r="X1304" t="s">
        <v>671</v>
      </c>
      <c r="Y1304" t="s">
        <v>89</v>
      </c>
      <c r="Z1304" t="s">
        <v>198</v>
      </c>
    </row>
    <row r="1305" spans="1:26" x14ac:dyDescent="0.25">
      <c r="A1305" s="148">
        <v>879</v>
      </c>
      <c r="B1305" s="25">
        <v>42998</v>
      </c>
      <c r="C1305" t="s">
        <v>500</v>
      </c>
      <c r="D1305">
        <v>66</v>
      </c>
      <c r="E1305">
        <v>53</v>
      </c>
      <c r="F1305">
        <v>1.7999999999999999E-2</v>
      </c>
      <c r="G1305">
        <v>521333</v>
      </c>
      <c r="H1305">
        <v>13160</v>
      </c>
      <c r="I1305">
        <v>15.8</v>
      </c>
      <c r="J1305">
        <v>115</v>
      </c>
      <c r="K1305">
        <v>115</v>
      </c>
      <c r="L1305">
        <v>13</v>
      </c>
      <c r="M1305">
        <v>0.97923875432525953</v>
      </c>
      <c r="N1305">
        <v>1.0289999999999999</v>
      </c>
      <c r="O1305">
        <v>1.0662</v>
      </c>
      <c r="P1305">
        <v>4.0709999999999997</v>
      </c>
      <c r="Q1305">
        <v>4.2133000000000003</v>
      </c>
      <c r="R1305">
        <v>5.1134000000000004</v>
      </c>
      <c r="S1305">
        <v>2.0230000000000001</v>
      </c>
      <c r="T1305">
        <v>2.0209999999999999</v>
      </c>
      <c r="U1305">
        <v>1.98</v>
      </c>
      <c r="V1305">
        <v>1.998</v>
      </c>
      <c r="W1305" t="s">
        <v>148</v>
      </c>
      <c r="X1305" t="s">
        <v>192</v>
      </c>
      <c r="Y1305" t="s">
        <v>89</v>
      </c>
      <c r="Z1305" t="s">
        <v>198</v>
      </c>
    </row>
    <row r="1306" spans="1:26" x14ac:dyDescent="0.25">
      <c r="A1306" s="148">
        <v>878</v>
      </c>
      <c r="B1306" s="25">
        <v>42998</v>
      </c>
      <c r="C1306" t="s">
        <v>222</v>
      </c>
      <c r="D1306">
        <v>66</v>
      </c>
      <c r="E1306">
        <v>53</v>
      </c>
      <c r="F1306">
        <v>1.7999999999999999E-2</v>
      </c>
      <c r="G1306">
        <v>521333</v>
      </c>
      <c r="H1306">
        <v>13160</v>
      </c>
      <c r="I1306">
        <v>15.6</v>
      </c>
      <c r="J1306">
        <v>114</v>
      </c>
      <c r="K1306">
        <v>114</v>
      </c>
      <c r="L1306">
        <v>12.9</v>
      </c>
      <c r="M1306">
        <v>0.97991689750692512</v>
      </c>
      <c r="N1306">
        <v>2.0777600000000001</v>
      </c>
      <c r="O1306">
        <v>2.1076999999999999</v>
      </c>
      <c r="P1306">
        <v>1.9890000000000001</v>
      </c>
      <c r="Q1306">
        <v>2.0819999999999999</v>
      </c>
      <c r="R1306">
        <v>5.1134000000000004</v>
      </c>
      <c r="S1306">
        <v>0.48899999999999999</v>
      </c>
      <c r="T1306">
        <v>0.505</v>
      </c>
      <c r="U1306">
        <v>0.48699999999999999</v>
      </c>
      <c r="V1306">
        <v>0.48699999999999999</v>
      </c>
      <c r="W1306" t="s">
        <v>148</v>
      </c>
      <c r="X1306">
        <v>0</v>
      </c>
      <c r="Y1306" t="s">
        <v>89</v>
      </c>
      <c r="Z1306" t="s">
        <v>198</v>
      </c>
    </row>
    <row r="1307" spans="1:26" x14ac:dyDescent="0.25">
      <c r="A1307" s="148">
        <v>877</v>
      </c>
      <c r="B1307" s="25">
        <v>42997</v>
      </c>
      <c r="C1307" t="s">
        <v>406</v>
      </c>
      <c r="D1307">
        <v>64.5</v>
      </c>
      <c r="E1307">
        <v>44</v>
      </c>
      <c r="F1307">
        <v>1.7999999999999999E-2</v>
      </c>
      <c r="G1307">
        <v>521333</v>
      </c>
      <c r="H1307">
        <v>13160</v>
      </c>
      <c r="I1307">
        <v>15.9</v>
      </c>
      <c r="J1307">
        <v>116</v>
      </c>
      <c r="K1307">
        <v>116</v>
      </c>
      <c r="L1307">
        <v>13</v>
      </c>
      <c r="M1307">
        <v>0.97923875432525953</v>
      </c>
      <c r="T1307" t="s">
        <v>468</v>
      </c>
      <c r="U1307" t="s">
        <v>468</v>
      </c>
      <c r="V1307">
        <v>2.4</v>
      </c>
      <c r="W1307" t="s">
        <v>722</v>
      </c>
      <c r="X1307" t="s">
        <v>671</v>
      </c>
      <c r="Y1307" t="s">
        <v>89</v>
      </c>
      <c r="Z1307" t="s">
        <v>198</v>
      </c>
    </row>
    <row r="1308" spans="1:26" x14ac:dyDescent="0.25">
      <c r="A1308" s="148">
        <v>876</v>
      </c>
      <c r="B1308" s="25">
        <v>42997</v>
      </c>
      <c r="C1308" t="s">
        <v>220</v>
      </c>
      <c r="D1308">
        <v>64.2</v>
      </c>
      <c r="E1308">
        <v>45</v>
      </c>
      <c r="F1308">
        <v>1.7999999999999999E-2</v>
      </c>
      <c r="G1308">
        <v>521333</v>
      </c>
      <c r="H1308">
        <v>13160</v>
      </c>
      <c r="I1308">
        <v>15.8</v>
      </c>
      <c r="J1308">
        <v>115</v>
      </c>
      <c r="K1308">
        <v>115</v>
      </c>
      <c r="L1308">
        <v>13</v>
      </c>
      <c r="M1308">
        <v>0.97923875432525953</v>
      </c>
      <c r="N1308">
        <v>2.0145</v>
      </c>
      <c r="O1308">
        <v>2.0678000000000001</v>
      </c>
      <c r="P1308">
        <v>1.6819999999999999</v>
      </c>
      <c r="Q1308">
        <v>1.68</v>
      </c>
      <c r="R1308">
        <v>5.0975999999999999</v>
      </c>
      <c r="S1308">
        <v>0.42599999999999999</v>
      </c>
      <c r="T1308">
        <v>0.41399999999999998</v>
      </c>
      <c r="U1308">
        <v>0.41099999999999998</v>
      </c>
      <c r="V1308">
        <v>0.42899999999999999</v>
      </c>
      <c r="W1308" t="s">
        <v>148</v>
      </c>
      <c r="X1308" t="s">
        <v>671</v>
      </c>
      <c r="Y1308" t="s">
        <v>89</v>
      </c>
      <c r="Z1308" t="s">
        <v>198</v>
      </c>
    </row>
    <row r="1309" spans="1:26" x14ac:dyDescent="0.25">
      <c r="A1309" s="148">
        <v>875</v>
      </c>
      <c r="B1309" s="25">
        <v>42997</v>
      </c>
      <c r="C1309" t="s">
        <v>293</v>
      </c>
      <c r="D1309">
        <v>65.400000000000006</v>
      </c>
      <c r="E1309">
        <v>47</v>
      </c>
      <c r="F1309">
        <v>1.7999999999999999E-2</v>
      </c>
      <c r="G1309">
        <v>521333</v>
      </c>
      <c r="H1309">
        <v>13160</v>
      </c>
      <c r="I1309">
        <v>16.5</v>
      </c>
      <c r="J1309">
        <v>113.5</v>
      </c>
      <c r="K1309">
        <v>113.5</v>
      </c>
      <c r="L1309">
        <v>13.7</v>
      </c>
      <c r="M1309">
        <v>0.97451790633608826</v>
      </c>
      <c r="N1309">
        <v>1.0933999999999999</v>
      </c>
      <c r="O1309">
        <v>1.1922999999999999</v>
      </c>
      <c r="P1309">
        <v>2.9860000000000002</v>
      </c>
      <c r="Q1309">
        <v>3.3010000000000002</v>
      </c>
      <c r="R1309">
        <v>5.0975999999999999</v>
      </c>
      <c r="S1309">
        <v>1.3919999999999999</v>
      </c>
      <c r="T1309">
        <v>1.411</v>
      </c>
      <c r="U1309">
        <v>1.3660000000000001</v>
      </c>
      <c r="V1309">
        <v>1.3839999999999999</v>
      </c>
      <c r="W1309" t="s">
        <v>148</v>
      </c>
      <c r="X1309" t="s">
        <v>671</v>
      </c>
      <c r="Y1309" t="s">
        <v>89</v>
      </c>
      <c r="Z1309" t="s">
        <v>198</v>
      </c>
    </row>
    <row r="1310" spans="1:26" x14ac:dyDescent="0.25">
      <c r="A1310" s="148">
        <v>874</v>
      </c>
      <c r="B1310" s="25">
        <v>42997</v>
      </c>
      <c r="C1310" t="s">
        <v>560</v>
      </c>
      <c r="D1310">
        <v>55</v>
      </c>
      <c r="E1310">
        <v>54</v>
      </c>
      <c r="F1310">
        <v>1.7999999999999999E-2</v>
      </c>
      <c r="G1310">
        <v>521333</v>
      </c>
      <c r="H1310">
        <v>13160</v>
      </c>
      <c r="I1310">
        <v>15.6</v>
      </c>
      <c r="J1310">
        <v>114</v>
      </c>
      <c r="K1310">
        <v>114</v>
      </c>
      <c r="L1310">
        <v>12.9</v>
      </c>
      <c r="M1310">
        <v>0.97991689750692512</v>
      </c>
      <c r="N1310">
        <v>1.0291999999999999</v>
      </c>
      <c r="O1310">
        <v>1.0525</v>
      </c>
      <c r="P1310">
        <v>3.323</v>
      </c>
      <c r="Q1310">
        <v>3.4449999999999998</v>
      </c>
      <c r="R1310">
        <v>5.0975999999999999</v>
      </c>
      <c r="S1310">
        <v>1.6459999999999999</v>
      </c>
      <c r="T1310">
        <v>1.669</v>
      </c>
      <c r="U1310">
        <v>1.6240000000000001</v>
      </c>
      <c r="V1310">
        <v>1.6419999999999999</v>
      </c>
      <c r="W1310" t="s">
        <v>148</v>
      </c>
      <c r="X1310" t="s">
        <v>192</v>
      </c>
      <c r="Y1310" t="s">
        <v>89</v>
      </c>
      <c r="Z1310" t="s">
        <v>198</v>
      </c>
    </row>
    <row r="1311" spans="1:26" x14ac:dyDescent="0.25">
      <c r="A1311" s="148">
        <v>873</v>
      </c>
      <c r="B1311" s="25">
        <v>42997</v>
      </c>
      <c r="C1311" t="s">
        <v>217</v>
      </c>
      <c r="D1311">
        <v>56</v>
      </c>
      <c r="E1311">
        <v>55</v>
      </c>
      <c r="F1311">
        <v>1.7999999999999999E-2</v>
      </c>
      <c r="G1311">
        <v>521333</v>
      </c>
      <c r="H1311">
        <v>13160</v>
      </c>
      <c r="I1311">
        <v>15.7</v>
      </c>
      <c r="J1311">
        <v>114.5</v>
      </c>
      <c r="K1311">
        <v>114.5</v>
      </c>
      <c r="L1311">
        <v>12.9</v>
      </c>
      <c r="M1311">
        <v>0.97991689750692512</v>
      </c>
      <c r="N1311">
        <v>2.1092</v>
      </c>
      <c r="O1311">
        <v>2.1928999999999998</v>
      </c>
      <c r="P1311">
        <v>1.6679999999999999</v>
      </c>
      <c r="Q1311">
        <v>1.768</v>
      </c>
      <c r="R1311">
        <v>5.0975999999999999</v>
      </c>
      <c r="S1311">
        <v>0.40300000000000002</v>
      </c>
      <c r="T1311">
        <v>0.41099999999999998</v>
      </c>
      <c r="U1311">
        <v>0.39900000000000002</v>
      </c>
      <c r="V1311">
        <v>0.41699999999999998</v>
      </c>
      <c r="W1311" t="s">
        <v>148</v>
      </c>
      <c r="X1311" t="s">
        <v>192</v>
      </c>
      <c r="Y1311" t="s">
        <v>89</v>
      </c>
      <c r="Z1311" t="s">
        <v>198</v>
      </c>
    </row>
    <row r="1312" spans="1:26" x14ac:dyDescent="0.25">
      <c r="A1312" s="148">
        <v>872</v>
      </c>
      <c r="B1312" s="25">
        <v>42996</v>
      </c>
      <c r="C1312" t="s">
        <v>408</v>
      </c>
      <c r="D1312">
        <v>62.8</v>
      </c>
      <c r="E1312">
        <v>46</v>
      </c>
      <c r="F1312">
        <v>1.7999999999999999E-2</v>
      </c>
      <c r="G1312">
        <v>521333</v>
      </c>
      <c r="H1312">
        <v>13160</v>
      </c>
      <c r="I1312">
        <v>15.8</v>
      </c>
      <c r="J1312">
        <v>115</v>
      </c>
      <c r="K1312">
        <v>115</v>
      </c>
      <c r="L1312">
        <v>13</v>
      </c>
      <c r="M1312">
        <v>0.97923875432525953</v>
      </c>
      <c r="N1312">
        <v>1.0230999999999999</v>
      </c>
      <c r="O1312">
        <v>1.0878000000000001</v>
      </c>
      <c r="P1312">
        <v>3.762</v>
      </c>
      <c r="Q1312">
        <v>3.9910000000000001</v>
      </c>
      <c r="R1312">
        <v>5.1094999999999997</v>
      </c>
      <c r="S1312">
        <v>1.879</v>
      </c>
      <c r="T1312">
        <v>1.875</v>
      </c>
      <c r="U1312">
        <v>1.8380000000000001</v>
      </c>
      <c r="V1312">
        <v>1.8560000000000001</v>
      </c>
      <c r="W1312" t="s">
        <v>148</v>
      </c>
      <c r="X1312" t="s">
        <v>671</v>
      </c>
      <c r="Y1312" t="s">
        <v>89</v>
      </c>
      <c r="Z1312" t="s">
        <v>198</v>
      </c>
    </row>
    <row r="1313" spans="1:26" x14ac:dyDescent="0.25">
      <c r="A1313" s="148">
        <v>871</v>
      </c>
      <c r="B1313" s="25">
        <v>42996</v>
      </c>
      <c r="C1313" t="s">
        <v>222</v>
      </c>
      <c r="D1313">
        <v>62.4</v>
      </c>
      <c r="E1313">
        <v>45</v>
      </c>
      <c r="F1313">
        <v>1.7999999999999999E-2</v>
      </c>
      <c r="G1313">
        <v>521333</v>
      </c>
      <c r="H1313">
        <v>13160</v>
      </c>
      <c r="I1313">
        <v>15.9</v>
      </c>
      <c r="J1313">
        <v>116</v>
      </c>
      <c r="K1313">
        <v>116</v>
      </c>
      <c r="L1313">
        <v>13</v>
      </c>
      <c r="M1313">
        <v>0.97923875432525953</v>
      </c>
      <c r="N1313">
        <v>2.0167000000000002</v>
      </c>
      <c r="O1313">
        <v>2.0977999999999999</v>
      </c>
      <c r="P1313">
        <v>1.893</v>
      </c>
      <c r="Q1313">
        <v>1.873</v>
      </c>
      <c r="R1313">
        <v>5.1094999999999997</v>
      </c>
      <c r="S1313">
        <v>0.48</v>
      </c>
      <c r="T1313">
        <v>0.45600000000000002</v>
      </c>
      <c r="U1313">
        <v>0.45800000000000002</v>
      </c>
      <c r="V1313">
        <v>0.47599999999999998</v>
      </c>
      <c r="W1313" t="s">
        <v>148</v>
      </c>
      <c r="X1313" t="s">
        <v>671</v>
      </c>
      <c r="Y1313" t="s">
        <v>89</v>
      </c>
      <c r="Z1313" t="s">
        <v>198</v>
      </c>
    </row>
    <row r="1314" spans="1:26" x14ac:dyDescent="0.25">
      <c r="A1314" s="148">
        <v>870</v>
      </c>
      <c r="B1314" s="25">
        <v>42996</v>
      </c>
      <c r="C1314" t="s">
        <v>293</v>
      </c>
      <c r="D1314">
        <v>64</v>
      </c>
      <c r="E1314">
        <v>44</v>
      </c>
      <c r="F1314">
        <v>1.7999999999999999E-2</v>
      </c>
      <c r="G1314">
        <v>521333</v>
      </c>
      <c r="H1314">
        <v>13160</v>
      </c>
      <c r="I1314">
        <v>16.5</v>
      </c>
      <c r="J1314">
        <v>114</v>
      </c>
      <c r="K1314">
        <v>114</v>
      </c>
      <c r="L1314">
        <v>13.7</v>
      </c>
      <c r="M1314">
        <v>0.97451790633608826</v>
      </c>
      <c r="N1314">
        <v>1.0923</v>
      </c>
      <c r="O1314">
        <v>1.1124000000000001</v>
      </c>
      <c r="P1314">
        <v>2.9950000000000001</v>
      </c>
      <c r="Q1314">
        <v>3.0459999999999998</v>
      </c>
      <c r="R1314">
        <v>5.1094999999999997</v>
      </c>
      <c r="S1314">
        <v>1.401</v>
      </c>
      <c r="T1314">
        <v>1.399</v>
      </c>
      <c r="U1314">
        <v>1.3640000000000001</v>
      </c>
      <c r="V1314">
        <v>1.3819999999999999</v>
      </c>
      <c r="W1314" t="s">
        <v>148</v>
      </c>
      <c r="X1314" t="s">
        <v>671</v>
      </c>
      <c r="Y1314" t="s">
        <v>89</v>
      </c>
      <c r="Z1314" t="s">
        <v>198</v>
      </c>
    </row>
    <row r="1315" spans="1:26" x14ac:dyDescent="0.25">
      <c r="A1315" s="148">
        <v>869</v>
      </c>
      <c r="B1315" s="25">
        <v>42996</v>
      </c>
      <c r="C1315" t="s">
        <v>500</v>
      </c>
      <c r="D1315">
        <v>66</v>
      </c>
      <c r="E1315">
        <v>77</v>
      </c>
      <c r="F1315">
        <v>1.7999999999999999E-2</v>
      </c>
      <c r="G1315">
        <v>521333</v>
      </c>
      <c r="H1315">
        <v>13160</v>
      </c>
      <c r="I1315">
        <v>15.8</v>
      </c>
      <c r="J1315">
        <v>115</v>
      </c>
      <c r="K1315">
        <v>115</v>
      </c>
      <c r="L1315">
        <v>13</v>
      </c>
      <c r="M1315">
        <v>0.97923875432525953</v>
      </c>
      <c r="N1315">
        <v>1.1092</v>
      </c>
      <c r="O1315">
        <v>1.1222000000000001</v>
      </c>
      <c r="P1315">
        <v>3.2</v>
      </c>
      <c r="Q1315">
        <v>3.2</v>
      </c>
      <c r="R1315">
        <v>5.1094999999999997</v>
      </c>
      <c r="S1315">
        <v>1.474</v>
      </c>
      <c r="T1315">
        <v>1.4570000000000001</v>
      </c>
      <c r="U1315">
        <v>1.4350000000000001</v>
      </c>
      <c r="V1315">
        <v>1.4530000000000001</v>
      </c>
      <c r="W1315" t="s">
        <v>148</v>
      </c>
      <c r="X1315" t="s">
        <v>192</v>
      </c>
      <c r="Y1315" t="s">
        <v>89</v>
      </c>
      <c r="Z1315" t="s">
        <v>198</v>
      </c>
    </row>
    <row r="1316" spans="1:26" x14ac:dyDescent="0.25">
      <c r="A1316" s="148">
        <v>868</v>
      </c>
      <c r="B1316" s="25">
        <v>42996</v>
      </c>
      <c r="C1316" t="s">
        <v>220</v>
      </c>
      <c r="D1316">
        <v>66</v>
      </c>
      <c r="E1316">
        <v>67</v>
      </c>
      <c r="F1316">
        <v>1.7999999999999999E-2</v>
      </c>
      <c r="G1316">
        <v>521333</v>
      </c>
      <c r="H1316">
        <v>13160</v>
      </c>
      <c r="I1316">
        <v>15.9</v>
      </c>
      <c r="J1316">
        <v>114</v>
      </c>
      <c r="K1316">
        <v>114</v>
      </c>
      <c r="L1316">
        <v>13.1</v>
      </c>
      <c r="M1316">
        <v>0.97856154910096826</v>
      </c>
      <c r="N1316">
        <v>2.1072000000000002</v>
      </c>
      <c r="O1316">
        <v>2.1333000000000002</v>
      </c>
      <c r="P1316">
        <v>1.9319999999999999</v>
      </c>
      <c r="Q1316">
        <v>2</v>
      </c>
      <c r="R1316">
        <v>5.1094999999999997</v>
      </c>
      <c r="S1316">
        <v>0.46800000000000003</v>
      </c>
      <c r="T1316">
        <v>0.47899999999999998</v>
      </c>
      <c r="U1316">
        <v>0.46300000000000002</v>
      </c>
      <c r="V1316">
        <v>0.48099999999999998</v>
      </c>
      <c r="W1316" t="s">
        <v>148</v>
      </c>
      <c r="X1316">
        <v>0</v>
      </c>
      <c r="Y1316" t="s">
        <v>89</v>
      </c>
      <c r="Z1316" t="s">
        <v>198</v>
      </c>
    </row>
    <row r="1317" spans="1:26" x14ac:dyDescent="0.25">
      <c r="A1317" s="148">
        <v>867</v>
      </c>
      <c r="B1317" s="25">
        <v>42995</v>
      </c>
      <c r="C1317" t="s">
        <v>407</v>
      </c>
      <c r="D1317">
        <v>64.7</v>
      </c>
      <c r="E1317">
        <v>45</v>
      </c>
      <c r="F1317">
        <v>1.7999999999999999E-2</v>
      </c>
      <c r="G1317">
        <v>521333</v>
      </c>
      <c r="H1317">
        <v>13160</v>
      </c>
      <c r="I1317">
        <v>15.7</v>
      </c>
      <c r="J1317">
        <v>115</v>
      </c>
      <c r="K1317">
        <v>115</v>
      </c>
      <c r="L1317">
        <v>12.9</v>
      </c>
      <c r="M1317">
        <v>0.97991689750692512</v>
      </c>
      <c r="N1317">
        <v>1.1209</v>
      </c>
      <c r="O1317">
        <v>1.0879000000000001</v>
      </c>
      <c r="P1317">
        <v>3.1669999999999998</v>
      </c>
      <c r="Q1317">
        <v>3.032</v>
      </c>
      <c r="R1317">
        <v>5.3022</v>
      </c>
      <c r="S1317">
        <v>1.498</v>
      </c>
      <c r="T1317">
        <v>1.478</v>
      </c>
      <c r="U1317">
        <v>1.458</v>
      </c>
      <c r="V1317">
        <v>1.476</v>
      </c>
      <c r="W1317" t="s">
        <v>148</v>
      </c>
      <c r="X1317" t="s">
        <v>671</v>
      </c>
      <c r="Y1317" t="s">
        <v>89</v>
      </c>
      <c r="Z1317" t="s">
        <v>198</v>
      </c>
    </row>
    <row r="1318" spans="1:26" x14ac:dyDescent="0.25">
      <c r="A1318" s="148">
        <v>866</v>
      </c>
      <c r="B1318" s="25">
        <v>42995</v>
      </c>
      <c r="C1318" t="s">
        <v>217</v>
      </c>
      <c r="D1318">
        <v>65.8</v>
      </c>
      <c r="E1318">
        <v>47</v>
      </c>
      <c r="F1318">
        <v>1.7999999999999999E-2</v>
      </c>
      <c r="G1318">
        <v>521333</v>
      </c>
      <c r="H1318">
        <v>13160</v>
      </c>
      <c r="I1318">
        <v>15.8</v>
      </c>
      <c r="J1318">
        <v>115</v>
      </c>
      <c r="K1318">
        <v>115</v>
      </c>
      <c r="L1318">
        <v>13</v>
      </c>
      <c r="M1318">
        <v>0.97923875432525953</v>
      </c>
      <c r="N1318">
        <v>2.0912000000000002</v>
      </c>
      <c r="O1318">
        <v>1.9834000000000001</v>
      </c>
      <c r="P1318">
        <v>1.8560000000000001</v>
      </c>
      <c r="Q1318">
        <v>1.6819999999999999</v>
      </c>
      <c r="R1318">
        <v>5.3022</v>
      </c>
      <c r="S1318">
        <v>0.47099999999999997</v>
      </c>
      <c r="T1318">
        <v>0.45</v>
      </c>
      <c r="U1318">
        <v>0.45100000000000001</v>
      </c>
      <c r="V1318">
        <v>0.46899999999999997</v>
      </c>
      <c r="W1318" t="s">
        <v>148</v>
      </c>
      <c r="X1318" t="s">
        <v>671</v>
      </c>
      <c r="Y1318" t="s">
        <v>89</v>
      </c>
      <c r="Z1318" t="s">
        <v>198</v>
      </c>
    </row>
    <row r="1319" spans="1:26" x14ac:dyDescent="0.25">
      <c r="A1319" s="148">
        <v>865</v>
      </c>
      <c r="B1319" s="25">
        <v>42995</v>
      </c>
      <c r="C1319" t="s">
        <v>560</v>
      </c>
      <c r="D1319">
        <v>65</v>
      </c>
      <c r="E1319">
        <v>67</v>
      </c>
      <c r="F1319">
        <v>1.7999999999999999E-2</v>
      </c>
      <c r="G1319">
        <v>521333</v>
      </c>
      <c r="H1319">
        <v>13160</v>
      </c>
      <c r="I1319">
        <v>15.9</v>
      </c>
      <c r="J1319">
        <v>115</v>
      </c>
      <c r="K1319">
        <v>115</v>
      </c>
      <c r="L1319">
        <v>13.1</v>
      </c>
      <c r="M1319">
        <v>0.97856154910096826</v>
      </c>
      <c r="N1319">
        <v>1.0289999999999999</v>
      </c>
      <c r="O1319">
        <v>1.0673999999999999</v>
      </c>
      <c r="P1319">
        <v>3.9356</v>
      </c>
      <c r="Q1319">
        <v>4.0514999999999999</v>
      </c>
      <c r="R1319">
        <v>5.3022</v>
      </c>
      <c r="S1319">
        <v>2.028</v>
      </c>
      <c r="T1319">
        <v>2.0129999999999999</v>
      </c>
      <c r="U1319">
        <v>1.9770000000000001</v>
      </c>
      <c r="V1319">
        <v>1.9950000000000001</v>
      </c>
      <c r="W1319" t="s">
        <v>148</v>
      </c>
      <c r="X1319" t="s">
        <v>192</v>
      </c>
      <c r="Y1319" t="s">
        <v>89</v>
      </c>
      <c r="Z1319" t="s">
        <v>198</v>
      </c>
    </row>
    <row r="1320" spans="1:26" x14ac:dyDescent="0.25">
      <c r="A1320" s="148">
        <v>864</v>
      </c>
      <c r="B1320" s="25">
        <v>42995</v>
      </c>
      <c r="C1320" t="s">
        <v>222</v>
      </c>
      <c r="D1320">
        <v>65</v>
      </c>
      <c r="E1320">
        <v>67</v>
      </c>
      <c r="F1320">
        <v>1.7999999999999999E-2</v>
      </c>
      <c r="G1320">
        <v>521333</v>
      </c>
      <c r="H1320">
        <v>13160</v>
      </c>
      <c r="I1320">
        <v>15.7</v>
      </c>
      <c r="J1320">
        <v>115.5</v>
      </c>
      <c r="K1320">
        <v>115.5</v>
      </c>
      <c r="L1320">
        <v>12.9</v>
      </c>
      <c r="M1320">
        <v>0.97991689750692512</v>
      </c>
      <c r="N1320">
        <v>2.0992000000000002</v>
      </c>
      <c r="O1320">
        <v>2.0674999999999999</v>
      </c>
      <c r="P1320">
        <v>1.806</v>
      </c>
      <c r="Q1320">
        <v>1.7390000000000001</v>
      </c>
      <c r="R1320">
        <v>5.3022</v>
      </c>
      <c r="S1320">
        <v>0.45600000000000002</v>
      </c>
      <c r="T1320">
        <v>0.44600000000000001</v>
      </c>
      <c r="U1320">
        <v>0.442</v>
      </c>
      <c r="V1320">
        <v>0.46</v>
      </c>
      <c r="W1320" t="s">
        <v>148</v>
      </c>
      <c r="X1320" t="s">
        <v>192</v>
      </c>
      <c r="Y1320" t="s">
        <v>89</v>
      </c>
      <c r="Z1320" t="s">
        <v>198</v>
      </c>
    </row>
    <row r="1321" spans="1:26" x14ac:dyDescent="0.25">
      <c r="A1321" s="148">
        <v>863</v>
      </c>
      <c r="B1321" s="25">
        <v>42994</v>
      </c>
      <c r="C1321" t="s">
        <v>406</v>
      </c>
      <c r="D1321">
        <v>65.5</v>
      </c>
      <c r="E1321">
        <v>44</v>
      </c>
      <c r="F1321">
        <v>1.7999999999999999E-2</v>
      </c>
      <c r="G1321">
        <v>521333</v>
      </c>
      <c r="H1321">
        <v>13160</v>
      </c>
      <c r="I1321">
        <v>15.7</v>
      </c>
      <c r="J1321">
        <v>114</v>
      </c>
      <c r="K1321">
        <v>114</v>
      </c>
      <c r="L1321">
        <v>13</v>
      </c>
      <c r="M1321">
        <v>0.97923875432525953</v>
      </c>
      <c r="N1321">
        <v>1.129</v>
      </c>
      <c r="O1321">
        <v>1.0968</v>
      </c>
      <c r="P1321">
        <v>3.3610000000000002</v>
      </c>
      <c r="Q1321">
        <v>3.298</v>
      </c>
      <c r="R1321">
        <v>4.7319000000000004</v>
      </c>
      <c r="S1321">
        <v>1.409</v>
      </c>
      <c r="T1321">
        <v>1.423</v>
      </c>
      <c r="U1321">
        <v>1.387</v>
      </c>
      <c r="V1321">
        <v>1.405</v>
      </c>
      <c r="W1321" t="s">
        <v>148</v>
      </c>
      <c r="X1321" t="s">
        <v>671</v>
      </c>
      <c r="Y1321" t="s">
        <v>89</v>
      </c>
      <c r="Z1321" t="s">
        <v>198</v>
      </c>
    </row>
    <row r="1322" spans="1:26" x14ac:dyDescent="0.25">
      <c r="A1322" s="148">
        <v>862</v>
      </c>
      <c r="B1322" s="25">
        <v>42994</v>
      </c>
      <c r="C1322" t="s">
        <v>220</v>
      </c>
      <c r="D1322">
        <v>65.2</v>
      </c>
      <c r="E1322">
        <v>43</v>
      </c>
      <c r="F1322">
        <v>1.7999999999999999E-2</v>
      </c>
      <c r="G1322">
        <v>521333</v>
      </c>
      <c r="H1322">
        <v>13160</v>
      </c>
      <c r="I1322">
        <v>15.7</v>
      </c>
      <c r="J1322">
        <v>115</v>
      </c>
      <c r="K1322">
        <v>115</v>
      </c>
      <c r="L1322">
        <v>12.9</v>
      </c>
      <c r="M1322">
        <v>0.97991689750692512</v>
      </c>
      <c r="N1322">
        <v>2.0177999999999998</v>
      </c>
      <c r="O1322">
        <v>2.129</v>
      </c>
      <c r="P1322">
        <v>2.0750000000000002</v>
      </c>
      <c r="Q1322">
        <v>2.125</v>
      </c>
      <c r="R1322">
        <v>4.7319000000000004</v>
      </c>
      <c r="S1322">
        <v>0.48699999999999999</v>
      </c>
      <c r="T1322">
        <v>0.47199999999999998</v>
      </c>
      <c r="U1322">
        <v>0.47</v>
      </c>
      <c r="V1322">
        <v>0.48799999999999999</v>
      </c>
      <c r="W1322" t="s">
        <v>148</v>
      </c>
      <c r="X1322" t="s">
        <v>671</v>
      </c>
      <c r="Y1322" t="s">
        <v>89</v>
      </c>
      <c r="Z1322" t="s">
        <v>198</v>
      </c>
    </row>
    <row r="1323" spans="1:26" x14ac:dyDescent="0.25">
      <c r="A1323" s="148">
        <v>861</v>
      </c>
      <c r="B1323" s="25">
        <v>42994</v>
      </c>
      <c r="C1323" t="s">
        <v>560</v>
      </c>
      <c r="D1323">
        <v>67</v>
      </c>
      <c r="E1323">
        <v>61</v>
      </c>
      <c r="F1323">
        <v>1.7999999999999999E-2</v>
      </c>
      <c r="G1323">
        <v>521333</v>
      </c>
      <c r="H1323">
        <v>13160</v>
      </c>
      <c r="I1323">
        <v>15.7</v>
      </c>
      <c r="J1323">
        <v>114</v>
      </c>
      <c r="K1323">
        <v>114</v>
      </c>
      <c r="L1323">
        <v>13</v>
      </c>
      <c r="M1323">
        <v>0.97923875432525953</v>
      </c>
      <c r="N1323">
        <v>1.0763</v>
      </c>
      <c r="O1323">
        <v>1.02922</v>
      </c>
      <c r="P1323">
        <v>3.5550000000000002</v>
      </c>
      <c r="Q1323">
        <v>3.4550000000000001</v>
      </c>
      <c r="R1323">
        <v>4.7319000000000004</v>
      </c>
      <c r="S1323">
        <v>1.5629999999999999</v>
      </c>
      <c r="T1323">
        <v>1.5880000000000001</v>
      </c>
      <c r="U1323">
        <v>1.5429999999999999</v>
      </c>
      <c r="V1323">
        <v>1.5609999999999999</v>
      </c>
      <c r="W1323" t="s">
        <v>148</v>
      </c>
      <c r="X1323" t="s">
        <v>192</v>
      </c>
      <c r="Y1323" t="s">
        <v>89</v>
      </c>
      <c r="Z1323" t="s">
        <v>198</v>
      </c>
    </row>
    <row r="1324" spans="1:26" x14ac:dyDescent="0.25">
      <c r="A1324" s="148">
        <v>860</v>
      </c>
      <c r="B1324" s="25">
        <v>42994</v>
      </c>
      <c r="C1324" t="s">
        <v>217</v>
      </c>
      <c r="D1324">
        <v>67</v>
      </c>
      <c r="E1324">
        <v>61</v>
      </c>
      <c r="F1324">
        <v>1.7999999999999999E-2</v>
      </c>
      <c r="G1324">
        <v>521333</v>
      </c>
      <c r="H1324">
        <v>13160</v>
      </c>
      <c r="I1324">
        <v>15.7</v>
      </c>
      <c r="J1324">
        <v>116</v>
      </c>
      <c r="K1324">
        <v>116</v>
      </c>
      <c r="L1324">
        <v>12.9</v>
      </c>
      <c r="M1324">
        <v>0.97991689750692512</v>
      </c>
      <c r="N1324">
        <v>2.0992000000000002</v>
      </c>
      <c r="O1324">
        <v>2.0287999999999999</v>
      </c>
      <c r="P1324">
        <v>2.0830000000000002</v>
      </c>
      <c r="Q1324">
        <v>2.1219999999999999</v>
      </c>
      <c r="R1324">
        <v>4.7319000000000004</v>
      </c>
      <c r="S1324">
        <v>0.47</v>
      </c>
      <c r="T1324">
        <v>0.495</v>
      </c>
      <c r="U1324">
        <v>0.47299999999999998</v>
      </c>
      <c r="V1324">
        <v>0.49099999999999999</v>
      </c>
      <c r="W1324" t="s">
        <v>148</v>
      </c>
      <c r="X1324" t="s">
        <v>192</v>
      </c>
      <c r="Y1324" t="s">
        <v>89</v>
      </c>
      <c r="Z1324" t="s">
        <v>198</v>
      </c>
    </row>
    <row r="1325" spans="1:26" x14ac:dyDescent="0.25">
      <c r="A1325" s="148">
        <v>859</v>
      </c>
      <c r="B1325" s="25">
        <v>42993</v>
      </c>
      <c r="C1325" t="s">
        <v>408</v>
      </c>
      <c r="D1325">
        <v>65</v>
      </c>
      <c r="E1325">
        <v>43</v>
      </c>
      <c r="F1325">
        <v>1.7999999999999999E-2</v>
      </c>
      <c r="G1325">
        <v>521333</v>
      </c>
      <c r="H1325">
        <v>13160</v>
      </c>
      <c r="I1325">
        <v>15.9</v>
      </c>
      <c r="J1325">
        <v>114</v>
      </c>
      <c r="K1325">
        <v>114</v>
      </c>
      <c r="L1325">
        <v>13.1</v>
      </c>
      <c r="M1325">
        <v>0.97856154910096826</v>
      </c>
      <c r="N1325">
        <v>1.1890000000000001</v>
      </c>
      <c r="O1325">
        <v>1.0458000000000001</v>
      </c>
      <c r="P1325">
        <v>3.621</v>
      </c>
      <c r="Q1325">
        <v>3.1469999999999998</v>
      </c>
      <c r="R1325">
        <v>5.0355999999999996</v>
      </c>
      <c r="S1325">
        <v>1.534</v>
      </c>
      <c r="T1325">
        <v>1.5149999999999999</v>
      </c>
      <c r="U1325">
        <v>1.492</v>
      </c>
      <c r="V1325">
        <v>1.51</v>
      </c>
      <c r="W1325" t="s">
        <v>148</v>
      </c>
      <c r="X1325" t="s">
        <v>671</v>
      </c>
      <c r="Y1325" t="s">
        <v>89</v>
      </c>
      <c r="Z1325" t="s">
        <v>198</v>
      </c>
    </row>
    <row r="1326" spans="1:26" x14ac:dyDescent="0.25">
      <c r="A1326" s="148">
        <v>858</v>
      </c>
      <c r="B1326" s="25">
        <v>42993</v>
      </c>
      <c r="C1326" t="s">
        <v>222</v>
      </c>
      <c r="D1326">
        <v>65.3</v>
      </c>
      <c r="E1326">
        <v>44</v>
      </c>
      <c r="F1326">
        <v>1.7999999999999999E-2</v>
      </c>
      <c r="G1326">
        <v>521333</v>
      </c>
      <c r="H1326">
        <v>13160</v>
      </c>
      <c r="I1326">
        <v>15.7</v>
      </c>
      <c r="J1326">
        <v>114</v>
      </c>
      <c r="K1326">
        <v>114</v>
      </c>
      <c r="L1326">
        <v>13</v>
      </c>
      <c r="M1326">
        <v>0.97923875432525953</v>
      </c>
      <c r="N1326">
        <v>2.0943000000000001</v>
      </c>
      <c r="O1326">
        <v>2.0266999999999999</v>
      </c>
      <c r="P1326">
        <v>1.9650000000000001</v>
      </c>
      <c r="Q1326">
        <v>1.843</v>
      </c>
      <c r="R1326">
        <v>5.0355999999999996</v>
      </c>
      <c r="S1326">
        <v>0.47199999999999998</v>
      </c>
      <c r="T1326">
        <v>0.45800000000000002</v>
      </c>
      <c r="U1326">
        <v>0.45500000000000002</v>
      </c>
      <c r="V1326">
        <v>0.47299999999999998</v>
      </c>
      <c r="W1326" t="s">
        <v>148</v>
      </c>
      <c r="X1326" t="s">
        <v>671</v>
      </c>
      <c r="Y1326" t="s">
        <v>89</v>
      </c>
      <c r="Z1326" t="s">
        <v>198</v>
      </c>
    </row>
    <row r="1327" spans="1:26" x14ac:dyDescent="0.25">
      <c r="A1327" s="148">
        <v>857</v>
      </c>
      <c r="B1327" s="25">
        <v>42993</v>
      </c>
      <c r="C1327" t="s">
        <v>560</v>
      </c>
      <c r="D1327">
        <v>67</v>
      </c>
      <c r="E1327">
        <v>77</v>
      </c>
      <c r="F1327">
        <v>1.7999999999999999E-2</v>
      </c>
      <c r="G1327">
        <v>521333</v>
      </c>
      <c r="H1327">
        <v>13160</v>
      </c>
      <c r="I1327">
        <v>15.9</v>
      </c>
      <c r="J1327">
        <v>116</v>
      </c>
      <c r="K1327">
        <v>116</v>
      </c>
      <c r="L1327">
        <v>13</v>
      </c>
      <c r="M1327">
        <v>0.97923875432525953</v>
      </c>
      <c r="N1327">
        <v>1.0189999999999999</v>
      </c>
      <c r="O1327">
        <v>1.0660000000000001</v>
      </c>
      <c r="P1327">
        <v>3.3450000000000002</v>
      </c>
      <c r="Q1327">
        <v>3.5329999999999999</v>
      </c>
      <c r="R1327">
        <v>5.0355999999999996</v>
      </c>
      <c r="S1327">
        <v>1.653</v>
      </c>
      <c r="T1327">
        <v>1.669</v>
      </c>
      <c r="U1327">
        <v>1.627</v>
      </c>
      <c r="V1327">
        <v>1.645</v>
      </c>
      <c r="W1327" t="s">
        <v>205</v>
      </c>
      <c r="X1327" t="s">
        <v>192</v>
      </c>
      <c r="Y1327" t="s">
        <v>89</v>
      </c>
      <c r="Z1327" t="s">
        <v>198</v>
      </c>
    </row>
    <row r="1328" spans="1:26" x14ac:dyDescent="0.25">
      <c r="A1328" s="148">
        <v>856</v>
      </c>
      <c r="B1328" s="25">
        <v>42993</v>
      </c>
      <c r="C1328" t="s">
        <v>220</v>
      </c>
      <c r="D1328">
        <v>67</v>
      </c>
      <c r="E1328">
        <v>77</v>
      </c>
      <c r="F1328">
        <v>1.7999999999999999E-2</v>
      </c>
      <c r="G1328">
        <v>521333</v>
      </c>
      <c r="H1328">
        <v>13160</v>
      </c>
      <c r="I1328">
        <v>15.8</v>
      </c>
      <c r="J1328">
        <v>114.5</v>
      </c>
      <c r="K1328">
        <v>114.5</v>
      </c>
      <c r="L1328">
        <v>13</v>
      </c>
      <c r="M1328">
        <v>0.97923875432525953</v>
      </c>
      <c r="N1328">
        <v>2.00827</v>
      </c>
      <c r="O1328">
        <v>2.0162</v>
      </c>
      <c r="P1328">
        <v>1.859</v>
      </c>
      <c r="Q1328">
        <v>1.8180000000000001</v>
      </c>
      <c r="R1328">
        <v>5.0355999999999996</v>
      </c>
      <c r="S1328">
        <v>0.46600000000000003</v>
      </c>
      <c r="T1328">
        <v>0.45400000000000001</v>
      </c>
      <c r="U1328">
        <v>0.45</v>
      </c>
      <c r="V1328">
        <v>0.46800000000000003</v>
      </c>
      <c r="W1328" t="s">
        <v>205</v>
      </c>
      <c r="X1328" t="s">
        <v>192</v>
      </c>
      <c r="Y1328" t="s">
        <v>89</v>
      </c>
      <c r="Z1328" t="s">
        <v>198</v>
      </c>
    </row>
    <row r="1329" spans="1:26" x14ac:dyDescent="0.25">
      <c r="A1329" s="148">
        <v>855</v>
      </c>
      <c r="B1329" s="25">
        <v>42992</v>
      </c>
      <c r="C1329" t="s">
        <v>407</v>
      </c>
      <c r="D1329">
        <v>68</v>
      </c>
      <c r="E1329">
        <v>45</v>
      </c>
      <c r="F1329">
        <v>1.7999999999999999E-2</v>
      </c>
      <c r="G1329">
        <v>521333</v>
      </c>
      <c r="H1329">
        <v>13160</v>
      </c>
      <c r="I1329">
        <v>15.6</v>
      </c>
      <c r="J1329">
        <v>114</v>
      </c>
      <c r="K1329">
        <v>114</v>
      </c>
      <c r="L1329">
        <v>12.9</v>
      </c>
      <c r="M1329">
        <v>0.97991689750692512</v>
      </c>
      <c r="N1329">
        <v>1.1819999999999999</v>
      </c>
      <c r="O1329">
        <v>1.1120000000000001</v>
      </c>
      <c r="P1329">
        <v>3.45</v>
      </c>
      <c r="Q1329">
        <v>3.2440000000000002</v>
      </c>
      <c r="R1329">
        <v>5.2233000000000001</v>
      </c>
      <c r="S1329">
        <v>1.5249999999999999</v>
      </c>
      <c r="T1329">
        <v>1.524</v>
      </c>
      <c r="U1329">
        <v>1.494</v>
      </c>
      <c r="V1329">
        <v>1.512</v>
      </c>
      <c r="W1329" t="s">
        <v>148</v>
      </c>
      <c r="X1329" t="s">
        <v>671</v>
      </c>
      <c r="Y1329" t="s">
        <v>89</v>
      </c>
      <c r="Z1329" t="s">
        <v>198</v>
      </c>
    </row>
    <row r="1330" spans="1:26" x14ac:dyDescent="0.25">
      <c r="A1330" s="148">
        <v>854</v>
      </c>
      <c r="B1330" s="25">
        <v>42992</v>
      </c>
      <c r="C1330" t="s">
        <v>217</v>
      </c>
      <c r="D1330">
        <v>67.8</v>
      </c>
      <c r="E1330">
        <v>48</v>
      </c>
      <c r="F1330">
        <v>1.7999999999999999E-2</v>
      </c>
      <c r="G1330">
        <v>521333</v>
      </c>
      <c r="H1330">
        <v>13160</v>
      </c>
      <c r="I1330">
        <v>15.9</v>
      </c>
      <c r="J1330">
        <v>114</v>
      </c>
      <c r="K1330">
        <v>114</v>
      </c>
      <c r="L1330">
        <v>13.1</v>
      </c>
      <c r="M1330">
        <v>0.97856154910096826</v>
      </c>
      <c r="N1330">
        <v>2.0320999999999998</v>
      </c>
      <c r="O1330">
        <v>2.1101999999999999</v>
      </c>
      <c r="P1330">
        <v>1.8540000000000001</v>
      </c>
      <c r="Q1330">
        <v>1.9319999999999999</v>
      </c>
      <c r="R1330">
        <v>5.2233000000000001</v>
      </c>
      <c r="S1330">
        <v>0.47699999999999998</v>
      </c>
      <c r="T1330">
        <v>0.47799999999999998</v>
      </c>
      <c r="U1330">
        <v>0.46700000000000003</v>
      </c>
      <c r="V1330">
        <v>0.48499999999999999</v>
      </c>
      <c r="W1330" t="s">
        <v>148</v>
      </c>
      <c r="X1330" t="s">
        <v>671</v>
      </c>
      <c r="Y1330" t="s">
        <v>89</v>
      </c>
      <c r="Z1330" t="s">
        <v>198</v>
      </c>
    </row>
    <row r="1331" spans="1:26" x14ac:dyDescent="0.25">
      <c r="A1331" s="148">
        <v>853</v>
      </c>
      <c r="B1331" s="25">
        <v>42992</v>
      </c>
      <c r="C1331" t="s">
        <v>500</v>
      </c>
      <c r="D1331">
        <v>68.3</v>
      </c>
      <c r="E1331">
        <v>48</v>
      </c>
      <c r="F1331">
        <v>1.7999999999999999E-2</v>
      </c>
      <c r="G1331">
        <v>521333</v>
      </c>
      <c r="H1331">
        <v>13160</v>
      </c>
      <c r="I1331">
        <v>15.8</v>
      </c>
      <c r="J1331">
        <v>115</v>
      </c>
      <c r="K1331">
        <v>115</v>
      </c>
      <c r="L1331">
        <v>13</v>
      </c>
      <c r="M1331">
        <v>0.97923875432525953</v>
      </c>
      <c r="N1331">
        <v>1.1897</v>
      </c>
      <c r="O1331">
        <v>1.0931999999999999</v>
      </c>
      <c r="P1331">
        <v>4.0720000000000001</v>
      </c>
      <c r="Q1331">
        <v>3.8149999999999999</v>
      </c>
      <c r="R1331">
        <v>5.2233000000000001</v>
      </c>
      <c r="S1331">
        <v>1.788</v>
      </c>
      <c r="T1331">
        <v>1.823</v>
      </c>
      <c r="U1331">
        <v>1.768</v>
      </c>
      <c r="V1331">
        <v>1.786</v>
      </c>
      <c r="W1331" t="s">
        <v>148</v>
      </c>
      <c r="X1331" t="s">
        <v>671</v>
      </c>
      <c r="Y1331" t="s">
        <v>89</v>
      </c>
      <c r="Z1331" t="s">
        <v>198</v>
      </c>
    </row>
    <row r="1332" spans="1:26" x14ac:dyDescent="0.25">
      <c r="A1332" s="148">
        <v>852</v>
      </c>
      <c r="B1332" s="25">
        <v>42992</v>
      </c>
      <c r="C1332" t="s">
        <v>299</v>
      </c>
      <c r="D1332">
        <v>67.599999999999994</v>
      </c>
      <c r="E1332">
        <v>48</v>
      </c>
      <c r="F1332">
        <v>1.7999999999999999E-2</v>
      </c>
      <c r="G1332">
        <v>521333</v>
      </c>
      <c r="H1332">
        <v>13160</v>
      </c>
      <c r="I1332">
        <v>15.9</v>
      </c>
      <c r="J1332">
        <v>115</v>
      </c>
      <c r="K1332">
        <v>115</v>
      </c>
      <c r="L1332">
        <v>13.1</v>
      </c>
      <c r="M1332">
        <v>0.97856154910096826</v>
      </c>
      <c r="N1332">
        <v>2.0123000000000002</v>
      </c>
      <c r="O1332">
        <v>1.9937</v>
      </c>
      <c r="P1332">
        <v>1.6819999999999999</v>
      </c>
      <c r="Q1332">
        <v>1.6830000000000001</v>
      </c>
      <c r="R1332">
        <v>5.2233000000000001</v>
      </c>
      <c r="S1332">
        <v>0.437</v>
      </c>
      <c r="T1332">
        <v>0.441</v>
      </c>
      <c r="U1332">
        <v>0.43</v>
      </c>
      <c r="V1332">
        <v>0.44800000000000001</v>
      </c>
      <c r="W1332">
        <v>0</v>
      </c>
      <c r="X1332" t="s">
        <v>671</v>
      </c>
      <c r="Y1332" t="s">
        <v>89</v>
      </c>
      <c r="Z1332" t="s">
        <v>198</v>
      </c>
    </row>
    <row r="1333" spans="1:26" x14ac:dyDescent="0.25">
      <c r="A1333" s="148">
        <v>850</v>
      </c>
      <c r="B1333" s="25">
        <v>42991</v>
      </c>
      <c r="C1333" t="s">
        <v>406</v>
      </c>
      <c r="D1333">
        <v>70</v>
      </c>
      <c r="E1333">
        <v>60</v>
      </c>
      <c r="F1333">
        <v>1.7999999999999999E-2</v>
      </c>
      <c r="G1333">
        <v>521333</v>
      </c>
      <c r="H1333">
        <v>13160</v>
      </c>
      <c r="I1333">
        <v>15.8</v>
      </c>
      <c r="J1333">
        <v>115</v>
      </c>
      <c r="K1333">
        <v>115</v>
      </c>
      <c r="L1333">
        <v>13</v>
      </c>
      <c r="M1333">
        <v>0.97923875432525953</v>
      </c>
      <c r="N1333">
        <v>1.0532999999999999</v>
      </c>
      <c r="O1333">
        <v>0.96089999999999998</v>
      </c>
      <c r="P1333">
        <v>3.9590000000000001</v>
      </c>
      <c r="Q1333" s="81">
        <v>3.6440000000000001</v>
      </c>
      <c r="R1333">
        <v>4.9707999999999997</v>
      </c>
      <c r="S1333">
        <v>1.8680000000000001</v>
      </c>
      <c r="T1333">
        <v>1.885</v>
      </c>
      <c r="U1333">
        <v>1.8380000000000001</v>
      </c>
      <c r="V1333">
        <v>1.8560000000000001</v>
      </c>
      <c r="W1333">
        <v>0</v>
      </c>
      <c r="X1333" t="s">
        <v>188</v>
      </c>
      <c r="Y1333" t="s">
        <v>89</v>
      </c>
      <c r="Z1333" t="s">
        <v>198</v>
      </c>
    </row>
    <row r="1334" spans="1:26" x14ac:dyDescent="0.25">
      <c r="A1334" s="148">
        <v>851</v>
      </c>
      <c r="B1334" s="25">
        <v>42991</v>
      </c>
      <c r="C1334" t="s">
        <v>220</v>
      </c>
      <c r="D1334">
        <v>70</v>
      </c>
      <c r="E1334">
        <v>60</v>
      </c>
      <c r="F1334">
        <v>1.7999999999999999E-2</v>
      </c>
      <c r="G1334">
        <v>521333</v>
      </c>
      <c r="H1334">
        <v>13160</v>
      </c>
      <c r="I1334">
        <v>15.6</v>
      </c>
      <c r="J1334">
        <v>114</v>
      </c>
      <c r="K1334">
        <v>114</v>
      </c>
      <c r="L1334">
        <v>12.9</v>
      </c>
      <c r="M1334">
        <v>0.97991689750692512</v>
      </c>
      <c r="N1334">
        <v>1.9872000000000001</v>
      </c>
      <c r="O1334">
        <v>2.1080000000000001</v>
      </c>
      <c r="P1334">
        <v>1.9019999999999999</v>
      </c>
      <c r="Q1334">
        <v>2.0920000000000001</v>
      </c>
      <c r="R1334">
        <v>4.9707999999999997</v>
      </c>
      <c r="S1334">
        <v>0.47599999999999998</v>
      </c>
      <c r="T1334">
        <v>0.49299999999999999</v>
      </c>
      <c r="U1334">
        <v>0.47499999999999998</v>
      </c>
      <c r="V1334">
        <v>0.49299999999999999</v>
      </c>
      <c r="W1334">
        <v>0</v>
      </c>
      <c r="X1334" t="s">
        <v>188</v>
      </c>
      <c r="Y1334" t="s">
        <v>89</v>
      </c>
      <c r="Z1334" t="s">
        <v>198</v>
      </c>
    </row>
    <row r="1335" spans="1:26" x14ac:dyDescent="0.25">
      <c r="A1335" s="148">
        <v>849</v>
      </c>
      <c r="B1335" s="25">
        <v>42991</v>
      </c>
      <c r="C1335" t="s">
        <v>560</v>
      </c>
      <c r="D1335">
        <v>68.2</v>
      </c>
      <c r="E1335">
        <v>50</v>
      </c>
      <c r="F1335">
        <v>1.7999999999999999E-2</v>
      </c>
      <c r="G1335">
        <v>521333</v>
      </c>
      <c r="H1335">
        <v>13160</v>
      </c>
      <c r="I1335">
        <v>15.7</v>
      </c>
      <c r="J1335">
        <v>114</v>
      </c>
      <c r="K1335">
        <v>114</v>
      </c>
      <c r="L1335">
        <v>13</v>
      </c>
      <c r="M1335">
        <v>0.97923875432525953</v>
      </c>
      <c r="N1335">
        <v>1.1237999999999999</v>
      </c>
      <c r="O1335">
        <v>1.0933999999999999</v>
      </c>
      <c r="P1335">
        <v>4.4889999999999999</v>
      </c>
      <c r="Q1335">
        <v>4.2889999999999997</v>
      </c>
      <c r="R1335">
        <v>4.9707999999999997</v>
      </c>
      <c r="S1335">
        <v>1.986</v>
      </c>
      <c r="T1335">
        <v>1.95</v>
      </c>
      <c r="U1335">
        <v>1.927</v>
      </c>
      <c r="V1335">
        <v>1.9450000000000001</v>
      </c>
      <c r="W1335" t="s">
        <v>148</v>
      </c>
      <c r="X1335" t="s">
        <v>671</v>
      </c>
      <c r="Y1335" t="s">
        <v>89</v>
      </c>
      <c r="Z1335" t="s">
        <v>198</v>
      </c>
    </row>
    <row r="1336" spans="1:26" x14ac:dyDescent="0.25">
      <c r="A1336" s="148">
        <v>848</v>
      </c>
      <c r="B1336" s="25">
        <v>42991</v>
      </c>
      <c r="C1336" t="s">
        <v>217</v>
      </c>
      <c r="D1336">
        <v>67.599999999999994</v>
      </c>
      <c r="E1336">
        <v>53</v>
      </c>
      <c r="F1336">
        <v>1.7999999999999999E-2</v>
      </c>
      <c r="G1336">
        <v>521333</v>
      </c>
      <c r="H1336">
        <v>13160</v>
      </c>
      <c r="I1336">
        <v>15.9</v>
      </c>
      <c r="J1336">
        <v>115</v>
      </c>
      <c r="K1336">
        <v>115</v>
      </c>
      <c r="L1336">
        <v>13.1</v>
      </c>
      <c r="M1336">
        <v>0.97856154910096826</v>
      </c>
      <c r="N1336">
        <v>2.0891999999999999</v>
      </c>
      <c r="O1336">
        <v>2.1120000000000001</v>
      </c>
      <c r="P1336">
        <v>1.9870000000000001</v>
      </c>
      <c r="Q1336">
        <v>1.954</v>
      </c>
      <c r="R1336">
        <v>4.9707999999999997</v>
      </c>
      <c r="S1336">
        <v>0.47299999999999998</v>
      </c>
      <c r="T1336">
        <v>0.46</v>
      </c>
      <c r="U1336">
        <v>0.45600000000000002</v>
      </c>
      <c r="V1336">
        <v>0.47399999999999998</v>
      </c>
      <c r="W1336" t="s">
        <v>148</v>
      </c>
      <c r="X1336" t="s">
        <v>671</v>
      </c>
      <c r="Y1336" t="s">
        <v>89</v>
      </c>
      <c r="Z1336" t="s">
        <v>198</v>
      </c>
    </row>
    <row r="1337" spans="1:26" x14ac:dyDescent="0.25">
      <c r="A1337" s="148">
        <v>847</v>
      </c>
      <c r="B1337" s="25">
        <v>42991</v>
      </c>
      <c r="C1337" t="s">
        <v>222</v>
      </c>
      <c r="D1337">
        <v>64</v>
      </c>
      <c r="E1337">
        <v>60</v>
      </c>
      <c r="F1337">
        <v>1.7999999999999999E-2</v>
      </c>
      <c r="G1337">
        <v>521333</v>
      </c>
      <c r="H1337">
        <v>13160</v>
      </c>
      <c r="I1337">
        <v>15.7</v>
      </c>
      <c r="J1337">
        <v>115</v>
      </c>
      <c r="K1337">
        <v>115</v>
      </c>
      <c r="L1337">
        <v>12.9</v>
      </c>
      <c r="M1337">
        <v>0.97991689750692512</v>
      </c>
      <c r="N1337">
        <v>1.8759999999999999</v>
      </c>
      <c r="O1337">
        <v>1.9202999999999999</v>
      </c>
      <c r="P1337">
        <v>1.718</v>
      </c>
      <c r="Q1337">
        <v>1.7609999999999999</v>
      </c>
      <c r="R1337">
        <v>4.9707999999999997</v>
      </c>
      <c r="S1337">
        <v>0.45500000000000002</v>
      </c>
      <c r="T1337">
        <v>0.45600000000000002</v>
      </c>
      <c r="U1337">
        <v>0.44600000000000001</v>
      </c>
      <c r="V1337">
        <v>0.46400000000000002</v>
      </c>
      <c r="W1337">
        <v>0</v>
      </c>
      <c r="X1337" t="s">
        <v>188</v>
      </c>
      <c r="Y1337" t="s">
        <v>89</v>
      </c>
      <c r="Z1337" t="s">
        <v>198</v>
      </c>
    </row>
    <row r="1338" spans="1:26" x14ac:dyDescent="0.25">
      <c r="A1338" s="148">
        <v>845</v>
      </c>
      <c r="B1338" s="25">
        <v>42990</v>
      </c>
      <c r="C1338" t="s">
        <v>408</v>
      </c>
      <c r="D1338">
        <v>64</v>
      </c>
      <c r="E1338">
        <v>60</v>
      </c>
      <c r="F1338">
        <v>1.7999999999999999E-2</v>
      </c>
      <c r="G1338">
        <v>521333</v>
      </c>
      <c r="H1338">
        <v>13160</v>
      </c>
      <c r="I1338">
        <v>15.9</v>
      </c>
      <c r="J1338">
        <v>116</v>
      </c>
      <c r="K1338">
        <v>116</v>
      </c>
      <c r="L1338">
        <v>13</v>
      </c>
      <c r="M1338">
        <v>0.97923875432525953</v>
      </c>
      <c r="N1338">
        <v>1.0034000000000001</v>
      </c>
      <c r="O1338">
        <v>1.157</v>
      </c>
      <c r="P1338">
        <v>2.7690000000000001</v>
      </c>
      <c r="Q1338">
        <v>3.121</v>
      </c>
      <c r="R1338">
        <v>5.0585000000000004</v>
      </c>
      <c r="S1338">
        <v>1.3959999999999999</v>
      </c>
      <c r="T1338">
        <v>1.365</v>
      </c>
      <c r="U1338">
        <v>1.3520000000000001</v>
      </c>
      <c r="V1338">
        <v>1.37</v>
      </c>
      <c r="W1338">
        <v>0</v>
      </c>
      <c r="X1338" t="s">
        <v>188</v>
      </c>
      <c r="Y1338" t="s">
        <v>89</v>
      </c>
      <c r="Z1338" t="s">
        <v>198</v>
      </c>
    </row>
    <row r="1339" spans="1:26" x14ac:dyDescent="0.25">
      <c r="A1339" s="148">
        <v>846</v>
      </c>
      <c r="B1339" s="25">
        <v>42990</v>
      </c>
      <c r="C1339" t="s">
        <v>411</v>
      </c>
      <c r="D1339">
        <v>64</v>
      </c>
      <c r="E1339">
        <v>60</v>
      </c>
      <c r="F1339">
        <v>1.7999999999999999E-2</v>
      </c>
      <c r="G1339">
        <v>521333</v>
      </c>
      <c r="H1339">
        <v>13160</v>
      </c>
      <c r="I1339">
        <v>15.7</v>
      </c>
      <c r="J1339">
        <v>115</v>
      </c>
      <c r="K1339">
        <v>115</v>
      </c>
      <c r="L1339">
        <v>12.9</v>
      </c>
      <c r="M1339">
        <v>0.97991689750692512</v>
      </c>
      <c r="N1339">
        <v>2.6541000000000001</v>
      </c>
      <c r="O1339">
        <v>2.0981999999999998</v>
      </c>
      <c r="P1339">
        <v>2.7930000000000001</v>
      </c>
      <c r="Q1339">
        <v>2.2989999999999999</v>
      </c>
      <c r="R1339">
        <v>5.0585000000000004</v>
      </c>
      <c r="S1339">
        <v>0.53200000000000003</v>
      </c>
      <c r="T1339">
        <v>0.55400000000000005</v>
      </c>
      <c r="U1339">
        <v>0.53200000000000003</v>
      </c>
      <c r="V1339">
        <v>0.55000000000000004</v>
      </c>
      <c r="W1339">
        <v>0</v>
      </c>
      <c r="X1339" t="s">
        <v>188</v>
      </c>
      <c r="Y1339" t="s">
        <v>89</v>
      </c>
      <c r="Z1339" t="s">
        <v>198</v>
      </c>
    </row>
    <row r="1340" spans="1:26" x14ac:dyDescent="0.25">
      <c r="A1340" s="148">
        <v>844</v>
      </c>
      <c r="B1340" s="25">
        <v>42990</v>
      </c>
      <c r="C1340" t="s">
        <v>500</v>
      </c>
      <c r="D1340">
        <v>64.2</v>
      </c>
      <c r="E1340">
        <v>56</v>
      </c>
      <c r="F1340">
        <v>1.7999999999999999E-2</v>
      </c>
      <c r="G1340">
        <v>521333</v>
      </c>
      <c r="H1340">
        <v>13160</v>
      </c>
      <c r="I1340">
        <v>15.6</v>
      </c>
      <c r="J1340">
        <v>114</v>
      </c>
      <c r="K1340">
        <v>114</v>
      </c>
      <c r="L1340">
        <v>12.9</v>
      </c>
      <c r="M1340">
        <v>0.97991689750692512</v>
      </c>
      <c r="N1340">
        <v>1.1257999999999999</v>
      </c>
      <c r="O1340">
        <v>1.0974999999999999</v>
      </c>
      <c r="P1340">
        <v>4.1680000000000001</v>
      </c>
      <c r="Q1340">
        <v>3.9870000000000001</v>
      </c>
      <c r="R1340">
        <v>5.0585000000000004</v>
      </c>
      <c r="S1340">
        <v>1.873</v>
      </c>
      <c r="T1340">
        <v>1.8380000000000001</v>
      </c>
      <c r="U1340">
        <v>1.8180000000000001</v>
      </c>
      <c r="V1340">
        <v>1.998</v>
      </c>
      <c r="W1340" t="s">
        <v>148</v>
      </c>
      <c r="X1340" t="s">
        <v>671</v>
      </c>
      <c r="Y1340" t="s">
        <v>89</v>
      </c>
      <c r="Z1340" t="s">
        <v>198</v>
      </c>
    </row>
    <row r="1341" spans="1:26" x14ac:dyDescent="0.25">
      <c r="A1341" s="148">
        <v>843</v>
      </c>
      <c r="B1341" s="25">
        <v>42990</v>
      </c>
      <c r="C1341" t="s">
        <v>220</v>
      </c>
      <c r="D1341">
        <v>65.5</v>
      </c>
      <c r="E1341">
        <v>47</v>
      </c>
      <c r="F1341">
        <v>1.7999999999999999E-2</v>
      </c>
      <c r="G1341">
        <v>521333</v>
      </c>
      <c r="H1341">
        <v>13160</v>
      </c>
      <c r="I1341">
        <v>15.7</v>
      </c>
      <c r="J1341">
        <v>113.5</v>
      </c>
      <c r="K1341">
        <v>113.5</v>
      </c>
      <c r="L1341">
        <v>13</v>
      </c>
      <c r="M1341">
        <v>0.97923875432525953</v>
      </c>
      <c r="N1341">
        <v>2.0430999999999999</v>
      </c>
      <c r="O1341">
        <v>1.9852000000000001</v>
      </c>
      <c r="P1341">
        <v>1.954</v>
      </c>
      <c r="Q1341">
        <v>1.873</v>
      </c>
      <c r="R1341">
        <v>5.0585000000000004</v>
      </c>
      <c r="S1341">
        <v>0.48399999999999999</v>
      </c>
      <c r="T1341">
        <v>0.47699999999999998</v>
      </c>
      <c r="U1341">
        <v>0.47099999999999997</v>
      </c>
      <c r="V1341">
        <v>0.48899999999999999</v>
      </c>
      <c r="W1341" t="s">
        <v>148</v>
      </c>
      <c r="X1341" t="s">
        <v>671</v>
      </c>
      <c r="Y1341" t="s">
        <v>89</v>
      </c>
      <c r="Z1341" t="s">
        <v>198</v>
      </c>
    </row>
    <row r="1342" spans="1:26" x14ac:dyDescent="0.25">
      <c r="A1342" s="148">
        <v>842</v>
      </c>
      <c r="B1342" s="25">
        <v>42990</v>
      </c>
      <c r="C1342" t="s">
        <v>217</v>
      </c>
      <c r="D1342">
        <v>62</v>
      </c>
      <c r="E1342">
        <v>60</v>
      </c>
      <c r="F1342">
        <v>1.7999999999999999E-2</v>
      </c>
      <c r="G1342">
        <v>521333</v>
      </c>
      <c r="H1342">
        <v>13160</v>
      </c>
      <c r="I1342">
        <v>15.9</v>
      </c>
      <c r="J1342">
        <v>116</v>
      </c>
      <c r="K1342">
        <v>116</v>
      </c>
      <c r="L1342">
        <v>13</v>
      </c>
      <c r="M1342">
        <v>0.97923875432525953</v>
      </c>
      <c r="N1342">
        <v>2.0432999999999999</v>
      </c>
      <c r="O1342">
        <v>1.875</v>
      </c>
      <c r="P1342">
        <v>1.9410000000000001</v>
      </c>
      <c r="Q1342">
        <v>1.762</v>
      </c>
      <c r="R1342">
        <v>5.0585000000000004</v>
      </c>
      <c r="S1342">
        <v>0.48099999999999998</v>
      </c>
      <c r="T1342">
        <v>0.47499999999999998</v>
      </c>
      <c r="U1342">
        <v>0.46800000000000003</v>
      </c>
      <c r="V1342">
        <v>0.48599999999999999</v>
      </c>
      <c r="W1342">
        <v>0</v>
      </c>
      <c r="X1342" t="s">
        <v>188</v>
      </c>
      <c r="Y1342" t="s">
        <v>89</v>
      </c>
      <c r="Z1342" t="s">
        <v>198</v>
      </c>
    </row>
    <row r="1343" spans="1:26" x14ac:dyDescent="0.25">
      <c r="A1343" s="148">
        <v>841</v>
      </c>
      <c r="B1343" s="25">
        <v>42989</v>
      </c>
      <c r="C1343" t="s">
        <v>407</v>
      </c>
      <c r="D1343">
        <v>60</v>
      </c>
      <c r="E1343">
        <v>60</v>
      </c>
      <c r="F1343">
        <v>1.7999999999999999E-2</v>
      </c>
      <c r="G1343">
        <v>521333</v>
      </c>
      <c r="H1343">
        <v>13160</v>
      </c>
      <c r="I1343">
        <v>15.6</v>
      </c>
      <c r="J1343">
        <v>114</v>
      </c>
      <c r="K1343">
        <v>114</v>
      </c>
      <c r="L1343">
        <v>12.9</v>
      </c>
      <c r="M1343">
        <v>0.97991689750692512</v>
      </c>
      <c r="N1343">
        <v>1.1023000000000001</v>
      </c>
      <c r="O1343">
        <v>0.99739999999999995</v>
      </c>
      <c r="P1343">
        <v>3.6179999999999999</v>
      </c>
      <c r="Q1343">
        <v>3.3410000000000002</v>
      </c>
      <c r="R1343">
        <v>5.1272000000000002</v>
      </c>
      <c r="S1343">
        <v>1.6830000000000001</v>
      </c>
      <c r="T1343">
        <v>1.7170000000000001</v>
      </c>
      <c r="U1343">
        <v>1.6659999999999999</v>
      </c>
      <c r="V1343">
        <v>1.6839999999999999</v>
      </c>
      <c r="W1343">
        <v>0</v>
      </c>
      <c r="X1343" t="s">
        <v>188</v>
      </c>
      <c r="Y1343" t="s">
        <v>89</v>
      </c>
      <c r="Z1343" t="s">
        <v>198</v>
      </c>
    </row>
    <row r="1344" spans="1:26" x14ac:dyDescent="0.25">
      <c r="A1344" s="148">
        <v>840</v>
      </c>
      <c r="B1344" s="25">
        <v>42989</v>
      </c>
      <c r="C1344" t="s">
        <v>410</v>
      </c>
      <c r="D1344">
        <v>60</v>
      </c>
      <c r="E1344">
        <v>60</v>
      </c>
      <c r="F1344">
        <v>1.7999999999999999E-2</v>
      </c>
      <c r="G1344">
        <v>521333</v>
      </c>
      <c r="H1344">
        <v>13160</v>
      </c>
      <c r="I1344">
        <v>15.9</v>
      </c>
      <c r="J1344">
        <v>116</v>
      </c>
      <c r="K1344">
        <v>116</v>
      </c>
      <c r="L1344">
        <v>13</v>
      </c>
      <c r="M1344">
        <v>0.97923875432525953</v>
      </c>
      <c r="N1344">
        <v>2.0981000000000001</v>
      </c>
      <c r="O1344">
        <v>1.9976</v>
      </c>
      <c r="P1344">
        <v>2.0179999999999998</v>
      </c>
      <c r="Q1344">
        <v>1.9950000000000001</v>
      </c>
      <c r="R1344">
        <v>5.1272000000000002</v>
      </c>
      <c r="S1344">
        <v>0.49299999999999999</v>
      </c>
      <c r="T1344">
        <v>0.51200000000000001</v>
      </c>
      <c r="U1344">
        <v>0.49199999999999999</v>
      </c>
      <c r="V1344">
        <v>0.51</v>
      </c>
      <c r="W1344">
        <v>0</v>
      </c>
      <c r="X1344" t="s">
        <v>188</v>
      </c>
      <c r="Y1344" t="s">
        <v>89</v>
      </c>
      <c r="Z1344" t="s">
        <v>198</v>
      </c>
    </row>
    <row r="1345" spans="1:26" x14ac:dyDescent="0.25">
      <c r="A1345" s="148">
        <v>839</v>
      </c>
      <c r="B1345" s="25">
        <v>42989</v>
      </c>
      <c r="C1345" t="s">
        <v>560</v>
      </c>
      <c r="D1345">
        <v>71.099999999999994</v>
      </c>
      <c r="E1345">
        <v>44</v>
      </c>
      <c r="F1345">
        <v>1.7999999999999999E-2</v>
      </c>
      <c r="G1345">
        <v>521333</v>
      </c>
      <c r="H1345">
        <v>13160</v>
      </c>
      <c r="I1345">
        <v>15.9</v>
      </c>
      <c r="J1345">
        <v>114</v>
      </c>
      <c r="K1345">
        <v>114</v>
      </c>
      <c r="L1345">
        <v>13.1</v>
      </c>
      <c r="M1345">
        <v>0.97856154910096826</v>
      </c>
      <c r="N1345">
        <v>1.1274999999999999</v>
      </c>
      <c r="O1345">
        <v>1.1781999999999999</v>
      </c>
      <c r="P1345">
        <v>4.327</v>
      </c>
      <c r="Q1345">
        <v>4.49</v>
      </c>
      <c r="R1345">
        <v>5.1272000000000002</v>
      </c>
      <c r="S1345">
        <v>1.968</v>
      </c>
      <c r="T1345">
        <v>1.954</v>
      </c>
      <c r="U1345">
        <v>1.919</v>
      </c>
      <c r="V1345">
        <v>1.9370000000000001</v>
      </c>
      <c r="W1345" t="s">
        <v>148</v>
      </c>
      <c r="X1345" t="s">
        <v>671</v>
      </c>
      <c r="Y1345" t="s">
        <v>89</v>
      </c>
      <c r="Z1345" t="s">
        <v>198</v>
      </c>
    </row>
    <row r="1346" spans="1:26" x14ac:dyDescent="0.25">
      <c r="A1346" s="148">
        <v>838</v>
      </c>
      <c r="B1346" s="25">
        <v>42989</v>
      </c>
      <c r="C1346" t="s">
        <v>222</v>
      </c>
      <c r="D1346">
        <v>70.3</v>
      </c>
      <c r="E1346">
        <v>71</v>
      </c>
      <c r="F1346">
        <v>1.7999999999999999E-2</v>
      </c>
      <c r="G1346">
        <v>521333</v>
      </c>
      <c r="H1346">
        <v>13160</v>
      </c>
      <c r="I1346">
        <v>15.7</v>
      </c>
      <c r="J1346">
        <v>114</v>
      </c>
      <c r="K1346">
        <v>114</v>
      </c>
      <c r="L1346">
        <v>13</v>
      </c>
      <c r="M1346">
        <v>0.97923875432525953</v>
      </c>
      <c r="N1346">
        <v>2.1175999999999999</v>
      </c>
      <c r="O1346">
        <v>2.0674000000000001</v>
      </c>
      <c r="P1346">
        <v>1.9650000000000001</v>
      </c>
      <c r="Q1346">
        <v>1.8839999999999999</v>
      </c>
      <c r="R1346">
        <v>5.1272000000000002</v>
      </c>
      <c r="S1346">
        <v>0.47599999999999998</v>
      </c>
      <c r="T1346">
        <v>0.46700000000000003</v>
      </c>
      <c r="U1346">
        <v>0.46200000000000002</v>
      </c>
      <c r="V1346">
        <v>0.48</v>
      </c>
      <c r="W1346" t="s">
        <v>148</v>
      </c>
      <c r="X1346" t="s">
        <v>671</v>
      </c>
      <c r="Y1346" t="s">
        <v>89</v>
      </c>
      <c r="Z1346" t="s">
        <v>198</v>
      </c>
    </row>
    <row r="1347" spans="1:26" x14ac:dyDescent="0.25">
      <c r="A1347" s="148">
        <v>837</v>
      </c>
      <c r="B1347" s="25">
        <v>42989</v>
      </c>
      <c r="C1347" t="s">
        <v>220</v>
      </c>
      <c r="D1347">
        <v>63</v>
      </c>
      <c r="E1347">
        <v>50</v>
      </c>
      <c r="F1347">
        <v>1.7999999999999999E-2</v>
      </c>
      <c r="G1347">
        <v>521333</v>
      </c>
      <c r="H1347">
        <v>13160</v>
      </c>
      <c r="I1347">
        <v>15.6</v>
      </c>
      <c r="J1347">
        <v>114</v>
      </c>
      <c r="K1347">
        <v>114</v>
      </c>
      <c r="L1347">
        <v>12.9</v>
      </c>
      <c r="M1347">
        <v>0.97991689750692512</v>
      </c>
      <c r="N1347">
        <v>2.0543999999999998</v>
      </c>
      <c r="O1347">
        <v>1.8866000000000001</v>
      </c>
      <c r="P1347">
        <v>1.9770000000000001</v>
      </c>
      <c r="Q1347">
        <v>1.7829999999999999</v>
      </c>
      <c r="R1347">
        <v>5.1272000000000002</v>
      </c>
      <c r="S1347">
        <v>0.49299999999999999</v>
      </c>
      <c r="T1347">
        <v>0.48499999999999999</v>
      </c>
      <c r="U1347">
        <v>0.47899999999999998</v>
      </c>
      <c r="V1347">
        <v>0.497</v>
      </c>
      <c r="W1347">
        <v>0</v>
      </c>
      <c r="X1347" t="s">
        <v>188</v>
      </c>
      <c r="Y1347" t="s">
        <v>89</v>
      </c>
      <c r="Z1347" t="s">
        <v>198</v>
      </c>
    </row>
    <row r="1348" spans="1:26" x14ac:dyDescent="0.25">
      <c r="A1348" s="148">
        <v>836</v>
      </c>
      <c r="B1348" s="25">
        <v>42988</v>
      </c>
      <c r="C1348" t="s">
        <v>412</v>
      </c>
      <c r="D1348">
        <v>65</v>
      </c>
      <c r="E1348">
        <v>52</v>
      </c>
      <c r="F1348">
        <v>1.7999999999999999E-2</v>
      </c>
      <c r="G1348">
        <v>521333</v>
      </c>
      <c r="H1348">
        <v>13160</v>
      </c>
      <c r="I1348">
        <v>15.6</v>
      </c>
      <c r="J1348">
        <v>114</v>
      </c>
      <c r="K1348">
        <v>114</v>
      </c>
      <c r="L1348">
        <v>12.9</v>
      </c>
      <c r="M1348">
        <v>0.97991689750692512</v>
      </c>
      <c r="N1348">
        <v>1.7608999999999999</v>
      </c>
      <c r="O1348">
        <v>1.9931000000000001</v>
      </c>
      <c r="P1348">
        <v>2.3290000000000002</v>
      </c>
      <c r="Q1348">
        <v>2.58</v>
      </c>
      <c r="R1348">
        <v>5.0002000000000004</v>
      </c>
      <c r="S1348">
        <v>0.66100000000000003</v>
      </c>
      <c r="T1348">
        <v>0.64700000000000002</v>
      </c>
      <c r="U1348">
        <v>0.64100000000000001</v>
      </c>
      <c r="V1348">
        <v>0.65900000000000003</v>
      </c>
      <c r="W1348">
        <v>0</v>
      </c>
      <c r="X1348" t="s">
        <v>188</v>
      </c>
      <c r="Y1348" t="s">
        <v>89</v>
      </c>
      <c r="Z1348" t="s">
        <v>198</v>
      </c>
    </row>
    <row r="1349" spans="1:26" x14ac:dyDescent="0.25">
      <c r="A1349" s="148">
        <v>835</v>
      </c>
      <c r="B1349" s="25">
        <v>42988</v>
      </c>
      <c r="C1349" t="s">
        <v>406</v>
      </c>
      <c r="D1349">
        <v>65</v>
      </c>
      <c r="E1349">
        <v>52</v>
      </c>
      <c r="F1349">
        <v>1.7999999999999999E-2</v>
      </c>
      <c r="G1349">
        <v>521333</v>
      </c>
      <c r="H1349">
        <v>13160</v>
      </c>
      <c r="I1349">
        <v>15.8</v>
      </c>
      <c r="J1349">
        <v>115</v>
      </c>
      <c r="K1349">
        <v>115</v>
      </c>
      <c r="L1349">
        <v>13</v>
      </c>
      <c r="M1349">
        <v>0.97923875432525953</v>
      </c>
      <c r="N1349">
        <v>1.0230999999999999</v>
      </c>
      <c r="O1349">
        <v>0.99780000000000002</v>
      </c>
      <c r="P1349">
        <v>2.7160000000000002</v>
      </c>
      <c r="Q1349">
        <v>2.6150000000000002</v>
      </c>
      <c r="R1349">
        <v>5.0002000000000004</v>
      </c>
      <c r="S1349">
        <v>1.327</v>
      </c>
      <c r="T1349">
        <v>1.31</v>
      </c>
      <c r="U1349">
        <v>1.2909999999999999</v>
      </c>
      <c r="V1349">
        <v>1.3089999999999999</v>
      </c>
      <c r="W1349">
        <v>0</v>
      </c>
      <c r="X1349" t="s">
        <v>188</v>
      </c>
      <c r="Y1349" t="s">
        <v>89</v>
      </c>
      <c r="Z1349" t="s">
        <v>198</v>
      </c>
    </row>
    <row r="1350" spans="1:26" x14ac:dyDescent="0.25">
      <c r="A1350" s="148">
        <v>834</v>
      </c>
      <c r="B1350" s="25">
        <v>42988</v>
      </c>
      <c r="C1350" t="s">
        <v>293</v>
      </c>
      <c r="D1350">
        <v>65</v>
      </c>
      <c r="E1350">
        <v>52</v>
      </c>
      <c r="F1350">
        <v>1.7999999999999999E-2</v>
      </c>
      <c r="G1350">
        <v>521333</v>
      </c>
      <c r="H1350">
        <v>13160</v>
      </c>
      <c r="I1350">
        <v>16.5</v>
      </c>
      <c r="J1350">
        <v>115</v>
      </c>
      <c r="K1350">
        <v>115</v>
      </c>
      <c r="L1350">
        <v>13.7</v>
      </c>
      <c r="M1350">
        <v>0.97451790633608826</v>
      </c>
      <c r="N1350">
        <v>1.042</v>
      </c>
      <c r="O1350">
        <v>1.1597999999999999</v>
      </c>
      <c r="P1350">
        <v>2.9990000000000001</v>
      </c>
      <c r="Q1350">
        <v>3.3559999999999999</v>
      </c>
      <c r="R1350">
        <v>5.0002000000000004</v>
      </c>
      <c r="S1350">
        <v>1.4390000000000001</v>
      </c>
      <c r="T1350">
        <v>1.4470000000000001</v>
      </c>
      <c r="U1350">
        <v>1.4059999999999999</v>
      </c>
      <c r="V1350">
        <v>1.4239999999999999</v>
      </c>
      <c r="W1350">
        <v>0</v>
      </c>
      <c r="X1350" t="s">
        <v>188</v>
      </c>
      <c r="Y1350" t="s">
        <v>89</v>
      </c>
      <c r="Z1350" t="s">
        <v>198</v>
      </c>
    </row>
    <row r="1351" spans="1:26" x14ac:dyDescent="0.25">
      <c r="A1351" s="148">
        <v>833</v>
      </c>
      <c r="B1351" s="25">
        <v>42988</v>
      </c>
      <c r="C1351" t="s">
        <v>500</v>
      </c>
      <c r="D1351">
        <v>64</v>
      </c>
      <c r="E1351">
        <v>44</v>
      </c>
      <c r="F1351">
        <v>1.7999999999999999E-2</v>
      </c>
      <c r="G1351">
        <v>521333</v>
      </c>
      <c r="H1351">
        <v>13160</v>
      </c>
      <c r="I1351">
        <v>15.7</v>
      </c>
      <c r="J1351">
        <v>114</v>
      </c>
      <c r="K1351">
        <v>114</v>
      </c>
      <c r="L1351">
        <v>13</v>
      </c>
      <c r="M1351">
        <v>0.97923875432525953</v>
      </c>
      <c r="N1351">
        <v>1.2044999999999999</v>
      </c>
      <c r="O1351">
        <v>1.1177999999999999</v>
      </c>
      <c r="P1351">
        <v>4.8289999999999997</v>
      </c>
      <c r="Q1351">
        <v>4.5670000000000002</v>
      </c>
      <c r="R1351">
        <v>5.0002000000000004</v>
      </c>
      <c r="S1351">
        <v>2.0049999999999999</v>
      </c>
      <c r="T1351">
        <v>2.0430000000000001</v>
      </c>
      <c r="U1351">
        <v>1.982</v>
      </c>
      <c r="V1351">
        <v>2</v>
      </c>
      <c r="W1351" t="s">
        <v>677</v>
      </c>
      <c r="X1351" t="s">
        <v>671</v>
      </c>
      <c r="Y1351" t="s">
        <v>89</v>
      </c>
      <c r="Z1351" t="s">
        <v>198</v>
      </c>
    </row>
    <row r="1352" spans="1:26" x14ac:dyDescent="0.25">
      <c r="A1352" s="148">
        <v>832</v>
      </c>
      <c r="B1352" s="25">
        <v>42988</v>
      </c>
      <c r="C1352" t="s">
        <v>217</v>
      </c>
      <c r="D1352">
        <v>67.8</v>
      </c>
      <c r="E1352">
        <v>47</v>
      </c>
      <c r="F1352">
        <v>1.7999999999999999E-2</v>
      </c>
      <c r="G1352">
        <v>521333</v>
      </c>
      <c r="H1352">
        <v>13160</v>
      </c>
      <c r="I1352">
        <v>15.8</v>
      </c>
      <c r="J1352">
        <v>115</v>
      </c>
      <c r="K1352">
        <v>115</v>
      </c>
      <c r="L1352">
        <v>13</v>
      </c>
      <c r="M1352">
        <v>0.97923875432525953</v>
      </c>
      <c r="N1352">
        <v>2.0933999999999999</v>
      </c>
      <c r="O1352">
        <v>2.1873999999999998</v>
      </c>
      <c r="P1352">
        <v>2.032</v>
      </c>
      <c r="Q1352">
        <v>2.0369999999999999</v>
      </c>
      <c r="R1352">
        <v>5.0002000000000004</v>
      </c>
      <c r="S1352">
        <v>0.48499999999999999</v>
      </c>
      <c r="T1352">
        <v>0.46600000000000003</v>
      </c>
      <c r="U1352">
        <v>0.46600000000000003</v>
      </c>
      <c r="V1352">
        <v>0.48399999999999999</v>
      </c>
      <c r="W1352" t="s">
        <v>148</v>
      </c>
      <c r="X1352" t="s">
        <v>671</v>
      </c>
      <c r="Y1352" t="s">
        <v>89</v>
      </c>
      <c r="Z1352" t="s">
        <v>198</v>
      </c>
    </row>
    <row r="1353" spans="1:26" x14ac:dyDescent="0.25">
      <c r="A1353" s="148">
        <v>831</v>
      </c>
      <c r="B1353" s="25">
        <v>42988</v>
      </c>
      <c r="C1353" t="s">
        <v>222</v>
      </c>
      <c r="D1353">
        <v>64</v>
      </c>
      <c r="E1353">
        <v>55</v>
      </c>
      <c r="F1353">
        <v>1.7999999999999999E-2</v>
      </c>
      <c r="G1353">
        <v>521333</v>
      </c>
      <c r="H1353">
        <v>13160</v>
      </c>
      <c r="I1353">
        <v>15.8</v>
      </c>
      <c r="J1353">
        <v>115</v>
      </c>
      <c r="K1353">
        <v>115</v>
      </c>
      <c r="L1353">
        <v>13</v>
      </c>
      <c r="M1353">
        <v>0.97923875432525953</v>
      </c>
      <c r="N1353">
        <v>1.7708999999999999</v>
      </c>
      <c r="O1353">
        <v>1.8652</v>
      </c>
      <c r="P1353">
        <v>1.623</v>
      </c>
      <c r="Q1353">
        <v>1.7190000000000001</v>
      </c>
      <c r="R1353">
        <v>5.0002000000000004</v>
      </c>
      <c r="S1353">
        <v>0.45800000000000002</v>
      </c>
      <c r="T1353">
        <v>0.46100000000000002</v>
      </c>
      <c r="U1353">
        <v>0.45</v>
      </c>
      <c r="V1353">
        <v>0.46800000000000003</v>
      </c>
      <c r="W1353">
        <v>0</v>
      </c>
      <c r="X1353" t="s">
        <v>188</v>
      </c>
      <c r="Y1353" t="s">
        <v>89</v>
      </c>
      <c r="Z1353" t="s">
        <v>198</v>
      </c>
    </row>
    <row r="1354" spans="1:26" x14ac:dyDescent="0.25">
      <c r="A1354" s="148">
        <v>830</v>
      </c>
      <c r="B1354" s="25">
        <v>42987</v>
      </c>
      <c r="C1354" t="s">
        <v>408</v>
      </c>
      <c r="D1354">
        <v>64</v>
      </c>
      <c r="E1354">
        <v>55</v>
      </c>
      <c r="F1354">
        <v>1.7999999999999999E-2</v>
      </c>
      <c r="G1354">
        <v>521333</v>
      </c>
      <c r="H1354">
        <v>13160</v>
      </c>
      <c r="I1354">
        <v>15.6</v>
      </c>
      <c r="J1354">
        <v>113</v>
      </c>
      <c r="K1354">
        <v>113</v>
      </c>
      <c r="L1354">
        <v>12.9</v>
      </c>
      <c r="M1354">
        <v>0.97991689750692512</v>
      </c>
      <c r="N1354">
        <v>1.0760000000000001</v>
      </c>
      <c r="O1354">
        <v>0.99809999999999999</v>
      </c>
      <c r="P1354">
        <v>2.5430000000000001</v>
      </c>
      <c r="Q1354">
        <v>2.4209999999999998</v>
      </c>
      <c r="R1354">
        <v>5.0488999999999997</v>
      </c>
      <c r="S1354">
        <v>1.1930000000000001</v>
      </c>
      <c r="T1354">
        <v>1.2250000000000001</v>
      </c>
      <c r="U1354">
        <v>1.1850000000000001</v>
      </c>
      <c r="V1354">
        <v>1.2030000000000001</v>
      </c>
      <c r="W1354">
        <v>0</v>
      </c>
      <c r="X1354" t="s">
        <v>188</v>
      </c>
      <c r="Y1354" t="s">
        <v>89</v>
      </c>
      <c r="Z1354" t="s">
        <v>198</v>
      </c>
    </row>
    <row r="1355" spans="1:26" x14ac:dyDescent="0.25">
      <c r="A1355" s="148">
        <v>829</v>
      </c>
      <c r="B1355" s="25">
        <v>42987</v>
      </c>
      <c r="C1355" t="s">
        <v>411</v>
      </c>
      <c r="D1355">
        <v>64</v>
      </c>
      <c r="E1355">
        <v>55</v>
      </c>
      <c r="F1355">
        <v>1.7999999999999999E-2</v>
      </c>
      <c r="G1355">
        <v>521333</v>
      </c>
      <c r="H1355">
        <v>13160</v>
      </c>
      <c r="I1355">
        <v>15.8</v>
      </c>
      <c r="J1355">
        <v>115</v>
      </c>
      <c r="K1355">
        <v>115</v>
      </c>
      <c r="L1355">
        <v>13</v>
      </c>
      <c r="M1355">
        <v>0.97923875432525953</v>
      </c>
      <c r="N1355">
        <v>1.9601999999999999</v>
      </c>
      <c r="O1355">
        <v>1.8725000000000001</v>
      </c>
      <c r="P1355">
        <v>1.925</v>
      </c>
      <c r="Q1355">
        <v>1.93</v>
      </c>
      <c r="R1355">
        <v>5.0488999999999997</v>
      </c>
      <c r="S1355">
        <v>0.496</v>
      </c>
      <c r="T1355">
        <v>0.52</v>
      </c>
      <c r="U1355">
        <v>0.497</v>
      </c>
      <c r="V1355">
        <v>0.51500000000000001</v>
      </c>
      <c r="W1355">
        <v>0</v>
      </c>
      <c r="X1355" t="s">
        <v>188</v>
      </c>
      <c r="Y1355" t="s">
        <v>89</v>
      </c>
      <c r="Z1355" t="s">
        <v>198</v>
      </c>
    </row>
    <row r="1356" spans="1:26" x14ac:dyDescent="0.25">
      <c r="A1356" s="148">
        <v>828</v>
      </c>
      <c r="B1356" s="25">
        <v>42987</v>
      </c>
      <c r="C1356" t="s">
        <v>293</v>
      </c>
      <c r="D1356">
        <v>64</v>
      </c>
      <c r="E1356">
        <v>55</v>
      </c>
      <c r="F1356">
        <v>1.7999999999999999E-2</v>
      </c>
      <c r="G1356">
        <v>521333</v>
      </c>
      <c r="H1356">
        <v>13160</v>
      </c>
      <c r="I1356">
        <v>16.5</v>
      </c>
      <c r="J1356">
        <v>115</v>
      </c>
      <c r="K1356">
        <v>115</v>
      </c>
      <c r="L1356">
        <v>13.7</v>
      </c>
      <c r="M1356">
        <v>0.97451790633608826</v>
      </c>
      <c r="N1356">
        <v>2.0133000000000001</v>
      </c>
      <c r="O1356">
        <v>1.7656000000000001</v>
      </c>
      <c r="P1356">
        <v>3.0680000000000001</v>
      </c>
      <c r="Q1356">
        <v>2.6269999999999998</v>
      </c>
      <c r="R1356">
        <v>5.0488999999999997</v>
      </c>
      <c r="S1356">
        <v>0.76900000000000002</v>
      </c>
      <c r="T1356">
        <v>0.751</v>
      </c>
      <c r="U1356">
        <v>0.74099999999999999</v>
      </c>
      <c r="V1356">
        <v>0.75900000000000001</v>
      </c>
      <c r="W1356">
        <v>0</v>
      </c>
      <c r="X1356" t="s">
        <v>188</v>
      </c>
      <c r="Y1356" t="s">
        <v>89</v>
      </c>
      <c r="Z1356" t="s">
        <v>198</v>
      </c>
    </row>
    <row r="1357" spans="1:26" x14ac:dyDescent="0.25">
      <c r="A1357" s="148">
        <v>827</v>
      </c>
      <c r="B1357" s="25">
        <v>42987</v>
      </c>
      <c r="C1357" t="s">
        <v>560</v>
      </c>
      <c r="D1357">
        <v>68.7</v>
      </c>
      <c r="E1357">
        <v>45</v>
      </c>
      <c r="F1357">
        <v>1.7999999999999999E-2</v>
      </c>
      <c r="G1357">
        <v>521333</v>
      </c>
      <c r="H1357">
        <v>13160</v>
      </c>
      <c r="I1357">
        <v>15.8</v>
      </c>
      <c r="J1357">
        <v>114</v>
      </c>
      <c r="K1357">
        <v>114</v>
      </c>
      <c r="L1357">
        <v>13</v>
      </c>
      <c r="M1357">
        <v>0.97923875432525953</v>
      </c>
      <c r="N1357">
        <v>1.2374000000000001</v>
      </c>
      <c r="O1357">
        <v>1.1177999999999999</v>
      </c>
      <c r="P1357">
        <v>4.78</v>
      </c>
      <c r="Q1357">
        <v>4.2370000000000001</v>
      </c>
      <c r="R1357">
        <v>5.0488999999999997</v>
      </c>
      <c r="S1357">
        <v>1.95</v>
      </c>
      <c r="T1357">
        <v>1.9139999999999999</v>
      </c>
      <c r="U1357">
        <v>1.8919999999999999</v>
      </c>
      <c r="V1357">
        <v>1.91</v>
      </c>
      <c r="W1357" t="s">
        <v>148</v>
      </c>
      <c r="X1357" t="s">
        <v>671</v>
      </c>
      <c r="Y1357" t="s">
        <v>89</v>
      </c>
      <c r="Z1357" t="s">
        <v>198</v>
      </c>
    </row>
    <row r="1358" spans="1:26" x14ac:dyDescent="0.25">
      <c r="A1358" s="148">
        <v>826</v>
      </c>
      <c r="B1358" s="25">
        <v>42987</v>
      </c>
      <c r="C1358" t="s">
        <v>220</v>
      </c>
      <c r="D1358">
        <v>69.099999999999994</v>
      </c>
      <c r="E1358">
        <v>47</v>
      </c>
      <c r="F1358">
        <v>1.7999999999999999E-2</v>
      </c>
      <c r="G1358">
        <v>521333</v>
      </c>
      <c r="H1358">
        <v>13160</v>
      </c>
      <c r="I1358">
        <v>15.8</v>
      </c>
      <c r="J1358">
        <v>115</v>
      </c>
      <c r="K1358">
        <v>115</v>
      </c>
      <c r="L1358">
        <v>13</v>
      </c>
      <c r="M1358">
        <v>0.97923875432525953</v>
      </c>
      <c r="N1358">
        <v>2.1890000000000001</v>
      </c>
      <c r="O1358">
        <v>1.9966999999999999</v>
      </c>
      <c r="P1358">
        <v>2.0449999999999999</v>
      </c>
      <c r="Q1358">
        <v>1.9370000000000001</v>
      </c>
      <c r="R1358">
        <v>5.0488999999999997</v>
      </c>
      <c r="S1358">
        <v>0.47199999999999998</v>
      </c>
      <c r="T1358">
        <v>0.49</v>
      </c>
      <c r="U1358">
        <v>0.47099999999999997</v>
      </c>
      <c r="V1358">
        <v>0.48899999999999999</v>
      </c>
      <c r="W1358" t="s">
        <v>677</v>
      </c>
      <c r="X1358" t="s">
        <v>671</v>
      </c>
      <c r="Y1358" t="s">
        <v>89</v>
      </c>
      <c r="Z1358" t="s">
        <v>198</v>
      </c>
    </row>
    <row r="1359" spans="1:26" x14ac:dyDescent="0.25">
      <c r="A1359" s="148">
        <v>825</v>
      </c>
      <c r="B1359" s="25">
        <v>42986</v>
      </c>
      <c r="C1359" t="s">
        <v>407</v>
      </c>
      <c r="D1359">
        <v>65</v>
      </c>
      <c r="E1359">
        <v>54</v>
      </c>
      <c r="F1359">
        <v>1.7999999999999999E-2</v>
      </c>
      <c r="G1359">
        <v>521333</v>
      </c>
      <c r="H1359">
        <v>13160</v>
      </c>
      <c r="I1359">
        <v>15.6</v>
      </c>
      <c r="J1359">
        <v>114</v>
      </c>
      <c r="K1359">
        <v>114</v>
      </c>
      <c r="L1359">
        <v>12.9</v>
      </c>
      <c r="M1359">
        <v>0.97991689750692512</v>
      </c>
      <c r="N1359">
        <v>0.97319999999999995</v>
      </c>
      <c r="O1359">
        <v>1.0144</v>
      </c>
      <c r="P1359">
        <v>2.4409999999999998</v>
      </c>
      <c r="Q1359">
        <v>2.5310000000000001</v>
      </c>
      <c r="R1359">
        <v>4.9821</v>
      </c>
      <c r="S1359">
        <v>1.25</v>
      </c>
      <c r="T1359">
        <v>1.2430000000000001</v>
      </c>
      <c r="U1359">
        <v>1.2210000000000001</v>
      </c>
      <c r="V1359">
        <v>1.2390000000000001</v>
      </c>
      <c r="W1359">
        <v>0</v>
      </c>
      <c r="X1359" t="s">
        <v>188</v>
      </c>
      <c r="Y1359" t="s">
        <v>89</v>
      </c>
      <c r="Z1359" t="s">
        <v>198</v>
      </c>
    </row>
    <row r="1360" spans="1:26" x14ac:dyDescent="0.25">
      <c r="A1360" s="148">
        <v>824</v>
      </c>
      <c r="B1360" s="25">
        <v>42986</v>
      </c>
      <c r="C1360" t="s">
        <v>217</v>
      </c>
      <c r="D1360">
        <v>65</v>
      </c>
      <c r="E1360">
        <v>54</v>
      </c>
      <c r="F1360">
        <v>1.7999999999999999E-2</v>
      </c>
      <c r="G1360">
        <v>521333</v>
      </c>
      <c r="H1360">
        <v>13160</v>
      </c>
      <c r="I1360">
        <v>15.9</v>
      </c>
      <c r="J1360">
        <v>116</v>
      </c>
      <c r="K1360">
        <v>116</v>
      </c>
      <c r="L1360">
        <v>13</v>
      </c>
      <c r="M1360">
        <v>0.97923875432525953</v>
      </c>
      <c r="N1360">
        <v>2.0566</v>
      </c>
      <c r="O1360">
        <v>1.8674999999999999</v>
      </c>
      <c r="P1360">
        <v>1.964</v>
      </c>
      <c r="Q1360">
        <v>1.7889999999999999</v>
      </c>
      <c r="R1360">
        <v>4.9821</v>
      </c>
      <c r="S1360">
        <v>0.47599999999999998</v>
      </c>
      <c r="T1360">
        <v>0.47699999999999998</v>
      </c>
      <c r="U1360">
        <v>0.46700000000000003</v>
      </c>
      <c r="V1360">
        <v>0.48499999999999999</v>
      </c>
      <c r="W1360">
        <v>0</v>
      </c>
      <c r="X1360" t="s">
        <v>188</v>
      </c>
      <c r="Y1360" t="s">
        <v>89</v>
      </c>
      <c r="Z1360" t="s">
        <v>198</v>
      </c>
    </row>
    <row r="1361" spans="1:26" x14ac:dyDescent="0.25">
      <c r="A1361" s="148">
        <v>823</v>
      </c>
      <c r="B1361" s="25">
        <v>42986</v>
      </c>
      <c r="C1361" t="s">
        <v>293</v>
      </c>
      <c r="D1361">
        <v>55</v>
      </c>
      <c r="E1361">
        <v>66</v>
      </c>
      <c r="F1361">
        <v>1.7999999999999999E-2</v>
      </c>
      <c r="G1361">
        <v>521333</v>
      </c>
      <c r="H1361">
        <v>13160</v>
      </c>
      <c r="I1361">
        <v>16.399999999999999</v>
      </c>
      <c r="J1361">
        <v>115</v>
      </c>
      <c r="K1361">
        <v>115</v>
      </c>
      <c r="L1361">
        <v>13.6</v>
      </c>
      <c r="M1361">
        <v>0.97518952446588558</v>
      </c>
      <c r="N1361">
        <v>2.0123000000000002</v>
      </c>
      <c r="O1361">
        <v>1.8745000000000001</v>
      </c>
      <c r="P1361">
        <v>2.7810000000000001</v>
      </c>
      <c r="Q1361">
        <v>2.6789999999999998</v>
      </c>
      <c r="R1361">
        <v>4.9821</v>
      </c>
      <c r="S1361">
        <v>0.68899999999999995</v>
      </c>
      <c r="T1361">
        <v>0.71199999999999997</v>
      </c>
      <c r="U1361">
        <v>0.68300000000000005</v>
      </c>
      <c r="V1361">
        <v>0.70099999999999996</v>
      </c>
      <c r="W1361">
        <v>0</v>
      </c>
      <c r="X1361" t="s">
        <v>188</v>
      </c>
      <c r="Y1361" t="s">
        <v>89</v>
      </c>
      <c r="Z1361" t="s">
        <v>198</v>
      </c>
    </row>
    <row r="1362" spans="1:26" x14ac:dyDescent="0.25">
      <c r="A1362" s="148">
        <v>822</v>
      </c>
      <c r="B1362" s="25">
        <v>42986</v>
      </c>
      <c r="C1362" t="s">
        <v>500</v>
      </c>
      <c r="D1362">
        <v>66.599999999999994</v>
      </c>
      <c r="E1362">
        <v>66</v>
      </c>
      <c r="F1362">
        <v>1.7999999999999999E-2</v>
      </c>
      <c r="G1362">
        <v>521333</v>
      </c>
      <c r="H1362">
        <v>13160</v>
      </c>
      <c r="I1362">
        <v>15.8</v>
      </c>
      <c r="J1362">
        <v>115</v>
      </c>
      <c r="K1362">
        <v>115</v>
      </c>
      <c r="L1362">
        <v>13</v>
      </c>
      <c r="M1362">
        <v>0.97923875432525953</v>
      </c>
      <c r="N1362">
        <v>1.1127</v>
      </c>
      <c r="O1362">
        <v>1.0615000000000001</v>
      </c>
      <c r="P1362">
        <v>4.4889999999999999</v>
      </c>
      <c r="Q1362">
        <v>4.343</v>
      </c>
      <c r="R1362">
        <v>4.9821</v>
      </c>
      <c r="S1362">
        <v>2.0099999999999998</v>
      </c>
      <c r="T1362">
        <v>2.0379999999999998</v>
      </c>
      <c r="U1362">
        <v>1.982</v>
      </c>
      <c r="V1362">
        <v>2</v>
      </c>
      <c r="W1362" t="s">
        <v>677</v>
      </c>
      <c r="X1362" t="s">
        <v>671</v>
      </c>
      <c r="Y1362" t="s">
        <v>89</v>
      </c>
      <c r="Z1362" t="s">
        <v>198</v>
      </c>
    </row>
    <row r="1363" spans="1:26" x14ac:dyDescent="0.25">
      <c r="A1363" s="148">
        <v>821</v>
      </c>
      <c r="B1363" s="25">
        <v>42986</v>
      </c>
      <c r="C1363" t="s">
        <v>222</v>
      </c>
      <c r="D1363">
        <v>65.3</v>
      </c>
      <c r="E1363">
        <v>76</v>
      </c>
      <c r="F1363">
        <v>1.7999999999999999E-2</v>
      </c>
      <c r="G1363">
        <v>521333</v>
      </c>
      <c r="H1363">
        <v>13160</v>
      </c>
      <c r="I1363">
        <v>15.7</v>
      </c>
      <c r="J1363">
        <v>114.5</v>
      </c>
      <c r="K1363">
        <v>114.5</v>
      </c>
      <c r="L1363">
        <v>12.9</v>
      </c>
      <c r="M1363">
        <v>0.97991689750692512</v>
      </c>
      <c r="N1363">
        <v>2.1896</v>
      </c>
      <c r="O1363">
        <v>1.9870000000000001</v>
      </c>
      <c r="P1363">
        <v>2.169</v>
      </c>
      <c r="Q1363">
        <v>1.885</v>
      </c>
      <c r="R1363">
        <v>4.9821</v>
      </c>
      <c r="S1363">
        <v>0.49399999999999999</v>
      </c>
      <c r="T1363">
        <v>0.47299999999999998</v>
      </c>
      <c r="U1363">
        <v>0.47399999999999998</v>
      </c>
      <c r="V1363">
        <v>0.49199999999999999</v>
      </c>
      <c r="W1363" t="s">
        <v>677</v>
      </c>
      <c r="X1363" t="s">
        <v>671</v>
      </c>
      <c r="Y1363" t="s">
        <v>89</v>
      </c>
      <c r="Z1363" t="s">
        <v>198</v>
      </c>
    </row>
    <row r="1364" spans="1:26" x14ac:dyDescent="0.25">
      <c r="A1364" s="148">
        <v>820</v>
      </c>
      <c r="B1364" s="25">
        <v>42986</v>
      </c>
      <c r="C1364" t="s">
        <v>220</v>
      </c>
      <c r="D1364">
        <v>69</v>
      </c>
      <c r="E1364">
        <v>52</v>
      </c>
      <c r="F1364">
        <v>1.7999999999999999E-2</v>
      </c>
      <c r="G1364">
        <v>521333</v>
      </c>
      <c r="H1364">
        <v>13160</v>
      </c>
      <c r="I1364">
        <v>15.6</v>
      </c>
      <c r="J1364">
        <v>114</v>
      </c>
      <c r="K1364">
        <v>114</v>
      </c>
      <c r="L1364">
        <v>12.9</v>
      </c>
      <c r="M1364">
        <v>0.97991689750692512</v>
      </c>
      <c r="N1364">
        <v>1.9609000000000001</v>
      </c>
      <c r="O1364">
        <v>1.7414000000000001</v>
      </c>
      <c r="P1364">
        <v>1.839</v>
      </c>
      <c r="Q1364">
        <v>1.657</v>
      </c>
      <c r="R1364">
        <v>4.9821</v>
      </c>
      <c r="S1364">
        <v>0.46700000000000003</v>
      </c>
      <c r="T1364">
        <v>0.47399999999999998</v>
      </c>
      <c r="U1364">
        <v>0.46100000000000002</v>
      </c>
      <c r="V1364">
        <v>0.47899999999999998</v>
      </c>
      <c r="W1364">
        <v>0</v>
      </c>
      <c r="X1364" t="s">
        <v>188</v>
      </c>
      <c r="Y1364" t="s">
        <v>89</v>
      </c>
      <c r="Z1364" t="s">
        <v>198</v>
      </c>
    </row>
    <row r="1365" spans="1:26" x14ac:dyDescent="0.25">
      <c r="A1365" s="148">
        <v>819</v>
      </c>
      <c r="B1365" s="25">
        <v>42985</v>
      </c>
      <c r="C1365" t="s">
        <v>406</v>
      </c>
      <c r="D1365">
        <v>70</v>
      </c>
      <c r="E1365">
        <v>60</v>
      </c>
      <c r="F1365">
        <v>1.7999999999999999E-2</v>
      </c>
      <c r="G1365">
        <v>521333</v>
      </c>
      <c r="H1365">
        <v>13160</v>
      </c>
      <c r="I1365">
        <v>15.7</v>
      </c>
      <c r="J1365">
        <v>115</v>
      </c>
      <c r="K1365">
        <v>115</v>
      </c>
      <c r="L1365">
        <v>12.9</v>
      </c>
      <c r="M1365">
        <v>0.97991689750692512</v>
      </c>
      <c r="N1365">
        <v>1.0966</v>
      </c>
      <c r="O1365">
        <v>0.88070000000000004</v>
      </c>
      <c r="P1365">
        <v>4.4320000000000004</v>
      </c>
      <c r="Q1365">
        <v>3.544</v>
      </c>
      <c r="R1365">
        <v>5.0004999999999997</v>
      </c>
      <c r="S1365">
        <v>2.0209999999999999</v>
      </c>
      <c r="T1365">
        <v>2.012</v>
      </c>
      <c r="U1365">
        <v>1.976</v>
      </c>
      <c r="V1365">
        <v>1.994</v>
      </c>
      <c r="W1365">
        <v>0</v>
      </c>
      <c r="X1365" t="s">
        <v>188</v>
      </c>
      <c r="Y1365" t="s">
        <v>89</v>
      </c>
      <c r="Z1365" t="s">
        <v>198</v>
      </c>
    </row>
    <row r="1366" spans="1:26" x14ac:dyDescent="0.25">
      <c r="A1366" s="148">
        <v>818</v>
      </c>
      <c r="B1366" s="25">
        <v>42985</v>
      </c>
      <c r="C1366" t="s">
        <v>412</v>
      </c>
      <c r="D1366">
        <v>70</v>
      </c>
      <c r="E1366">
        <v>60</v>
      </c>
      <c r="F1366">
        <v>1.7999999999999999E-2</v>
      </c>
      <c r="G1366">
        <v>521333</v>
      </c>
      <c r="H1366">
        <v>13160</v>
      </c>
      <c r="I1366">
        <v>15.7</v>
      </c>
      <c r="J1366">
        <v>115</v>
      </c>
      <c r="K1366">
        <v>115</v>
      </c>
      <c r="L1366">
        <v>12.9</v>
      </c>
      <c r="M1366">
        <v>0.97991689750692512</v>
      </c>
      <c r="N1366">
        <v>1.9824999999999999</v>
      </c>
      <c r="O1366">
        <v>2.1147</v>
      </c>
      <c r="P1366">
        <v>2.109</v>
      </c>
      <c r="Q1366">
        <v>2.2709999999999999</v>
      </c>
      <c r="R1366">
        <v>5.0004999999999997</v>
      </c>
      <c r="S1366">
        <v>0.53200000000000003</v>
      </c>
      <c r="T1366">
        <v>0.53700000000000003</v>
      </c>
      <c r="U1366">
        <v>0.52400000000000002</v>
      </c>
      <c r="V1366">
        <v>0.54200000000000004</v>
      </c>
      <c r="W1366">
        <v>0</v>
      </c>
      <c r="X1366" t="s">
        <v>188</v>
      </c>
      <c r="Y1366" t="s">
        <v>89</v>
      </c>
      <c r="Z1366" t="s">
        <v>198</v>
      </c>
    </row>
    <row r="1367" spans="1:26" x14ac:dyDescent="0.25">
      <c r="A1367" s="148">
        <v>817</v>
      </c>
      <c r="B1367" s="25">
        <v>42985</v>
      </c>
      <c r="C1367" t="s">
        <v>217</v>
      </c>
      <c r="D1367">
        <v>67</v>
      </c>
      <c r="E1367">
        <v>55</v>
      </c>
      <c r="F1367">
        <v>1.7999999999999999E-2</v>
      </c>
      <c r="G1367">
        <v>521333</v>
      </c>
      <c r="H1367">
        <v>13160</v>
      </c>
      <c r="I1367">
        <v>15.9</v>
      </c>
      <c r="J1367">
        <v>116</v>
      </c>
      <c r="K1367">
        <v>116</v>
      </c>
      <c r="L1367">
        <v>13</v>
      </c>
      <c r="M1367">
        <v>0.97923875432525953</v>
      </c>
      <c r="N1367">
        <v>1.9974000000000001</v>
      </c>
      <c r="O1367">
        <v>2.0344000000000002</v>
      </c>
      <c r="P1367">
        <v>1.9119999999999999</v>
      </c>
      <c r="Q1367">
        <v>2.0129999999999999</v>
      </c>
      <c r="R1367">
        <v>5.0004999999999997</v>
      </c>
      <c r="S1367">
        <v>0.47899999999999998</v>
      </c>
      <c r="T1367">
        <v>0.495</v>
      </c>
      <c r="U1367">
        <v>0.47699999999999998</v>
      </c>
      <c r="V1367">
        <v>0.495</v>
      </c>
      <c r="W1367">
        <v>0</v>
      </c>
      <c r="X1367" t="s">
        <v>188</v>
      </c>
      <c r="Y1367" t="s">
        <v>89</v>
      </c>
      <c r="Z1367" t="s">
        <v>198</v>
      </c>
    </row>
    <row r="1368" spans="1:26" x14ac:dyDescent="0.25">
      <c r="A1368" s="148">
        <v>816</v>
      </c>
      <c r="B1368" s="25">
        <v>42985</v>
      </c>
      <c r="C1368" t="s">
        <v>560</v>
      </c>
      <c r="D1368">
        <v>68</v>
      </c>
      <c r="E1368">
        <v>55</v>
      </c>
      <c r="F1368">
        <v>1.7999999999999999E-2</v>
      </c>
      <c r="G1368">
        <v>521333</v>
      </c>
      <c r="H1368">
        <v>13160</v>
      </c>
      <c r="I1368">
        <v>15.7</v>
      </c>
      <c r="J1368">
        <v>115</v>
      </c>
      <c r="K1368">
        <v>115</v>
      </c>
      <c r="L1368">
        <v>12.9</v>
      </c>
      <c r="M1368">
        <v>0.97991689750692512</v>
      </c>
      <c r="N1368">
        <v>1.1409</v>
      </c>
      <c r="O1368">
        <v>0.99739999999999995</v>
      </c>
      <c r="P1368">
        <v>2.1339999999999999</v>
      </c>
      <c r="Q1368">
        <v>1.879</v>
      </c>
      <c r="R1368">
        <v>5.0004999999999997</v>
      </c>
      <c r="S1368">
        <v>0.93500000000000005</v>
      </c>
      <c r="T1368">
        <v>0.94199999999999995</v>
      </c>
      <c r="U1368">
        <v>0.92</v>
      </c>
      <c r="V1368">
        <v>0.93799999999999994</v>
      </c>
      <c r="W1368">
        <v>0</v>
      </c>
      <c r="X1368" t="s">
        <v>188</v>
      </c>
      <c r="Y1368" t="s">
        <v>89</v>
      </c>
      <c r="Z1368" t="s">
        <v>198</v>
      </c>
    </row>
    <row r="1369" spans="1:26" x14ac:dyDescent="0.25">
      <c r="A1369" s="148">
        <v>815</v>
      </c>
      <c r="B1369" s="25">
        <v>42985</v>
      </c>
      <c r="C1369" t="s">
        <v>222</v>
      </c>
      <c r="D1369">
        <v>69</v>
      </c>
      <c r="E1369">
        <v>55</v>
      </c>
      <c r="F1369">
        <v>1.7999999999999999E-2</v>
      </c>
      <c r="G1369">
        <v>521333</v>
      </c>
      <c r="H1369">
        <v>13160</v>
      </c>
      <c r="I1369">
        <v>15.7</v>
      </c>
      <c r="J1369">
        <v>115</v>
      </c>
      <c r="K1369">
        <v>115</v>
      </c>
      <c r="L1369">
        <v>12.9</v>
      </c>
      <c r="M1369">
        <v>0.97991689750692512</v>
      </c>
      <c r="N1369">
        <v>2.0135999999999998</v>
      </c>
      <c r="O1369">
        <v>1.8972</v>
      </c>
      <c r="P1369">
        <v>1.9910000000000001</v>
      </c>
      <c r="Q1369">
        <v>1.784</v>
      </c>
      <c r="R1369">
        <v>5.0004999999999997</v>
      </c>
      <c r="S1369">
        <v>0.49399999999999999</v>
      </c>
      <c r="T1369">
        <v>0.47</v>
      </c>
      <c r="U1369">
        <v>0.47199999999999998</v>
      </c>
      <c r="V1369">
        <v>0.49</v>
      </c>
      <c r="W1369">
        <v>0</v>
      </c>
      <c r="X1369" t="s">
        <v>188</v>
      </c>
      <c r="Y1369" t="s">
        <v>89</v>
      </c>
      <c r="Z1369" t="s">
        <v>198</v>
      </c>
    </row>
    <row r="1370" spans="1:26" x14ac:dyDescent="0.25">
      <c r="A1370" s="148">
        <v>814</v>
      </c>
      <c r="B1370" s="25">
        <v>42985</v>
      </c>
      <c r="C1370" t="s">
        <v>408</v>
      </c>
      <c r="D1370">
        <v>68</v>
      </c>
      <c r="E1370">
        <v>60</v>
      </c>
      <c r="F1370">
        <v>1.7999999999999999E-2</v>
      </c>
      <c r="G1370">
        <v>521333</v>
      </c>
      <c r="H1370">
        <v>13160</v>
      </c>
      <c r="I1370">
        <v>15.6</v>
      </c>
      <c r="J1370">
        <v>113</v>
      </c>
      <c r="K1370">
        <v>113</v>
      </c>
      <c r="L1370">
        <v>12.9</v>
      </c>
      <c r="M1370">
        <v>0.97991689750692512</v>
      </c>
      <c r="V1370">
        <v>2.2000000000000002</v>
      </c>
      <c r="W1370" t="s">
        <v>661</v>
      </c>
      <c r="X1370" t="s">
        <v>189</v>
      </c>
      <c r="Y1370" t="s">
        <v>89</v>
      </c>
      <c r="Z1370" t="s">
        <v>198</v>
      </c>
    </row>
    <row r="1371" spans="1:26" x14ac:dyDescent="0.25">
      <c r="A1371" s="148">
        <v>813</v>
      </c>
      <c r="B1371" s="25">
        <v>42984</v>
      </c>
      <c r="C1371" t="s">
        <v>411</v>
      </c>
      <c r="D1371">
        <v>68</v>
      </c>
      <c r="E1371">
        <v>52</v>
      </c>
      <c r="F1371">
        <v>1.7999999999999999E-2</v>
      </c>
      <c r="G1371">
        <v>521333</v>
      </c>
      <c r="H1371">
        <v>13160</v>
      </c>
      <c r="I1371">
        <v>15.7</v>
      </c>
      <c r="J1371">
        <v>115</v>
      </c>
      <c r="K1371">
        <v>115</v>
      </c>
      <c r="L1371">
        <v>12.9</v>
      </c>
      <c r="M1371">
        <v>0.97991689750692512</v>
      </c>
      <c r="N1371">
        <v>2.2846000000000002</v>
      </c>
      <c r="O1371">
        <v>2.0026999999999999</v>
      </c>
      <c r="P1371">
        <v>2.9020999999999999</v>
      </c>
      <c r="Q1371">
        <v>2.504</v>
      </c>
      <c r="R1371">
        <v>5.0305999999999997</v>
      </c>
      <c r="S1371">
        <v>0.63900000000000001</v>
      </c>
      <c r="T1371">
        <v>0.629</v>
      </c>
      <c r="U1371">
        <v>0.621</v>
      </c>
      <c r="V1371">
        <v>0.63900000000000001</v>
      </c>
      <c r="W1371" t="s">
        <v>148</v>
      </c>
      <c r="X1371" t="s">
        <v>189</v>
      </c>
      <c r="Y1371" t="s">
        <v>89</v>
      </c>
      <c r="Z1371" t="s">
        <v>198</v>
      </c>
    </row>
    <row r="1372" spans="1:26" x14ac:dyDescent="0.25">
      <c r="A1372" s="148">
        <v>812</v>
      </c>
      <c r="B1372" s="25">
        <v>42984</v>
      </c>
      <c r="C1372" t="s">
        <v>500</v>
      </c>
      <c r="D1372">
        <v>69</v>
      </c>
      <c r="E1372">
        <v>50</v>
      </c>
      <c r="F1372">
        <v>1.7999999999999999E-2</v>
      </c>
      <c r="G1372">
        <v>521333</v>
      </c>
      <c r="H1372">
        <v>13160</v>
      </c>
      <c r="I1372">
        <v>16</v>
      </c>
      <c r="J1372">
        <v>120</v>
      </c>
      <c r="K1372">
        <v>120</v>
      </c>
      <c r="L1372">
        <v>12.9</v>
      </c>
      <c r="M1372">
        <v>0.97991689750692512</v>
      </c>
      <c r="N1372">
        <v>1.2166999999999999</v>
      </c>
      <c r="O1372">
        <v>1.1437999999999999</v>
      </c>
      <c r="P1372">
        <v>2.7090000000000001</v>
      </c>
      <c r="Q1372">
        <v>2.5059999999999998</v>
      </c>
      <c r="R1372">
        <v>5.0305999999999997</v>
      </c>
      <c r="S1372">
        <v>1.1200000000000001</v>
      </c>
      <c r="T1372">
        <v>1.1020000000000001</v>
      </c>
      <c r="U1372">
        <v>1.089</v>
      </c>
      <c r="V1372">
        <v>1.107</v>
      </c>
      <c r="W1372" t="s">
        <v>148</v>
      </c>
      <c r="X1372" t="s">
        <v>189</v>
      </c>
      <c r="Y1372" t="s">
        <v>89</v>
      </c>
      <c r="Z1372" t="s">
        <v>198</v>
      </c>
    </row>
    <row r="1373" spans="1:26" x14ac:dyDescent="0.25">
      <c r="A1373" s="148">
        <v>811</v>
      </c>
      <c r="B1373" s="25">
        <v>42984</v>
      </c>
      <c r="C1373" t="s">
        <v>220</v>
      </c>
      <c r="D1373">
        <v>66</v>
      </c>
      <c r="E1373">
        <v>56</v>
      </c>
      <c r="F1373">
        <v>1.7999999999999999E-2</v>
      </c>
      <c r="G1373">
        <v>521333</v>
      </c>
      <c r="H1373">
        <v>13160</v>
      </c>
      <c r="I1373">
        <v>15.7</v>
      </c>
      <c r="J1373">
        <v>115</v>
      </c>
      <c r="K1373">
        <v>115</v>
      </c>
      <c r="L1373">
        <v>12.9</v>
      </c>
      <c r="M1373">
        <v>0.97991689750692512</v>
      </c>
      <c r="N1373">
        <v>2.0467</v>
      </c>
      <c r="O1373">
        <v>1.8634999999999999</v>
      </c>
      <c r="P1373">
        <v>1.952</v>
      </c>
      <c r="Q1373">
        <v>1.8440000000000001</v>
      </c>
      <c r="R1373">
        <v>5.0305999999999997</v>
      </c>
      <c r="S1373">
        <v>0.48</v>
      </c>
      <c r="T1373">
        <v>0.498</v>
      </c>
      <c r="U1373">
        <v>0.47899999999999998</v>
      </c>
      <c r="V1373">
        <v>0.497</v>
      </c>
      <c r="W1373">
        <v>0</v>
      </c>
      <c r="X1373" t="s">
        <v>188</v>
      </c>
      <c r="Y1373" t="s">
        <v>89</v>
      </c>
      <c r="Z1373" t="s">
        <v>198</v>
      </c>
    </row>
    <row r="1374" spans="1:26" x14ac:dyDescent="0.25">
      <c r="A1374" s="148">
        <v>810</v>
      </c>
      <c r="B1374" s="25">
        <v>42984</v>
      </c>
      <c r="C1374" t="s">
        <v>217</v>
      </c>
      <c r="D1374">
        <v>68</v>
      </c>
      <c r="E1374">
        <v>70</v>
      </c>
      <c r="F1374">
        <v>1.7999999999999999E-2</v>
      </c>
      <c r="G1374">
        <v>521333</v>
      </c>
      <c r="H1374">
        <v>13160</v>
      </c>
      <c r="I1374">
        <v>15.6</v>
      </c>
      <c r="J1374">
        <v>113</v>
      </c>
      <c r="K1374">
        <v>113</v>
      </c>
      <c r="L1374">
        <v>12.9</v>
      </c>
      <c r="M1374">
        <v>0.97991689750692512</v>
      </c>
      <c r="N1374">
        <v>2.1753999999999998</v>
      </c>
      <c r="O1374">
        <v>2.0914999999999999</v>
      </c>
      <c r="P1374">
        <v>1.8979999999999999</v>
      </c>
      <c r="Q1374">
        <v>1.9</v>
      </c>
      <c r="R1374">
        <v>5.0305999999999997</v>
      </c>
      <c r="S1374">
        <v>0.439</v>
      </c>
      <c r="T1374">
        <v>0.45700000000000002</v>
      </c>
      <c r="U1374">
        <v>0.439</v>
      </c>
      <c r="V1374">
        <v>0.45700000000000002</v>
      </c>
      <c r="W1374" t="s">
        <v>148</v>
      </c>
      <c r="X1374" t="s">
        <v>189</v>
      </c>
      <c r="Y1374" t="s">
        <v>89</v>
      </c>
      <c r="Z1374" t="s">
        <v>198</v>
      </c>
    </row>
    <row r="1375" spans="1:26" x14ac:dyDescent="0.25">
      <c r="A1375" s="148">
        <v>809</v>
      </c>
      <c r="B1375" s="25">
        <v>42984</v>
      </c>
      <c r="C1375" t="s">
        <v>407</v>
      </c>
      <c r="D1375">
        <v>68</v>
      </c>
      <c r="E1375">
        <v>69</v>
      </c>
      <c r="F1375">
        <v>1.7999999999999999E-2</v>
      </c>
      <c r="G1375">
        <v>521333</v>
      </c>
      <c r="H1375">
        <v>13160</v>
      </c>
      <c r="I1375">
        <v>15.7</v>
      </c>
      <c r="J1375">
        <v>114</v>
      </c>
      <c r="K1375">
        <v>114</v>
      </c>
      <c r="L1375">
        <v>13</v>
      </c>
      <c r="M1375">
        <v>0.97923875432525953</v>
      </c>
      <c r="N1375">
        <v>1.1947000000000001</v>
      </c>
      <c r="O1375">
        <v>1.0558000000000001</v>
      </c>
      <c r="P1375">
        <v>4.5190000000000001</v>
      </c>
      <c r="Q1375">
        <v>4.032</v>
      </c>
      <c r="R1375">
        <v>5.0305999999999997</v>
      </c>
      <c r="S1375">
        <v>1.903</v>
      </c>
      <c r="T1375">
        <v>1.921</v>
      </c>
      <c r="U1375">
        <v>1.8720000000000001</v>
      </c>
      <c r="V1375">
        <v>1.89</v>
      </c>
      <c r="W1375">
        <v>0</v>
      </c>
      <c r="X1375" t="s">
        <v>189</v>
      </c>
      <c r="Y1375" t="s">
        <v>89</v>
      </c>
      <c r="Z1375" t="s">
        <v>198</v>
      </c>
    </row>
    <row r="1376" spans="1:26" x14ac:dyDescent="0.25">
      <c r="A1376" s="148">
        <v>808</v>
      </c>
      <c r="B1376" s="25">
        <v>42983</v>
      </c>
      <c r="C1376" t="s">
        <v>410</v>
      </c>
      <c r="D1376">
        <v>68</v>
      </c>
      <c r="E1376">
        <v>68</v>
      </c>
      <c r="F1376">
        <v>1.7999999999999999E-2</v>
      </c>
      <c r="G1376">
        <v>521333</v>
      </c>
      <c r="H1376">
        <v>13160</v>
      </c>
      <c r="I1376">
        <v>15.9</v>
      </c>
      <c r="J1376">
        <v>116</v>
      </c>
      <c r="K1376">
        <v>116</v>
      </c>
      <c r="L1376">
        <v>13</v>
      </c>
      <c r="M1376">
        <v>0.97923875432525953</v>
      </c>
      <c r="N1376">
        <v>2.1865000000000001</v>
      </c>
      <c r="O1376">
        <v>1.9898</v>
      </c>
      <c r="P1376">
        <v>2.2639999999999998</v>
      </c>
      <c r="Q1376">
        <v>2.1150000000000002</v>
      </c>
      <c r="R1376">
        <v>5.0423999999999998</v>
      </c>
      <c r="S1376">
        <v>0.52200000000000002</v>
      </c>
      <c r="T1376">
        <v>0.53600000000000003</v>
      </c>
      <c r="U1376">
        <v>0.51800000000000002</v>
      </c>
      <c r="V1376">
        <v>0.53600000000000003</v>
      </c>
      <c r="W1376" t="s">
        <v>148</v>
      </c>
      <c r="X1376" t="s">
        <v>189</v>
      </c>
      <c r="Y1376" t="s">
        <v>89</v>
      </c>
      <c r="Z1376" t="s">
        <v>198</v>
      </c>
    </row>
    <row r="1377" spans="1:26" x14ac:dyDescent="0.25">
      <c r="A1377" s="148">
        <v>807</v>
      </c>
      <c r="B1377" s="25">
        <v>42983</v>
      </c>
      <c r="C1377" t="s">
        <v>560</v>
      </c>
      <c r="D1377">
        <v>69</v>
      </c>
      <c r="E1377">
        <v>70</v>
      </c>
      <c r="F1377">
        <v>1.7999999999999999E-2</v>
      </c>
      <c r="G1377">
        <v>521333</v>
      </c>
      <c r="H1377">
        <v>13160</v>
      </c>
      <c r="I1377">
        <v>15.8</v>
      </c>
      <c r="J1377">
        <v>114.5</v>
      </c>
      <c r="K1377">
        <v>114.5</v>
      </c>
      <c r="L1377">
        <v>13</v>
      </c>
      <c r="M1377">
        <v>0.97923875432525953</v>
      </c>
      <c r="N1377">
        <v>1.1155999999999999</v>
      </c>
      <c r="O1377">
        <v>1.2019</v>
      </c>
      <c r="P1377">
        <v>2.3210000000000002</v>
      </c>
      <c r="Q1377">
        <v>2.5430000000000001</v>
      </c>
      <c r="R1377">
        <v>5.0423999999999998</v>
      </c>
      <c r="S1377">
        <v>1.0489999999999999</v>
      </c>
      <c r="T1377">
        <v>1.0669999999999999</v>
      </c>
      <c r="U1377">
        <v>1.036</v>
      </c>
      <c r="V1377">
        <v>1.054</v>
      </c>
      <c r="W1377" t="s">
        <v>148</v>
      </c>
      <c r="X1377" t="s">
        <v>189</v>
      </c>
      <c r="Y1377" t="s">
        <v>89</v>
      </c>
      <c r="Z1377" t="s">
        <v>198</v>
      </c>
    </row>
    <row r="1378" spans="1:26" x14ac:dyDescent="0.25">
      <c r="A1378" s="148">
        <v>806</v>
      </c>
      <c r="B1378" s="25">
        <v>42983</v>
      </c>
      <c r="C1378" t="s">
        <v>222</v>
      </c>
      <c r="D1378">
        <v>70</v>
      </c>
      <c r="E1378">
        <v>55</v>
      </c>
      <c r="F1378">
        <v>1.7999999999999999E-2</v>
      </c>
      <c r="G1378">
        <v>521333</v>
      </c>
      <c r="H1378">
        <v>13160</v>
      </c>
      <c r="I1378">
        <v>15.7</v>
      </c>
      <c r="J1378">
        <v>115</v>
      </c>
      <c r="K1378">
        <v>115</v>
      </c>
      <c r="L1378">
        <v>12.9</v>
      </c>
      <c r="M1378">
        <v>0.97991689750692512</v>
      </c>
      <c r="N1378">
        <v>1.7855000000000001</v>
      </c>
      <c r="O1378">
        <v>2.0366</v>
      </c>
      <c r="P1378">
        <v>1.742</v>
      </c>
      <c r="Q1378">
        <v>1.927</v>
      </c>
      <c r="R1378">
        <v>5.0423999999999998</v>
      </c>
      <c r="S1378">
        <v>0.49199999999999999</v>
      </c>
      <c r="T1378">
        <v>0.47699999999999998</v>
      </c>
      <c r="U1378">
        <v>0.47499999999999998</v>
      </c>
      <c r="V1378">
        <v>0.49299999999999999</v>
      </c>
      <c r="W1378">
        <v>0</v>
      </c>
      <c r="X1378" t="s">
        <v>188</v>
      </c>
      <c r="Y1378" t="s">
        <v>89</v>
      </c>
      <c r="Z1378" t="s">
        <v>198</v>
      </c>
    </row>
    <row r="1379" spans="1:26" x14ac:dyDescent="0.25">
      <c r="A1379" s="148">
        <v>805</v>
      </c>
      <c r="B1379" s="25">
        <v>42983</v>
      </c>
      <c r="C1379" t="s">
        <v>220</v>
      </c>
      <c r="D1379">
        <v>68</v>
      </c>
      <c r="E1379">
        <v>70</v>
      </c>
      <c r="F1379">
        <v>1.7999999999999999E-2</v>
      </c>
      <c r="G1379">
        <v>521333</v>
      </c>
      <c r="H1379">
        <v>13160</v>
      </c>
      <c r="I1379">
        <v>15.7</v>
      </c>
      <c r="J1379">
        <v>114</v>
      </c>
      <c r="K1379">
        <v>114</v>
      </c>
      <c r="L1379">
        <v>13</v>
      </c>
      <c r="M1379">
        <v>0.97923875432525953</v>
      </c>
      <c r="N1379">
        <v>2.1575000000000002</v>
      </c>
      <c r="O1379">
        <v>2.2608000000000001</v>
      </c>
      <c r="P1379">
        <v>1.9139999999999999</v>
      </c>
      <c r="Q1379">
        <v>2.04</v>
      </c>
      <c r="R1379">
        <v>5.0423999999999998</v>
      </c>
      <c r="S1379">
        <v>0.44700000000000001</v>
      </c>
      <c r="T1379">
        <v>0.45500000000000002</v>
      </c>
      <c r="U1379">
        <v>0.442</v>
      </c>
      <c r="V1379">
        <v>0.46</v>
      </c>
      <c r="W1379" t="s">
        <v>148</v>
      </c>
      <c r="X1379" t="s">
        <v>189</v>
      </c>
      <c r="Y1379" t="s">
        <v>89</v>
      </c>
      <c r="Z1379" t="s">
        <v>198</v>
      </c>
    </row>
    <row r="1380" spans="1:26" x14ac:dyDescent="0.25">
      <c r="A1380" s="148">
        <v>804</v>
      </c>
      <c r="B1380" s="25">
        <v>42983</v>
      </c>
      <c r="C1380" t="s">
        <v>406</v>
      </c>
      <c r="D1380">
        <v>68</v>
      </c>
      <c r="E1380">
        <v>68</v>
      </c>
      <c r="F1380">
        <v>1.7999999999999999E-2</v>
      </c>
      <c r="G1380">
        <v>521333</v>
      </c>
      <c r="H1380">
        <v>13160</v>
      </c>
      <c r="I1380">
        <v>15.5</v>
      </c>
      <c r="J1380">
        <v>113</v>
      </c>
      <c r="K1380">
        <v>113</v>
      </c>
      <c r="L1380">
        <v>12.8</v>
      </c>
      <c r="M1380">
        <v>0.98059598059598052</v>
      </c>
      <c r="N1380">
        <v>1.1207</v>
      </c>
      <c r="O1380">
        <v>1.0943000000000001</v>
      </c>
      <c r="P1380">
        <v>3.609</v>
      </c>
      <c r="Q1380">
        <v>3.4849999999999999</v>
      </c>
      <c r="R1380">
        <v>5.0423999999999998</v>
      </c>
      <c r="S1380">
        <v>1.6240000000000001</v>
      </c>
      <c r="T1380">
        <v>1.6060000000000001</v>
      </c>
      <c r="U1380">
        <v>1.5840000000000001</v>
      </c>
      <c r="V1380">
        <v>1.6020000000000001</v>
      </c>
      <c r="W1380" t="s">
        <v>148</v>
      </c>
      <c r="X1380" t="s">
        <v>189</v>
      </c>
      <c r="Y1380" t="s">
        <v>89</v>
      </c>
      <c r="Z1380" t="s">
        <v>198</v>
      </c>
    </row>
    <row r="1381" spans="1:26" x14ac:dyDescent="0.25">
      <c r="A1381" s="148">
        <v>803</v>
      </c>
      <c r="B1381" s="25">
        <v>42982</v>
      </c>
      <c r="C1381" t="s">
        <v>412</v>
      </c>
      <c r="D1381">
        <v>67</v>
      </c>
      <c r="E1381">
        <v>57</v>
      </c>
      <c r="F1381">
        <v>0.02</v>
      </c>
      <c r="G1381">
        <v>521333</v>
      </c>
      <c r="H1381">
        <v>13160</v>
      </c>
      <c r="I1381">
        <v>15.7</v>
      </c>
      <c r="J1381">
        <v>115</v>
      </c>
      <c r="K1381">
        <v>115</v>
      </c>
      <c r="L1381">
        <v>12.9</v>
      </c>
      <c r="M1381">
        <v>0.97991689750692512</v>
      </c>
      <c r="N1381">
        <v>2.0356000000000001</v>
      </c>
      <c r="O1381">
        <v>2.1831</v>
      </c>
      <c r="P1381">
        <v>1.9970000000000001</v>
      </c>
      <c r="Q1381">
        <v>2.1589999999999998</v>
      </c>
      <c r="R1381">
        <v>5.0465</v>
      </c>
      <c r="S1381">
        <v>0.495</v>
      </c>
      <c r="T1381">
        <v>0.499</v>
      </c>
      <c r="U1381">
        <v>0.48699999999999999</v>
      </c>
      <c r="V1381">
        <v>0.50700000000000001</v>
      </c>
      <c r="W1381" t="s">
        <v>148</v>
      </c>
      <c r="X1381" t="s">
        <v>189</v>
      </c>
      <c r="Y1381" t="s">
        <v>89</v>
      </c>
      <c r="Z1381" t="s">
        <v>198</v>
      </c>
    </row>
    <row r="1382" spans="1:26" x14ac:dyDescent="0.25">
      <c r="A1382" s="148">
        <v>802</v>
      </c>
      <c r="B1382" s="25">
        <v>42982</v>
      </c>
      <c r="C1382" t="s">
        <v>500</v>
      </c>
      <c r="D1382">
        <v>68</v>
      </c>
      <c r="E1382">
        <v>54</v>
      </c>
      <c r="F1382">
        <v>0.02</v>
      </c>
      <c r="G1382">
        <v>521333</v>
      </c>
      <c r="H1382">
        <v>13160</v>
      </c>
      <c r="I1382">
        <v>15.9</v>
      </c>
      <c r="J1382">
        <v>114</v>
      </c>
      <c r="K1382">
        <v>114</v>
      </c>
      <c r="L1382">
        <v>13.1</v>
      </c>
      <c r="M1382">
        <v>0.97856154910096826</v>
      </c>
      <c r="N1382">
        <v>1.1007</v>
      </c>
      <c r="O1382">
        <v>1.2482</v>
      </c>
      <c r="P1382">
        <v>2.59</v>
      </c>
      <c r="Q1382">
        <v>2.9470000000000001</v>
      </c>
      <c r="R1382">
        <v>5.0465</v>
      </c>
      <c r="S1382">
        <v>1.1870000000000001</v>
      </c>
      <c r="T1382">
        <v>1.1910000000000001</v>
      </c>
      <c r="U1382">
        <v>1.1639999999999999</v>
      </c>
      <c r="V1382">
        <v>1.1839999999999999</v>
      </c>
      <c r="W1382">
        <v>0</v>
      </c>
      <c r="X1382" t="s">
        <v>188</v>
      </c>
      <c r="Y1382" t="s">
        <v>89</v>
      </c>
      <c r="Z1382" t="s">
        <v>198</v>
      </c>
    </row>
    <row r="1383" spans="1:26" x14ac:dyDescent="0.25">
      <c r="A1383" s="148">
        <v>801</v>
      </c>
      <c r="B1383" s="25">
        <v>42982</v>
      </c>
      <c r="C1383" t="s">
        <v>217</v>
      </c>
      <c r="D1383">
        <v>65</v>
      </c>
      <c r="E1383">
        <v>54</v>
      </c>
      <c r="F1383">
        <v>0.02</v>
      </c>
      <c r="G1383">
        <v>521333</v>
      </c>
      <c r="H1383">
        <v>13160</v>
      </c>
      <c r="I1383">
        <v>15.9</v>
      </c>
      <c r="J1383">
        <v>116</v>
      </c>
      <c r="K1383">
        <v>116</v>
      </c>
      <c r="L1383">
        <v>13</v>
      </c>
      <c r="M1383">
        <v>0.97923875432525953</v>
      </c>
      <c r="N1383">
        <v>1.5792999999999999</v>
      </c>
      <c r="O1383">
        <v>1.9901</v>
      </c>
      <c r="P1383">
        <v>1.4550000000000001</v>
      </c>
      <c r="Q1383">
        <v>1.748</v>
      </c>
      <c r="R1383">
        <v>5.0465</v>
      </c>
      <c r="S1383">
        <v>0.46500000000000002</v>
      </c>
      <c r="T1383">
        <v>0.443</v>
      </c>
      <c r="U1383">
        <v>0.44500000000000001</v>
      </c>
      <c r="V1383">
        <v>0.46500000000000002</v>
      </c>
      <c r="W1383">
        <v>0</v>
      </c>
      <c r="X1383" t="s">
        <v>188</v>
      </c>
      <c r="Y1383" t="s">
        <v>89</v>
      </c>
      <c r="Z1383" t="s">
        <v>198</v>
      </c>
    </row>
    <row r="1384" spans="1:26" x14ac:dyDescent="0.25">
      <c r="A1384" s="148">
        <v>800</v>
      </c>
      <c r="B1384" s="25">
        <v>42982</v>
      </c>
      <c r="C1384" t="s">
        <v>222</v>
      </c>
      <c r="D1384">
        <v>71</v>
      </c>
      <c r="E1384">
        <v>59</v>
      </c>
      <c r="F1384">
        <v>0.02</v>
      </c>
      <c r="G1384">
        <v>521333</v>
      </c>
      <c r="H1384">
        <v>13160</v>
      </c>
      <c r="I1384">
        <v>15.5</v>
      </c>
      <c r="J1384">
        <v>113</v>
      </c>
      <c r="K1384">
        <v>113</v>
      </c>
      <c r="L1384">
        <v>12.8</v>
      </c>
      <c r="M1384">
        <v>0.98059598059598052</v>
      </c>
      <c r="N1384">
        <v>2.1276000000000002</v>
      </c>
      <c r="O1384">
        <v>2.2704</v>
      </c>
      <c r="P1384">
        <v>1.982</v>
      </c>
      <c r="Q1384">
        <v>2.133</v>
      </c>
      <c r="R1384">
        <v>5.0465</v>
      </c>
      <c r="S1384">
        <v>0.47</v>
      </c>
      <c r="T1384">
        <v>0.47399999999999998</v>
      </c>
      <c r="U1384">
        <v>0.46300000000000002</v>
      </c>
      <c r="V1384">
        <v>0.48299999999999998</v>
      </c>
      <c r="W1384" t="s">
        <v>148</v>
      </c>
      <c r="X1384" t="s">
        <v>189</v>
      </c>
      <c r="Y1384" t="s">
        <v>89</v>
      </c>
      <c r="Z1384" t="s">
        <v>198</v>
      </c>
    </row>
    <row r="1385" spans="1:26" x14ac:dyDescent="0.25">
      <c r="A1385" s="148">
        <v>799</v>
      </c>
      <c r="B1385" s="25">
        <v>42982</v>
      </c>
      <c r="C1385" t="s">
        <v>408</v>
      </c>
      <c r="D1385">
        <v>71</v>
      </c>
      <c r="E1385">
        <v>62</v>
      </c>
      <c r="F1385">
        <v>0.02</v>
      </c>
      <c r="G1385">
        <v>521333</v>
      </c>
      <c r="H1385">
        <v>13160</v>
      </c>
      <c r="I1385">
        <v>15.7</v>
      </c>
      <c r="J1385">
        <v>114.5</v>
      </c>
      <c r="K1385">
        <v>114.5</v>
      </c>
      <c r="L1385">
        <v>12.9</v>
      </c>
      <c r="M1385">
        <v>0.97991689750692512</v>
      </c>
      <c r="V1385">
        <v>2.2000000000000002</v>
      </c>
      <c r="W1385" t="s">
        <v>661</v>
      </c>
      <c r="X1385" t="s">
        <v>189</v>
      </c>
      <c r="Y1385" t="s">
        <v>89</v>
      </c>
      <c r="Z1385" t="s">
        <v>198</v>
      </c>
    </row>
    <row r="1386" spans="1:26" x14ac:dyDescent="0.25">
      <c r="A1386" s="148">
        <v>798</v>
      </c>
      <c r="B1386" s="25">
        <v>42981</v>
      </c>
      <c r="C1386" t="s">
        <v>411</v>
      </c>
      <c r="D1386">
        <v>70</v>
      </c>
      <c r="E1386">
        <v>60</v>
      </c>
      <c r="F1386">
        <v>0.02</v>
      </c>
      <c r="G1386">
        <v>521333</v>
      </c>
      <c r="H1386">
        <v>13160</v>
      </c>
      <c r="I1386">
        <v>15.8</v>
      </c>
      <c r="J1386">
        <v>115</v>
      </c>
      <c r="K1386">
        <v>115</v>
      </c>
      <c r="L1386">
        <v>13</v>
      </c>
      <c r="M1386">
        <v>0.97923875432525953</v>
      </c>
      <c r="N1386">
        <v>1.9293</v>
      </c>
      <c r="O1386">
        <v>2.1566999999999998</v>
      </c>
      <c r="P1386">
        <v>2.1709999999999998</v>
      </c>
      <c r="Q1386">
        <v>2.3330000000000002</v>
      </c>
      <c r="R1386">
        <v>5.0572999999999997</v>
      </c>
      <c r="S1386">
        <v>0.56899999999999995</v>
      </c>
      <c r="T1386">
        <v>0.54700000000000004</v>
      </c>
      <c r="U1386">
        <v>0.54600000000000004</v>
      </c>
      <c r="V1386">
        <v>0.56599999999999995</v>
      </c>
      <c r="W1386" t="s">
        <v>148</v>
      </c>
      <c r="X1386" t="s">
        <v>189</v>
      </c>
      <c r="Y1386" t="s">
        <v>89</v>
      </c>
      <c r="Z1386" t="s">
        <v>198</v>
      </c>
    </row>
    <row r="1387" spans="1:26" x14ac:dyDescent="0.25">
      <c r="A1387" s="148">
        <v>797</v>
      </c>
      <c r="B1387" s="25">
        <v>42981</v>
      </c>
      <c r="C1387" t="s">
        <v>293</v>
      </c>
      <c r="D1387">
        <v>70</v>
      </c>
      <c r="E1387">
        <v>52</v>
      </c>
      <c r="F1387">
        <v>0.02</v>
      </c>
      <c r="G1387">
        <v>521333</v>
      </c>
      <c r="H1387">
        <v>13160</v>
      </c>
      <c r="I1387">
        <v>16.399999999999999</v>
      </c>
      <c r="J1387">
        <v>115</v>
      </c>
      <c r="K1387">
        <v>115</v>
      </c>
      <c r="L1387">
        <v>13.6</v>
      </c>
      <c r="M1387">
        <v>0.97518952446588558</v>
      </c>
      <c r="N1387">
        <v>1.0258</v>
      </c>
      <c r="O1387">
        <v>1.1778</v>
      </c>
      <c r="P1387">
        <v>2.1440000000000001</v>
      </c>
      <c r="Q1387">
        <v>2.536</v>
      </c>
      <c r="R1387">
        <v>5.0572999999999997</v>
      </c>
      <c r="S1387">
        <v>1.0569999999999999</v>
      </c>
      <c r="T1387">
        <v>1.089</v>
      </c>
      <c r="U1387">
        <v>1.046</v>
      </c>
      <c r="V1387">
        <v>1.0660000000000001</v>
      </c>
      <c r="W1387" t="s">
        <v>148</v>
      </c>
      <c r="X1387" t="s">
        <v>189</v>
      </c>
      <c r="Y1387" t="s">
        <v>89</v>
      </c>
      <c r="Z1387" t="s">
        <v>198</v>
      </c>
    </row>
    <row r="1388" spans="1:26" x14ac:dyDescent="0.25">
      <c r="A1388" s="148">
        <v>796</v>
      </c>
      <c r="B1388" s="25">
        <v>42981</v>
      </c>
      <c r="C1388" t="s">
        <v>220</v>
      </c>
      <c r="D1388">
        <v>70</v>
      </c>
      <c r="E1388">
        <v>60</v>
      </c>
      <c r="F1388">
        <v>0.02</v>
      </c>
      <c r="G1388">
        <v>521333</v>
      </c>
      <c r="H1388">
        <v>13160</v>
      </c>
      <c r="I1388">
        <v>15.7</v>
      </c>
      <c r="J1388">
        <v>115</v>
      </c>
      <c r="K1388">
        <v>115</v>
      </c>
      <c r="L1388">
        <v>12.9</v>
      </c>
      <c r="M1388">
        <v>0.97991689750692512</v>
      </c>
      <c r="N1388">
        <v>1.6547000000000001</v>
      </c>
      <c r="O1388">
        <v>1.8987000000000001</v>
      </c>
      <c r="P1388">
        <v>1.569</v>
      </c>
      <c r="Q1388">
        <v>1.8180000000000001</v>
      </c>
      <c r="R1388">
        <v>5.0572999999999997</v>
      </c>
      <c r="S1388">
        <v>0.48</v>
      </c>
      <c r="T1388">
        <v>0.48399999999999999</v>
      </c>
      <c r="U1388">
        <v>0.47199999999999998</v>
      </c>
      <c r="V1388">
        <v>0.49199999999999999</v>
      </c>
      <c r="W1388">
        <v>0</v>
      </c>
      <c r="X1388" t="s">
        <v>188</v>
      </c>
      <c r="Y1388" t="s">
        <v>89</v>
      </c>
      <c r="Z1388" t="s">
        <v>198</v>
      </c>
    </row>
    <row r="1389" spans="1:26" x14ac:dyDescent="0.25">
      <c r="A1389" s="148">
        <v>795</v>
      </c>
      <c r="B1389" s="25">
        <v>42981</v>
      </c>
      <c r="C1389" t="s">
        <v>560</v>
      </c>
      <c r="D1389">
        <v>66</v>
      </c>
      <c r="E1389">
        <v>63</v>
      </c>
      <c r="F1389">
        <v>0.02</v>
      </c>
      <c r="G1389">
        <v>521333</v>
      </c>
      <c r="H1389">
        <v>13160</v>
      </c>
      <c r="I1389">
        <v>15.8</v>
      </c>
      <c r="J1389">
        <v>115</v>
      </c>
      <c r="K1389">
        <v>115</v>
      </c>
      <c r="L1389">
        <v>13</v>
      </c>
      <c r="M1389">
        <v>0.97923875432525953</v>
      </c>
      <c r="N1389">
        <v>0.99170000000000003</v>
      </c>
      <c r="O1389">
        <v>0.97099999999999997</v>
      </c>
      <c r="P1389">
        <v>1.9970000000000001</v>
      </c>
      <c r="Q1389">
        <v>2.0009999999999999</v>
      </c>
      <c r="R1389">
        <v>5.0572999999999997</v>
      </c>
      <c r="S1389">
        <v>1.018</v>
      </c>
      <c r="T1389">
        <v>1.042</v>
      </c>
      <c r="U1389">
        <v>1.0089999999999999</v>
      </c>
      <c r="V1389">
        <v>1.0289999999999999</v>
      </c>
      <c r="W1389">
        <v>0</v>
      </c>
      <c r="X1389" t="s">
        <v>188</v>
      </c>
      <c r="Y1389" t="s">
        <v>89</v>
      </c>
      <c r="Z1389" t="s">
        <v>198</v>
      </c>
    </row>
    <row r="1390" spans="1:26" x14ac:dyDescent="0.25">
      <c r="A1390" s="148">
        <v>794</v>
      </c>
      <c r="B1390" s="25">
        <v>42981</v>
      </c>
      <c r="C1390" t="s">
        <v>217</v>
      </c>
      <c r="D1390">
        <v>69</v>
      </c>
      <c r="E1390">
        <v>58</v>
      </c>
      <c r="F1390">
        <v>0.02</v>
      </c>
      <c r="G1390">
        <v>521333</v>
      </c>
      <c r="H1390">
        <v>13160</v>
      </c>
      <c r="I1390">
        <v>15.7</v>
      </c>
      <c r="J1390">
        <v>114.5</v>
      </c>
      <c r="K1390">
        <v>114.5</v>
      </c>
      <c r="L1390">
        <v>12.9</v>
      </c>
      <c r="M1390">
        <v>0.97991689750692512</v>
      </c>
      <c r="N1390">
        <v>2.0731000000000002</v>
      </c>
      <c r="O1390">
        <v>2.3117999999999999</v>
      </c>
      <c r="P1390">
        <v>1.9390000000000001</v>
      </c>
      <c r="Q1390">
        <v>2.109</v>
      </c>
      <c r="R1390">
        <v>5.0572999999999997</v>
      </c>
      <c r="S1390">
        <v>0.47299999999999998</v>
      </c>
      <c r="T1390">
        <v>0.46100000000000002</v>
      </c>
      <c r="U1390">
        <v>0.45800000000000002</v>
      </c>
      <c r="V1390">
        <v>0.47799999999999998</v>
      </c>
      <c r="W1390" t="s">
        <v>148</v>
      </c>
      <c r="X1390" t="s">
        <v>189</v>
      </c>
      <c r="Y1390" t="s">
        <v>89</v>
      </c>
      <c r="Z1390" t="s">
        <v>198</v>
      </c>
    </row>
    <row r="1391" spans="1:26" x14ac:dyDescent="0.25">
      <c r="A1391" s="148">
        <v>793</v>
      </c>
      <c r="B1391" s="25">
        <v>42981</v>
      </c>
      <c r="C1391" t="s">
        <v>407</v>
      </c>
      <c r="D1391">
        <v>70</v>
      </c>
      <c r="E1391">
        <v>57</v>
      </c>
      <c r="F1391">
        <v>0.02</v>
      </c>
      <c r="G1391">
        <v>521333</v>
      </c>
      <c r="H1391">
        <v>13160</v>
      </c>
      <c r="I1391">
        <v>15.8</v>
      </c>
      <c r="J1391">
        <v>117</v>
      </c>
      <c r="K1391">
        <v>117</v>
      </c>
      <c r="L1391">
        <v>12.9</v>
      </c>
      <c r="M1391">
        <v>0.97991689750692512</v>
      </c>
      <c r="V1391">
        <v>2.4</v>
      </c>
      <c r="W1391" t="s">
        <v>657</v>
      </c>
      <c r="X1391" t="s">
        <v>189</v>
      </c>
      <c r="Y1391" t="s">
        <v>89</v>
      </c>
      <c r="Z1391" t="s">
        <v>198</v>
      </c>
    </row>
    <row r="1392" spans="1:26" x14ac:dyDescent="0.25">
      <c r="A1392" s="148">
        <v>792</v>
      </c>
      <c r="B1392" s="25">
        <v>42980</v>
      </c>
      <c r="C1392" t="s">
        <v>410</v>
      </c>
      <c r="D1392">
        <v>70</v>
      </c>
      <c r="E1392">
        <v>59</v>
      </c>
      <c r="F1392">
        <v>0.02</v>
      </c>
      <c r="G1392">
        <v>521333</v>
      </c>
      <c r="H1392">
        <v>13160</v>
      </c>
      <c r="I1392">
        <v>15.7</v>
      </c>
      <c r="J1392">
        <v>116</v>
      </c>
      <c r="K1392">
        <v>116</v>
      </c>
      <c r="L1392">
        <v>12.9</v>
      </c>
      <c r="M1392">
        <v>0.97991689750692512</v>
      </c>
      <c r="N1392">
        <v>2.2008000000000001</v>
      </c>
      <c r="O1392">
        <v>2.1432000000000002</v>
      </c>
      <c r="P1392">
        <v>2.4380000000000002</v>
      </c>
      <c r="Q1392">
        <v>2.4620000000000002</v>
      </c>
      <c r="R1392">
        <v>5.1182999999999996</v>
      </c>
      <c r="S1392">
        <v>0.56699999999999995</v>
      </c>
      <c r="T1392">
        <v>0.58799999999999997</v>
      </c>
      <c r="U1392">
        <v>0.56599999999999995</v>
      </c>
      <c r="V1392">
        <v>0.58599999999999997</v>
      </c>
      <c r="W1392" t="s">
        <v>148</v>
      </c>
      <c r="X1392" t="s">
        <v>189</v>
      </c>
      <c r="Y1392" t="s">
        <v>89</v>
      </c>
      <c r="Z1392" t="s">
        <v>198</v>
      </c>
    </row>
    <row r="1393" spans="1:26" x14ac:dyDescent="0.25">
      <c r="A1393" s="148">
        <v>791</v>
      </c>
      <c r="B1393" s="25">
        <v>42980</v>
      </c>
      <c r="C1393" t="s">
        <v>293</v>
      </c>
      <c r="D1393">
        <v>70</v>
      </c>
      <c r="E1393">
        <v>60</v>
      </c>
      <c r="F1393">
        <v>0.02</v>
      </c>
      <c r="G1393">
        <v>521333</v>
      </c>
      <c r="H1393">
        <v>13160</v>
      </c>
      <c r="I1393">
        <v>16.600000000000001</v>
      </c>
      <c r="J1393">
        <v>118</v>
      </c>
      <c r="K1393">
        <v>118</v>
      </c>
      <c r="L1393">
        <v>13.6</v>
      </c>
      <c r="M1393">
        <v>0.97518952446588558</v>
      </c>
      <c r="N1393">
        <v>1.2060999999999999</v>
      </c>
      <c r="O1393">
        <v>1.1238999999999999</v>
      </c>
      <c r="P1393">
        <v>4.319</v>
      </c>
      <c r="Q1393">
        <v>3.968</v>
      </c>
      <c r="R1393">
        <v>5.1182999999999996</v>
      </c>
      <c r="S1393">
        <v>1.833</v>
      </c>
      <c r="T1393">
        <v>1.8069999999999999</v>
      </c>
      <c r="U1393">
        <v>1.7749999999999999</v>
      </c>
      <c r="V1393">
        <v>1.7949999999999999</v>
      </c>
      <c r="W1393" t="s">
        <v>148</v>
      </c>
      <c r="X1393" t="s">
        <v>189</v>
      </c>
      <c r="Y1393" t="s">
        <v>89</v>
      </c>
      <c r="Z1393" t="s">
        <v>198</v>
      </c>
    </row>
    <row r="1394" spans="1:26" x14ac:dyDescent="0.25">
      <c r="A1394" s="148">
        <v>790</v>
      </c>
      <c r="B1394" s="25">
        <v>42980</v>
      </c>
      <c r="C1394" t="s">
        <v>500</v>
      </c>
      <c r="D1394">
        <v>72</v>
      </c>
      <c r="E1394">
        <v>63</v>
      </c>
      <c r="F1394">
        <v>0.02</v>
      </c>
      <c r="G1394">
        <v>521333</v>
      </c>
      <c r="H1394">
        <v>13160</v>
      </c>
      <c r="I1394">
        <v>15.6</v>
      </c>
      <c r="J1394">
        <v>115</v>
      </c>
      <c r="K1394">
        <v>115</v>
      </c>
      <c r="L1394">
        <v>12.8</v>
      </c>
      <c r="M1394">
        <v>0.98059598059598052</v>
      </c>
      <c r="N1394">
        <v>1.0528</v>
      </c>
      <c r="O1394">
        <v>0.89629999999999999</v>
      </c>
      <c r="P1394">
        <v>2.0409999999999999</v>
      </c>
      <c r="Q1394">
        <v>1.758</v>
      </c>
      <c r="R1394">
        <v>5.1182999999999996</v>
      </c>
      <c r="S1394">
        <v>0.99199999999999999</v>
      </c>
      <c r="T1394">
        <v>1.004</v>
      </c>
      <c r="U1394">
        <v>0.97899999999999998</v>
      </c>
      <c r="V1394">
        <v>0.999</v>
      </c>
      <c r="W1394">
        <v>0</v>
      </c>
      <c r="X1394" t="s">
        <v>188</v>
      </c>
      <c r="Y1394" t="s">
        <v>89</v>
      </c>
      <c r="Z1394" t="s">
        <v>198</v>
      </c>
    </row>
    <row r="1395" spans="1:26" x14ac:dyDescent="0.25">
      <c r="A1395" s="148">
        <v>789</v>
      </c>
      <c r="B1395" s="25">
        <v>42980</v>
      </c>
      <c r="C1395" t="s">
        <v>222</v>
      </c>
      <c r="D1395">
        <v>72</v>
      </c>
      <c r="E1395">
        <v>63</v>
      </c>
      <c r="F1395">
        <v>0.02</v>
      </c>
      <c r="G1395">
        <v>521333</v>
      </c>
      <c r="H1395">
        <v>13160</v>
      </c>
      <c r="I1395">
        <v>15.8</v>
      </c>
      <c r="J1395">
        <v>115</v>
      </c>
      <c r="K1395">
        <v>115</v>
      </c>
      <c r="L1395">
        <v>13</v>
      </c>
      <c r="M1395">
        <v>0.97923875432525953</v>
      </c>
      <c r="N1395">
        <v>1.8632</v>
      </c>
      <c r="O1395">
        <v>2.0543999999999998</v>
      </c>
      <c r="P1395">
        <v>1.704</v>
      </c>
      <c r="Q1395">
        <v>1.8120000000000001</v>
      </c>
      <c r="R1395">
        <v>5.1182999999999996</v>
      </c>
      <c r="S1395">
        <v>0.46800000000000003</v>
      </c>
      <c r="T1395">
        <v>0.45100000000000001</v>
      </c>
      <c r="U1395">
        <v>0.45</v>
      </c>
      <c r="V1395">
        <v>0.47</v>
      </c>
      <c r="W1395">
        <v>0</v>
      </c>
      <c r="X1395" t="s">
        <v>188</v>
      </c>
      <c r="Y1395" t="s">
        <v>89</v>
      </c>
      <c r="Z1395" t="s">
        <v>198</v>
      </c>
    </row>
    <row r="1396" spans="1:26" x14ac:dyDescent="0.25">
      <c r="A1396" s="148">
        <v>788</v>
      </c>
      <c r="B1396" s="25">
        <v>42980</v>
      </c>
      <c r="C1396" t="s">
        <v>406</v>
      </c>
      <c r="D1396">
        <v>70</v>
      </c>
      <c r="E1396">
        <v>67</v>
      </c>
      <c r="F1396">
        <v>0.02</v>
      </c>
      <c r="G1396">
        <v>521333</v>
      </c>
      <c r="H1396">
        <v>13160</v>
      </c>
      <c r="I1396">
        <v>15.8</v>
      </c>
      <c r="J1396">
        <v>115</v>
      </c>
      <c r="K1396">
        <v>115</v>
      </c>
      <c r="L1396">
        <v>13</v>
      </c>
      <c r="M1396">
        <v>0.97923875432525953</v>
      </c>
      <c r="N1396">
        <v>1.194</v>
      </c>
      <c r="O1396">
        <v>1.1203000000000001</v>
      </c>
      <c r="P1396">
        <v>3.593</v>
      </c>
      <c r="Q1396">
        <v>3.331</v>
      </c>
      <c r="R1396">
        <v>5.1182999999999996</v>
      </c>
      <c r="S1396">
        <v>1.54</v>
      </c>
      <c r="T1396">
        <v>1.522</v>
      </c>
      <c r="U1396">
        <v>1.4990000000000001</v>
      </c>
      <c r="V1396">
        <v>1.5189999999999999</v>
      </c>
      <c r="W1396" t="s">
        <v>148</v>
      </c>
      <c r="X1396" t="s">
        <v>189</v>
      </c>
      <c r="Y1396" t="s">
        <v>89</v>
      </c>
      <c r="Z1396" t="s">
        <v>198</v>
      </c>
    </row>
    <row r="1397" spans="1:26" x14ac:dyDescent="0.25">
      <c r="A1397" s="148">
        <v>787</v>
      </c>
      <c r="B1397" s="25">
        <v>42979</v>
      </c>
      <c r="C1397" t="s">
        <v>293</v>
      </c>
      <c r="D1397">
        <v>70</v>
      </c>
      <c r="E1397">
        <v>75</v>
      </c>
      <c r="F1397">
        <v>0.02</v>
      </c>
      <c r="G1397">
        <v>521333</v>
      </c>
      <c r="H1397">
        <v>13160</v>
      </c>
      <c r="I1397">
        <v>16.7</v>
      </c>
      <c r="J1397">
        <v>120</v>
      </c>
      <c r="K1397">
        <v>120</v>
      </c>
      <c r="L1397">
        <v>13.6</v>
      </c>
      <c r="M1397">
        <v>0.97518952446588558</v>
      </c>
      <c r="V1397">
        <v>2</v>
      </c>
      <c r="W1397" t="s">
        <v>654</v>
      </c>
      <c r="X1397" t="s">
        <v>189</v>
      </c>
      <c r="Y1397" t="s">
        <v>89</v>
      </c>
      <c r="Z1397" t="s">
        <v>198</v>
      </c>
    </row>
    <row r="1398" spans="1:26" x14ac:dyDescent="0.25">
      <c r="A1398" s="148">
        <v>786</v>
      </c>
      <c r="B1398" s="25">
        <v>42979</v>
      </c>
      <c r="C1398" t="s">
        <v>220</v>
      </c>
      <c r="D1398">
        <v>70</v>
      </c>
      <c r="E1398">
        <v>63</v>
      </c>
      <c r="F1398">
        <v>0.02</v>
      </c>
      <c r="G1398">
        <v>521333</v>
      </c>
      <c r="H1398">
        <v>13160</v>
      </c>
      <c r="I1398">
        <v>15.8</v>
      </c>
      <c r="J1398">
        <v>117</v>
      </c>
      <c r="K1398">
        <v>117</v>
      </c>
      <c r="L1398">
        <v>12.9</v>
      </c>
      <c r="M1398">
        <v>0.97991689750692512</v>
      </c>
      <c r="N1398">
        <v>1.7483</v>
      </c>
      <c r="O1398">
        <v>2.0148999999999999</v>
      </c>
      <c r="P1398">
        <v>1.5780000000000001</v>
      </c>
      <c r="Q1398">
        <v>1.744</v>
      </c>
      <c r="R1398">
        <v>5.1188000000000002</v>
      </c>
      <c r="S1398">
        <v>0.46200000000000002</v>
      </c>
      <c r="T1398">
        <v>0.443</v>
      </c>
      <c r="U1398">
        <v>0.443</v>
      </c>
      <c r="V1398">
        <v>0.46300000000000002</v>
      </c>
      <c r="W1398">
        <v>0</v>
      </c>
      <c r="X1398" t="s">
        <v>188</v>
      </c>
      <c r="Y1398" t="s">
        <v>89</v>
      </c>
      <c r="Z1398" t="s">
        <v>198</v>
      </c>
    </row>
    <row r="1399" spans="1:26" x14ac:dyDescent="0.25">
      <c r="A1399" s="148">
        <v>785</v>
      </c>
      <c r="B1399" s="25">
        <v>42979</v>
      </c>
      <c r="C1399" t="s">
        <v>560</v>
      </c>
      <c r="D1399">
        <v>70</v>
      </c>
      <c r="E1399">
        <v>68</v>
      </c>
      <c r="F1399">
        <v>0.02</v>
      </c>
      <c r="G1399">
        <v>521333</v>
      </c>
      <c r="H1399">
        <v>13160</v>
      </c>
      <c r="I1399">
        <v>15.8</v>
      </c>
      <c r="J1399">
        <v>115</v>
      </c>
      <c r="K1399">
        <v>115</v>
      </c>
      <c r="L1399">
        <v>13</v>
      </c>
      <c r="M1399">
        <v>0.97923875432525953</v>
      </c>
      <c r="N1399">
        <v>1.127</v>
      </c>
      <c r="O1399">
        <v>0.89639999999999997</v>
      </c>
      <c r="P1399">
        <v>2.3959999999999999</v>
      </c>
      <c r="Q1399">
        <v>1.875</v>
      </c>
      <c r="R1399">
        <v>5.1188000000000002</v>
      </c>
      <c r="S1399">
        <v>1.0880000000000001</v>
      </c>
      <c r="T1399">
        <v>1.071</v>
      </c>
      <c r="U1399">
        <v>1.0569999999999999</v>
      </c>
      <c r="V1399">
        <v>1.077</v>
      </c>
      <c r="W1399">
        <v>0</v>
      </c>
      <c r="X1399" t="s">
        <v>188</v>
      </c>
      <c r="Y1399" t="s">
        <v>89</v>
      </c>
      <c r="Z1399" t="s">
        <v>198</v>
      </c>
    </row>
    <row r="1400" spans="1:26" x14ac:dyDescent="0.25">
      <c r="A1400" s="148">
        <v>784</v>
      </c>
      <c r="B1400" s="25">
        <v>42979</v>
      </c>
      <c r="C1400" t="s">
        <v>407</v>
      </c>
      <c r="D1400">
        <v>71</v>
      </c>
      <c r="E1400">
        <v>67</v>
      </c>
      <c r="F1400">
        <v>0.02</v>
      </c>
      <c r="G1400">
        <v>521333</v>
      </c>
      <c r="H1400">
        <v>13160</v>
      </c>
      <c r="I1400">
        <v>15.8</v>
      </c>
      <c r="J1400">
        <v>118</v>
      </c>
      <c r="K1400">
        <v>118</v>
      </c>
      <c r="L1400">
        <v>12.9</v>
      </c>
      <c r="M1400">
        <v>0.97991689750692512</v>
      </c>
      <c r="N1400">
        <v>1.1873</v>
      </c>
      <c r="O1400">
        <v>1.2000999999999999</v>
      </c>
      <c r="P1400">
        <v>3.7269999999999999</v>
      </c>
      <c r="Q1400">
        <v>3.7069999999999999</v>
      </c>
      <c r="R1400">
        <v>5.1188000000000002</v>
      </c>
      <c r="S1400">
        <v>1.607</v>
      </c>
      <c r="T1400">
        <v>1.581</v>
      </c>
      <c r="U1400">
        <v>1.5620000000000001</v>
      </c>
      <c r="V1400">
        <v>1.5820000000000001</v>
      </c>
      <c r="W1400" t="s">
        <v>148</v>
      </c>
      <c r="X1400" t="s">
        <v>189</v>
      </c>
      <c r="Y1400" t="s">
        <v>89</v>
      </c>
      <c r="Z1400" t="s">
        <v>198</v>
      </c>
    </row>
    <row r="1401" spans="1:26" x14ac:dyDescent="0.25">
      <c r="A1401" s="148">
        <v>783</v>
      </c>
      <c r="B1401" s="25">
        <v>42978</v>
      </c>
      <c r="C1401" t="s">
        <v>500</v>
      </c>
      <c r="D1401">
        <v>71</v>
      </c>
      <c r="E1401">
        <v>61</v>
      </c>
      <c r="F1401">
        <v>0.02</v>
      </c>
      <c r="G1401">
        <v>521333</v>
      </c>
      <c r="H1401">
        <v>13160</v>
      </c>
      <c r="I1401">
        <v>16</v>
      </c>
      <c r="J1401">
        <v>120</v>
      </c>
      <c r="K1401">
        <v>120</v>
      </c>
      <c r="L1401">
        <v>12.9</v>
      </c>
      <c r="M1401">
        <v>0.97991689750692512</v>
      </c>
      <c r="N1401">
        <v>1.1524000000000001</v>
      </c>
      <c r="O1401">
        <v>1.2042999999999999</v>
      </c>
      <c r="P1401">
        <v>2.5430000000000001</v>
      </c>
      <c r="Q1401">
        <v>2.7349999999999999</v>
      </c>
      <c r="R1401">
        <v>5.1650999999999998</v>
      </c>
      <c r="S1401">
        <v>1.1399999999999999</v>
      </c>
      <c r="T1401">
        <v>1.173</v>
      </c>
      <c r="U1401">
        <v>1.133</v>
      </c>
      <c r="V1401">
        <v>1.153</v>
      </c>
      <c r="W1401" t="s">
        <v>148</v>
      </c>
      <c r="X1401" t="s">
        <v>189</v>
      </c>
      <c r="Y1401" t="s">
        <v>89</v>
      </c>
      <c r="Z1401" t="s">
        <v>198</v>
      </c>
    </row>
    <row r="1402" spans="1:26" x14ac:dyDescent="0.25">
      <c r="A1402" s="148">
        <v>782</v>
      </c>
      <c r="B1402" s="25">
        <v>42978</v>
      </c>
      <c r="C1402" t="s">
        <v>293</v>
      </c>
      <c r="D1402">
        <v>71</v>
      </c>
      <c r="E1402">
        <v>56</v>
      </c>
      <c r="F1402">
        <v>0.02</v>
      </c>
      <c r="G1402">
        <v>521333</v>
      </c>
      <c r="H1402">
        <v>13160</v>
      </c>
      <c r="I1402">
        <v>16.8</v>
      </c>
      <c r="J1402">
        <v>115</v>
      </c>
      <c r="K1402">
        <v>115</v>
      </c>
      <c r="L1402">
        <v>13.9</v>
      </c>
      <c r="M1402">
        <v>0.97317744154057773</v>
      </c>
      <c r="N1402">
        <v>2.1558000000000002</v>
      </c>
      <c r="O1402">
        <v>2.0756999999999999</v>
      </c>
      <c r="P1402">
        <v>3.9649999999999999</v>
      </c>
      <c r="Q1402">
        <v>3.9060000000000001</v>
      </c>
      <c r="R1402">
        <v>5.1650999999999998</v>
      </c>
      <c r="S1402">
        <v>0.95</v>
      </c>
      <c r="T1402">
        <v>0.97199999999999998</v>
      </c>
      <c r="U1402">
        <v>0.93500000000000005</v>
      </c>
      <c r="V1402">
        <v>0.95499999999999996</v>
      </c>
      <c r="W1402" t="s">
        <v>148</v>
      </c>
      <c r="X1402" t="s">
        <v>189</v>
      </c>
      <c r="Y1402" t="s">
        <v>89</v>
      </c>
      <c r="Z1402" t="s">
        <v>198</v>
      </c>
    </row>
    <row r="1403" spans="1:26" x14ac:dyDescent="0.25">
      <c r="A1403" s="148">
        <v>781</v>
      </c>
      <c r="B1403" s="25">
        <v>42978</v>
      </c>
      <c r="C1403" t="s">
        <v>217</v>
      </c>
      <c r="D1403">
        <v>70</v>
      </c>
      <c r="E1403">
        <v>68</v>
      </c>
      <c r="F1403">
        <v>0.02</v>
      </c>
      <c r="G1403">
        <v>521333</v>
      </c>
      <c r="H1403">
        <v>13160</v>
      </c>
      <c r="I1403">
        <v>15.7</v>
      </c>
      <c r="J1403">
        <v>116</v>
      </c>
      <c r="K1403">
        <v>116</v>
      </c>
      <c r="L1403">
        <v>12.9</v>
      </c>
      <c r="M1403">
        <v>0.97991689750692512</v>
      </c>
      <c r="N1403">
        <v>1.7891999999999999</v>
      </c>
      <c r="O1403">
        <v>1.8903000000000001</v>
      </c>
      <c r="P1403">
        <v>1.605</v>
      </c>
      <c r="Q1403">
        <v>1.6890000000000001</v>
      </c>
      <c r="R1403">
        <v>5.1650999999999998</v>
      </c>
      <c r="S1403">
        <v>0.46300000000000002</v>
      </c>
      <c r="T1403">
        <v>0.46200000000000002</v>
      </c>
      <c r="U1403">
        <v>0.45300000000000001</v>
      </c>
      <c r="V1403">
        <v>0.47299999999999998</v>
      </c>
      <c r="W1403">
        <v>0</v>
      </c>
      <c r="X1403" t="s">
        <v>188</v>
      </c>
      <c r="Y1403" t="s">
        <v>89</v>
      </c>
      <c r="Z1403" t="s">
        <v>198</v>
      </c>
    </row>
    <row r="1404" spans="1:26" x14ac:dyDescent="0.25">
      <c r="A1404" s="148">
        <v>780</v>
      </c>
      <c r="B1404" s="25">
        <v>42978</v>
      </c>
      <c r="C1404" t="s">
        <v>222</v>
      </c>
      <c r="D1404">
        <v>68</v>
      </c>
      <c r="E1404">
        <v>64</v>
      </c>
      <c r="F1404">
        <v>0.02</v>
      </c>
      <c r="G1404">
        <v>521333</v>
      </c>
      <c r="H1404">
        <v>13160</v>
      </c>
      <c r="I1404">
        <v>15.8</v>
      </c>
      <c r="J1404">
        <v>115</v>
      </c>
      <c r="K1404">
        <v>115</v>
      </c>
      <c r="L1404">
        <v>13</v>
      </c>
      <c r="M1404">
        <v>0.97923875432525953</v>
      </c>
      <c r="N1404">
        <v>1.9259999999999999</v>
      </c>
      <c r="O1404">
        <v>1.8761000000000001</v>
      </c>
      <c r="P1404">
        <v>1.524</v>
      </c>
      <c r="Q1404">
        <v>1.5580000000000001</v>
      </c>
      <c r="R1404">
        <v>5.1650999999999998</v>
      </c>
      <c r="S1404">
        <v>0.40899999999999997</v>
      </c>
      <c r="T1404">
        <v>0.42899999999999999</v>
      </c>
      <c r="U1404">
        <v>0.41</v>
      </c>
      <c r="V1404">
        <v>0.43</v>
      </c>
      <c r="W1404">
        <v>0</v>
      </c>
      <c r="X1404" t="s">
        <v>188</v>
      </c>
      <c r="Y1404" t="s">
        <v>89</v>
      </c>
      <c r="Z1404" t="s">
        <v>198</v>
      </c>
    </row>
    <row r="1405" spans="1:26" x14ac:dyDescent="0.25">
      <c r="A1405" s="148">
        <v>778</v>
      </c>
      <c r="B1405" s="25">
        <v>42978</v>
      </c>
      <c r="C1405" t="s">
        <v>408</v>
      </c>
      <c r="D1405">
        <v>68.400000000000006</v>
      </c>
      <c r="E1405">
        <v>67</v>
      </c>
      <c r="F1405">
        <v>0.02</v>
      </c>
      <c r="G1405">
        <v>521333</v>
      </c>
      <c r="H1405">
        <v>13160</v>
      </c>
      <c r="I1405">
        <v>15.7</v>
      </c>
      <c r="J1405">
        <v>115.5</v>
      </c>
      <c r="K1405">
        <v>115.5</v>
      </c>
      <c r="L1405">
        <v>12.9</v>
      </c>
      <c r="M1405">
        <v>0.97991689750692512</v>
      </c>
      <c r="N1405">
        <v>1.0361</v>
      </c>
      <c r="O1405">
        <v>1.0734999999999999</v>
      </c>
      <c r="P1405">
        <v>3.6949999999999998</v>
      </c>
      <c r="Q1405">
        <v>3.85</v>
      </c>
      <c r="R1405">
        <v>5.1650999999999998</v>
      </c>
      <c r="S1405">
        <v>1.8420000000000001</v>
      </c>
      <c r="T1405">
        <v>1.8520000000000001</v>
      </c>
      <c r="U1405">
        <v>1.81</v>
      </c>
      <c r="V1405">
        <v>1.83</v>
      </c>
      <c r="W1405" t="s">
        <v>205</v>
      </c>
      <c r="X1405" t="s">
        <v>191</v>
      </c>
      <c r="Y1405" t="s">
        <v>89</v>
      </c>
      <c r="Z1405" t="s">
        <v>198</v>
      </c>
    </row>
    <row r="1406" spans="1:26" x14ac:dyDescent="0.25">
      <c r="A1406" s="148">
        <v>777</v>
      </c>
      <c r="B1406" s="25">
        <v>42977</v>
      </c>
      <c r="C1406" t="s">
        <v>411</v>
      </c>
      <c r="D1406">
        <v>69</v>
      </c>
      <c r="E1406">
        <v>70</v>
      </c>
      <c r="F1406">
        <v>0.02</v>
      </c>
      <c r="G1406">
        <v>521333</v>
      </c>
      <c r="H1406">
        <v>13160</v>
      </c>
      <c r="I1406">
        <v>15.5</v>
      </c>
      <c r="J1406">
        <v>114</v>
      </c>
      <c r="K1406">
        <v>114</v>
      </c>
      <c r="L1406">
        <v>12.8</v>
      </c>
      <c r="M1406">
        <v>0.98059598059598052</v>
      </c>
      <c r="N1406">
        <v>2.0710999999999999</v>
      </c>
      <c r="O1406">
        <v>2.0034000000000001</v>
      </c>
      <c r="P1406">
        <v>3.0870000000000002</v>
      </c>
      <c r="Q1406">
        <v>2.9670000000000001</v>
      </c>
      <c r="R1406">
        <v>5.2523999999999997</v>
      </c>
      <c r="S1406">
        <v>0.78300000000000003</v>
      </c>
      <c r="T1406">
        <v>0.77800000000000002</v>
      </c>
      <c r="U1406">
        <v>0.76500000000000001</v>
      </c>
      <c r="V1406">
        <v>0.78500000000000003</v>
      </c>
      <c r="W1406" t="s">
        <v>205</v>
      </c>
      <c r="X1406" t="s">
        <v>191</v>
      </c>
      <c r="Y1406" t="s">
        <v>89</v>
      </c>
      <c r="Z1406" t="s">
        <v>198</v>
      </c>
    </row>
    <row r="1407" spans="1:26" x14ac:dyDescent="0.25">
      <c r="A1407" s="148">
        <v>776</v>
      </c>
      <c r="B1407" s="25">
        <v>42977</v>
      </c>
      <c r="C1407" t="s">
        <v>220</v>
      </c>
      <c r="D1407">
        <v>72</v>
      </c>
      <c r="E1407">
        <v>42</v>
      </c>
      <c r="F1407">
        <v>0.02</v>
      </c>
      <c r="G1407">
        <v>521333</v>
      </c>
      <c r="H1407">
        <v>13160</v>
      </c>
      <c r="I1407">
        <v>15.8</v>
      </c>
      <c r="J1407">
        <v>118</v>
      </c>
      <c r="K1407">
        <v>118</v>
      </c>
      <c r="L1407">
        <v>12.9</v>
      </c>
      <c r="M1407">
        <v>0.97991689750692512</v>
      </c>
      <c r="N1407">
        <v>2.1118000000000001</v>
      </c>
      <c r="O1407">
        <v>2.2902999999999998</v>
      </c>
      <c r="P1407">
        <v>1.8580000000000001</v>
      </c>
      <c r="Q1407">
        <v>1.988</v>
      </c>
      <c r="R1407">
        <v>5.2523999999999997</v>
      </c>
      <c r="S1407">
        <v>0.46200000000000002</v>
      </c>
      <c r="T1407">
        <v>0.45600000000000002</v>
      </c>
      <c r="U1407">
        <v>0.45</v>
      </c>
      <c r="V1407">
        <v>0.47</v>
      </c>
      <c r="W1407" t="s">
        <v>148</v>
      </c>
      <c r="X1407" t="s">
        <v>189</v>
      </c>
      <c r="Y1407" t="s">
        <v>89</v>
      </c>
      <c r="Z1407" t="s">
        <v>198</v>
      </c>
    </row>
    <row r="1408" spans="1:26" x14ac:dyDescent="0.25">
      <c r="A1408" s="148">
        <v>775</v>
      </c>
      <c r="B1408" s="25">
        <v>42977</v>
      </c>
      <c r="C1408" t="s">
        <v>560</v>
      </c>
      <c r="D1408">
        <v>72</v>
      </c>
      <c r="E1408">
        <v>42</v>
      </c>
      <c r="F1408">
        <v>0.02</v>
      </c>
      <c r="G1408">
        <v>521333</v>
      </c>
      <c r="H1408">
        <v>13160</v>
      </c>
      <c r="I1408">
        <v>15.6</v>
      </c>
      <c r="J1408">
        <v>114</v>
      </c>
      <c r="K1408">
        <v>114</v>
      </c>
      <c r="L1408">
        <v>12.9</v>
      </c>
      <c r="M1408">
        <v>0.97991689750692512</v>
      </c>
      <c r="N1408">
        <v>1.1267</v>
      </c>
      <c r="O1408">
        <v>1.0844</v>
      </c>
      <c r="P1408">
        <v>2.1669999999999998</v>
      </c>
      <c r="Q1408">
        <v>2.077</v>
      </c>
      <c r="R1408">
        <v>5.2523999999999997</v>
      </c>
      <c r="S1408">
        <v>1.01</v>
      </c>
      <c r="T1408">
        <v>1.006</v>
      </c>
      <c r="U1408">
        <v>0.98799999999999999</v>
      </c>
      <c r="V1408">
        <v>1.008</v>
      </c>
      <c r="W1408" t="s">
        <v>148</v>
      </c>
      <c r="X1408" t="s">
        <v>189</v>
      </c>
      <c r="Y1408" t="s">
        <v>89</v>
      </c>
      <c r="Z1408" t="s">
        <v>198</v>
      </c>
    </row>
    <row r="1409" spans="1:26" x14ac:dyDescent="0.25">
      <c r="A1409" s="148">
        <v>774</v>
      </c>
      <c r="B1409" s="25">
        <v>42977</v>
      </c>
      <c r="C1409" t="s">
        <v>217</v>
      </c>
      <c r="D1409">
        <v>63</v>
      </c>
      <c r="E1409">
        <v>68</v>
      </c>
      <c r="F1409">
        <v>0.02</v>
      </c>
      <c r="G1409">
        <v>521333</v>
      </c>
      <c r="H1409">
        <v>13160</v>
      </c>
      <c r="I1409">
        <v>15.7</v>
      </c>
      <c r="J1409">
        <v>115</v>
      </c>
      <c r="K1409">
        <v>115</v>
      </c>
      <c r="L1409">
        <v>12.9</v>
      </c>
      <c r="M1409">
        <v>0.97991689750692512</v>
      </c>
      <c r="N1409">
        <v>2.1905999999999999</v>
      </c>
      <c r="O1409">
        <v>2.1547999999999998</v>
      </c>
      <c r="P1409">
        <v>1.998</v>
      </c>
      <c r="Q1409">
        <v>2.024</v>
      </c>
      <c r="R1409">
        <v>5.2523999999999997</v>
      </c>
      <c r="S1409">
        <v>0.47899999999999998</v>
      </c>
      <c r="T1409">
        <v>0.49299999999999999</v>
      </c>
      <c r="U1409">
        <v>0.47599999999999998</v>
      </c>
      <c r="V1409">
        <v>0.496</v>
      </c>
      <c r="W1409" t="s">
        <v>148</v>
      </c>
      <c r="X1409" t="s">
        <v>191</v>
      </c>
      <c r="Y1409" t="s">
        <v>89</v>
      </c>
      <c r="Z1409" t="s">
        <v>198</v>
      </c>
    </row>
    <row r="1410" spans="1:26" x14ac:dyDescent="0.25">
      <c r="A1410" s="148">
        <v>773</v>
      </c>
      <c r="B1410" s="25">
        <v>42977</v>
      </c>
      <c r="C1410" t="s">
        <v>407</v>
      </c>
      <c r="D1410">
        <v>63.3</v>
      </c>
      <c r="E1410">
        <v>68</v>
      </c>
      <c r="F1410">
        <v>0.02</v>
      </c>
      <c r="G1410">
        <v>521333</v>
      </c>
      <c r="H1410">
        <v>13160</v>
      </c>
      <c r="I1410">
        <v>15.7</v>
      </c>
      <c r="J1410">
        <v>115.5</v>
      </c>
      <c r="K1410">
        <v>115.5</v>
      </c>
      <c r="L1410">
        <v>12.9</v>
      </c>
      <c r="M1410">
        <v>0.97991689750692512</v>
      </c>
      <c r="N1410">
        <v>1.0382</v>
      </c>
      <c r="O1410">
        <v>1.0566</v>
      </c>
      <c r="P1410">
        <v>3.734</v>
      </c>
      <c r="Q1410">
        <v>3.8319999999999999</v>
      </c>
      <c r="R1410">
        <v>5.2523999999999997</v>
      </c>
      <c r="S1410">
        <v>1.889</v>
      </c>
      <c r="T1410">
        <v>1.905</v>
      </c>
      <c r="U1410">
        <v>1.859</v>
      </c>
      <c r="V1410">
        <v>1.879</v>
      </c>
      <c r="W1410" t="s">
        <v>148</v>
      </c>
      <c r="X1410" t="s">
        <v>191</v>
      </c>
      <c r="Y1410" t="s">
        <v>89</v>
      </c>
      <c r="Z1410" t="s">
        <v>198</v>
      </c>
    </row>
    <row r="1411" spans="1:26" x14ac:dyDescent="0.25">
      <c r="A1411" s="148">
        <v>772</v>
      </c>
      <c r="B1411" s="25">
        <v>42977</v>
      </c>
      <c r="C1411" t="s">
        <v>410</v>
      </c>
      <c r="D1411">
        <v>64.5</v>
      </c>
      <c r="E1411">
        <v>72</v>
      </c>
      <c r="F1411">
        <v>0.02</v>
      </c>
      <c r="G1411">
        <v>521333</v>
      </c>
      <c r="H1411">
        <v>13160</v>
      </c>
      <c r="I1411">
        <v>15.7</v>
      </c>
      <c r="J1411">
        <v>117</v>
      </c>
      <c r="K1411">
        <v>117</v>
      </c>
      <c r="L1411">
        <v>12.8</v>
      </c>
      <c r="M1411">
        <v>0.98059598059598052</v>
      </c>
      <c r="N1411">
        <v>2.0354999999999999</v>
      </c>
      <c r="O1411">
        <v>2.0451000000000001</v>
      </c>
      <c r="P1411">
        <v>2.504</v>
      </c>
      <c r="Q1411">
        <v>2.5230000000000001</v>
      </c>
      <c r="R1411">
        <v>5.2523999999999997</v>
      </c>
      <c r="S1411">
        <v>0.64600000000000002</v>
      </c>
      <c r="T1411">
        <v>0.64800000000000002</v>
      </c>
      <c r="U1411">
        <v>0.63400000000000001</v>
      </c>
      <c r="V1411">
        <v>0.65400000000000003</v>
      </c>
      <c r="W1411" t="s">
        <v>148</v>
      </c>
      <c r="X1411" t="s">
        <v>191</v>
      </c>
      <c r="Y1411" t="s">
        <v>89</v>
      </c>
      <c r="Z1411" t="s">
        <v>198</v>
      </c>
    </row>
    <row r="1412" spans="1:26" x14ac:dyDescent="0.25">
      <c r="A1412" s="148">
        <v>771</v>
      </c>
      <c r="B1412" s="25">
        <v>42976</v>
      </c>
      <c r="C1412" t="s">
        <v>500</v>
      </c>
      <c r="D1412">
        <v>63</v>
      </c>
      <c r="E1412">
        <v>73</v>
      </c>
      <c r="F1412">
        <v>0.02</v>
      </c>
      <c r="G1412">
        <v>521333</v>
      </c>
      <c r="H1412">
        <v>13160</v>
      </c>
      <c r="I1412">
        <v>16</v>
      </c>
      <c r="J1412">
        <v>120</v>
      </c>
      <c r="K1412">
        <v>120</v>
      </c>
      <c r="L1412">
        <v>12.9</v>
      </c>
      <c r="M1412">
        <v>0.97991689750692512</v>
      </c>
      <c r="V1412">
        <v>2</v>
      </c>
      <c r="W1412" t="s">
        <v>640</v>
      </c>
      <c r="X1412" t="s">
        <v>189</v>
      </c>
      <c r="Y1412" t="s">
        <v>89</v>
      </c>
      <c r="Z1412" t="s">
        <v>198</v>
      </c>
    </row>
    <row r="1413" spans="1:26" x14ac:dyDescent="0.25">
      <c r="A1413" s="148">
        <v>770</v>
      </c>
      <c r="B1413" s="25">
        <v>42976</v>
      </c>
      <c r="C1413" t="s">
        <v>222</v>
      </c>
      <c r="D1413">
        <v>63</v>
      </c>
      <c r="E1413">
        <v>73</v>
      </c>
      <c r="F1413">
        <v>0.02</v>
      </c>
      <c r="G1413">
        <v>521333</v>
      </c>
      <c r="H1413">
        <v>13160</v>
      </c>
      <c r="I1413">
        <v>15.5</v>
      </c>
      <c r="J1413">
        <v>114</v>
      </c>
      <c r="K1413">
        <v>114</v>
      </c>
      <c r="L1413">
        <v>12.8</v>
      </c>
      <c r="M1413">
        <v>0.98059598059598052</v>
      </c>
      <c r="N1413">
        <v>2.3008000000000002</v>
      </c>
      <c r="O1413">
        <v>2.1768999999999998</v>
      </c>
      <c r="P1413">
        <v>2.0920000000000001</v>
      </c>
      <c r="Q1413">
        <v>1.996</v>
      </c>
      <c r="R1413">
        <v>5.2797000000000001</v>
      </c>
      <c r="S1413">
        <v>0.48</v>
      </c>
      <c r="T1413">
        <v>0.48399999999999999</v>
      </c>
      <c r="U1413">
        <v>0.47299999999999998</v>
      </c>
      <c r="V1413">
        <v>0.49299999999999999</v>
      </c>
      <c r="W1413" t="s">
        <v>148</v>
      </c>
      <c r="X1413" t="s">
        <v>189</v>
      </c>
      <c r="Y1413" t="s">
        <v>89</v>
      </c>
      <c r="Z1413" t="s">
        <v>198</v>
      </c>
    </row>
    <row r="1414" spans="1:26" x14ac:dyDescent="0.25">
      <c r="A1414" s="148">
        <v>769</v>
      </c>
      <c r="B1414" s="25">
        <v>42975</v>
      </c>
      <c r="C1414" t="s">
        <v>406</v>
      </c>
      <c r="D1414">
        <v>66.2</v>
      </c>
      <c r="E1414">
        <v>65</v>
      </c>
      <c r="F1414">
        <v>0.02</v>
      </c>
      <c r="G1414">
        <v>521333</v>
      </c>
      <c r="H1414">
        <v>13160</v>
      </c>
      <c r="I1414">
        <v>15.9</v>
      </c>
      <c r="J1414">
        <v>118</v>
      </c>
      <c r="K1414">
        <v>118</v>
      </c>
      <c r="L1414">
        <v>12.9</v>
      </c>
      <c r="M1414">
        <v>0.97991689750692512</v>
      </c>
      <c r="N1414">
        <v>1.0327</v>
      </c>
      <c r="O1414">
        <v>1.0104</v>
      </c>
      <c r="P1414">
        <v>3.738</v>
      </c>
      <c r="Q1414">
        <v>3.6419999999999999</v>
      </c>
      <c r="R1414">
        <v>5.3544999999999998</v>
      </c>
      <c r="S1414">
        <v>1.9379999999999999</v>
      </c>
      <c r="T1414">
        <v>1.93</v>
      </c>
      <c r="U1414">
        <v>1.895</v>
      </c>
      <c r="V1414">
        <v>1.915</v>
      </c>
      <c r="W1414" t="s">
        <v>148</v>
      </c>
      <c r="X1414" t="s">
        <v>191</v>
      </c>
      <c r="Y1414" t="s">
        <v>89</v>
      </c>
      <c r="Z1414" t="s">
        <v>198</v>
      </c>
    </row>
    <row r="1415" spans="1:26" x14ac:dyDescent="0.25">
      <c r="A1415" s="148">
        <v>768</v>
      </c>
      <c r="B1415" s="25">
        <v>42975</v>
      </c>
      <c r="C1415" t="s">
        <v>220</v>
      </c>
      <c r="D1415">
        <v>66.7</v>
      </c>
      <c r="E1415">
        <v>70</v>
      </c>
      <c r="F1415">
        <v>0.02</v>
      </c>
      <c r="G1415">
        <v>521333</v>
      </c>
      <c r="H1415">
        <v>13160</v>
      </c>
      <c r="I1415">
        <v>15.7</v>
      </c>
      <c r="J1415">
        <v>115.5</v>
      </c>
      <c r="K1415">
        <v>115.5</v>
      </c>
      <c r="L1415">
        <v>12.9</v>
      </c>
      <c r="M1415">
        <v>0.97991689750692512</v>
      </c>
      <c r="N1415">
        <v>2.0347</v>
      </c>
      <c r="O1415">
        <v>2.0931000000000002</v>
      </c>
      <c r="P1415">
        <v>1.853</v>
      </c>
      <c r="Q1415">
        <v>1.86</v>
      </c>
      <c r="R1415">
        <v>5.3544999999999998</v>
      </c>
      <c r="S1415">
        <v>0.48799999999999999</v>
      </c>
      <c r="T1415">
        <v>0.47599999999999998</v>
      </c>
      <c r="U1415">
        <v>0.47199999999999998</v>
      </c>
      <c r="V1415">
        <v>0.49199999999999999</v>
      </c>
      <c r="W1415" t="s">
        <v>148</v>
      </c>
      <c r="X1415" t="s">
        <v>191</v>
      </c>
      <c r="Y1415" t="s">
        <v>89</v>
      </c>
      <c r="Z1415" t="s">
        <v>198</v>
      </c>
    </row>
    <row r="1416" spans="1:26" x14ac:dyDescent="0.25">
      <c r="A1416" s="148">
        <v>767</v>
      </c>
      <c r="B1416" s="25">
        <v>42975</v>
      </c>
      <c r="C1416" t="s">
        <v>560</v>
      </c>
      <c r="D1416">
        <v>74</v>
      </c>
      <c r="E1416">
        <v>44</v>
      </c>
      <c r="F1416">
        <v>0.02</v>
      </c>
      <c r="G1416">
        <v>521333</v>
      </c>
      <c r="H1416">
        <v>13160</v>
      </c>
      <c r="I1416">
        <v>16</v>
      </c>
      <c r="J1416">
        <v>120</v>
      </c>
      <c r="K1416">
        <v>120</v>
      </c>
      <c r="L1416">
        <v>12.9</v>
      </c>
      <c r="M1416">
        <v>0.97991689750692512</v>
      </c>
      <c r="N1416">
        <v>1.1708000000000001</v>
      </c>
      <c r="O1416">
        <v>1.2042999999999999</v>
      </c>
      <c r="P1416">
        <v>3.49</v>
      </c>
      <c r="Q1416">
        <v>3.6080000000000001</v>
      </c>
      <c r="R1416">
        <v>5.3544999999999998</v>
      </c>
      <c r="S1416">
        <v>1.5960000000000001</v>
      </c>
      <c r="T1416">
        <v>1.6040000000000001</v>
      </c>
      <c r="U1416">
        <v>1.5680000000000001</v>
      </c>
      <c r="V1416">
        <v>1.5880000000000001</v>
      </c>
      <c r="W1416" t="s">
        <v>148</v>
      </c>
      <c r="X1416" t="s">
        <v>189</v>
      </c>
      <c r="Y1416" t="s">
        <v>89</v>
      </c>
      <c r="Z1416" t="s">
        <v>198</v>
      </c>
    </row>
    <row r="1417" spans="1:26" x14ac:dyDescent="0.25">
      <c r="A1417" s="148">
        <v>766</v>
      </c>
      <c r="B1417" s="25">
        <v>42975</v>
      </c>
      <c r="C1417" t="s">
        <v>217</v>
      </c>
      <c r="D1417">
        <v>68</v>
      </c>
      <c r="E1417">
        <v>68</v>
      </c>
      <c r="F1417">
        <v>0.02</v>
      </c>
      <c r="G1417">
        <v>521333</v>
      </c>
      <c r="H1417">
        <v>13160</v>
      </c>
      <c r="I1417">
        <v>15.7</v>
      </c>
      <c r="J1417">
        <v>117</v>
      </c>
      <c r="K1417">
        <v>117</v>
      </c>
      <c r="L1417">
        <v>12.8</v>
      </c>
      <c r="M1417">
        <v>0.98059598059598052</v>
      </c>
      <c r="N1417">
        <v>2.0623</v>
      </c>
      <c r="O1417">
        <v>2.1871999999999998</v>
      </c>
      <c r="P1417">
        <v>1.8660000000000001</v>
      </c>
      <c r="Q1417">
        <v>2.0030000000000001</v>
      </c>
      <c r="R1417">
        <v>5.3544999999999998</v>
      </c>
      <c r="S1417">
        <v>0.48399999999999999</v>
      </c>
      <c r="T1417">
        <v>0.49</v>
      </c>
      <c r="U1417">
        <v>0.47799999999999998</v>
      </c>
      <c r="V1417">
        <v>0.498</v>
      </c>
      <c r="W1417" t="s">
        <v>148</v>
      </c>
      <c r="X1417" t="s">
        <v>189</v>
      </c>
      <c r="Y1417" t="s">
        <v>89</v>
      </c>
      <c r="Z1417" t="s">
        <v>198</v>
      </c>
    </row>
    <row r="1418" spans="1:26" x14ac:dyDescent="0.25">
      <c r="A1418" s="148">
        <v>765</v>
      </c>
      <c r="B1418" s="25">
        <v>42974</v>
      </c>
      <c r="C1418" t="s">
        <v>407</v>
      </c>
      <c r="D1418">
        <v>62.7</v>
      </c>
      <c r="E1418">
        <v>73</v>
      </c>
      <c r="F1418">
        <v>0.02</v>
      </c>
      <c r="G1418">
        <v>521333</v>
      </c>
      <c r="H1418">
        <v>13160</v>
      </c>
      <c r="I1418">
        <v>15.8</v>
      </c>
      <c r="J1418">
        <v>120</v>
      </c>
      <c r="K1418">
        <v>120</v>
      </c>
      <c r="L1418">
        <v>12.8</v>
      </c>
      <c r="M1418">
        <v>0.98059598059598052</v>
      </c>
      <c r="N1418">
        <v>1.0370999999999999</v>
      </c>
      <c r="O1418">
        <v>1.0677000000000001</v>
      </c>
      <c r="P1418">
        <v>3.8919999999999999</v>
      </c>
      <c r="Q1418">
        <v>3.9449999999999998</v>
      </c>
      <c r="R1418">
        <v>5.3823999999999996</v>
      </c>
      <c r="S1418">
        <v>2.02</v>
      </c>
      <c r="T1418">
        <v>1.9890000000000001</v>
      </c>
      <c r="U1418">
        <v>1.966</v>
      </c>
      <c r="V1418">
        <v>1.986</v>
      </c>
      <c r="W1418" t="s">
        <v>205</v>
      </c>
      <c r="X1418" t="s">
        <v>191</v>
      </c>
      <c r="Y1418" t="s">
        <v>89</v>
      </c>
      <c r="Z1418" t="s">
        <v>198</v>
      </c>
    </row>
    <row r="1419" spans="1:26" x14ac:dyDescent="0.25">
      <c r="A1419" s="148">
        <v>764</v>
      </c>
      <c r="B1419" s="25">
        <v>42974</v>
      </c>
      <c r="C1419" t="s">
        <v>410</v>
      </c>
      <c r="D1419">
        <v>62.7</v>
      </c>
      <c r="E1419">
        <v>73</v>
      </c>
      <c r="F1419">
        <v>0.02</v>
      </c>
      <c r="G1419">
        <v>521333</v>
      </c>
      <c r="H1419">
        <v>13160</v>
      </c>
      <c r="I1419">
        <v>15.7</v>
      </c>
      <c r="J1419">
        <v>117.5</v>
      </c>
      <c r="K1419">
        <v>117.5</v>
      </c>
      <c r="L1419">
        <v>12.8</v>
      </c>
      <c r="M1419">
        <v>0.98059598059598052</v>
      </c>
      <c r="N1419">
        <v>2.0931000000000002</v>
      </c>
      <c r="O1419">
        <v>2.1457000000000002</v>
      </c>
      <c r="P1419">
        <v>3.4249999999999998</v>
      </c>
      <c r="Q1419">
        <v>3.4980000000000002</v>
      </c>
      <c r="R1419">
        <v>5.3823999999999996</v>
      </c>
      <c r="S1419">
        <v>0.88100000000000001</v>
      </c>
      <c r="T1419">
        <v>0.877</v>
      </c>
      <c r="U1419">
        <v>0.86199999999999999</v>
      </c>
      <c r="V1419">
        <v>0.88200000000000001</v>
      </c>
      <c r="W1419" t="s">
        <v>205</v>
      </c>
      <c r="X1419" t="s">
        <v>191</v>
      </c>
      <c r="Y1419" t="s">
        <v>89</v>
      </c>
      <c r="Z1419" t="s">
        <v>198</v>
      </c>
    </row>
    <row r="1420" spans="1:26" x14ac:dyDescent="0.25">
      <c r="A1420" s="148">
        <v>763</v>
      </c>
      <c r="B1420" s="25">
        <v>42974</v>
      </c>
      <c r="C1420" t="s">
        <v>500</v>
      </c>
      <c r="D1420">
        <v>63</v>
      </c>
      <c r="E1420">
        <v>70</v>
      </c>
      <c r="F1420">
        <v>0.02</v>
      </c>
      <c r="G1420">
        <v>521333</v>
      </c>
      <c r="H1420">
        <v>13160</v>
      </c>
      <c r="I1420">
        <v>15.9</v>
      </c>
      <c r="J1420">
        <v>115.5</v>
      </c>
      <c r="K1420">
        <v>115.5</v>
      </c>
      <c r="L1420">
        <v>13.1</v>
      </c>
      <c r="M1420">
        <v>0.97856154910096826</v>
      </c>
      <c r="N1420">
        <v>1.0471999999999999</v>
      </c>
      <c r="O1420">
        <v>1.0958000000000001</v>
      </c>
      <c r="P1420">
        <v>3.4580000000000002</v>
      </c>
      <c r="Q1420">
        <v>3.6120000000000001</v>
      </c>
      <c r="R1420">
        <v>5.3823999999999996</v>
      </c>
      <c r="S1420">
        <v>1.7769999999999999</v>
      </c>
      <c r="T1420">
        <v>1.774</v>
      </c>
      <c r="U1420">
        <v>1.7370000000000001</v>
      </c>
      <c r="V1420">
        <v>1.7569999999999999</v>
      </c>
      <c r="W1420" t="s">
        <v>148</v>
      </c>
      <c r="X1420" t="s">
        <v>191</v>
      </c>
      <c r="Y1420" t="s">
        <v>89</v>
      </c>
      <c r="Z1420" t="s">
        <v>198</v>
      </c>
    </row>
    <row r="1421" spans="1:26" x14ac:dyDescent="0.25">
      <c r="A1421" s="148">
        <v>762</v>
      </c>
      <c r="B1421" s="25">
        <v>42974</v>
      </c>
      <c r="C1421" t="s">
        <v>222</v>
      </c>
      <c r="D1421">
        <v>68</v>
      </c>
      <c r="E1421">
        <v>54</v>
      </c>
      <c r="F1421">
        <v>0.02</v>
      </c>
      <c r="G1421">
        <v>521333</v>
      </c>
      <c r="H1421">
        <v>13160</v>
      </c>
      <c r="I1421">
        <v>15.9</v>
      </c>
      <c r="J1421">
        <v>118</v>
      </c>
      <c r="K1421">
        <v>118</v>
      </c>
      <c r="L1421">
        <v>12.9</v>
      </c>
      <c r="M1421">
        <v>0.97991689750692512</v>
      </c>
      <c r="N1421">
        <v>2.2159</v>
      </c>
      <c r="O1421">
        <v>2.1238000000000001</v>
      </c>
      <c r="P1421">
        <v>1.9430000000000001</v>
      </c>
      <c r="Q1421">
        <v>1.8859999999999999</v>
      </c>
      <c r="R1421">
        <v>5.3823999999999996</v>
      </c>
      <c r="S1421">
        <v>0.47199999999999998</v>
      </c>
      <c r="T1421">
        <v>0.47799999999999998</v>
      </c>
      <c r="U1421">
        <v>0.46500000000000002</v>
      </c>
      <c r="V1421">
        <v>0.48499999999999999</v>
      </c>
      <c r="W1421" t="s">
        <v>148</v>
      </c>
      <c r="X1421" t="s">
        <v>189</v>
      </c>
      <c r="Y1421" t="s">
        <v>89</v>
      </c>
      <c r="Z1421" t="s">
        <v>198</v>
      </c>
    </row>
    <row r="1422" spans="1:26" x14ac:dyDescent="0.25">
      <c r="A1422" s="148">
        <v>761</v>
      </c>
      <c r="B1422" s="25">
        <v>42974</v>
      </c>
      <c r="C1422" t="s">
        <v>220</v>
      </c>
      <c r="D1422">
        <v>69</v>
      </c>
      <c r="E1422">
        <v>49</v>
      </c>
      <c r="F1422">
        <v>0.02</v>
      </c>
      <c r="G1422">
        <v>521333</v>
      </c>
      <c r="H1422">
        <v>13160</v>
      </c>
      <c r="I1422">
        <v>15.8</v>
      </c>
      <c r="J1422">
        <v>120</v>
      </c>
      <c r="K1422">
        <v>120</v>
      </c>
      <c r="L1422">
        <v>12.8</v>
      </c>
      <c r="M1422">
        <v>0.98059598059598052</v>
      </c>
      <c r="N1422">
        <v>1.9975000000000001</v>
      </c>
      <c r="O1422">
        <v>2.1505999999999998</v>
      </c>
      <c r="P1422">
        <v>1.7370000000000001</v>
      </c>
      <c r="Q1422">
        <v>1.8779999999999999</v>
      </c>
      <c r="R1422">
        <v>5.3823999999999996</v>
      </c>
      <c r="S1422">
        <v>0.46800000000000003</v>
      </c>
      <c r="T1422">
        <v>0.47</v>
      </c>
      <c r="U1422">
        <v>0.46</v>
      </c>
      <c r="V1422">
        <v>0.48</v>
      </c>
      <c r="W1422" t="s">
        <v>148</v>
      </c>
      <c r="X1422" t="s">
        <v>189</v>
      </c>
      <c r="Y1422" t="s">
        <v>89</v>
      </c>
      <c r="Z1422" t="s">
        <v>198</v>
      </c>
    </row>
    <row r="1423" spans="1:26" x14ac:dyDescent="0.25">
      <c r="A1423" s="148">
        <v>760</v>
      </c>
      <c r="B1423" s="25">
        <v>42974</v>
      </c>
      <c r="C1423" t="s">
        <v>406</v>
      </c>
      <c r="D1423">
        <v>64.3</v>
      </c>
      <c r="E1423">
        <v>73</v>
      </c>
      <c r="F1423">
        <v>0.02</v>
      </c>
      <c r="G1423">
        <v>521333</v>
      </c>
      <c r="H1423">
        <v>13160</v>
      </c>
      <c r="I1423">
        <v>15.9</v>
      </c>
      <c r="J1423">
        <v>116.5</v>
      </c>
      <c r="K1423">
        <v>116.5</v>
      </c>
      <c r="L1423">
        <v>13</v>
      </c>
      <c r="M1423">
        <v>0.97923875432525953</v>
      </c>
      <c r="N1423">
        <v>1.0052000000000001</v>
      </c>
      <c r="O1423">
        <v>1.0972</v>
      </c>
      <c r="P1423">
        <v>3.5470000000000002</v>
      </c>
      <c r="Q1423">
        <v>3.8090000000000002</v>
      </c>
      <c r="R1423">
        <v>5.3823999999999996</v>
      </c>
      <c r="S1423">
        <v>1.899</v>
      </c>
      <c r="T1423">
        <v>1.869</v>
      </c>
      <c r="U1423">
        <v>1.845</v>
      </c>
      <c r="V1423">
        <v>1.865</v>
      </c>
      <c r="W1423" t="s">
        <v>148</v>
      </c>
      <c r="X1423" t="s">
        <v>191</v>
      </c>
      <c r="Y1423" t="s">
        <v>89</v>
      </c>
      <c r="Z1423" t="s">
        <v>198</v>
      </c>
    </row>
    <row r="1424" spans="1:26" x14ac:dyDescent="0.25">
      <c r="A1424" s="148">
        <v>759</v>
      </c>
      <c r="B1424" s="25">
        <v>42973</v>
      </c>
      <c r="C1424" t="s">
        <v>412</v>
      </c>
      <c r="D1424">
        <v>67.2</v>
      </c>
      <c r="E1424">
        <v>70</v>
      </c>
      <c r="F1424">
        <v>0.02</v>
      </c>
      <c r="G1424">
        <v>521333</v>
      </c>
      <c r="H1424">
        <v>13160</v>
      </c>
      <c r="I1424">
        <v>16</v>
      </c>
      <c r="J1424">
        <v>116.5</v>
      </c>
      <c r="K1424">
        <v>116.5</v>
      </c>
      <c r="L1424">
        <v>13.1</v>
      </c>
      <c r="M1424">
        <v>0.97856154910096826</v>
      </c>
      <c r="N1424">
        <v>2.0670999999999999</v>
      </c>
      <c r="O1424">
        <v>2.1103000000000001</v>
      </c>
      <c r="P1424">
        <v>2.6419999999999999</v>
      </c>
      <c r="Q1424">
        <v>2.734</v>
      </c>
      <c r="R1424">
        <v>5.3120000000000003</v>
      </c>
      <c r="S1424">
        <v>0.67900000000000005</v>
      </c>
      <c r="T1424">
        <v>0.68799999999999994</v>
      </c>
      <c r="U1424">
        <v>0.66900000000000004</v>
      </c>
      <c r="V1424">
        <v>0.68899999999999995</v>
      </c>
      <c r="W1424" t="s">
        <v>148</v>
      </c>
      <c r="X1424" t="s">
        <v>191</v>
      </c>
      <c r="Y1424" t="s">
        <v>89</v>
      </c>
      <c r="Z1424" t="s">
        <v>198</v>
      </c>
    </row>
    <row r="1425" spans="1:26" x14ac:dyDescent="0.25">
      <c r="A1425" s="148">
        <v>758</v>
      </c>
      <c r="B1425" s="25">
        <v>42973</v>
      </c>
      <c r="C1425" t="s">
        <v>217</v>
      </c>
      <c r="D1425">
        <v>72</v>
      </c>
      <c r="E1425">
        <v>49</v>
      </c>
      <c r="F1425">
        <v>0.02</v>
      </c>
      <c r="G1425">
        <v>521333</v>
      </c>
      <c r="H1425">
        <v>13160</v>
      </c>
      <c r="I1425">
        <v>15.7</v>
      </c>
      <c r="J1425">
        <v>117.5</v>
      </c>
      <c r="K1425">
        <v>117.5</v>
      </c>
      <c r="L1425">
        <v>12.8</v>
      </c>
      <c r="M1425">
        <v>0.98059598059598052</v>
      </c>
      <c r="N1425">
        <v>2.2014999999999998</v>
      </c>
      <c r="O1425">
        <v>2.1758999999999999</v>
      </c>
      <c r="P1425">
        <v>1.923</v>
      </c>
      <c r="Q1425">
        <v>1.901</v>
      </c>
      <c r="R1425">
        <v>5.3120000000000003</v>
      </c>
      <c r="S1425">
        <v>0.46400000000000002</v>
      </c>
      <c r="T1425">
        <v>0.46400000000000002</v>
      </c>
      <c r="U1425">
        <v>0.45500000000000002</v>
      </c>
      <c r="V1425">
        <v>0.47499999999999998</v>
      </c>
      <c r="W1425" t="s">
        <v>148</v>
      </c>
      <c r="X1425" t="s">
        <v>189</v>
      </c>
      <c r="Y1425" t="s">
        <v>89</v>
      </c>
      <c r="Z1425" t="s">
        <v>198</v>
      </c>
    </row>
    <row r="1426" spans="1:26" x14ac:dyDescent="0.25">
      <c r="A1426" s="148">
        <v>757</v>
      </c>
      <c r="B1426" s="25">
        <v>42973</v>
      </c>
      <c r="C1426" t="s">
        <v>560</v>
      </c>
      <c r="D1426">
        <v>72</v>
      </c>
      <c r="E1426">
        <v>49</v>
      </c>
      <c r="F1426">
        <v>0.02</v>
      </c>
      <c r="G1426">
        <v>521333</v>
      </c>
      <c r="H1426">
        <v>13160</v>
      </c>
      <c r="I1426">
        <v>15.9</v>
      </c>
      <c r="J1426">
        <v>117</v>
      </c>
      <c r="K1426">
        <v>117</v>
      </c>
      <c r="L1426">
        <v>13</v>
      </c>
      <c r="M1426">
        <v>0.97923875432525953</v>
      </c>
      <c r="N1426">
        <v>1.0770999999999999</v>
      </c>
      <c r="O1426">
        <v>1.1408</v>
      </c>
      <c r="P1426">
        <v>3.8279999999999998</v>
      </c>
      <c r="Q1426">
        <v>4.0720000000000001</v>
      </c>
      <c r="R1426">
        <v>5.3120000000000003</v>
      </c>
      <c r="S1426">
        <v>1.8879999999999999</v>
      </c>
      <c r="T1426">
        <v>1.8959999999999999</v>
      </c>
      <c r="U1426">
        <v>1.853</v>
      </c>
      <c r="V1426">
        <v>1.873</v>
      </c>
      <c r="W1426" t="s">
        <v>148</v>
      </c>
      <c r="X1426" t="s">
        <v>189</v>
      </c>
      <c r="Y1426" t="s">
        <v>89</v>
      </c>
      <c r="Z1426" t="s">
        <v>198</v>
      </c>
    </row>
    <row r="1427" spans="1:26" x14ac:dyDescent="0.25">
      <c r="A1427" s="148">
        <v>756</v>
      </c>
      <c r="B1427" s="25">
        <v>42973</v>
      </c>
      <c r="C1427" t="s">
        <v>222</v>
      </c>
      <c r="D1427">
        <v>60.7</v>
      </c>
      <c r="E1427">
        <v>65</v>
      </c>
      <c r="F1427">
        <v>0.02</v>
      </c>
      <c r="G1427">
        <v>521333</v>
      </c>
      <c r="H1427">
        <v>13160</v>
      </c>
      <c r="I1427">
        <v>15.9</v>
      </c>
      <c r="J1427">
        <v>116.5</v>
      </c>
      <c r="K1427">
        <v>116.5</v>
      </c>
      <c r="L1427">
        <v>13</v>
      </c>
      <c r="M1427">
        <v>0.97923875432525953</v>
      </c>
      <c r="N1427">
        <v>2.0960999999999999</v>
      </c>
      <c r="O1427">
        <v>2.0548000000000002</v>
      </c>
      <c r="P1427">
        <v>1.8839999999999999</v>
      </c>
      <c r="Q1427">
        <v>1.8620000000000001</v>
      </c>
      <c r="R1427">
        <v>5.3120000000000003</v>
      </c>
      <c r="S1427">
        <v>0.47699999999999998</v>
      </c>
      <c r="T1427">
        <v>0.48099999999999998</v>
      </c>
      <c r="U1427">
        <v>0.46899999999999997</v>
      </c>
      <c r="V1427">
        <v>0.48899999999999999</v>
      </c>
      <c r="W1427" t="s">
        <v>148</v>
      </c>
      <c r="X1427" t="s">
        <v>191</v>
      </c>
      <c r="Y1427" t="s">
        <v>89</v>
      </c>
      <c r="Z1427" t="s">
        <v>198</v>
      </c>
    </row>
    <row r="1428" spans="1:26" x14ac:dyDescent="0.25">
      <c r="A1428" s="148">
        <v>755</v>
      </c>
      <c r="B1428" s="25">
        <v>42973</v>
      </c>
      <c r="C1428" t="s">
        <v>408</v>
      </c>
      <c r="D1428">
        <v>0</v>
      </c>
      <c r="E1428">
        <v>0</v>
      </c>
      <c r="F1428">
        <v>0</v>
      </c>
      <c r="G1428">
        <v>521333</v>
      </c>
      <c r="H1428">
        <v>13160</v>
      </c>
      <c r="I1428">
        <v>15.8</v>
      </c>
      <c r="J1428">
        <v>115</v>
      </c>
      <c r="K1428">
        <v>115</v>
      </c>
      <c r="L1428">
        <v>13</v>
      </c>
      <c r="M1428">
        <v>0.97923875432525953</v>
      </c>
      <c r="N1428">
        <v>1.0238</v>
      </c>
      <c r="O1428">
        <v>1.0174000000000001</v>
      </c>
      <c r="P1428">
        <v>3.9239999999999999</v>
      </c>
      <c r="Q1428">
        <v>3.923</v>
      </c>
      <c r="R1428">
        <v>5.3120000000000003</v>
      </c>
      <c r="S1428">
        <v>2.036</v>
      </c>
      <c r="T1428">
        <v>2.048</v>
      </c>
      <c r="U1428">
        <v>2</v>
      </c>
      <c r="V1428">
        <v>2</v>
      </c>
      <c r="W1428" t="s">
        <v>148</v>
      </c>
      <c r="X1428" t="s">
        <v>191</v>
      </c>
      <c r="Y1428" t="s">
        <v>89</v>
      </c>
      <c r="Z1428" t="s">
        <v>198</v>
      </c>
    </row>
    <row r="1429" spans="1:26" x14ac:dyDescent="0.25">
      <c r="A1429" s="148">
        <v>754</v>
      </c>
      <c r="B1429" s="25">
        <v>42972</v>
      </c>
      <c r="C1429" t="s">
        <v>222</v>
      </c>
      <c r="D1429">
        <v>64.2</v>
      </c>
      <c r="E1429">
        <v>70</v>
      </c>
      <c r="F1429">
        <v>0.02</v>
      </c>
      <c r="G1429">
        <v>521333</v>
      </c>
      <c r="H1429">
        <v>13160</v>
      </c>
      <c r="I1429">
        <v>16</v>
      </c>
      <c r="J1429">
        <v>116</v>
      </c>
      <c r="K1429">
        <v>116</v>
      </c>
      <c r="L1429">
        <v>13.1</v>
      </c>
      <c r="M1429">
        <v>0.97856154910096826</v>
      </c>
      <c r="N1429">
        <v>2.0676999999999999</v>
      </c>
      <c r="O1429">
        <v>2.0137999999999998</v>
      </c>
      <c r="P1429">
        <v>3.0720000000000001</v>
      </c>
      <c r="Q1429">
        <v>2.9809999999999999</v>
      </c>
      <c r="R1429">
        <v>5.0498000000000003</v>
      </c>
      <c r="S1429">
        <v>0.75</v>
      </c>
      <c r="T1429">
        <v>0.748</v>
      </c>
      <c r="U1429">
        <v>0.73299999999999998</v>
      </c>
      <c r="V1429">
        <v>0.753</v>
      </c>
      <c r="W1429" t="s">
        <v>148</v>
      </c>
      <c r="X1429" t="s">
        <v>191</v>
      </c>
      <c r="Y1429" t="s">
        <v>89</v>
      </c>
      <c r="Z1429" t="s">
        <v>198</v>
      </c>
    </row>
    <row r="1430" spans="1:26" x14ac:dyDescent="0.25">
      <c r="A1430" s="148">
        <v>753</v>
      </c>
      <c r="B1430" s="25">
        <v>42972</v>
      </c>
      <c r="C1430" t="s">
        <v>220</v>
      </c>
      <c r="D1430">
        <v>65</v>
      </c>
      <c r="E1430">
        <v>72</v>
      </c>
      <c r="F1430">
        <v>0.02</v>
      </c>
      <c r="G1430">
        <v>521333</v>
      </c>
      <c r="H1430">
        <v>13160</v>
      </c>
      <c r="I1430">
        <v>16</v>
      </c>
      <c r="J1430">
        <v>116.5</v>
      </c>
      <c r="K1430">
        <v>116.5</v>
      </c>
      <c r="L1430">
        <v>13.1</v>
      </c>
      <c r="M1430">
        <v>0.97856154910096826</v>
      </c>
      <c r="N1430">
        <v>2.0432000000000001</v>
      </c>
      <c r="O1430">
        <v>2.0726</v>
      </c>
      <c r="P1430">
        <v>1.9139999999999999</v>
      </c>
      <c r="Q1430">
        <v>1.9339999999999999</v>
      </c>
      <c r="R1430">
        <v>5.0498000000000003</v>
      </c>
      <c r="S1430">
        <v>0.47299999999999998</v>
      </c>
      <c r="T1430">
        <v>0.47099999999999997</v>
      </c>
      <c r="U1430">
        <v>0.46200000000000002</v>
      </c>
      <c r="V1430">
        <v>0.48199999999999998</v>
      </c>
      <c r="W1430" t="s">
        <v>148</v>
      </c>
      <c r="X1430" t="s">
        <v>191</v>
      </c>
      <c r="Y1430" t="s">
        <v>89</v>
      </c>
      <c r="Z1430" t="s">
        <v>198</v>
      </c>
    </row>
    <row r="1431" spans="1:26" x14ac:dyDescent="0.25">
      <c r="A1431" s="148">
        <v>752</v>
      </c>
      <c r="B1431" s="25">
        <v>42972</v>
      </c>
      <c r="C1431" t="s">
        <v>500</v>
      </c>
      <c r="D1431">
        <v>66</v>
      </c>
      <c r="E1431">
        <v>75</v>
      </c>
      <c r="F1431">
        <v>0.02</v>
      </c>
      <c r="G1431">
        <v>521333</v>
      </c>
      <c r="H1431">
        <v>13160</v>
      </c>
      <c r="I1431">
        <v>16</v>
      </c>
      <c r="J1431">
        <v>118</v>
      </c>
      <c r="K1431">
        <v>118</v>
      </c>
      <c r="L1431">
        <v>13</v>
      </c>
      <c r="M1431">
        <v>0.97923875432525953</v>
      </c>
      <c r="N1431">
        <v>1.1007</v>
      </c>
      <c r="O1431">
        <v>1.2482</v>
      </c>
      <c r="P1431">
        <v>2.5939999999999999</v>
      </c>
      <c r="Q1431">
        <v>2.9710000000000001</v>
      </c>
      <c r="R1431">
        <v>5.0498000000000003</v>
      </c>
      <c r="S1431">
        <v>1.19</v>
      </c>
      <c r="T1431">
        <v>1.202</v>
      </c>
      <c r="U1431">
        <v>1.171</v>
      </c>
      <c r="V1431">
        <v>1.1910000000000001</v>
      </c>
      <c r="W1431" t="s">
        <v>148</v>
      </c>
      <c r="X1431" t="s">
        <v>189</v>
      </c>
      <c r="Y1431" t="s">
        <v>89</v>
      </c>
      <c r="Z1431" t="s">
        <v>198</v>
      </c>
    </row>
    <row r="1432" spans="1:26" x14ac:dyDescent="0.25">
      <c r="A1432" s="148">
        <v>751</v>
      </c>
      <c r="B1432" s="25">
        <v>42972</v>
      </c>
      <c r="C1432" t="s">
        <v>220</v>
      </c>
      <c r="D1432">
        <v>60</v>
      </c>
      <c r="E1432">
        <v>64</v>
      </c>
      <c r="F1432">
        <v>0.02</v>
      </c>
      <c r="G1432">
        <v>521333</v>
      </c>
      <c r="H1432">
        <v>13160</v>
      </c>
      <c r="I1432">
        <v>15.9</v>
      </c>
      <c r="J1432">
        <v>114.5</v>
      </c>
      <c r="K1432">
        <v>114.5</v>
      </c>
      <c r="L1432">
        <v>13.1</v>
      </c>
      <c r="M1432">
        <v>0.97856154910096826</v>
      </c>
      <c r="N1432">
        <v>1.0325</v>
      </c>
      <c r="O1432">
        <v>1.0188999999999999</v>
      </c>
      <c r="P1432">
        <v>4.1630000000000003</v>
      </c>
      <c r="Q1432">
        <v>4.0570000000000004</v>
      </c>
      <c r="R1432">
        <v>5.0498000000000003</v>
      </c>
      <c r="S1432">
        <v>2.036</v>
      </c>
      <c r="T1432">
        <v>2.0110000000000001</v>
      </c>
      <c r="U1432">
        <v>1.98</v>
      </c>
      <c r="V1432">
        <v>2</v>
      </c>
      <c r="W1432" t="s">
        <v>205</v>
      </c>
      <c r="X1432" t="s">
        <v>191</v>
      </c>
      <c r="Y1432" t="s">
        <v>89</v>
      </c>
      <c r="Z1432" t="s">
        <v>198</v>
      </c>
    </row>
    <row r="1433" spans="1:26" x14ac:dyDescent="0.25">
      <c r="A1433" s="148">
        <v>750</v>
      </c>
      <c r="B1433" s="25">
        <v>42971</v>
      </c>
      <c r="C1433" t="s">
        <v>410</v>
      </c>
      <c r="D1433">
        <v>63</v>
      </c>
      <c r="E1433">
        <v>64</v>
      </c>
      <c r="F1433">
        <v>0.02</v>
      </c>
      <c r="G1433">
        <v>521333</v>
      </c>
      <c r="H1433">
        <v>13160</v>
      </c>
      <c r="I1433">
        <v>15.8</v>
      </c>
      <c r="J1433">
        <v>115.5</v>
      </c>
      <c r="K1433">
        <v>115.5</v>
      </c>
      <c r="L1433">
        <v>13</v>
      </c>
      <c r="M1433">
        <v>0.97923875432525953</v>
      </c>
      <c r="N1433">
        <v>2.0348000000000002</v>
      </c>
      <c r="O1433">
        <v>1.9874000000000001</v>
      </c>
      <c r="P1433">
        <v>1.853</v>
      </c>
      <c r="Q1433">
        <v>1.8049999999999999</v>
      </c>
      <c r="R1433">
        <v>4.9226000000000001</v>
      </c>
      <c r="S1433">
        <v>0.44800000000000001</v>
      </c>
      <c r="T1433">
        <v>0.44700000000000001</v>
      </c>
      <c r="U1433">
        <v>0.438</v>
      </c>
      <c r="V1433">
        <v>0.45800000000000002</v>
      </c>
      <c r="W1433" t="s">
        <v>148</v>
      </c>
      <c r="X1433" t="s">
        <v>191</v>
      </c>
      <c r="Y1433" t="s">
        <v>89</v>
      </c>
      <c r="Z1433" t="s">
        <v>198</v>
      </c>
    </row>
    <row r="1434" spans="1:26" x14ac:dyDescent="0.25">
      <c r="A1434" s="148">
        <v>749</v>
      </c>
      <c r="B1434" s="25">
        <v>42971</v>
      </c>
      <c r="C1434" t="s">
        <v>293</v>
      </c>
      <c r="D1434">
        <v>64</v>
      </c>
      <c r="E1434">
        <v>67</v>
      </c>
      <c r="F1434">
        <v>0.02</v>
      </c>
      <c r="G1434">
        <v>521333</v>
      </c>
      <c r="H1434">
        <v>13160</v>
      </c>
      <c r="I1434">
        <v>16.8</v>
      </c>
      <c r="J1434">
        <v>116</v>
      </c>
      <c r="K1434">
        <v>116</v>
      </c>
      <c r="L1434">
        <v>13.9</v>
      </c>
      <c r="M1434">
        <v>0.97317744154057773</v>
      </c>
      <c r="N1434">
        <v>2.0916000000000001</v>
      </c>
      <c r="O1434">
        <v>2.0823</v>
      </c>
      <c r="P1434">
        <v>1.9650000000000001</v>
      </c>
      <c r="Q1434">
        <v>1.9530000000000001</v>
      </c>
      <c r="R1434">
        <v>4.9226000000000001</v>
      </c>
      <c r="S1434">
        <v>0.46200000000000002</v>
      </c>
      <c r="T1434">
        <v>0.46200000000000002</v>
      </c>
      <c r="U1434">
        <v>0.45</v>
      </c>
      <c r="V1434">
        <v>0.47</v>
      </c>
      <c r="W1434" t="s">
        <v>148</v>
      </c>
      <c r="X1434" t="s">
        <v>191</v>
      </c>
      <c r="Y1434" t="s">
        <v>89</v>
      </c>
      <c r="Z1434" t="s">
        <v>198</v>
      </c>
    </row>
    <row r="1435" spans="1:26" x14ac:dyDescent="0.25">
      <c r="A1435" s="148">
        <v>748</v>
      </c>
      <c r="B1435" s="25">
        <v>42971</v>
      </c>
      <c r="C1435" t="s">
        <v>560</v>
      </c>
      <c r="D1435">
        <v>64</v>
      </c>
      <c r="E1435">
        <v>67</v>
      </c>
      <c r="F1435">
        <v>0.02</v>
      </c>
      <c r="G1435">
        <v>521333</v>
      </c>
      <c r="H1435">
        <v>13160</v>
      </c>
      <c r="I1435">
        <v>15.9</v>
      </c>
      <c r="J1435">
        <v>115.5</v>
      </c>
      <c r="K1435">
        <v>115.5</v>
      </c>
      <c r="L1435">
        <v>13.1</v>
      </c>
      <c r="M1435">
        <v>0.97856154910096826</v>
      </c>
      <c r="N1435">
        <v>1.0327</v>
      </c>
      <c r="O1435">
        <v>1.0590999999999999</v>
      </c>
      <c r="P1435">
        <v>3.9820000000000002</v>
      </c>
      <c r="Q1435">
        <v>4.0119999999999996</v>
      </c>
      <c r="R1435">
        <v>4.9226000000000001</v>
      </c>
      <c r="S1435">
        <v>1.8979999999999999</v>
      </c>
      <c r="T1435">
        <v>1.865</v>
      </c>
      <c r="U1435">
        <v>1.841</v>
      </c>
      <c r="V1435">
        <v>1.861</v>
      </c>
      <c r="W1435" t="s">
        <v>148</v>
      </c>
      <c r="X1435" t="s">
        <v>191</v>
      </c>
      <c r="Y1435" t="s">
        <v>89</v>
      </c>
      <c r="Z1435" t="s">
        <v>198</v>
      </c>
    </row>
    <row r="1436" spans="1:26" x14ac:dyDescent="0.25">
      <c r="A1436" s="148">
        <v>747</v>
      </c>
      <c r="B1436" s="25">
        <v>42971</v>
      </c>
      <c r="C1436" t="s">
        <v>222</v>
      </c>
      <c r="D1436">
        <v>64</v>
      </c>
      <c r="E1436">
        <v>67</v>
      </c>
      <c r="F1436">
        <v>0.02</v>
      </c>
      <c r="G1436">
        <v>521333</v>
      </c>
      <c r="H1436">
        <v>13160</v>
      </c>
      <c r="I1436">
        <v>16</v>
      </c>
      <c r="J1436">
        <v>116</v>
      </c>
      <c r="K1436">
        <v>116</v>
      </c>
      <c r="L1436">
        <v>13.1</v>
      </c>
      <c r="M1436">
        <v>0.97856154910096826</v>
      </c>
      <c r="N1436">
        <v>2.0081000000000002</v>
      </c>
      <c r="O1436">
        <v>1.9846999999999999</v>
      </c>
      <c r="P1436">
        <v>1.7130000000000001</v>
      </c>
      <c r="Q1436">
        <v>1.677</v>
      </c>
      <c r="R1436">
        <v>4.9226000000000001</v>
      </c>
      <c r="S1436">
        <v>0.42</v>
      </c>
      <c r="T1436">
        <v>0.41599999999999998</v>
      </c>
      <c r="U1436">
        <v>0.40899999999999997</v>
      </c>
      <c r="V1436">
        <v>0.42899999999999999</v>
      </c>
      <c r="W1436">
        <v>0</v>
      </c>
      <c r="X1436">
        <v>0</v>
      </c>
      <c r="Y1436" t="s">
        <v>89</v>
      </c>
      <c r="Z1436" t="s">
        <v>198</v>
      </c>
    </row>
    <row r="1437" spans="1:26" x14ac:dyDescent="0.25">
      <c r="A1437" s="148">
        <v>746</v>
      </c>
      <c r="B1437" s="25">
        <v>42971</v>
      </c>
      <c r="C1437" t="s">
        <v>220</v>
      </c>
      <c r="D1437">
        <v>68.599999999999994</v>
      </c>
      <c r="E1437">
        <v>57</v>
      </c>
      <c r="F1437">
        <v>0.02</v>
      </c>
      <c r="G1437">
        <v>521333</v>
      </c>
      <c r="H1437">
        <v>13160</v>
      </c>
      <c r="I1437">
        <v>15.9</v>
      </c>
      <c r="J1437">
        <v>114.5</v>
      </c>
      <c r="K1437">
        <v>114.5</v>
      </c>
      <c r="L1437">
        <v>13.1</v>
      </c>
      <c r="M1437">
        <v>0.97856154910096826</v>
      </c>
      <c r="N1437">
        <v>2.6703000000000001</v>
      </c>
      <c r="O1437">
        <v>2.3197999999999999</v>
      </c>
      <c r="P1437">
        <v>2.5329999999999999</v>
      </c>
      <c r="Q1437">
        <v>2.2902994352577908</v>
      </c>
      <c r="R1437">
        <v>4.9226000000000001</v>
      </c>
      <c r="S1437">
        <v>0.46700000000000003</v>
      </c>
      <c r="T1437">
        <v>0.48599999999999999</v>
      </c>
      <c r="U1437">
        <v>0.46600000000000003</v>
      </c>
      <c r="V1437">
        <v>0.48599999999999999</v>
      </c>
      <c r="W1437" t="s">
        <v>148</v>
      </c>
      <c r="X1437" t="s">
        <v>190</v>
      </c>
      <c r="Y1437" t="s">
        <v>89</v>
      </c>
      <c r="Z1437" t="s">
        <v>198</v>
      </c>
    </row>
    <row r="1438" spans="1:26" x14ac:dyDescent="0.25">
      <c r="A1438" s="148">
        <v>745</v>
      </c>
      <c r="B1438" s="25">
        <v>42970</v>
      </c>
      <c r="C1438" t="s">
        <v>406</v>
      </c>
      <c r="D1438">
        <v>68.599999999999994</v>
      </c>
      <c r="E1438">
        <v>57</v>
      </c>
      <c r="F1438">
        <v>0.02</v>
      </c>
      <c r="G1438">
        <v>521333</v>
      </c>
      <c r="H1438">
        <v>13160</v>
      </c>
      <c r="I1438">
        <v>15.7</v>
      </c>
      <c r="J1438">
        <v>115</v>
      </c>
      <c r="K1438">
        <v>115</v>
      </c>
      <c r="L1438">
        <v>12.9</v>
      </c>
      <c r="M1438">
        <v>0.97991689750692512</v>
      </c>
      <c r="N1438">
        <v>1.8966000000000001</v>
      </c>
      <c r="O1438">
        <v>1.5046999999999999</v>
      </c>
      <c r="P1438">
        <v>5.27</v>
      </c>
      <c r="Q1438">
        <v>4.2489999999999997</v>
      </c>
      <c r="R1438">
        <v>5.0529000000000002</v>
      </c>
      <c r="S1438">
        <v>1.4039999999999999</v>
      </c>
      <c r="T1438">
        <v>1.427</v>
      </c>
      <c r="U1438">
        <v>1.387</v>
      </c>
      <c r="V1438">
        <v>1.407</v>
      </c>
      <c r="W1438" t="s">
        <v>205</v>
      </c>
      <c r="X1438" t="s">
        <v>190</v>
      </c>
      <c r="Y1438" t="s">
        <v>89</v>
      </c>
      <c r="Z1438" t="s">
        <v>198</v>
      </c>
    </row>
    <row r="1439" spans="1:26" x14ac:dyDescent="0.25">
      <c r="A1439" s="148">
        <v>744</v>
      </c>
      <c r="B1439" s="25">
        <v>42970</v>
      </c>
      <c r="C1439" t="s">
        <v>500</v>
      </c>
      <c r="D1439">
        <v>73</v>
      </c>
      <c r="E1439">
        <v>70</v>
      </c>
      <c r="F1439">
        <v>0.02</v>
      </c>
      <c r="G1439">
        <v>521333</v>
      </c>
      <c r="H1439">
        <v>13160</v>
      </c>
      <c r="I1439">
        <v>15.9</v>
      </c>
      <c r="J1439">
        <v>115</v>
      </c>
      <c r="K1439">
        <v>115</v>
      </c>
      <c r="L1439">
        <v>13.1</v>
      </c>
      <c r="M1439">
        <v>0.97856154910096826</v>
      </c>
      <c r="N1439">
        <v>1.0927</v>
      </c>
      <c r="O1439">
        <v>1.0032000000000001</v>
      </c>
      <c r="P1439">
        <v>4.0270999999999999</v>
      </c>
      <c r="Q1439">
        <v>3.7069999999999999</v>
      </c>
      <c r="R1439">
        <v>5.0529000000000002</v>
      </c>
      <c r="S1439">
        <v>1.8620000000000001</v>
      </c>
      <c r="T1439">
        <v>1.867</v>
      </c>
      <c r="U1439">
        <v>1.825</v>
      </c>
      <c r="V1439">
        <v>1.845</v>
      </c>
      <c r="W1439" t="s">
        <v>148</v>
      </c>
      <c r="X1439" t="s">
        <v>191</v>
      </c>
      <c r="Y1439" t="s">
        <v>89</v>
      </c>
      <c r="Z1439" t="s">
        <v>198</v>
      </c>
    </row>
    <row r="1440" spans="1:26" x14ac:dyDescent="0.25">
      <c r="A1440" s="148">
        <v>743</v>
      </c>
      <c r="B1440" s="25">
        <v>42970</v>
      </c>
      <c r="C1440" t="s">
        <v>217</v>
      </c>
      <c r="D1440">
        <v>73</v>
      </c>
      <c r="E1440">
        <v>70</v>
      </c>
      <c r="F1440">
        <v>0.02</v>
      </c>
      <c r="G1440">
        <v>521333</v>
      </c>
      <c r="H1440">
        <v>13160</v>
      </c>
      <c r="I1440">
        <v>15.9</v>
      </c>
      <c r="J1440">
        <v>116.5</v>
      </c>
      <c r="K1440">
        <v>116.5</v>
      </c>
      <c r="L1440">
        <v>13</v>
      </c>
      <c r="M1440">
        <v>0.97923875432525953</v>
      </c>
      <c r="N1440">
        <v>2.0922999999999998</v>
      </c>
      <c r="O1440">
        <v>2.0165999999999999</v>
      </c>
      <c r="P1440">
        <v>1.8120000000000001</v>
      </c>
      <c r="Q1440">
        <v>1.7330000000000001</v>
      </c>
      <c r="R1440">
        <v>5.0529000000000002</v>
      </c>
      <c r="S1440">
        <v>0.438</v>
      </c>
      <c r="T1440">
        <v>0.434</v>
      </c>
      <c r="U1440">
        <v>0.42699999999999999</v>
      </c>
      <c r="V1440">
        <v>0.44700000000000001</v>
      </c>
      <c r="W1440" t="s">
        <v>148</v>
      </c>
      <c r="X1440" t="s">
        <v>191</v>
      </c>
      <c r="Y1440" t="s">
        <v>89</v>
      </c>
      <c r="Z1440" t="s">
        <v>198</v>
      </c>
    </row>
    <row r="1441" spans="1:26" x14ac:dyDescent="0.25">
      <c r="A1441" s="148">
        <v>742</v>
      </c>
      <c r="B1441" s="25">
        <v>42970</v>
      </c>
      <c r="C1441" t="s">
        <v>222</v>
      </c>
      <c r="D1441">
        <v>69.400000000000006</v>
      </c>
      <c r="E1441">
        <v>75</v>
      </c>
      <c r="F1441">
        <v>0.02</v>
      </c>
      <c r="G1441">
        <v>521333</v>
      </c>
      <c r="H1441">
        <v>13160</v>
      </c>
      <c r="I1441">
        <v>15.7</v>
      </c>
      <c r="J1441">
        <v>115</v>
      </c>
      <c r="K1441">
        <v>115</v>
      </c>
      <c r="L1441">
        <v>12.9</v>
      </c>
      <c r="M1441">
        <v>0.97991689750692512</v>
      </c>
      <c r="N1441">
        <v>2.3409</v>
      </c>
      <c r="O1441">
        <v>2.2740999999999998</v>
      </c>
      <c r="P1441">
        <v>2.0139999999999998</v>
      </c>
      <c r="Q1441">
        <v>1.8759999999999999</v>
      </c>
      <c r="R1441">
        <v>5.0529000000000002</v>
      </c>
      <c r="S1441">
        <v>0.435</v>
      </c>
      <c r="T1441">
        <v>0.41699999999999998</v>
      </c>
      <c r="U1441">
        <v>0.41699999999999998</v>
      </c>
      <c r="V1441">
        <v>0.437</v>
      </c>
      <c r="W1441" t="s">
        <v>148</v>
      </c>
      <c r="X1441" t="s">
        <v>190</v>
      </c>
      <c r="Y1441" t="s">
        <v>89</v>
      </c>
      <c r="Z1441" t="s">
        <v>198</v>
      </c>
    </row>
    <row r="1442" spans="1:26" x14ac:dyDescent="0.25">
      <c r="A1442" s="148">
        <v>741</v>
      </c>
      <c r="B1442" s="25">
        <v>42969</v>
      </c>
      <c r="C1442" t="s">
        <v>411</v>
      </c>
      <c r="D1442">
        <v>70.099999999999994</v>
      </c>
      <c r="E1442">
        <v>80</v>
      </c>
      <c r="F1442">
        <v>0.02</v>
      </c>
      <c r="G1442">
        <v>521333</v>
      </c>
      <c r="H1442">
        <v>13160</v>
      </c>
      <c r="I1442">
        <v>15.8</v>
      </c>
      <c r="J1442">
        <v>116</v>
      </c>
      <c r="K1442">
        <v>116</v>
      </c>
      <c r="L1442">
        <v>13</v>
      </c>
      <c r="M1442">
        <v>0.97923875432525953</v>
      </c>
      <c r="N1442">
        <v>2.2713999999999999</v>
      </c>
      <c r="O1442">
        <v>2.4072</v>
      </c>
      <c r="P1442">
        <v>2.3220000000000001</v>
      </c>
      <c r="Q1442">
        <v>2.4369999999999998</v>
      </c>
      <c r="R1442">
        <v>4.9292999999999996</v>
      </c>
      <c r="S1442">
        <v>0.504</v>
      </c>
      <c r="T1442">
        <v>0.499</v>
      </c>
      <c r="U1442">
        <v>0.49099999999999999</v>
      </c>
      <c r="V1442">
        <v>0.51100000000000001</v>
      </c>
      <c r="W1442" t="s">
        <v>148</v>
      </c>
      <c r="X1442" t="s">
        <v>190</v>
      </c>
      <c r="Y1442" t="s">
        <v>89</v>
      </c>
      <c r="Z1442" t="s">
        <v>198</v>
      </c>
    </row>
    <row r="1443" spans="1:26" x14ac:dyDescent="0.25">
      <c r="A1443" s="148">
        <v>740</v>
      </c>
      <c r="B1443" s="25">
        <v>42969</v>
      </c>
      <c r="C1443" t="s">
        <v>408</v>
      </c>
      <c r="D1443">
        <v>70.099999999999994</v>
      </c>
      <c r="E1443">
        <v>80</v>
      </c>
      <c r="F1443">
        <v>0.02</v>
      </c>
      <c r="G1443">
        <v>521333</v>
      </c>
      <c r="H1443">
        <v>13160</v>
      </c>
      <c r="I1443">
        <v>15.8</v>
      </c>
      <c r="J1443">
        <v>115.5</v>
      </c>
      <c r="K1443">
        <v>115.5</v>
      </c>
      <c r="L1443">
        <v>13</v>
      </c>
      <c r="M1443">
        <v>0.97923875432525953</v>
      </c>
      <c r="N1443">
        <v>2.9361999999999999</v>
      </c>
      <c r="O1443">
        <v>2.0415999999999999</v>
      </c>
      <c r="P1443">
        <v>7.827</v>
      </c>
      <c r="Q1443">
        <v>5.5090000000000003</v>
      </c>
      <c r="R1443">
        <v>4.9292999999999996</v>
      </c>
      <c r="S1443">
        <v>1.3140000000000001</v>
      </c>
      <c r="T1443">
        <v>1.33</v>
      </c>
      <c r="U1443">
        <v>1.2949999999999999</v>
      </c>
      <c r="V1443">
        <v>1.3149999999999999</v>
      </c>
      <c r="W1443" t="s">
        <v>148</v>
      </c>
      <c r="X1443" t="s">
        <v>190</v>
      </c>
      <c r="Y1443" t="s">
        <v>89</v>
      </c>
      <c r="Z1443" t="s">
        <v>198</v>
      </c>
    </row>
    <row r="1444" spans="1:26" x14ac:dyDescent="0.25">
      <c r="A1444" s="148">
        <v>739</v>
      </c>
      <c r="B1444" s="25">
        <v>42969</v>
      </c>
      <c r="C1444" t="s">
        <v>560</v>
      </c>
      <c r="D1444">
        <v>72</v>
      </c>
      <c r="E1444">
        <v>67</v>
      </c>
      <c r="F1444">
        <v>0.02</v>
      </c>
      <c r="G1444">
        <v>521333</v>
      </c>
      <c r="H1444">
        <v>13160</v>
      </c>
      <c r="I1444">
        <v>15.8</v>
      </c>
      <c r="J1444">
        <v>115</v>
      </c>
      <c r="K1444">
        <v>115</v>
      </c>
      <c r="L1444">
        <v>13</v>
      </c>
      <c r="M1444">
        <v>0.97923875432525953</v>
      </c>
      <c r="N1444">
        <v>0</v>
      </c>
      <c r="O1444">
        <v>0</v>
      </c>
      <c r="P1444">
        <v>0</v>
      </c>
      <c r="Q1444">
        <v>0</v>
      </c>
      <c r="R1444">
        <v>0</v>
      </c>
      <c r="S1444" t="s">
        <v>468</v>
      </c>
      <c r="T1444" t="s">
        <v>468</v>
      </c>
      <c r="U1444" t="s">
        <v>468</v>
      </c>
      <c r="V1444">
        <v>2.2000000000000002</v>
      </c>
      <c r="W1444" t="s">
        <v>633</v>
      </c>
      <c r="X1444" t="s">
        <v>191</v>
      </c>
      <c r="Y1444" t="s">
        <v>89</v>
      </c>
      <c r="Z1444" t="s">
        <v>198</v>
      </c>
    </row>
    <row r="1445" spans="1:26" x14ac:dyDescent="0.25">
      <c r="A1445" s="148">
        <v>738</v>
      </c>
      <c r="B1445" s="25">
        <v>42969</v>
      </c>
      <c r="C1445" t="s">
        <v>220</v>
      </c>
      <c r="D1445">
        <v>72</v>
      </c>
      <c r="E1445">
        <v>67</v>
      </c>
      <c r="F1445">
        <v>0.02</v>
      </c>
      <c r="G1445">
        <v>521333</v>
      </c>
      <c r="H1445">
        <v>13160</v>
      </c>
      <c r="I1445">
        <v>16</v>
      </c>
      <c r="J1445">
        <v>116.5</v>
      </c>
      <c r="K1445">
        <v>116.5</v>
      </c>
      <c r="L1445">
        <v>13.1</v>
      </c>
      <c r="M1445">
        <v>0.97856154910096826</v>
      </c>
      <c r="N1445">
        <v>2.0924999999999998</v>
      </c>
      <c r="O1445">
        <v>2.0461999999999998</v>
      </c>
      <c r="P1445">
        <v>1.903</v>
      </c>
      <c r="Q1445">
        <v>1.798</v>
      </c>
      <c r="R1445">
        <v>4.9292999999999996</v>
      </c>
      <c r="S1445">
        <v>0.44800000000000001</v>
      </c>
      <c r="T1445">
        <v>0.433</v>
      </c>
      <c r="U1445">
        <v>0.43099999999999999</v>
      </c>
      <c r="V1445">
        <v>0.45100000000000001</v>
      </c>
      <c r="W1445" t="s">
        <v>148</v>
      </c>
      <c r="X1445" t="s">
        <v>191</v>
      </c>
      <c r="Y1445" t="s">
        <v>89</v>
      </c>
      <c r="Z1445" t="s">
        <v>198</v>
      </c>
    </row>
    <row r="1446" spans="1:26" x14ac:dyDescent="0.25">
      <c r="A1446" s="148">
        <v>737</v>
      </c>
      <c r="B1446" s="25">
        <v>42968</v>
      </c>
      <c r="C1446" t="s">
        <v>217</v>
      </c>
      <c r="D1446">
        <v>70.599999999999994</v>
      </c>
      <c r="E1446">
        <v>82</v>
      </c>
      <c r="F1446">
        <v>0.02</v>
      </c>
      <c r="G1446">
        <v>521333</v>
      </c>
      <c r="H1446">
        <v>13160</v>
      </c>
      <c r="I1446">
        <v>15.8</v>
      </c>
      <c r="J1446">
        <v>115.5</v>
      </c>
      <c r="K1446">
        <v>115.5</v>
      </c>
      <c r="L1446">
        <v>13</v>
      </c>
      <c r="M1446">
        <v>0.97923875432525953</v>
      </c>
      <c r="N1446">
        <v>2.6126999999999998</v>
      </c>
      <c r="O1446">
        <v>2.3904999999999998</v>
      </c>
      <c r="P1446">
        <v>2.359</v>
      </c>
      <c r="Q1446">
        <v>2.1059999999999999</v>
      </c>
      <c r="R1446">
        <v>5.1547999999999998</v>
      </c>
      <c r="S1446">
        <v>0.46500000000000002</v>
      </c>
      <c r="T1446">
        <v>0.45400000000000001</v>
      </c>
      <c r="U1446">
        <v>0.45</v>
      </c>
      <c r="V1446">
        <v>0.47</v>
      </c>
      <c r="W1446" t="s">
        <v>148</v>
      </c>
      <c r="X1446" t="s">
        <v>190</v>
      </c>
      <c r="Y1446" t="s">
        <v>89</v>
      </c>
      <c r="Z1446" t="s">
        <v>198</v>
      </c>
    </row>
    <row r="1447" spans="1:26" x14ac:dyDescent="0.25">
      <c r="A1447" s="148">
        <v>736</v>
      </c>
      <c r="B1447" s="25">
        <v>42968</v>
      </c>
      <c r="C1447" t="s">
        <v>407</v>
      </c>
      <c r="D1447">
        <v>70.599999999999994</v>
      </c>
      <c r="E1447">
        <v>82</v>
      </c>
      <c r="F1447">
        <v>0.02</v>
      </c>
      <c r="G1447">
        <v>521333</v>
      </c>
      <c r="H1447">
        <v>13160</v>
      </c>
      <c r="I1447">
        <v>15.8</v>
      </c>
      <c r="J1447">
        <v>116</v>
      </c>
      <c r="K1447">
        <v>116</v>
      </c>
      <c r="L1447">
        <v>13</v>
      </c>
      <c r="M1447">
        <v>0.97923875432525953</v>
      </c>
      <c r="N1447">
        <v>1.9716</v>
      </c>
      <c r="O1447">
        <v>1.4594</v>
      </c>
      <c r="P1447">
        <v>5.2990000000000004</v>
      </c>
      <c r="Q1447">
        <v>4.0039999999999996</v>
      </c>
      <c r="R1447">
        <v>5.1547999999999998</v>
      </c>
      <c r="S1447">
        <v>1.385</v>
      </c>
      <c r="T1447">
        <v>1.4139999999999999</v>
      </c>
      <c r="U1447">
        <v>1.37</v>
      </c>
      <c r="V1447">
        <v>1.39</v>
      </c>
      <c r="W1447" t="s">
        <v>148</v>
      </c>
      <c r="X1447" t="s">
        <v>190</v>
      </c>
      <c r="Y1447" t="s">
        <v>89</v>
      </c>
      <c r="Z1447" t="s">
        <v>198</v>
      </c>
    </row>
    <row r="1448" spans="1:26" x14ac:dyDescent="0.25">
      <c r="A1448" s="148">
        <v>735</v>
      </c>
      <c r="B1448" s="25">
        <v>42968</v>
      </c>
      <c r="C1448" t="s">
        <v>222</v>
      </c>
      <c r="D1448">
        <v>65</v>
      </c>
      <c r="E1448">
        <v>76</v>
      </c>
      <c r="F1448">
        <v>0.02</v>
      </c>
      <c r="G1448">
        <v>521333</v>
      </c>
      <c r="H1448">
        <v>13160</v>
      </c>
      <c r="I1448">
        <v>15.8</v>
      </c>
      <c r="J1448">
        <v>116</v>
      </c>
      <c r="K1448">
        <v>116</v>
      </c>
      <c r="L1448">
        <v>13</v>
      </c>
      <c r="M1448">
        <v>0.97923875432525953</v>
      </c>
      <c r="N1448">
        <v>2.3271000000000002</v>
      </c>
      <c r="O1448">
        <v>1.8976</v>
      </c>
      <c r="P1448">
        <v>2.008</v>
      </c>
      <c r="Q1448">
        <v>1.635</v>
      </c>
      <c r="R1448">
        <v>5.1547999999999998</v>
      </c>
      <c r="S1448">
        <v>0.44500000000000001</v>
      </c>
      <c r="T1448">
        <v>0.44400000000000001</v>
      </c>
      <c r="U1448">
        <v>0.435</v>
      </c>
      <c r="V1448">
        <v>0.45500000000000002</v>
      </c>
      <c r="W1448" t="s">
        <v>148</v>
      </c>
      <c r="X1448" t="s">
        <v>191</v>
      </c>
      <c r="Y1448" t="s">
        <v>89</v>
      </c>
      <c r="Z1448" t="s">
        <v>198</v>
      </c>
    </row>
    <row r="1449" spans="1:26" x14ac:dyDescent="0.25">
      <c r="A1449" s="148">
        <v>734</v>
      </c>
      <c r="B1449" s="25">
        <v>42968</v>
      </c>
      <c r="C1449" t="s">
        <v>220</v>
      </c>
      <c r="D1449">
        <v>71.2</v>
      </c>
      <c r="E1449">
        <v>81</v>
      </c>
      <c r="F1449">
        <v>0.02</v>
      </c>
      <c r="G1449">
        <v>521333</v>
      </c>
      <c r="H1449">
        <v>13160</v>
      </c>
      <c r="I1449">
        <v>15.8</v>
      </c>
      <c r="J1449">
        <v>116</v>
      </c>
      <c r="K1449">
        <v>116</v>
      </c>
      <c r="L1449">
        <v>13</v>
      </c>
      <c r="M1449">
        <v>0.97923875432525953</v>
      </c>
      <c r="N1449">
        <v>2.3094999999999999</v>
      </c>
      <c r="O1449">
        <v>2.0855999999999999</v>
      </c>
      <c r="P1449">
        <v>2.0249999999999999</v>
      </c>
      <c r="Q1449">
        <v>1.784</v>
      </c>
      <c r="R1449">
        <v>5.1547999999999998</v>
      </c>
      <c r="S1449">
        <v>0.45200000000000001</v>
      </c>
      <c r="T1449">
        <v>0.441</v>
      </c>
      <c r="U1449">
        <v>0.437</v>
      </c>
      <c r="V1449">
        <v>0.45700000000000002</v>
      </c>
      <c r="W1449" t="s">
        <v>148</v>
      </c>
      <c r="X1449" t="s">
        <v>190</v>
      </c>
      <c r="Y1449" t="s">
        <v>89</v>
      </c>
      <c r="Z1449" t="s">
        <v>198</v>
      </c>
    </row>
    <row r="1450" spans="1:26" x14ac:dyDescent="0.25">
      <c r="A1450" s="148">
        <v>733</v>
      </c>
      <c r="B1450" s="25">
        <v>42967</v>
      </c>
      <c r="C1450" t="s">
        <v>406</v>
      </c>
      <c r="D1450">
        <v>70</v>
      </c>
      <c r="E1450">
        <v>81</v>
      </c>
      <c r="F1450">
        <v>0.02</v>
      </c>
      <c r="G1450">
        <v>521333</v>
      </c>
      <c r="H1450">
        <v>13160</v>
      </c>
      <c r="I1450">
        <v>15.8</v>
      </c>
      <c r="J1450">
        <v>115</v>
      </c>
      <c r="K1450">
        <v>115</v>
      </c>
      <c r="L1450">
        <v>13</v>
      </c>
      <c r="M1450">
        <v>0.97923875432525953</v>
      </c>
      <c r="N1450">
        <v>2.1953999999999998</v>
      </c>
      <c r="O1450">
        <v>1.6483000000000001</v>
      </c>
      <c r="P1450">
        <v>5.4260000000000002</v>
      </c>
      <c r="Q1450">
        <v>4.0279999999999996</v>
      </c>
      <c r="R1450">
        <v>5.0232999999999999</v>
      </c>
      <c r="S1450">
        <v>1.242</v>
      </c>
      <c r="T1450">
        <v>1.228</v>
      </c>
      <c r="U1450">
        <v>1.2090000000000001</v>
      </c>
      <c r="V1450">
        <v>1.2290000000000001</v>
      </c>
      <c r="W1450" t="s">
        <v>148</v>
      </c>
      <c r="X1450" t="s">
        <v>190</v>
      </c>
      <c r="Y1450" t="s">
        <v>89</v>
      </c>
      <c r="Z1450" t="s">
        <v>198</v>
      </c>
    </row>
    <row r="1451" spans="1:26" x14ac:dyDescent="0.25">
      <c r="A1451" s="148">
        <v>732</v>
      </c>
      <c r="B1451" s="25">
        <v>42967</v>
      </c>
      <c r="C1451" t="s">
        <v>412</v>
      </c>
      <c r="D1451">
        <v>70</v>
      </c>
      <c r="E1451">
        <v>81</v>
      </c>
      <c r="F1451">
        <v>0.02</v>
      </c>
      <c r="G1451">
        <v>521333</v>
      </c>
      <c r="H1451">
        <v>13160</v>
      </c>
      <c r="I1451">
        <v>15.8</v>
      </c>
      <c r="J1451">
        <v>115.5</v>
      </c>
      <c r="K1451">
        <v>115.5</v>
      </c>
      <c r="L1451">
        <v>13</v>
      </c>
      <c r="M1451">
        <v>0.97923875432525953</v>
      </c>
      <c r="N1451">
        <v>2.3607999999999998</v>
      </c>
      <c r="O1451">
        <v>2.5491999999999999</v>
      </c>
      <c r="P1451">
        <v>2.4159999999999999</v>
      </c>
      <c r="Q1451">
        <v>2.5779999999999998</v>
      </c>
      <c r="R1451">
        <v>5.0232999999999999</v>
      </c>
      <c r="S1451">
        <v>0.51400000000000001</v>
      </c>
      <c r="T1451">
        <v>0.50800000000000001</v>
      </c>
      <c r="U1451">
        <v>0.5</v>
      </c>
      <c r="V1451">
        <v>0.52</v>
      </c>
      <c r="W1451" t="s">
        <v>148</v>
      </c>
      <c r="X1451" t="s">
        <v>190</v>
      </c>
      <c r="Y1451" t="s">
        <v>89</v>
      </c>
      <c r="Z1451" t="s">
        <v>198</v>
      </c>
    </row>
    <row r="1452" spans="1:26" x14ac:dyDescent="0.25">
      <c r="A1452" s="148">
        <v>731</v>
      </c>
      <c r="B1452" s="25">
        <v>42967</v>
      </c>
      <c r="C1452" t="s">
        <v>560</v>
      </c>
      <c r="D1452">
        <v>65</v>
      </c>
      <c r="E1452">
        <v>72</v>
      </c>
      <c r="F1452">
        <v>0.02</v>
      </c>
      <c r="G1452">
        <v>521333</v>
      </c>
      <c r="H1452">
        <v>13160</v>
      </c>
      <c r="I1452">
        <v>15.8</v>
      </c>
      <c r="J1452">
        <v>115</v>
      </c>
      <c r="K1452">
        <v>115</v>
      </c>
      <c r="L1452">
        <v>13</v>
      </c>
      <c r="M1452">
        <v>0.97923875432525953</v>
      </c>
      <c r="N1452">
        <v>0</v>
      </c>
      <c r="O1452">
        <v>0</v>
      </c>
      <c r="P1452">
        <v>0</v>
      </c>
      <c r="Q1452">
        <v>0</v>
      </c>
      <c r="R1452">
        <v>5.0232999999999999</v>
      </c>
      <c r="S1452" t="s">
        <v>468</v>
      </c>
      <c r="T1452" t="s">
        <v>468</v>
      </c>
      <c r="U1452" t="s">
        <v>468</v>
      </c>
      <c r="V1452">
        <v>2</v>
      </c>
      <c r="W1452" t="s">
        <v>508</v>
      </c>
      <c r="X1452" t="s">
        <v>191</v>
      </c>
      <c r="Y1452" t="s">
        <v>89</v>
      </c>
      <c r="Z1452" t="s">
        <v>198</v>
      </c>
    </row>
    <row r="1453" spans="1:26" x14ac:dyDescent="0.25">
      <c r="A1453" s="148">
        <v>730</v>
      </c>
      <c r="B1453" s="25">
        <v>42967</v>
      </c>
      <c r="C1453" t="s">
        <v>217</v>
      </c>
      <c r="D1453">
        <v>65</v>
      </c>
      <c r="E1453">
        <v>72</v>
      </c>
      <c r="F1453">
        <v>0.02</v>
      </c>
      <c r="G1453">
        <v>521333</v>
      </c>
      <c r="H1453">
        <v>13160</v>
      </c>
      <c r="I1453">
        <v>15.8</v>
      </c>
      <c r="J1453">
        <v>115.5</v>
      </c>
      <c r="K1453">
        <v>115.5</v>
      </c>
      <c r="L1453">
        <v>13</v>
      </c>
      <c r="M1453">
        <v>0.97923875432525953</v>
      </c>
      <c r="N1453">
        <v>2.0581999999999998</v>
      </c>
      <c r="O1453">
        <v>1.9806999999999999</v>
      </c>
      <c r="P1453">
        <v>1.899</v>
      </c>
      <c r="Q1453">
        <v>1.798</v>
      </c>
      <c r="R1453">
        <v>5.0232999999999999</v>
      </c>
      <c r="S1453">
        <v>0.46300000000000002</v>
      </c>
      <c r="T1453">
        <v>0.45600000000000002</v>
      </c>
      <c r="U1453">
        <v>0.45</v>
      </c>
      <c r="V1453">
        <v>0.47</v>
      </c>
      <c r="W1453" t="s">
        <v>205</v>
      </c>
      <c r="X1453" t="s">
        <v>191</v>
      </c>
      <c r="Y1453" t="s">
        <v>89</v>
      </c>
      <c r="Z1453" t="s">
        <v>198</v>
      </c>
    </row>
    <row r="1454" spans="1:26" x14ac:dyDescent="0.25">
      <c r="A1454" s="148">
        <v>729</v>
      </c>
      <c r="B1454" s="25">
        <v>42967</v>
      </c>
      <c r="C1454" t="s">
        <v>222</v>
      </c>
      <c r="D1454">
        <v>69.599999999999994</v>
      </c>
      <c r="E1454">
        <v>74</v>
      </c>
      <c r="F1454">
        <v>0.02</v>
      </c>
      <c r="G1454">
        <v>521333</v>
      </c>
      <c r="H1454">
        <v>13160</v>
      </c>
      <c r="I1454">
        <v>15.8</v>
      </c>
      <c r="J1454">
        <v>115</v>
      </c>
      <c r="K1454">
        <v>115</v>
      </c>
      <c r="L1454">
        <v>13</v>
      </c>
      <c r="M1454">
        <v>0.97923875432525953</v>
      </c>
      <c r="N1454">
        <v>2.3408000000000002</v>
      </c>
      <c r="O1454">
        <v>2.7616999999999998</v>
      </c>
      <c r="P1454">
        <v>2.274</v>
      </c>
      <c r="Q1454">
        <v>2.5510000000000002</v>
      </c>
      <c r="R1454">
        <v>5.0232999999999999</v>
      </c>
      <c r="S1454">
        <v>0.48799999999999999</v>
      </c>
      <c r="T1454">
        <v>0.46400000000000002</v>
      </c>
      <c r="U1454">
        <v>0.46600000000000003</v>
      </c>
      <c r="V1454">
        <v>0.48599999999999999</v>
      </c>
      <c r="W1454" t="s">
        <v>148</v>
      </c>
      <c r="X1454" t="s">
        <v>190</v>
      </c>
      <c r="Y1454" t="s">
        <v>89</v>
      </c>
      <c r="Z1454" t="s">
        <v>198</v>
      </c>
    </row>
    <row r="1455" spans="1:26" x14ac:dyDescent="0.25">
      <c r="A1455" s="148">
        <v>728</v>
      </c>
      <c r="B1455" s="25">
        <v>42966</v>
      </c>
      <c r="C1455" t="s">
        <v>408</v>
      </c>
      <c r="D1455">
        <v>69.599999999999994</v>
      </c>
      <c r="E1455">
        <v>81</v>
      </c>
      <c r="F1455">
        <v>0.02</v>
      </c>
      <c r="G1455">
        <v>521333</v>
      </c>
      <c r="H1455">
        <v>13160</v>
      </c>
      <c r="I1455">
        <v>15.8</v>
      </c>
      <c r="J1455">
        <v>116</v>
      </c>
      <c r="K1455">
        <v>116</v>
      </c>
      <c r="L1455">
        <v>13</v>
      </c>
      <c r="M1455">
        <v>0.97923875432525953</v>
      </c>
      <c r="N1455">
        <v>1.5609</v>
      </c>
      <c r="O1455">
        <v>1.8793</v>
      </c>
      <c r="P1455">
        <v>3.3889999999999998</v>
      </c>
      <c r="Q1455">
        <v>3.976</v>
      </c>
      <c r="R1455">
        <v>5.0438999999999998</v>
      </c>
      <c r="S1455">
        <v>1.095</v>
      </c>
      <c r="T1455">
        <v>1.0669999999999999</v>
      </c>
      <c r="U1455">
        <v>1.0589999999999999</v>
      </c>
      <c r="V1455">
        <v>1.079</v>
      </c>
      <c r="W1455" t="s">
        <v>148</v>
      </c>
      <c r="X1455" t="s">
        <v>190</v>
      </c>
      <c r="Y1455" t="s">
        <v>89</v>
      </c>
      <c r="Z1455" t="s">
        <v>198</v>
      </c>
    </row>
    <row r="1456" spans="1:26" x14ac:dyDescent="0.25">
      <c r="A1456" s="148">
        <v>727</v>
      </c>
      <c r="B1456" s="25">
        <v>42966</v>
      </c>
      <c r="C1456" t="s">
        <v>411</v>
      </c>
      <c r="D1456">
        <v>69.599999999999994</v>
      </c>
      <c r="E1456">
        <v>81</v>
      </c>
      <c r="F1456">
        <v>0.02</v>
      </c>
      <c r="G1456">
        <v>521333</v>
      </c>
      <c r="H1456">
        <v>13160</v>
      </c>
      <c r="I1456">
        <v>15.9</v>
      </c>
      <c r="J1456">
        <v>115</v>
      </c>
      <c r="K1456">
        <v>115</v>
      </c>
      <c r="L1456">
        <v>13.1</v>
      </c>
      <c r="M1456">
        <v>0.97856154910096826</v>
      </c>
      <c r="N1456">
        <v>2.9066999999999998</v>
      </c>
      <c r="O1456">
        <v>2.1587999999999998</v>
      </c>
      <c r="P1456">
        <v>3.9550000000000001</v>
      </c>
      <c r="Q1456">
        <v>2.8530000000000002</v>
      </c>
      <c r="R1456">
        <v>5.0438999999999998</v>
      </c>
      <c r="S1456">
        <v>0.68600000000000005</v>
      </c>
      <c r="T1456">
        <v>0.66700000000000004</v>
      </c>
      <c r="U1456">
        <v>0.66200000000000003</v>
      </c>
      <c r="V1456">
        <v>0.68200000000000005</v>
      </c>
      <c r="W1456" t="s">
        <v>148</v>
      </c>
      <c r="X1456" t="s">
        <v>190</v>
      </c>
      <c r="Y1456" t="s">
        <v>89</v>
      </c>
      <c r="Z1456" t="s">
        <v>198</v>
      </c>
    </row>
    <row r="1457" spans="1:26" x14ac:dyDescent="0.25">
      <c r="A1457" s="148">
        <v>726</v>
      </c>
      <c r="B1457" s="25">
        <v>42966</v>
      </c>
      <c r="C1457" t="s">
        <v>500</v>
      </c>
      <c r="D1457">
        <v>68</v>
      </c>
      <c r="E1457">
        <v>72</v>
      </c>
      <c r="F1457">
        <v>0.02</v>
      </c>
      <c r="G1457">
        <v>521333</v>
      </c>
      <c r="H1457">
        <v>13160</v>
      </c>
      <c r="I1457">
        <v>16</v>
      </c>
      <c r="J1457">
        <v>116.5</v>
      </c>
      <c r="K1457">
        <v>116.5</v>
      </c>
      <c r="L1457">
        <v>13.1</v>
      </c>
      <c r="M1457">
        <v>0.97856154910096826</v>
      </c>
      <c r="N1457">
        <v>0</v>
      </c>
      <c r="O1457">
        <v>0</v>
      </c>
      <c r="P1457">
        <v>0</v>
      </c>
      <c r="Q1457">
        <v>0</v>
      </c>
      <c r="R1457">
        <v>0</v>
      </c>
      <c r="S1457" t="s">
        <v>468</v>
      </c>
      <c r="T1457" t="s">
        <v>468</v>
      </c>
      <c r="U1457" t="s">
        <v>468</v>
      </c>
      <c r="V1457">
        <v>1.8</v>
      </c>
      <c r="W1457" t="s">
        <v>467</v>
      </c>
      <c r="X1457" t="s">
        <v>191</v>
      </c>
      <c r="Y1457" t="s">
        <v>89</v>
      </c>
      <c r="Z1457" t="s">
        <v>198</v>
      </c>
    </row>
    <row r="1458" spans="1:26" x14ac:dyDescent="0.25">
      <c r="A1458" s="148">
        <v>725</v>
      </c>
      <c r="B1458" s="25">
        <v>42966</v>
      </c>
      <c r="C1458" t="s">
        <v>220</v>
      </c>
      <c r="D1458">
        <v>65</v>
      </c>
      <c r="E1458">
        <v>71</v>
      </c>
      <c r="F1458">
        <v>0.02</v>
      </c>
      <c r="G1458">
        <v>521333</v>
      </c>
      <c r="H1458">
        <v>13160</v>
      </c>
      <c r="I1458">
        <v>15.8</v>
      </c>
      <c r="J1458">
        <v>115.5</v>
      </c>
      <c r="K1458">
        <v>115.5</v>
      </c>
      <c r="L1458">
        <v>13</v>
      </c>
      <c r="M1458">
        <v>0.97923875432525953</v>
      </c>
      <c r="N1458">
        <v>2.0030999999999999</v>
      </c>
      <c r="O1458">
        <v>1.9782</v>
      </c>
      <c r="P1458">
        <v>1.796</v>
      </c>
      <c r="Q1458">
        <v>1.794</v>
      </c>
      <c r="R1458">
        <v>5.0438999999999998</v>
      </c>
      <c r="S1458">
        <v>0.45200000000000001</v>
      </c>
      <c r="T1458">
        <v>0.45700000000000002</v>
      </c>
      <c r="U1458">
        <v>0.44500000000000001</v>
      </c>
      <c r="V1458">
        <v>0.46500000000000002</v>
      </c>
      <c r="W1458" t="s">
        <v>148</v>
      </c>
      <c r="X1458" t="s">
        <v>191</v>
      </c>
      <c r="Y1458" t="s">
        <v>89</v>
      </c>
      <c r="Z1458" t="s">
        <v>198</v>
      </c>
    </row>
    <row r="1459" spans="1:26" x14ac:dyDescent="0.25">
      <c r="A1459" s="148">
        <v>724</v>
      </c>
      <c r="B1459" s="25">
        <v>42966</v>
      </c>
      <c r="C1459" t="s">
        <v>217</v>
      </c>
      <c r="D1459">
        <v>70</v>
      </c>
      <c r="E1459">
        <v>48</v>
      </c>
      <c r="F1459">
        <v>0.02</v>
      </c>
      <c r="G1459">
        <v>521333</v>
      </c>
      <c r="H1459">
        <v>13160</v>
      </c>
      <c r="I1459">
        <v>15.8</v>
      </c>
      <c r="J1459">
        <v>116</v>
      </c>
      <c r="K1459">
        <v>116</v>
      </c>
      <c r="L1459">
        <v>13</v>
      </c>
      <c r="M1459">
        <v>0.97923875432525953</v>
      </c>
      <c r="N1459">
        <v>2.3509000000000002</v>
      </c>
      <c r="O1459">
        <v>2.6183999999999998</v>
      </c>
      <c r="P1459">
        <v>2.069</v>
      </c>
      <c r="Q1459">
        <v>2.222</v>
      </c>
      <c r="R1459">
        <v>5.0438999999999998</v>
      </c>
      <c r="S1459">
        <v>0.44400000000000001</v>
      </c>
      <c r="T1459">
        <v>0.42799999999999999</v>
      </c>
      <c r="U1459">
        <v>0.42699999999999999</v>
      </c>
      <c r="V1459">
        <v>0.44700000000000001</v>
      </c>
      <c r="W1459" t="s">
        <v>148</v>
      </c>
      <c r="X1459" t="s">
        <v>190</v>
      </c>
      <c r="Y1459" t="s">
        <v>89</v>
      </c>
      <c r="Z1459" t="s">
        <v>198</v>
      </c>
    </row>
    <row r="1460" spans="1:26" x14ac:dyDescent="0.25">
      <c r="A1460" s="148">
        <v>723</v>
      </c>
      <c r="B1460" s="25">
        <v>42965</v>
      </c>
      <c r="C1460" t="s">
        <v>407</v>
      </c>
      <c r="D1460">
        <v>70.099999999999994</v>
      </c>
      <c r="E1460">
        <v>53</v>
      </c>
      <c r="F1460">
        <v>0.02</v>
      </c>
      <c r="G1460">
        <v>521333</v>
      </c>
      <c r="H1460">
        <v>13160</v>
      </c>
      <c r="I1460">
        <v>15.7</v>
      </c>
      <c r="J1460">
        <v>115.5</v>
      </c>
      <c r="K1460">
        <v>115.5</v>
      </c>
      <c r="L1460">
        <v>12.9</v>
      </c>
      <c r="M1460">
        <v>0.97991689750692512</v>
      </c>
      <c r="N1460">
        <v>1.9045000000000001</v>
      </c>
      <c r="O1460">
        <v>1.673</v>
      </c>
      <c r="P1460">
        <v>5.3789999999999996</v>
      </c>
      <c r="Q1460">
        <v>4.6669999999999998</v>
      </c>
      <c r="R1460">
        <v>5.1866000000000003</v>
      </c>
      <c r="S1460">
        <v>1.4650000000000001</v>
      </c>
      <c r="T1460">
        <v>1.4470000000000001</v>
      </c>
      <c r="U1460">
        <v>1.427</v>
      </c>
      <c r="V1460">
        <v>1.4470000000000001</v>
      </c>
      <c r="W1460" t="s">
        <v>205</v>
      </c>
      <c r="X1460" t="s">
        <v>190</v>
      </c>
      <c r="Y1460" t="s">
        <v>89</v>
      </c>
      <c r="Z1460" t="s">
        <v>198</v>
      </c>
    </row>
    <row r="1461" spans="1:26" x14ac:dyDescent="0.25">
      <c r="A1461" s="148">
        <v>722</v>
      </c>
      <c r="B1461" s="25">
        <v>42965</v>
      </c>
      <c r="C1461" t="s">
        <v>410</v>
      </c>
      <c r="D1461">
        <v>70.099999999999994</v>
      </c>
      <c r="E1461">
        <v>53</v>
      </c>
      <c r="F1461">
        <v>0.02</v>
      </c>
      <c r="G1461">
        <v>521333</v>
      </c>
      <c r="H1461">
        <v>13160</v>
      </c>
      <c r="I1461">
        <v>16.2</v>
      </c>
      <c r="J1461">
        <v>123</v>
      </c>
      <c r="K1461">
        <v>123</v>
      </c>
      <c r="L1461">
        <v>13</v>
      </c>
      <c r="M1461">
        <v>0.97923875432525953</v>
      </c>
      <c r="N1461">
        <v>2.7602000000000002</v>
      </c>
      <c r="O1461">
        <v>2.2549000000000001</v>
      </c>
      <c r="P1461">
        <v>2.641</v>
      </c>
      <c r="Q1461">
        <v>2.2389999999999999</v>
      </c>
      <c r="R1461">
        <v>5.1866000000000003</v>
      </c>
      <c r="S1461">
        <v>0.496</v>
      </c>
      <c r="T1461">
        <v>0.51500000000000001</v>
      </c>
      <c r="U1461">
        <v>0.495</v>
      </c>
      <c r="V1461">
        <v>0.51500000000000001</v>
      </c>
      <c r="W1461" t="s">
        <v>205</v>
      </c>
      <c r="X1461" t="s">
        <v>190</v>
      </c>
      <c r="Y1461" t="s">
        <v>89</v>
      </c>
      <c r="Z1461" t="s">
        <v>198</v>
      </c>
    </row>
    <row r="1462" spans="1:26" x14ac:dyDescent="0.25">
      <c r="A1462" s="148">
        <v>721</v>
      </c>
      <c r="B1462" s="25">
        <v>42965</v>
      </c>
      <c r="C1462" t="s">
        <v>222</v>
      </c>
      <c r="D1462">
        <v>71.8</v>
      </c>
      <c r="E1462">
        <v>50</v>
      </c>
      <c r="F1462">
        <v>1.6E-2</v>
      </c>
      <c r="G1462">
        <v>521333</v>
      </c>
      <c r="H1462">
        <v>13160</v>
      </c>
      <c r="I1462">
        <v>15.9</v>
      </c>
      <c r="J1462">
        <v>115</v>
      </c>
      <c r="K1462">
        <v>115</v>
      </c>
      <c r="L1462">
        <v>13.1</v>
      </c>
      <c r="M1462">
        <v>0.97856154910096826</v>
      </c>
      <c r="N1462">
        <v>2.0341</v>
      </c>
      <c r="O1462">
        <v>2.1124999999999998</v>
      </c>
      <c r="P1462">
        <v>1.8720000000000001</v>
      </c>
      <c r="Q1462">
        <v>1.9770000000000001</v>
      </c>
      <c r="R1462">
        <v>5.1866000000000003</v>
      </c>
      <c r="S1462">
        <v>0.47699999999999998</v>
      </c>
      <c r="T1462">
        <v>0.48499999999999999</v>
      </c>
      <c r="U1462">
        <v>0.47099999999999997</v>
      </c>
      <c r="V1462">
        <v>0.48699999999999999</v>
      </c>
      <c r="W1462" t="s">
        <v>148</v>
      </c>
      <c r="X1462" t="s">
        <v>191</v>
      </c>
      <c r="Y1462" t="s">
        <v>89</v>
      </c>
      <c r="Z1462" t="s">
        <v>198</v>
      </c>
    </row>
    <row r="1463" spans="1:26" x14ac:dyDescent="0.25">
      <c r="A1463" s="148">
        <v>720</v>
      </c>
      <c r="B1463" s="25">
        <v>42965</v>
      </c>
      <c r="C1463" t="s">
        <v>220</v>
      </c>
      <c r="D1463">
        <v>68.099999999999994</v>
      </c>
      <c r="E1463">
        <v>49</v>
      </c>
      <c r="F1463">
        <v>0.02</v>
      </c>
      <c r="G1463">
        <v>521333</v>
      </c>
      <c r="H1463">
        <v>13160</v>
      </c>
      <c r="I1463">
        <v>15.7</v>
      </c>
      <c r="J1463">
        <v>115.5</v>
      </c>
      <c r="K1463">
        <v>115.5</v>
      </c>
      <c r="L1463">
        <v>12.9</v>
      </c>
      <c r="M1463">
        <v>0.97991689750692512</v>
      </c>
      <c r="N1463">
        <v>2.9104999999999999</v>
      </c>
      <c r="O1463">
        <v>2.6332</v>
      </c>
      <c r="P1463">
        <v>2.7269999999999999</v>
      </c>
      <c r="Q1463">
        <v>2.4169999999999998</v>
      </c>
      <c r="R1463">
        <v>5.1866000000000003</v>
      </c>
      <c r="S1463">
        <v>0.48599999999999999</v>
      </c>
      <c r="T1463">
        <v>0.47599999999999998</v>
      </c>
      <c r="U1463">
        <v>0.47099999999999997</v>
      </c>
      <c r="V1463">
        <v>0.49099999999999999</v>
      </c>
      <c r="W1463" t="s">
        <v>148</v>
      </c>
      <c r="X1463" t="s">
        <v>190</v>
      </c>
      <c r="Y1463" t="s">
        <v>89</v>
      </c>
      <c r="Z1463" t="s">
        <v>198</v>
      </c>
    </row>
    <row r="1464" spans="1:26" x14ac:dyDescent="0.25">
      <c r="A1464" s="148">
        <v>719</v>
      </c>
      <c r="B1464" s="25">
        <v>42964</v>
      </c>
      <c r="C1464" t="s">
        <v>222</v>
      </c>
      <c r="D1464">
        <v>69.599999999999994</v>
      </c>
      <c r="E1464">
        <v>50</v>
      </c>
      <c r="F1464">
        <v>0.02</v>
      </c>
      <c r="G1464">
        <v>521333</v>
      </c>
      <c r="H1464">
        <v>13160</v>
      </c>
      <c r="I1464">
        <v>15.9</v>
      </c>
      <c r="J1464">
        <v>116</v>
      </c>
      <c r="K1464">
        <v>116</v>
      </c>
      <c r="L1464">
        <v>13</v>
      </c>
      <c r="M1464">
        <v>0.97923875432525953</v>
      </c>
      <c r="N1464">
        <v>2.2408999999999999</v>
      </c>
      <c r="O1464">
        <v>1.5627</v>
      </c>
      <c r="P1464">
        <v>4.9009999999999998</v>
      </c>
      <c r="Q1464">
        <v>3.3919999999999999</v>
      </c>
      <c r="R1464">
        <v>5.2830000000000004</v>
      </c>
      <c r="S1464">
        <v>1.155</v>
      </c>
      <c r="T1464">
        <v>1.147</v>
      </c>
      <c r="U1464">
        <v>1.127</v>
      </c>
      <c r="V1464">
        <v>1.147</v>
      </c>
      <c r="W1464" t="s">
        <v>148</v>
      </c>
      <c r="X1464" t="s">
        <v>190</v>
      </c>
      <c r="Y1464" t="s">
        <v>89</v>
      </c>
      <c r="Z1464" t="s">
        <v>198</v>
      </c>
    </row>
    <row r="1465" spans="1:26" x14ac:dyDescent="0.25">
      <c r="A1465" s="148">
        <v>718</v>
      </c>
      <c r="B1465" s="25">
        <v>42964</v>
      </c>
      <c r="C1465" t="s">
        <v>220</v>
      </c>
      <c r="D1465">
        <v>69.599999999999994</v>
      </c>
      <c r="E1465">
        <v>50</v>
      </c>
      <c r="F1465">
        <v>0.02</v>
      </c>
      <c r="G1465">
        <v>521333</v>
      </c>
      <c r="H1465">
        <v>13160</v>
      </c>
      <c r="I1465">
        <v>16</v>
      </c>
      <c r="J1465">
        <v>115</v>
      </c>
      <c r="K1465">
        <v>115</v>
      </c>
      <c r="L1465">
        <v>13.2</v>
      </c>
      <c r="M1465">
        <v>0.97788527988942653</v>
      </c>
      <c r="N1465">
        <v>2.1943000000000001</v>
      </c>
      <c r="O1465">
        <v>2.5874000000000001</v>
      </c>
      <c r="P1465">
        <v>2.3849999999999998</v>
      </c>
      <c r="Q1465">
        <v>2.7869999999999999</v>
      </c>
      <c r="R1465">
        <v>5.2830000000000004</v>
      </c>
      <c r="S1465">
        <v>0.57399999999999995</v>
      </c>
      <c r="T1465">
        <v>0.56899999999999995</v>
      </c>
      <c r="U1465">
        <v>0.55900000000000005</v>
      </c>
      <c r="V1465">
        <v>0.57899999999999996</v>
      </c>
      <c r="W1465" t="s">
        <v>148</v>
      </c>
      <c r="X1465" t="s">
        <v>190</v>
      </c>
      <c r="Y1465" t="s">
        <v>89</v>
      </c>
      <c r="Z1465" t="s">
        <v>198</v>
      </c>
    </row>
    <row r="1466" spans="1:26" x14ac:dyDescent="0.25">
      <c r="A1466" s="148">
        <v>717</v>
      </c>
      <c r="B1466" s="25">
        <v>42964</v>
      </c>
      <c r="C1466" t="s">
        <v>217</v>
      </c>
      <c r="D1466">
        <v>66</v>
      </c>
      <c r="E1466">
        <v>72</v>
      </c>
      <c r="F1466">
        <v>0.02</v>
      </c>
      <c r="G1466">
        <v>521333</v>
      </c>
      <c r="H1466">
        <v>13160</v>
      </c>
      <c r="I1466">
        <v>16.2</v>
      </c>
      <c r="J1466">
        <v>123</v>
      </c>
      <c r="K1466">
        <v>123</v>
      </c>
      <c r="L1466">
        <v>13</v>
      </c>
      <c r="M1466">
        <v>0.97923875432525953</v>
      </c>
      <c r="N1466">
        <v>2.0215000000000001</v>
      </c>
      <c r="O1466">
        <v>2.0560999999999998</v>
      </c>
      <c r="P1466">
        <v>1.7989999999999999</v>
      </c>
      <c r="Q1466">
        <v>1.8129999999999999</v>
      </c>
      <c r="R1466">
        <v>5.2830000000000004</v>
      </c>
      <c r="S1466">
        <v>0.47</v>
      </c>
      <c r="T1466">
        <v>0.46600000000000003</v>
      </c>
      <c r="U1466">
        <v>0.45800000000000002</v>
      </c>
      <c r="V1466">
        <v>0.47799999999999998</v>
      </c>
      <c r="W1466" t="s">
        <v>148</v>
      </c>
      <c r="X1466" t="s">
        <v>191</v>
      </c>
      <c r="Y1466" t="s">
        <v>89</v>
      </c>
      <c r="Z1466" t="s">
        <v>198</v>
      </c>
    </row>
    <row r="1467" spans="1:26" x14ac:dyDescent="0.25">
      <c r="A1467" s="148">
        <v>716</v>
      </c>
      <c r="B1467" s="25">
        <v>42964</v>
      </c>
      <c r="C1467" t="s">
        <v>500</v>
      </c>
      <c r="D1467">
        <v>71.900000000000006</v>
      </c>
      <c r="E1467">
        <v>64</v>
      </c>
      <c r="F1467">
        <v>0</v>
      </c>
      <c r="G1467">
        <v>521333</v>
      </c>
      <c r="H1467">
        <v>13160</v>
      </c>
      <c r="I1467">
        <v>15.9</v>
      </c>
      <c r="J1467">
        <v>115</v>
      </c>
      <c r="K1467">
        <v>115</v>
      </c>
      <c r="L1467">
        <v>13.1</v>
      </c>
      <c r="M1467">
        <v>0.97856154910096826</v>
      </c>
      <c r="N1467">
        <v>0</v>
      </c>
      <c r="O1467">
        <v>0</v>
      </c>
      <c r="P1467">
        <v>0</v>
      </c>
      <c r="Q1467">
        <v>0</v>
      </c>
      <c r="R1467">
        <v>5.2830000000000004</v>
      </c>
      <c r="S1467" t="s">
        <v>468</v>
      </c>
      <c r="T1467" t="s">
        <v>468</v>
      </c>
      <c r="U1467" t="s">
        <v>468</v>
      </c>
      <c r="V1467">
        <v>2</v>
      </c>
      <c r="W1467" t="s">
        <v>611</v>
      </c>
      <c r="X1467" t="s">
        <v>190</v>
      </c>
      <c r="Y1467" t="s">
        <v>89</v>
      </c>
      <c r="Z1467" t="s">
        <v>198</v>
      </c>
    </row>
    <row r="1468" spans="1:26" x14ac:dyDescent="0.25">
      <c r="A1468" s="148">
        <v>715</v>
      </c>
      <c r="B1468" s="25">
        <v>42964</v>
      </c>
      <c r="C1468" t="s">
        <v>222</v>
      </c>
      <c r="D1468">
        <v>50</v>
      </c>
      <c r="E1468">
        <v>78</v>
      </c>
      <c r="F1468">
        <v>0.02</v>
      </c>
      <c r="G1468">
        <v>521333</v>
      </c>
      <c r="H1468">
        <v>13160</v>
      </c>
      <c r="I1468">
        <v>15.9</v>
      </c>
      <c r="J1468">
        <v>116</v>
      </c>
      <c r="K1468">
        <v>116</v>
      </c>
      <c r="L1468">
        <v>13</v>
      </c>
      <c r="M1468">
        <v>0.97923875432525953</v>
      </c>
      <c r="N1468">
        <v>2.1021999999999998</v>
      </c>
      <c r="O1468">
        <v>2.0876999999999999</v>
      </c>
      <c r="P1468">
        <v>1.93</v>
      </c>
      <c r="Q1468">
        <v>1.8220000000000001</v>
      </c>
      <c r="R1468">
        <v>5.2830000000000004</v>
      </c>
      <c r="S1468">
        <v>0.48499999999999999</v>
      </c>
      <c r="T1468">
        <v>0.46100000000000002</v>
      </c>
      <c r="U1468">
        <v>0.46300000000000002</v>
      </c>
      <c r="V1468">
        <v>0.48299999999999998</v>
      </c>
      <c r="W1468" t="s">
        <v>205</v>
      </c>
      <c r="X1468" t="s">
        <v>192</v>
      </c>
      <c r="Y1468" t="s">
        <v>89</v>
      </c>
      <c r="Z1468" t="s">
        <v>198</v>
      </c>
    </row>
    <row r="1469" spans="1:26" x14ac:dyDescent="0.25">
      <c r="A1469" s="148">
        <v>714</v>
      </c>
      <c r="B1469" s="25">
        <v>42963</v>
      </c>
      <c r="C1469" t="s">
        <v>408</v>
      </c>
      <c r="D1469">
        <v>56</v>
      </c>
      <c r="E1469">
        <v>73</v>
      </c>
      <c r="F1469">
        <v>0.02</v>
      </c>
      <c r="G1469">
        <v>521333</v>
      </c>
      <c r="H1469">
        <v>13160</v>
      </c>
      <c r="I1469">
        <v>15.8</v>
      </c>
      <c r="J1469">
        <v>115</v>
      </c>
      <c r="K1469">
        <v>11</v>
      </c>
      <c r="L1469">
        <v>15.6</v>
      </c>
      <c r="M1469">
        <v>0.96193065941536371</v>
      </c>
      <c r="N1469">
        <v>1.0920000000000001</v>
      </c>
      <c r="O1469">
        <v>1.123</v>
      </c>
      <c r="P1469">
        <v>3.8919999999999999</v>
      </c>
      <c r="Q1469">
        <v>3.9451999999999998</v>
      </c>
      <c r="R1469">
        <v>5.1656000000000004</v>
      </c>
      <c r="S1469">
        <v>1.841</v>
      </c>
      <c r="T1469">
        <v>1.8149999999999999</v>
      </c>
      <c r="U1469">
        <v>1.758</v>
      </c>
      <c r="V1469">
        <v>1.778</v>
      </c>
      <c r="W1469" t="s">
        <v>205</v>
      </c>
      <c r="X1469" t="s">
        <v>192</v>
      </c>
      <c r="Y1469" t="s">
        <v>89</v>
      </c>
      <c r="Z1469" t="s">
        <v>198</v>
      </c>
    </row>
    <row r="1470" spans="1:26" x14ac:dyDescent="0.25">
      <c r="A1470" s="148">
        <v>713</v>
      </c>
      <c r="B1470" s="25">
        <v>42963</v>
      </c>
      <c r="C1470" t="s">
        <v>411</v>
      </c>
      <c r="D1470">
        <v>56</v>
      </c>
      <c r="E1470">
        <v>73</v>
      </c>
      <c r="F1470">
        <v>0.02</v>
      </c>
      <c r="G1470">
        <v>521333</v>
      </c>
      <c r="H1470">
        <v>13160</v>
      </c>
      <c r="I1470">
        <v>15.7</v>
      </c>
      <c r="J1470">
        <v>115</v>
      </c>
      <c r="K1470">
        <v>115</v>
      </c>
      <c r="L1470">
        <v>12.9</v>
      </c>
      <c r="M1470">
        <v>0.97991689750692512</v>
      </c>
      <c r="N1470">
        <v>2.0152000000000001</v>
      </c>
      <c r="O1470">
        <v>2.1827999999999999</v>
      </c>
      <c r="P1470">
        <v>2.6219999999999999</v>
      </c>
      <c r="Q1470">
        <v>2.7949999999999999</v>
      </c>
      <c r="R1470">
        <v>5.1656000000000004</v>
      </c>
      <c r="S1470">
        <v>0.67200000000000004</v>
      </c>
      <c r="T1470">
        <v>0.66100000000000003</v>
      </c>
      <c r="U1470">
        <v>0.65300000000000002</v>
      </c>
      <c r="V1470">
        <v>0.67300000000000004</v>
      </c>
      <c r="W1470" t="s">
        <v>148</v>
      </c>
      <c r="X1470" t="s">
        <v>192</v>
      </c>
      <c r="Y1470" t="s">
        <v>89</v>
      </c>
      <c r="Z1470" t="s">
        <v>198</v>
      </c>
    </row>
    <row r="1471" spans="1:26" x14ac:dyDescent="0.25">
      <c r="A1471" s="148">
        <v>712</v>
      </c>
      <c r="B1471" s="25">
        <v>42963</v>
      </c>
      <c r="C1471" t="s">
        <v>293</v>
      </c>
      <c r="D1471">
        <v>56</v>
      </c>
      <c r="E1471">
        <v>73</v>
      </c>
      <c r="F1471">
        <v>0.02</v>
      </c>
      <c r="G1471">
        <v>521333</v>
      </c>
      <c r="H1471">
        <v>13160</v>
      </c>
      <c r="I1471">
        <v>16.7</v>
      </c>
      <c r="J1471">
        <v>114.5</v>
      </c>
      <c r="K1471">
        <v>114.5</v>
      </c>
      <c r="L1471">
        <v>13.9</v>
      </c>
      <c r="M1471">
        <v>0.97317744154057773</v>
      </c>
      <c r="N1471">
        <v>2.0162</v>
      </c>
      <c r="O1471">
        <v>2.1265000000000001</v>
      </c>
      <c r="P1471">
        <v>1.742</v>
      </c>
      <c r="Q1471">
        <v>1.782</v>
      </c>
      <c r="R1471">
        <v>5.1656000000000004</v>
      </c>
      <c r="S1471">
        <v>0.44600000000000001</v>
      </c>
      <c r="T1471">
        <v>0.433</v>
      </c>
      <c r="U1471">
        <v>0.42799999999999999</v>
      </c>
      <c r="V1471">
        <v>0.44800000000000001</v>
      </c>
      <c r="W1471" t="s">
        <v>148</v>
      </c>
      <c r="X1471" t="s">
        <v>192</v>
      </c>
      <c r="Y1471" t="s">
        <v>89</v>
      </c>
      <c r="Z1471" t="s">
        <v>198</v>
      </c>
    </row>
    <row r="1472" spans="1:26" x14ac:dyDescent="0.25">
      <c r="A1472" s="148">
        <v>711</v>
      </c>
      <c r="B1472" s="25">
        <v>42963</v>
      </c>
      <c r="C1472" t="s">
        <v>560</v>
      </c>
      <c r="D1472">
        <v>72.3</v>
      </c>
      <c r="E1472">
        <v>56</v>
      </c>
      <c r="F1472">
        <v>0.02</v>
      </c>
      <c r="G1472">
        <v>521333</v>
      </c>
      <c r="H1472">
        <v>13160</v>
      </c>
      <c r="I1472">
        <v>15.8</v>
      </c>
      <c r="J1472">
        <v>115.5</v>
      </c>
      <c r="K1472">
        <v>115.5</v>
      </c>
      <c r="L1472">
        <v>13</v>
      </c>
      <c r="M1472">
        <v>0.97923875432525953</v>
      </c>
      <c r="N1472">
        <v>0</v>
      </c>
      <c r="O1472">
        <v>0</v>
      </c>
      <c r="P1472">
        <v>0</v>
      </c>
      <c r="Q1472">
        <v>0</v>
      </c>
      <c r="R1472">
        <v>5.1656000000000004</v>
      </c>
      <c r="S1472" t="s">
        <v>468</v>
      </c>
      <c r="T1472" t="s">
        <v>468</v>
      </c>
      <c r="U1472" t="s">
        <v>468</v>
      </c>
      <c r="V1472">
        <v>2</v>
      </c>
      <c r="W1472" t="s">
        <v>610</v>
      </c>
      <c r="X1472" t="s">
        <v>190</v>
      </c>
      <c r="Y1472" t="s">
        <v>89</v>
      </c>
      <c r="Z1472" t="s">
        <v>198</v>
      </c>
    </row>
    <row r="1473" spans="1:26" x14ac:dyDescent="0.25">
      <c r="A1473" s="148">
        <v>710</v>
      </c>
      <c r="B1473" s="25">
        <v>42963</v>
      </c>
      <c r="C1473" t="s">
        <v>220</v>
      </c>
      <c r="D1473">
        <v>72.3</v>
      </c>
      <c r="E1473">
        <v>56</v>
      </c>
      <c r="F1473">
        <v>0.02</v>
      </c>
      <c r="G1473">
        <v>521333</v>
      </c>
      <c r="H1473">
        <v>13160</v>
      </c>
      <c r="I1473">
        <v>16</v>
      </c>
      <c r="J1473">
        <v>115</v>
      </c>
      <c r="K1473">
        <v>115</v>
      </c>
      <c r="L1473">
        <v>13.2</v>
      </c>
      <c r="M1473">
        <v>0.97788527988942653</v>
      </c>
      <c r="N1473">
        <v>2.8532000000000002</v>
      </c>
      <c r="O1473">
        <v>2.1444000000000001</v>
      </c>
      <c r="P1473">
        <v>2.4910000000000001</v>
      </c>
      <c r="Q1473">
        <v>1.798</v>
      </c>
      <c r="R1473">
        <v>5.1656000000000004</v>
      </c>
      <c r="S1473">
        <v>0.45100000000000001</v>
      </c>
      <c r="T1473">
        <v>0.433</v>
      </c>
      <c r="U1473">
        <v>0.432</v>
      </c>
      <c r="V1473">
        <v>0.45200000000000001</v>
      </c>
      <c r="W1473" t="s">
        <v>148</v>
      </c>
      <c r="X1473" t="s">
        <v>190</v>
      </c>
      <c r="Y1473" t="s">
        <v>89</v>
      </c>
      <c r="Z1473" t="s">
        <v>198</v>
      </c>
    </row>
    <row r="1474" spans="1:26" x14ac:dyDescent="0.25">
      <c r="A1474" s="148">
        <v>709</v>
      </c>
      <c r="B1474" s="25">
        <v>42963</v>
      </c>
      <c r="C1474" t="s">
        <v>217</v>
      </c>
      <c r="D1474">
        <v>69</v>
      </c>
      <c r="E1474">
        <v>94</v>
      </c>
      <c r="F1474">
        <v>0.02</v>
      </c>
      <c r="G1474">
        <v>521333</v>
      </c>
      <c r="H1474">
        <v>13160</v>
      </c>
      <c r="I1474">
        <v>15.8</v>
      </c>
      <c r="J1474">
        <v>115</v>
      </c>
      <c r="K1474">
        <v>115</v>
      </c>
      <c r="L1474">
        <v>13</v>
      </c>
      <c r="M1474">
        <v>0.97923875432525953</v>
      </c>
      <c r="N1474">
        <v>2.0177200000000002</v>
      </c>
      <c r="O1474">
        <v>2.1663999999999999</v>
      </c>
      <c r="P1474">
        <v>1.8520000000000001</v>
      </c>
      <c r="Q1474">
        <v>2.0009999999999999</v>
      </c>
      <c r="R1474">
        <v>5.1656000000000004</v>
      </c>
      <c r="S1474">
        <v>0.47399999999999998</v>
      </c>
      <c r="T1474">
        <v>0.47699999999999998</v>
      </c>
      <c r="U1474">
        <v>0.46600000000000003</v>
      </c>
      <c r="V1474">
        <v>0.48599999999999999</v>
      </c>
      <c r="W1474" t="s">
        <v>148</v>
      </c>
      <c r="X1474" t="s">
        <v>192</v>
      </c>
      <c r="Y1474" t="s">
        <v>89</v>
      </c>
      <c r="Z1474" t="s">
        <v>198</v>
      </c>
    </row>
    <row r="1475" spans="1:26" x14ac:dyDescent="0.25">
      <c r="A1475" s="148">
        <v>708</v>
      </c>
      <c r="B1475" s="25">
        <v>42962</v>
      </c>
      <c r="C1475" t="s">
        <v>265</v>
      </c>
      <c r="D1475">
        <v>68</v>
      </c>
      <c r="E1475">
        <v>81</v>
      </c>
      <c r="F1475">
        <v>0.02</v>
      </c>
      <c r="G1475">
        <v>521333</v>
      </c>
      <c r="H1475">
        <v>13160</v>
      </c>
      <c r="I1475">
        <v>16</v>
      </c>
      <c r="J1475">
        <v>116.5</v>
      </c>
      <c r="K1475">
        <v>116.5</v>
      </c>
      <c r="L1475">
        <v>13.1</v>
      </c>
      <c r="M1475">
        <v>0.97856154910096826</v>
      </c>
      <c r="N1475">
        <v>1.06626</v>
      </c>
      <c r="O1475">
        <v>1.0334000000000001</v>
      </c>
      <c r="P1475">
        <v>3.7530000000000001</v>
      </c>
      <c r="Q1475">
        <v>3.6</v>
      </c>
      <c r="R1475">
        <v>5.2131999999999996</v>
      </c>
      <c r="S1475">
        <v>1.835</v>
      </c>
      <c r="T1475">
        <v>1.8160000000000001</v>
      </c>
      <c r="U1475">
        <v>1.786</v>
      </c>
      <c r="V1475">
        <v>1.806</v>
      </c>
      <c r="W1475" t="s">
        <v>148</v>
      </c>
      <c r="X1475">
        <v>0</v>
      </c>
      <c r="Y1475" t="s">
        <v>89</v>
      </c>
      <c r="Z1475" t="s">
        <v>198</v>
      </c>
    </row>
    <row r="1476" spans="1:26" x14ac:dyDescent="0.25">
      <c r="A1476" s="148">
        <v>707</v>
      </c>
      <c r="B1476" s="25">
        <v>42962</v>
      </c>
      <c r="C1476" t="s">
        <v>293</v>
      </c>
      <c r="D1476">
        <v>68</v>
      </c>
      <c r="E1476">
        <v>81</v>
      </c>
      <c r="F1476">
        <v>0.02</v>
      </c>
      <c r="G1476">
        <v>521333</v>
      </c>
      <c r="H1476">
        <v>13160</v>
      </c>
      <c r="I1476">
        <v>16.7</v>
      </c>
      <c r="J1476">
        <v>114</v>
      </c>
      <c r="K1476">
        <v>114</v>
      </c>
      <c r="L1476">
        <v>13.9</v>
      </c>
      <c r="M1476">
        <v>0.97317744154057773</v>
      </c>
      <c r="N1476">
        <v>2.0676000000000001</v>
      </c>
      <c r="O1476">
        <v>2.0110999999999999</v>
      </c>
      <c r="P1476">
        <v>2.024</v>
      </c>
      <c r="Q1476">
        <v>2.04</v>
      </c>
      <c r="R1476">
        <v>5.2131999999999996</v>
      </c>
      <c r="S1476">
        <v>0.51</v>
      </c>
      <c r="T1476">
        <v>0.52900000000000003</v>
      </c>
      <c r="U1476">
        <v>0.50600000000000001</v>
      </c>
      <c r="V1476">
        <v>0.52600000000000002</v>
      </c>
      <c r="W1476" t="s">
        <v>148</v>
      </c>
      <c r="X1476">
        <v>0</v>
      </c>
      <c r="Y1476" t="s">
        <v>89</v>
      </c>
      <c r="Z1476" t="s">
        <v>198</v>
      </c>
    </row>
    <row r="1477" spans="1:26" x14ac:dyDescent="0.25">
      <c r="A1477" s="148">
        <v>706</v>
      </c>
      <c r="B1477" s="25">
        <v>42962</v>
      </c>
      <c r="C1477" t="s">
        <v>410</v>
      </c>
      <c r="D1477">
        <v>68</v>
      </c>
      <c r="E1477">
        <v>81</v>
      </c>
      <c r="F1477">
        <v>0.02</v>
      </c>
      <c r="G1477">
        <v>521333</v>
      </c>
      <c r="H1477">
        <v>13160</v>
      </c>
      <c r="I1477">
        <v>16.7</v>
      </c>
      <c r="J1477">
        <v>114</v>
      </c>
      <c r="K1477">
        <v>114</v>
      </c>
      <c r="L1477">
        <v>13.9</v>
      </c>
      <c r="M1477">
        <v>0.97317744154057773</v>
      </c>
      <c r="N1477">
        <v>2.0918999999999999</v>
      </c>
      <c r="O1477">
        <v>2.1661999999999999</v>
      </c>
      <c r="P1477">
        <v>2.2709999999999999</v>
      </c>
      <c r="Q1477">
        <v>2.2810000000000001</v>
      </c>
      <c r="R1477">
        <v>5.1656000000000004</v>
      </c>
      <c r="S1477">
        <v>0.56100000000000005</v>
      </c>
      <c r="T1477">
        <v>0.54400000000000004</v>
      </c>
      <c r="U1477">
        <v>0.53800000000000003</v>
      </c>
      <c r="V1477">
        <v>0.55800000000000005</v>
      </c>
      <c r="W1477" t="s">
        <v>148</v>
      </c>
      <c r="X1477" t="s">
        <v>192</v>
      </c>
      <c r="Y1477" t="s">
        <v>89</v>
      </c>
      <c r="Z1477" t="s">
        <v>198</v>
      </c>
    </row>
    <row r="1478" spans="1:26" x14ac:dyDescent="0.25">
      <c r="A1478" s="148">
        <v>705</v>
      </c>
      <c r="B1478" s="25">
        <v>42962</v>
      </c>
      <c r="C1478" t="s">
        <v>222</v>
      </c>
      <c r="D1478">
        <v>71.8</v>
      </c>
      <c r="E1478">
        <v>55</v>
      </c>
      <c r="F1478">
        <v>0.02</v>
      </c>
      <c r="G1478">
        <v>521333</v>
      </c>
      <c r="H1478">
        <v>13160</v>
      </c>
      <c r="I1478">
        <v>15.7</v>
      </c>
      <c r="J1478">
        <v>115</v>
      </c>
      <c r="K1478">
        <v>115</v>
      </c>
      <c r="L1478">
        <v>12.9</v>
      </c>
      <c r="M1478">
        <v>0.97991689750692512</v>
      </c>
      <c r="N1478">
        <v>2.2866</v>
      </c>
      <c r="O1478">
        <v>2.7145000000000001</v>
      </c>
      <c r="P1478">
        <v>1.86</v>
      </c>
      <c r="Q1478">
        <v>2.1139999999999999</v>
      </c>
      <c r="R1478">
        <v>5.2131999999999996</v>
      </c>
      <c r="S1478">
        <v>0.42399999999999999</v>
      </c>
      <c r="T1478">
        <v>0.40600000000000003</v>
      </c>
      <c r="U1478">
        <v>0.40699999999999997</v>
      </c>
      <c r="V1478">
        <v>0.42699999999999999</v>
      </c>
      <c r="W1478" t="s">
        <v>148</v>
      </c>
      <c r="X1478" t="s">
        <v>190</v>
      </c>
      <c r="Y1478" t="s">
        <v>89</v>
      </c>
      <c r="Z1478" t="s">
        <v>198</v>
      </c>
    </row>
    <row r="1479" spans="1:26" x14ac:dyDescent="0.25">
      <c r="A1479" s="148">
        <v>704</v>
      </c>
      <c r="B1479" s="25">
        <v>42962</v>
      </c>
      <c r="C1479" t="s">
        <v>500</v>
      </c>
      <c r="D1479">
        <v>72</v>
      </c>
      <c r="E1479">
        <v>47</v>
      </c>
      <c r="F1479">
        <v>0.02</v>
      </c>
      <c r="G1479">
        <v>521333</v>
      </c>
      <c r="H1479">
        <v>13160</v>
      </c>
      <c r="I1479">
        <v>15.8</v>
      </c>
      <c r="J1479">
        <v>115</v>
      </c>
      <c r="K1479">
        <v>115</v>
      </c>
      <c r="L1479">
        <v>13</v>
      </c>
      <c r="M1479">
        <v>0.97923875432525953</v>
      </c>
      <c r="N1479">
        <v>0</v>
      </c>
      <c r="O1479">
        <v>0</v>
      </c>
      <c r="P1479">
        <v>0</v>
      </c>
      <c r="Q1479">
        <v>0</v>
      </c>
      <c r="R1479">
        <v>5.2131999999999996</v>
      </c>
      <c r="S1479" t="s">
        <v>468</v>
      </c>
      <c r="T1479" t="s">
        <v>468</v>
      </c>
      <c r="U1479" t="s">
        <v>468</v>
      </c>
      <c r="V1479">
        <v>1.8</v>
      </c>
      <c r="W1479" t="s">
        <v>602</v>
      </c>
      <c r="X1479" t="s">
        <v>190</v>
      </c>
      <c r="Y1479" t="s">
        <v>89</v>
      </c>
      <c r="Z1479" t="s">
        <v>198</v>
      </c>
    </row>
    <row r="1480" spans="1:26" x14ac:dyDescent="0.25">
      <c r="A1480" s="148">
        <v>703</v>
      </c>
      <c r="B1480" s="25">
        <v>42962</v>
      </c>
      <c r="C1480" t="s">
        <v>220</v>
      </c>
      <c r="D1480">
        <v>60</v>
      </c>
      <c r="E1480">
        <v>73</v>
      </c>
      <c r="F1480">
        <v>0.02</v>
      </c>
      <c r="G1480">
        <v>521333</v>
      </c>
      <c r="H1480">
        <v>13160</v>
      </c>
      <c r="I1480">
        <v>16</v>
      </c>
      <c r="J1480">
        <v>116.5</v>
      </c>
      <c r="K1480">
        <v>116.5</v>
      </c>
      <c r="L1480">
        <v>13.1</v>
      </c>
      <c r="M1480">
        <v>0.97856154910096826</v>
      </c>
      <c r="N1480">
        <v>2.0525000000000002</v>
      </c>
      <c r="O1480">
        <v>2.15652</v>
      </c>
      <c r="P1480">
        <v>1.903</v>
      </c>
      <c r="Q1480">
        <v>1.92</v>
      </c>
      <c r="R1480">
        <v>5.2131999999999996</v>
      </c>
      <c r="S1480">
        <v>0.48299999999999998</v>
      </c>
      <c r="T1480">
        <v>0.46400000000000002</v>
      </c>
      <c r="U1480">
        <v>0.46300000000000002</v>
      </c>
      <c r="V1480">
        <v>0.48299999999999998</v>
      </c>
      <c r="W1480" t="s">
        <v>148</v>
      </c>
      <c r="X1480" t="s">
        <v>192</v>
      </c>
      <c r="Y1480" t="s">
        <v>89</v>
      </c>
      <c r="Z1480" t="s">
        <v>198</v>
      </c>
    </row>
    <row r="1481" spans="1:26" x14ac:dyDescent="0.25">
      <c r="A1481" s="148">
        <v>702</v>
      </c>
      <c r="B1481" s="25">
        <v>42961</v>
      </c>
      <c r="C1481" t="s">
        <v>275</v>
      </c>
      <c r="D1481">
        <v>65</v>
      </c>
      <c r="E1481">
        <v>76</v>
      </c>
      <c r="F1481">
        <v>0.02</v>
      </c>
      <c r="G1481">
        <v>521333</v>
      </c>
      <c r="H1481">
        <v>13160</v>
      </c>
      <c r="I1481">
        <v>16.100000000000001</v>
      </c>
      <c r="J1481">
        <v>118.5</v>
      </c>
      <c r="K1481">
        <v>118.5</v>
      </c>
      <c r="L1481">
        <v>13.1</v>
      </c>
      <c r="M1481">
        <v>0.97856154910096826</v>
      </c>
      <c r="N1481">
        <v>1.1526000000000001</v>
      </c>
      <c r="O1481">
        <v>1.1726000000000001</v>
      </c>
      <c r="P1481">
        <v>3.1059999999999999</v>
      </c>
      <c r="Q1481">
        <v>3.2229999999999999</v>
      </c>
      <c r="R1481">
        <v>5.2561</v>
      </c>
      <c r="S1481">
        <v>1.4159999999999999</v>
      </c>
      <c r="T1481">
        <v>1.4450000000000001</v>
      </c>
      <c r="U1481">
        <v>1.4</v>
      </c>
      <c r="V1481">
        <v>1.42</v>
      </c>
      <c r="W1481" t="s">
        <v>148</v>
      </c>
      <c r="X1481">
        <v>0</v>
      </c>
      <c r="Y1481" t="s">
        <v>89</v>
      </c>
      <c r="Z1481" t="s">
        <v>198</v>
      </c>
    </row>
    <row r="1482" spans="1:26" x14ac:dyDescent="0.25">
      <c r="A1482" s="148">
        <v>701</v>
      </c>
      <c r="B1482" s="25">
        <v>42961</v>
      </c>
      <c r="C1482" t="s">
        <v>412</v>
      </c>
      <c r="D1482">
        <v>65</v>
      </c>
      <c r="E1482">
        <v>76</v>
      </c>
      <c r="F1482">
        <v>0.02</v>
      </c>
      <c r="G1482">
        <v>521333</v>
      </c>
      <c r="H1482">
        <v>13160</v>
      </c>
      <c r="I1482">
        <v>15.9</v>
      </c>
      <c r="J1482">
        <v>115</v>
      </c>
      <c r="K1482">
        <v>115</v>
      </c>
      <c r="L1482">
        <v>13.1</v>
      </c>
      <c r="M1482">
        <v>0.97856154910096826</v>
      </c>
      <c r="N1482">
        <v>2.0929000000000002</v>
      </c>
      <c r="O1482">
        <v>2.1825999999999999</v>
      </c>
      <c r="P1482">
        <v>2.2879999999999998</v>
      </c>
      <c r="Q1482">
        <v>2.39</v>
      </c>
      <c r="R1482" t="e">
        <v>#DIV/0!</v>
      </c>
      <c r="S1482" t="e">
        <v>#DIV/0!</v>
      </c>
      <c r="T1482" t="e">
        <v>#DIV/0!</v>
      </c>
      <c r="U1482" t="e">
        <v>#DIV/0!</v>
      </c>
      <c r="V1482" t="e">
        <v>#DIV/0!</v>
      </c>
      <c r="W1482" t="s">
        <v>148</v>
      </c>
      <c r="X1482" t="s">
        <v>192</v>
      </c>
      <c r="Y1482" t="s">
        <v>89</v>
      </c>
      <c r="Z1482" t="s">
        <v>198</v>
      </c>
    </row>
    <row r="1483" spans="1:26" x14ac:dyDescent="0.25">
      <c r="A1483" s="148">
        <v>709</v>
      </c>
      <c r="B1483" s="25">
        <v>42961</v>
      </c>
      <c r="C1483" t="s">
        <v>293</v>
      </c>
      <c r="D1483">
        <v>67</v>
      </c>
      <c r="E1483">
        <v>65</v>
      </c>
      <c r="F1483">
        <v>0.02</v>
      </c>
      <c r="G1483">
        <v>521333</v>
      </c>
      <c r="H1483">
        <v>13160</v>
      </c>
      <c r="I1483">
        <v>16.600000000000001</v>
      </c>
      <c r="J1483">
        <v>112</v>
      </c>
      <c r="K1483">
        <v>112</v>
      </c>
      <c r="L1483">
        <v>13.9</v>
      </c>
      <c r="M1483">
        <v>0.97317744154057773</v>
      </c>
      <c r="N1483">
        <v>2.3271999999999999</v>
      </c>
      <c r="O1483">
        <v>2.363</v>
      </c>
      <c r="P1483">
        <v>2.09</v>
      </c>
      <c r="Q1483">
        <v>2.08</v>
      </c>
      <c r="R1483">
        <v>5.2561</v>
      </c>
      <c r="S1483">
        <v>0.47199999999999998</v>
      </c>
      <c r="T1483">
        <v>0.46300000000000002</v>
      </c>
      <c r="U1483">
        <v>0.45500000000000002</v>
      </c>
      <c r="V1483">
        <v>0.47499999999999998</v>
      </c>
      <c r="W1483" t="s">
        <v>148</v>
      </c>
      <c r="X1483" t="s">
        <v>192</v>
      </c>
      <c r="Y1483" t="s">
        <v>89</v>
      </c>
      <c r="Z1483" t="s">
        <v>198</v>
      </c>
    </row>
    <row r="1484" spans="1:26" x14ac:dyDescent="0.25">
      <c r="A1484" s="148">
        <v>699</v>
      </c>
      <c r="B1484" s="25">
        <v>42961</v>
      </c>
      <c r="C1484" t="s">
        <v>217</v>
      </c>
      <c r="D1484">
        <v>72.099999999999994</v>
      </c>
      <c r="E1484">
        <v>68</v>
      </c>
      <c r="F1484">
        <v>0.02</v>
      </c>
      <c r="G1484">
        <v>521333</v>
      </c>
      <c r="H1484">
        <v>13160</v>
      </c>
      <c r="I1484">
        <v>15.8</v>
      </c>
      <c r="J1484">
        <v>115.5</v>
      </c>
      <c r="K1484">
        <v>115.5</v>
      </c>
      <c r="L1484">
        <v>13</v>
      </c>
      <c r="M1484">
        <v>0.97923875432525953</v>
      </c>
      <c r="N1484">
        <v>2.3046000000000002</v>
      </c>
      <c r="O1484">
        <v>2.7111999999999998</v>
      </c>
      <c r="P1484">
        <v>2.1779999999999999</v>
      </c>
      <c r="Q1484">
        <v>2.476</v>
      </c>
      <c r="R1484">
        <v>5.2561</v>
      </c>
      <c r="S1484">
        <v>0.497</v>
      </c>
      <c r="T1484">
        <v>0.48</v>
      </c>
      <c r="U1484">
        <v>0.47799999999999998</v>
      </c>
      <c r="V1484">
        <v>0.498</v>
      </c>
      <c r="W1484" t="s">
        <v>148</v>
      </c>
      <c r="X1484" t="s">
        <v>190</v>
      </c>
      <c r="Y1484" t="s">
        <v>89</v>
      </c>
      <c r="Z1484" t="s">
        <v>198</v>
      </c>
    </row>
    <row r="1485" spans="1:26" x14ac:dyDescent="0.25">
      <c r="A1485" s="148">
        <v>698</v>
      </c>
      <c r="B1485" s="25">
        <v>42961</v>
      </c>
      <c r="C1485" t="s">
        <v>560</v>
      </c>
      <c r="D1485">
        <v>74.099999999999994</v>
      </c>
      <c r="E1485">
        <v>39</v>
      </c>
      <c r="F1485">
        <v>0.02</v>
      </c>
      <c r="G1485">
        <v>521333</v>
      </c>
      <c r="H1485">
        <v>13160</v>
      </c>
      <c r="I1485">
        <v>15.8</v>
      </c>
      <c r="J1485">
        <v>115</v>
      </c>
      <c r="K1485">
        <v>115</v>
      </c>
      <c r="L1485">
        <v>13</v>
      </c>
      <c r="M1485">
        <v>0.97923875432525953</v>
      </c>
      <c r="N1485">
        <v>0</v>
      </c>
      <c r="O1485">
        <v>0</v>
      </c>
      <c r="P1485">
        <v>0</v>
      </c>
      <c r="Q1485">
        <v>0</v>
      </c>
      <c r="R1485">
        <v>5.2561</v>
      </c>
      <c r="S1485" t="s">
        <v>468</v>
      </c>
      <c r="T1485" t="s">
        <v>468</v>
      </c>
      <c r="U1485" t="s">
        <v>468</v>
      </c>
      <c r="V1485">
        <v>2.2000000000000002</v>
      </c>
      <c r="W1485" t="s">
        <v>594</v>
      </c>
      <c r="X1485" t="s">
        <v>190</v>
      </c>
      <c r="Y1485" t="s">
        <v>89</v>
      </c>
      <c r="Z1485" t="s">
        <v>198</v>
      </c>
    </row>
    <row r="1486" spans="1:26" x14ac:dyDescent="0.25">
      <c r="A1486" s="148">
        <v>697</v>
      </c>
      <c r="B1486" s="25">
        <v>42961</v>
      </c>
      <c r="C1486" t="s">
        <v>222</v>
      </c>
      <c r="D1486">
        <v>69</v>
      </c>
      <c r="E1486">
        <v>65</v>
      </c>
      <c r="F1486">
        <v>0.02</v>
      </c>
      <c r="G1486">
        <v>521333</v>
      </c>
      <c r="H1486">
        <v>13160</v>
      </c>
      <c r="I1486">
        <v>16.100000000000001</v>
      </c>
      <c r="J1486">
        <v>118.5</v>
      </c>
      <c r="K1486">
        <v>118.5</v>
      </c>
      <c r="L1486">
        <v>13.1</v>
      </c>
      <c r="M1486">
        <v>0.97856154910096826</v>
      </c>
      <c r="N1486">
        <v>2.0419999999999998</v>
      </c>
      <c r="O1486">
        <v>2.1265200000000002</v>
      </c>
      <c r="P1486">
        <v>1.8</v>
      </c>
      <c r="Q1486">
        <v>1.86</v>
      </c>
      <c r="R1486">
        <v>5.2561</v>
      </c>
      <c r="S1486">
        <v>0.46300000000000002</v>
      </c>
      <c r="T1486">
        <v>0.46</v>
      </c>
      <c r="U1486">
        <v>0.45200000000000001</v>
      </c>
      <c r="V1486">
        <v>0.47199999999999998</v>
      </c>
      <c r="W1486" t="s">
        <v>205</v>
      </c>
      <c r="X1486" t="s">
        <v>192</v>
      </c>
      <c r="Y1486" t="s">
        <v>89</v>
      </c>
      <c r="Z1486" t="s">
        <v>198</v>
      </c>
    </row>
    <row r="1487" spans="1:26" x14ac:dyDescent="0.25">
      <c r="A1487" s="148">
        <v>696</v>
      </c>
      <c r="B1487" s="25">
        <v>42960</v>
      </c>
      <c r="C1487" t="s">
        <v>408</v>
      </c>
      <c r="D1487">
        <v>71</v>
      </c>
      <c r="E1487">
        <v>70</v>
      </c>
      <c r="F1487">
        <v>0.02</v>
      </c>
      <c r="G1487">
        <v>521333</v>
      </c>
      <c r="H1487">
        <v>13160</v>
      </c>
      <c r="I1487">
        <v>15.7</v>
      </c>
      <c r="J1487">
        <v>114.5</v>
      </c>
      <c r="K1487">
        <v>114.5</v>
      </c>
      <c r="L1487">
        <v>12.9</v>
      </c>
      <c r="M1487">
        <v>0.97991689750692512</v>
      </c>
      <c r="N1487">
        <v>1.0336000000000001</v>
      </c>
      <c r="O1487">
        <v>1.0562</v>
      </c>
      <c r="P1487">
        <v>2.8740000000000001</v>
      </c>
      <c r="Q1487">
        <v>2.9</v>
      </c>
      <c r="R1487">
        <v>5.1999000000000004</v>
      </c>
      <c r="S1487">
        <v>1.446</v>
      </c>
      <c r="T1487">
        <v>1.4279999999999999</v>
      </c>
      <c r="U1487">
        <v>1.4079999999999999</v>
      </c>
      <c r="V1487">
        <v>1.4279999999999999</v>
      </c>
      <c r="W1487" t="s">
        <v>205</v>
      </c>
      <c r="X1487" t="s">
        <v>192</v>
      </c>
      <c r="Y1487" t="s">
        <v>89</v>
      </c>
      <c r="Z1487" t="s">
        <v>198</v>
      </c>
    </row>
    <row r="1488" spans="1:26" x14ac:dyDescent="0.25">
      <c r="A1488" s="148">
        <v>695</v>
      </c>
      <c r="B1488" s="25">
        <v>42960</v>
      </c>
      <c r="C1488" t="s">
        <v>411</v>
      </c>
      <c r="D1488">
        <v>71</v>
      </c>
      <c r="E1488">
        <v>70</v>
      </c>
      <c r="F1488">
        <v>0.02</v>
      </c>
      <c r="G1488">
        <v>521333</v>
      </c>
      <c r="H1488">
        <v>13160</v>
      </c>
      <c r="I1488">
        <v>15.8</v>
      </c>
      <c r="J1488">
        <v>115.5</v>
      </c>
      <c r="K1488">
        <v>115.5</v>
      </c>
      <c r="L1488">
        <v>13</v>
      </c>
      <c r="M1488">
        <v>0.97923875432525953</v>
      </c>
      <c r="N1488">
        <v>2.0442999999999998</v>
      </c>
      <c r="O1488">
        <v>2.1520000000000001</v>
      </c>
      <c r="P1488">
        <v>2.1520000000000001</v>
      </c>
      <c r="Q1488">
        <v>2.25</v>
      </c>
      <c r="R1488">
        <v>5.1999000000000004</v>
      </c>
      <c r="S1488">
        <v>0.54700000000000004</v>
      </c>
      <c r="T1488">
        <v>0.54400000000000004</v>
      </c>
      <c r="U1488">
        <v>0.53400000000000003</v>
      </c>
      <c r="V1488">
        <v>0.55400000000000005</v>
      </c>
      <c r="W1488" t="s">
        <v>205</v>
      </c>
      <c r="X1488" t="s">
        <v>192</v>
      </c>
      <c r="Y1488" t="s">
        <v>89</v>
      </c>
      <c r="Z1488" t="s">
        <v>198</v>
      </c>
    </row>
    <row r="1489" spans="1:26" x14ac:dyDescent="0.25">
      <c r="A1489" s="148">
        <v>694</v>
      </c>
      <c r="B1489" s="25">
        <v>42960</v>
      </c>
      <c r="C1489" t="s">
        <v>293</v>
      </c>
      <c r="D1489">
        <v>71</v>
      </c>
      <c r="E1489">
        <v>70</v>
      </c>
      <c r="F1489">
        <v>0.02</v>
      </c>
      <c r="G1489">
        <v>521333</v>
      </c>
      <c r="H1489">
        <v>13160</v>
      </c>
      <c r="I1489">
        <v>16.7</v>
      </c>
      <c r="J1489">
        <v>115</v>
      </c>
      <c r="K1489">
        <v>115</v>
      </c>
      <c r="L1489">
        <v>13.8</v>
      </c>
      <c r="M1489">
        <v>0.97384721266345486</v>
      </c>
      <c r="N1489">
        <v>2.0920000000000001</v>
      </c>
      <c r="O1489">
        <v>2.0026000000000002</v>
      </c>
      <c r="P1489">
        <v>2.105</v>
      </c>
      <c r="Q1489">
        <v>2.06</v>
      </c>
      <c r="R1489">
        <v>5.1999000000000004</v>
      </c>
      <c r="S1489">
        <v>0.52300000000000002</v>
      </c>
      <c r="T1489">
        <v>0.53500000000000003</v>
      </c>
      <c r="U1489">
        <v>0.51500000000000001</v>
      </c>
      <c r="V1489">
        <v>0.53500000000000003</v>
      </c>
      <c r="W1489" t="s">
        <v>205</v>
      </c>
      <c r="X1489" t="s">
        <v>192</v>
      </c>
      <c r="Y1489" t="s">
        <v>89</v>
      </c>
      <c r="Z1489" t="s">
        <v>198</v>
      </c>
    </row>
    <row r="1490" spans="1:26" x14ac:dyDescent="0.25">
      <c r="A1490" s="148">
        <v>693</v>
      </c>
      <c r="B1490" s="25">
        <v>42960</v>
      </c>
      <c r="C1490" t="s">
        <v>220</v>
      </c>
      <c r="D1490">
        <v>73.400000000000006</v>
      </c>
      <c r="E1490">
        <v>41</v>
      </c>
      <c r="F1490">
        <v>0.02</v>
      </c>
      <c r="G1490">
        <v>521333</v>
      </c>
      <c r="H1490">
        <v>13160</v>
      </c>
      <c r="I1490">
        <v>15.9</v>
      </c>
      <c r="J1490">
        <v>115</v>
      </c>
      <c r="K1490">
        <v>115</v>
      </c>
      <c r="L1490">
        <v>13.1</v>
      </c>
      <c r="M1490">
        <v>0.97856154910096826</v>
      </c>
      <c r="N1490">
        <v>2.9024999999999999</v>
      </c>
      <c r="O1490">
        <v>2.1438000000000001</v>
      </c>
      <c r="P1490">
        <v>2.6709999999999998</v>
      </c>
      <c r="Q1490">
        <v>1.95</v>
      </c>
      <c r="R1490">
        <v>5.1999000000000004</v>
      </c>
      <c r="S1490">
        <v>0.47899999999999998</v>
      </c>
      <c r="T1490">
        <v>0.47299999999999998</v>
      </c>
      <c r="U1490">
        <v>0.46600000000000003</v>
      </c>
      <c r="V1490">
        <v>0.48599999999999999</v>
      </c>
      <c r="W1490" t="s">
        <v>148</v>
      </c>
      <c r="X1490" t="s">
        <v>190</v>
      </c>
      <c r="Y1490" t="s">
        <v>89</v>
      </c>
      <c r="Z1490" t="s">
        <v>198</v>
      </c>
    </row>
    <row r="1491" spans="1:26" x14ac:dyDescent="0.25">
      <c r="A1491" s="148">
        <v>692</v>
      </c>
      <c r="B1491" s="25">
        <v>42960</v>
      </c>
      <c r="C1491" t="s">
        <v>500</v>
      </c>
      <c r="D1491">
        <v>76.099999999999994</v>
      </c>
      <c r="E1491">
        <v>70</v>
      </c>
      <c r="F1491">
        <v>0.02</v>
      </c>
      <c r="G1491">
        <v>521333</v>
      </c>
      <c r="H1491">
        <v>13160</v>
      </c>
      <c r="I1491">
        <v>15.8</v>
      </c>
      <c r="J1491">
        <v>115.5</v>
      </c>
      <c r="K1491">
        <v>115.5</v>
      </c>
      <c r="L1491">
        <v>13</v>
      </c>
      <c r="M1491">
        <v>0.97923875432525953</v>
      </c>
      <c r="N1491">
        <v>0</v>
      </c>
      <c r="O1491">
        <v>0</v>
      </c>
      <c r="P1491">
        <v>0</v>
      </c>
      <c r="Q1491">
        <v>0</v>
      </c>
      <c r="R1491">
        <v>5.1999000000000004</v>
      </c>
      <c r="S1491" t="s">
        <v>468</v>
      </c>
      <c r="T1491" t="s">
        <v>468</v>
      </c>
      <c r="U1491" t="s">
        <v>468</v>
      </c>
      <c r="V1491">
        <v>2</v>
      </c>
      <c r="W1491" t="s">
        <v>508</v>
      </c>
      <c r="X1491" t="s">
        <v>190</v>
      </c>
      <c r="Y1491" t="s">
        <v>89</v>
      </c>
      <c r="Z1491" t="s">
        <v>198</v>
      </c>
    </row>
    <row r="1492" spans="1:26" x14ac:dyDescent="0.25">
      <c r="A1492" s="148">
        <v>691</v>
      </c>
      <c r="B1492" s="25">
        <v>42960</v>
      </c>
      <c r="C1492" t="s">
        <v>217</v>
      </c>
      <c r="D1492">
        <v>70</v>
      </c>
      <c r="E1492">
        <v>71</v>
      </c>
      <c r="F1492">
        <v>0.02</v>
      </c>
      <c r="G1492">
        <v>521333</v>
      </c>
      <c r="H1492">
        <v>13160</v>
      </c>
      <c r="I1492">
        <v>15.7</v>
      </c>
      <c r="J1492">
        <v>114.5</v>
      </c>
      <c r="K1492">
        <v>114.5</v>
      </c>
      <c r="L1492">
        <v>12.9</v>
      </c>
      <c r="M1492">
        <v>0.97991689750692512</v>
      </c>
      <c r="N1492">
        <v>2.0076000000000001</v>
      </c>
      <c r="O1492">
        <v>2.1619999999999999</v>
      </c>
      <c r="P1492">
        <v>1.86</v>
      </c>
      <c r="Q1492">
        <v>1.921</v>
      </c>
      <c r="R1492">
        <v>5.1999000000000004</v>
      </c>
      <c r="S1492">
        <v>0.48199999999999998</v>
      </c>
      <c r="T1492">
        <v>0.46200000000000002</v>
      </c>
      <c r="U1492">
        <v>0.46300000000000002</v>
      </c>
      <c r="V1492">
        <v>0.48299999999999998</v>
      </c>
      <c r="W1492" t="s">
        <v>205</v>
      </c>
      <c r="X1492" t="s">
        <v>192</v>
      </c>
      <c r="Y1492" t="s">
        <v>89</v>
      </c>
      <c r="Z1492" t="s">
        <v>198</v>
      </c>
    </row>
    <row r="1493" spans="1:26" x14ac:dyDescent="0.25">
      <c r="A1493" s="148">
        <v>690</v>
      </c>
      <c r="B1493" s="25">
        <v>42959</v>
      </c>
      <c r="C1493" t="s">
        <v>407</v>
      </c>
      <c r="D1493">
        <v>74</v>
      </c>
      <c r="E1493">
        <v>72</v>
      </c>
      <c r="F1493">
        <v>0.02</v>
      </c>
      <c r="G1493">
        <v>521333</v>
      </c>
      <c r="H1493">
        <v>13160</v>
      </c>
      <c r="I1493">
        <v>15.7</v>
      </c>
      <c r="J1493">
        <v>114.5</v>
      </c>
      <c r="K1493">
        <v>114.5</v>
      </c>
      <c r="L1493">
        <v>12.9</v>
      </c>
      <c r="M1493">
        <v>0.97991689750692512</v>
      </c>
      <c r="N1493">
        <v>1.0291999999999999</v>
      </c>
      <c r="O1493">
        <v>1.0065999999999999</v>
      </c>
      <c r="P1493">
        <v>3.919</v>
      </c>
      <c r="Q1493">
        <v>3.766</v>
      </c>
      <c r="R1493">
        <v>5.3121999999999998</v>
      </c>
      <c r="S1493">
        <v>2.0230000000000001</v>
      </c>
      <c r="T1493">
        <v>1.9870000000000001</v>
      </c>
      <c r="U1493">
        <v>1.9650000000000001</v>
      </c>
      <c r="V1493">
        <v>1.9850000000000001</v>
      </c>
      <c r="W1493" t="s">
        <v>205</v>
      </c>
      <c r="X1493" t="s">
        <v>192</v>
      </c>
      <c r="Y1493" t="s">
        <v>89</v>
      </c>
      <c r="Z1493" t="s">
        <v>198</v>
      </c>
    </row>
    <row r="1494" spans="1:26" x14ac:dyDescent="0.25">
      <c r="A1494" s="148">
        <v>689</v>
      </c>
      <c r="B1494" s="25">
        <v>42959</v>
      </c>
      <c r="C1494" t="s">
        <v>410</v>
      </c>
      <c r="D1494">
        <v>74</v>
      </c>
      <c r="E1494">
        <v>72</v>
      </c>
      <c r="F1494">
        <v>0.02</v>
      </c>
      <c r="G1494">
        <v>521333</v>
      </c>
      <c r="H1494">
        <v>13160</v>
      </c>
      <c r="I1494">
        <v>15.8</v>
      </c>
      <c r="J1494">
        <v>115</v>
      </c>
      <c r="K1494">
        <v>115</v>
      </c>
      <c r="L1494">
        <v>13</v>
      </c>
      <c r="M1494">
        <v>0.97923875432525953</v>
      </c>
      <c r="N1494">
        <v>2.0110999999999999</v>
      </c>
      <c r="O1494">
        <v>2.0828000000000002</v>
      </c>
      <c r="P1494">
        <v>2.1320000000000001</v>
      </c>
      <c r="Q1494">
        <v>2.2029999999999998</v>
      </c>
      <c r="R1494">
        <v>5.3121999999999998</v>
      </c>
      <c r="S1494">
        <v>0.56299999999999994</v>
      </c>
      <c r="T1494">
        <v>0.56200000000000006</v>
      </c>
      <c r="U1494">
        <v>0.55100000000000005</v>
      </c>
      <c r="V1494">
        <v>0.57099999999999995</v>
      </c>
      <c r="W1494" t="s">
        <v>205</v>
      </c>
      <c r="X1494" t="s">
        <v>192</v>
      </c>
      <c r="Y1494" t="s">
        <v>89</v>
      </c>
      <c r="Z1494" t="s">
        <v>198</v>
      </c>
    </row>
    <row r="1495" spans="1:26" x14ac:dyDescent="0.25">
      <c r="A1495" s="148">
        <v>688</v>
      </c>
      <c r="B1495" s="25">
        <v>42959</v>
      </c>
      <c r="C1495" t="s">
        <v>293</v>
      </c>
      <c r="D1495">
        <v>74</v>
      </c>
      <c r="E1495">
        <v>72</v>
      </c>
      <c r="F1495">
        <v>0.02</v>
      </c>
      <c r="G1495">
        <v>521333</v>
      </c>
      <c r="H1495">
        <v>13160</v>
      </c>
      <c r="I1495">
        <v>16.600000000000001</v>
      </c>
      <c r="J1495">
        <v>112</v>
      </c>
      <c r="K1495">
        <v>112</v>
      </c>
      <c r="L1495">
        <v>13.9</v>
      </c>
      <c r="M1495">
        <v>0.97317744154057773</v>
      </c>
      <c r="N1495">
        <v>2.0828000000000002</v>
      </c>
      <c r="O1495">
        <v>2.0323000000000002</v>
      </c>
      <c r="P1495">
        <v>2.4089999999999998</v>
      </c>
      <c r="Q1495">
        <v>2.3140000000000001</v>
      </c>
      <c r="R1495">
        <v>5.3121999999999998</v>
      </c>
      <c r="S1495">
        <v>0.61399999999999999</v>
      </c>
      <c r="T1495">
        <v>0.60499999999999998</v>
      </c>
      <c r="U1495">
        <v>0.59299999999999997</v>
      </c>
      <c r="V1495">
        <v>0.61299999999999999</v>
      </c>
      <c r="W1495" t="s">
        <v>205</v>
      </c>
      <c r="X1495" t="s">
        <v>192</v>
      </c>
      <c r="Y1495" t="s">
        <v>89</v>
      </c>
      <c r="Z1495" t="s">
        <v>198</v>
      </c>
    </row>
    <row r="1496" spans="1:26" x14ac:dyDescent="0.25">
      <c r="A1496" s="148">
        <v>687</v>
      </c>
      <c r="B1496" s="25">
        <v>42959</v>
      </c>
      <c r="C1496" t="s">
        <v>222</v>
      </c>
      <c r="D1496">
        <v>77.900000000000006</v>
      </c>
      <c r="E1496">
        <v>82</v>
      </c>
      <c r="F1496">
        <v>0.02</v>
      </c>
      <c r="G1496">
        <v>521333</v>
      </c>
      <c r="H1496">
        <v>13160</v>
      </c>
      <c r="I1496">
        <v>15.8</v>
      </c>
      <c r="J1496">
        <v>115.5</v>
      </c>
      <c r="K1496">
        <v>115.5</v>
      </c>
      <c r="L1496">
        <v>13</v>
      </c>
      <c r="M1496">
        <v>0.97923875432525953</v>
      </c>
      <c r="N1496">
        <v>2.0722999999999998</v>
      </c>
      <c r="O1496">
        <v>2.5861000000000001</v>
      </c>
      <c r="P1496">
        <v>1.853</v>
      </c>
      <c r="Q1496">
        <v>2.254</v>
      </c>
      <c r="R1496">
        <v>5.3121999999999998</v>
      </c>
      <c r="S1496">
        <v>0.47499999999999998</v>
      </c>
      <c r="T1496">
        <v>0.46300000000000002</v>
      </c>
      <c r="U1496">
        <v>0.45900000000000002</v>
      </c>
      <c r="V1496">
        <v>0.47899999999999998</v>
      </c>
      <c r="W1496" t="s">
        <v>148</v>
      </c>
      <c r="X1496" t="s">
        <v>190</v>
      </c>
      <c r="Y1496" t="s">
        <v>89</v>
      </c>
      <c r="Z1496" t="s">
        <v>198</v>
      </c>
    </row>
    <row r="1497" spans="1:26" x14ac:dyDescent="0.25">
      <c r="A1497" s="148">
        <v>684</v>
      </c>
      <c r="B1497" s="25">
        <v>42959</v>
      </c>
      <c r="C1497" t="s">
        <v>220</v>
      </c>
      <c r="D1497">
        <v>50</v>
      </c>
      <c r="E1497">
        <v>75</v>
      </c>
      <c r="F1497">
        <v>0.02</v>
      </c>
      <c r="G1497">
        <v>521333</v>
      </c>
      <c r="H1497">
        <v>13160</v>
      </c>
      <c r="I1497">
        <v>15.7</v>
      </c>
      <c r="J1497">
        <v>114.5</v>
      </c>
      <c r="K1497">
        <v>114.5</v>
      </c>
      <c r="L1497">
        <v>12.9</v>
      </c>
      <c r="M1497">
        <v>0.97991689750692512</v>
      </c>
      <c r="N1497">
        <v>2.0165999999999999</v>
      </c>
      <c r="O1497">
        <v>2.1419999999999999</v>
      </c>
      <c r="P1497">
        <v>1.8320000000000001</v>
      </c>
      <c r="Q1497">
        <v>1.9778</v>
      </c>
      <c r="R1497">
        <v>5.3121999999999998</v>
      </c>
      <c r="S1497">
        <v>0.48299999999999998</v>
      </c>
      <c r="T1497">
        <v>0.49</v>
      </c>
      <c r="U1497">
        <v>0.47699999999999998</v>
      </c>
      <c r="V1497">
        <v>0.497</v>
      </c>
      <c r="W1497" t="s">
        <v>148</v>
      </c>
      <c r="X1497" t="s">
        <v>192</v>
      </c>
      <c r="Y1497" t="s">
        <v>89</v>
      </c>
      <c r="Z1497" t="s">
        <v>198</v>
      </c>
    </row>
    <row r="1498" spans="1:26" x14ac:dyDescent="0.25">
      <c r="A1498" s="148">
        <v>685</v>
      </c>
      <c r="B1498" s="25">
        <v>42958</v>
      </c>
      <c r="C1498" t="s">
        <v>406</v>
      </c>
      <c r="D1498">
        <v>50</v>
      </c>
      <c r="E1498">
        <v>75</v>
      </c>
      <c r="F1498">
        <v>0.02</v>
      </c>
      <c r="G1498">
        <v>521333</v>
      </c>
      <c r="H1498">
        <v>13160</v>
      </c>
      <c r="I1498">
        <v>16</v>
      </c>
      <c r="J1498">
        <v>116</v>
      </c>
      <c r="K1498">
        <v>116</v>
      </c>
      <c r="L1498">
        <v>13.1</v>
      </c>
      <c r="M1498">
        <v>0.97856154910096826</v>
      </c>
      <c r="N1498">
        <v>1.0092000000000001</v>
      </c>
      <c r="O1498">
        <v>1.0878000000000001</v>
      </c>
      <c r="P1498">
        <v>3.109</v>
      </c>
      <c r="Q1498">
        <v>3.3809999999999998</v>
      </c>
      <c r="R1498">
        <v>5.1071999999999997</v>
      </c>
      <c r="S1498">
        <v>1.573</v>
      </c>
      <c r="T1498">
        <v>1.587</v>
      </c>
      <c r="U1498">
        <v>1.546</v>
      </c>
      <c r="V1498">
        <v>1.5660000000000001</v>
      </c>
      <c r="W1498" t="s">
        <v>148</v>
      </c>
      <c r="X1498" t="s">
        <v>192</v>
      </c>
      <c r="Y1498" t="s">
        <v>89</v>
      </c>
      <c r="Z1498" t="s">
        <v>198</v>
      </c>
    </row>
    <row r="1499" spans="1:26" x14ac:dyDescent="0.25">
      <c r="A1499" s="148">
        <v>683</v>
      </c>
      <c r="B1499" s="25">
        <v>42958</v>
      </c>
      <c r="C1499" t="s">
        <v>412</v>
      </c>
      <c r="D1499">
        <v>49</v>
      </c>
      <c r="E1499">
        <v>71</v>
      </c>
      <c r="F1499">
        <v>0.02</v>
      </c>
      <c r="G1499">
        <v>521333</v>
      </c>
      <c r="H1499">
        <v>13160</v>
      </c>
      <c r="I1499">
        <v>15.9</v>
      </c>
      <c r="J1499">
        <v>115</v>
      </c>
      <c r="K1499">
        <v>115</v>
      </c>
      <c r="L1499">
        <v>13.1</v>
      </c>
      <c r="M1499">
        <v>0.97856154910096826</v>
      </c>
      <c r="N1499">
        <v>2.0022000000000002</v>
      </c>
      <c r="O1499">
        <v>2.0827</v>
      </c>
      <c r="P1499">
        <v>2.4159999999999999</v>
      </c>
      <c r="Q1499">
        <v>2.4870000000000001</v>
      </c>
      <c r="R1499">
        <v>5.1071999999999997</v>
      </c>
      <c r="S1499">
        <v>0.61599999999999999</v>
      </c>
      <c r="T1499">
        <v>0.61</v>
      </c>
      <c r="U1499">
        <v>0.6</v>
      </c>
      <c r="V1499">
        <v>0.62</v>
      </c>
      <c r="W1499" t="s">
        <v>148</v>
      </c>
      <c r="X1499" t="s">
        <v>192</v>
      </c>
      <c r="Y1499" t="s">
        <v>89</v>
      </c>
      <c r="Z1499" t="s">
        <v>198</v>
      </c>
    </row>
    <row r="1500" spans="1:26" x14ac:dyDescent="0.25">
      <c r="A1500" s="148">
        <v>682</v>
      </c>
      <c r="B1500" s="25">
        <v>42958</v>
      </c>
      <c r="C1500" t="s">
        <v>293</v>
      </c>
      <c r="D1500">
        <v>70</v>
      </c>
      <c r="E1500">
        <v>65</v>
      </c>
      <c r="F1500">
        <v>0.02</v>
      </c>
      <c r="G1500">
        <v>521333</v>
      </c>
      <c r="H1500">
        <v>13160</v>
      </c>
      <c r="I1500">
        <v>16.8</v>
      </c>
      <c r="J1500">
        <v>116.5</v>
      </c>
      <c r="K1500">
        <v>116.5</v>
      </c>
      <c r="L1500">
        <v>13.9</v>
      </c>
      <c r="M1500">
        <v>0.97317744154057773</v>
      </c>
      <c r="N1500">
        <v>2.0192000000000001</v>
      </c>
      <c r="O1500">
        <v>2.1021999999999998</v>
      </c>
      <c r="P1500">
        <v>3.891</v>
      </c>
      <c r="Q1500">
        <v>3.9449999999999998</v>
      </c>
      <c r="R1500">
        <v>5.1071999999999997</v>
      </c>
      <c r="S1500">
        <v>0.98399999999999999</v>
      </c>
      <c r="T1500">
        <v>0.95799999999999996</v>
      </c>
      <c r="U1500">
        <v>0.94499999999999995</v>
      </c>
      <c r="V1500">
        <v>0.96499999999999997</v>
      </c>
      <c r="W1500" t="s">
        <v>205</v>
      </c>
      <c r="X1500" t="s">
        <v>192</v>
      </c>
      <c r="Y1500" t="s">
        <v>89</v>
      </c>
      <c r="Z1500" t="s">
        <v>198</v>
      </c>
    </row>
    <row r="1501" spans="1:26" x14ac:dyDescent="0.25">
      <c r="A1501" s="148">
        <v>681</v>
      </c>
      <c r="B1501" s="25">
        <v>42958</v>
      </c>
      <c r="C1501" t="s">
        <v>500</v>
      </c>
      <c r="D1501">
        <v>68.900000000000006</v>
      </c>
      <c r="E1501">
        <v>66</v>
      </c>
      <c r="F1501">
        <v>0.02</v>
      </c>
      <c r="G1501">
        <v>521333</v>
      </c>
      <c r="H1501">
        <v>13160</v>
      </c>
      <c r="I1501">
        <v>15.9</v>
      </c>
      <c r="J1501">
        <v>116</v>
      </c>
      <c r="K1501">
        <v>116</v>
      </c>
      <c r="L1501">
        <v>13</v>
      </c>
      <c r="M1501">
        <v>0.97923875432525953</v>
      </c>
      <c r="N1501">
        <v>0</v>
      </c>
      <c r="O1501">
        <v>0</v>
      </c>
      <c r="P1501">
        <v>0</v>
      </c>
      <c r="Q1501">
        <v>0</v>
      </c>
      <c r="R1501">
        <v>5.1071999999999997</v>
      </c>
      <c r="S1501" t="s">
        <v>468</v>
      </c>
      <c r="T1501" t="s">
        <v>468</v>
      </c>
      <c r="U1501">
        <v>2.4</v>
      </c>
      <c r="V1501">
        <v>2.4</v>
      </c>
      <c r="W1501" t="s">
        <v>561</v>
      </c>
      <c r="X1501" t="s">
        <v>190</v>
      </c>
      <c r="Y1501" t="s">
        <v>89</v>
      </c>
      <c r="Z1501" t="s">
        <v>198</v>
      </c>
    </row>
    <row r="1502" spans="1:26" x14ac:dyDescent="0.25">
      <c r="A1502" s="148">
        <v>680</v>
      </c>
      <c r="B1502" s="25">
        <v>42958</v>
      </c>
      <c r="C1502" t="s">
        <v>560</v>
      </c>
      <c r="D1502">
        <v>68.900000000000006</v>
      </c>
      <c r="E1502">
        <v>66</v>
      </c>
      <c r="F1502">
        <v>0.02</v>
      </c>
      <c r="G1502">
        <v>521333</v>
      </c>
      <c r="H1502">
        <v>13160</v>
      </c>
      <c r="I1502">
        <v>15.9</v>
      </c>
      <c r="J1502">
        <v>114</v>
      </c>
      <c r="K1502">
        <v>114</v>
      </c>
      <c r="L1502">
        <v>13.1</v>
      </c>
      <c r="M1502">
        <v>0.97856154910096826</v>
      </c>
      <c r="N1502">
        <v>0</v>
      </c>
      <c r="O1502">
        <v>0</v>
      </c>
      <c r="P1502">
        <v>0</v>
      </c>
      <c r="Q1502">
        <v>0</v>
      </c>
      <c r="R1502">
        <v>5.1071999999999997</v>
      </c>
      <c r="S1502" t="s">
        <v>468</v>
      </c>
      <c r="T1502" t="s">
        <v>468</v>
      </c>
      <c r="U1502">
        <v>2.4</v>
      </c>
      <c r="V1502">
        <v>2.4</v>
      </c>
      <c r="W1502">
        <v>0</v>
      </c>
      <c r="X1502">
        <v>0</v>
      </c>
      <c r="Y1502" t="s">
        <v>89</v>
      </c>
      <c r="Z1502" t="s">
        <v>198</v>
      </c>
    </row>
    <row r="1503" spans="1:26" x14ac:dyDescent="0.25">
      <c r="A1503" s="148">
        <v>679</v>
      </c>
      <c r="B1503" s="25">
        <v>42958</v>
      </c>
      <c r="C1503" t="s">
        <v>217</v>
      </c>
      <c r="D1503">
        <v>69</v>
      </c>
      <c r="E1503">
        <v>60</v>
      </c>
      <c r="F1503">
        <v>0.02</v>
      </c>
      <c r="G1503">
        <v>521333</v>
      </c>
      <c r="H1503">
        <v>13160</v>
      </c>
      <c r="I1503">
        <v>15.8</v>
      </c>
      <c r="J1503">
        <v>115</v>
      </c>
      <c r="K1503">
        <v>115</v>
      </c>
      <c r="L1503">
        <v>13</v>
      </c>
      <c r="M1503">
        <v>0.97923875432525953</v>
      </c>
      <c r="N1503">
        <v>2.9066999999999998</v>
      </c>
      <c r="O1503">
        <v>2.2183999999999999</v>
      </c>
      <c r="P1503">
        <v>2.5190000000000001</v>
      </c>
      <c r="Q1503">
        <v>2.0059999999999998</v>
      </c>
      <c r="R1503">
        <v>5.1071999999999997</v>
      </c>
      <c r="S1503">
        <v>0.443</v>
      </c>
      <c r="T1503">
        <v>0.46200000000000002</v>
      </c>
      <c r="U1503">
        <v>0.443</v>
      </c>
      <c r="V1503">
        <v>0.46300000000000002</v>
      </c>
      <c r="W1503" t="s">
        <v>148</v>
      </c>
      <c r="X1503" t="s">
        <v>190</v>
      </c>
      <c r="Y1503" t="s">
        <v>89</v>
      </c>
      <c r="Z1503" t="s">
        <v>198</v>
      </c>
    </row>
    <row r="1504" spans="1:26" x14ac:dyDescent="0.25">
      <c r="A1504" s="148">
        <v>678</v>
      </c>
      <c r="B1504" s="25">
        <v>42958</v>
      </c>
      <c r="C1504" t="s">
        <v>222</v>
      </c>
      <c r="D1504">
        <v>58</v>
      </c>
      <c r="E1504">
        <v>79</v>
      </c>
      <c r="F1504">
        <v>0.02</v>
      </c>
      <c r="G1504">
        <v>521333</v>
      </c>
      <c r="H1504">
        <v>13160</v>
      </c>
      <c r="I1504">
        <v>15.8</v>
      </c>
      <c r="J1504">
        <v>115.5</v>
      </c>
      <c r="K1504">
        <v>115.5</v>
      </c>
      <c r="L1504">
        <v>13</v>
      </c>
      <c r="M1504">
        <v>0.97923875432525953</v>
      </c>
      <c r="N1504">
        <v>2.0192000000000001</v>
      </c>
      <c r="O1504">
        <v>2.1928999999999998</v>
      </c>
      <c r="P1504">
        <v>1.92</v>
      </c>
      <c r="Q1504">
        <v>2.0451000000000001</v>
      </c>
      <c r="R1504">
        <v>5.1071999999999997</v>
      </c>
      <c r="S1504">
        <v>0.48599999999999999</v>
      </c>
      <c r="T1504">
        <v>0.47599999999999998</v>
      </c>
      <c r="U1504">
        <v>0.47099999999999997</v>
      </c>
      <c r="V1504">
        <v>0.49099999999999999</v>
      </c>
      <c r="W1504" t="s">
        <v>205</v>
      </c>
      <c r="X1504">
        <v>0</v>
      </c>
      <c r="Y1504" t="s">
        <v>89</v>
      </c>
      <c r="Z1504" t="s">
        <v>198</v>
      </c>
    </row>
    <row r="1505" spans="1:26" x14ac:dyDescent="0.25">
      <c r="A1505" s="148">
        <v>677</v>
      </c>
      <c r="B1505" s="25">
        <v>42957</v>
      </c>
      <c r="C1505" t="s">
        <v>411</v>
      </c>
      <c r="D1505">
        <v>47</v>
      </c>
      <c r="E1505">
        <v>81</v>
      </c>
      <c r="F1505">
        <v>1.6E-2</v>
      </c>
      <c r="G1505">
        <v>521333</v>
      </c>
      <c r="H1505">
        <v>13160</v>
      </c>
      <c r="I1505">
        <v>15.9</v>
      </c>
      <c r="J1505">
        <v>116</v>
      </c>
      <c r="K1505">
        <v>116</v>
      </c>
      <c r="L1505">
        <v>13</v>
      </c>
      <c r="M1505">
        <v>0.97923875432525953</v>
      </c>
      <c r="N1505">
        <v>2.1092</v>
      </c>
      <c r="O1505">
        <v>2.0082</v>
      </c>
      <c r="P1505">
        <v>2.5550000000000002</v>
      </c>
      <c r="Q1505">
        <v>2.5</v>
      </c>
      <c r="R1505">
        <v>5.0468000000000002</v>
      </c>
      <c r="S1505">
        <v>0.61099999999999999</v>
      </c>
      <c r="T1505">
        <v>0.628</v>
      </c>
      <c r="U1505">
        <v>0.60699999999999998</v>
      </c>
      <c r="V1505">
        <v>0.623</v>
      </c>
      <c r="W1505" t="s">
        <v>205</v>
      </c>
      <c r="X1505" t="s">
        <v>192</v>
      </c>
      <c r="Y1505" t="s">
        <v>89</v>
      </c>
      <c r="Z1505" t="s">
        <v>198</v>
      </c>
    </row>
    <row r="1506" spans="1:26" x14ac:dyDescent="0.25">
      <c r="A1506" s="148">
        <v>676</v>
      </c>
      <c r="B1506" s="25">
        <v>42957</v>
      </c>
      <c r="C1506" t="s">
        <v>408</v>
      </c>
      <c r="D1506">
        <v>47</v>
      </c>
      <c r="E1506">
        <v>81</v>
      </c>
      <c r="F1506">
        <v>1.6E-2</v>
      </c>
      <c r="G1506">
        <v>521333</v>
      </c>
      <c r="H1506">
        <v>13160</v>
      </c>
      <c r="I1506">
        <v>16.100000000000001</v>
      </c>
      <c r="J1506">
        <v>118.5</v>
      </c>
      <c r="K1506">
        <v>118.5</v>
      </c>
      <c r="L1506">
        <v>13.1</v>
      </c>
      <c r="M1506">
        <v>0.97856154910096826</v>
      </c>
      <c r="N1506">
        <v>1.0192000000000001</v>
      </c>
      <c r="O1506">
        <v>1.0188200000000001</v>
      </c>
      <c r="P1506">
        <v>3.2850000000000001</v>
      </c>
      <c r="Q1506">
        <v>3.214</v>
      </c>
      <c r="R1506">
        <v>5.0468000000000002</v>
      </c>
      <c r="S1506">
        <v>1.627</v>
      </c>
      <c r="T1506">
        <v>1.5920000000000001</v>
      </c>
      <c r="U1506">
        <v>1.575</v>
      </c>
      <c r="V1506">
        <v>1.591</v>
      </c>
      <c r="W1506" t="s">
        <v>205</v>
      </c>
      <c r="X1506" t="s">
        <v>192</v>
      </c>
      <c r="Y1506" t="s">
        <v>89</v>
      </c>
      <c r="Z1506" t="s">
        <v>198</v>
      </c>
    </row>
    <row r="1507" spans="1:26" x14ac:dyDescent="0.25">
      <c r="A1507" s="148">
        <v>674</v>
      </c>
      <c r="B1507" s="25">
        <v>42957</v>
      </c>
      <c r="C1507" t="s">
        <v>293</v>
      </c>
      <c r="D1507">
        <v>69</v>
      </c>
      <c r="E1507">
        <v>78</v>
      </c>
      <c r="F1507">
        <v>1.6E-2</v>
      </c>
      <c r="G1507">
        <v>521333</v>
      </c>
      <c r="H1507">
        <v>13160</v>
      </c>
      <c r="I1507">
        <v>16.7</v>
      </c>
      <c r="J1507">
        <v>114</v>
      </c>
      <c r="K1507">
        <v>114</v>
      </c>
      <c r="L1507">
        <v>13.9</v>
      </c>
      <c r="M1507">
        <v>0.97317744154057773</v>
      </c>
      <c r="N1507">
        <v>2.0289999999999999</v>
      </c>
      <c r="O1507">
        <v>2.0552000000000001</v>
      </c>
      <c r="P1507">
        <v>4.0750000000000002</v>
      </c>
      <c r="Q1507">
        <v>4.1100000000000003</v>
      </c>
      <c r="R1507">
        <v>5.0468000000000002</v>
      </c>
      <c r="S1507">
        <v>1.014</v>
      </c>
      <c r="T1507">
        <v>1.0089999999999999</v>
      </c>
      <c r="U1507">
        <v>0.98399999999999999</v>
      </c>
      <c r="V1507">
        <v>0.98399999999999999</v>
      </c>
      <c r="W1507" t="s">
        <v>148</v>
      </c>
      <c r="X1507" t="s">
        <v>192</v>
      </c>
      <c r="Y1507" t="s">
        <v>89</v>
      </c>
      <c r="Z1507" t="s">
        <v>198</v>
      </c>
    </row>
    <row r="1508" spans="1:26" x14ac:dyDescent="0.25">
      <c r="A1508" s="148">
        <v>673</v>
      </c>
      <c r="B1508" s="25">
        <v>42957</v>
      </c>
      <c r="C1508" t="s">
        <v>500</v>
      </c>
      <c r="D1508">
        <v>69</v>
      </c>
      <c r="E1508">
        <v>70</v>
      </c>
      <c r="F1508">
        <v>1.6E-2</v>
      </c>
      <c r="G1508">
        <v>521333</v>
      </c>
      <c r="H1508">
        <v>13160</v>
      </c>
      <c r="I1508">
        <v>15.9</v>
      </c>
      <c r="J1508">
        <v>114</v>
      </c>
      <c r="K1508">
        <v>114</v>
      </c>
      <c r="L1508">
        <v>13.1</v>
      </c>
      <c r="M1508">
        <v>0.97856154910096826</v>
      </c>
      <c r="N1508">
        <v>2.4203999999999999</v>
      </c>
      <c r="O1508">
        <v>2.1295000000000002</v>
      </c>
      <c r="P1508">
        <v>4.508</v>
      </c>
      <c r="Q1508">
        <v>3.992</v>
      </c>
      <c r="R1508">
        <v>5.0468000000000002</v>
      </c>
      <c r="S1508">
        <v>0.94</v>
      </c>
      <c r="T1508">
        <v>0.94599999999999995</v>
      </c>
      <c r="U1508">
        <v>0.92300000000000004</v>
      </c>
      <c r="V1508">
        <v>0.93899999999999995</v>
      </c>
      <c r="W1508" t="s">
        <v>148</v>
      </c>
      <c r="X1508" t="s">
        <v>190</v>
      </c>
      <c r="Y1508" t="s">
        <v>89</v>
      </c>
      <c r="Z1508" t="s">
        <v>198</v>
      </c>
    </row>
    <row r="1509" spans="1:26" x14ac:dyDescent="0.25">
      <c r="A1509" s="148">
        <v>672</v>
      </c>
      <c r="B1509" s="25">
        <v>42957</v>
      </c>
      <c r="C1509" t="s">
        <v>220</v>
      </c>
      <c r="D1509">
        <v>68</v>
      </c>
      <c r="E1509">
        <v>70</v>
      </c>
      <c r="F1509">
        <v>1.6E-2</v>
      </c>
      <c r="G1509">
        <v>521333</v>
      </c>
      <c r="H1509">
        <v>13160</v>
      </c>
      <c r="I1509">
        <v>15.9</v>
      </c>
      <c r="J1509">
        <v>115</v>
      </c>
      <c r="K1509">
        <v>115</v>
      </c>
      <c r="L1509">
        <v>13.1</v>
      </c>
      <c r="M1509">
        <v>0.97856154910096826</v>
      </c>
      <c r="N1509">
        <v>2.3826000000000001</v>
      </c>
      <c r="O1509">
        <v>2.1901999999999999</v>
      </c>
      <c r="P1509">
        <v>2.1579999999999999</v>
      </c>
      <c r="Q1509">
        <v>1.9570000000000001</v>
      </c>
      <c r="R1509">
        <v>5.0468000000000002</v>
      </c>
      <c r="S1509">
        <v>0.45700000000000002</v>
      </c>
      <c r="T1509">
        <v>0.45100000000000001</v>
      </c>
      <c r="U1509">
        <v>0.44400000000000001</v>
      </c>
      <c r="V1509">
        <v>0.46</v>
      </c>
      <c r="W1509" t="s">
        <v>148</v>
      </c>
      <c r="X1509" t="s">
        <v>190</v>
      </c>
      <c r="Y1509" t="s">
        <v>89</v>
      </c>
      <c r="Z1509" t="s">
        <v>198</v>
      </c>
    </row>
    <row r="1510" spans="1:26" x14ac:dyDescent="0.25">
      <c r="A1510" s="148">
        <v>671</v>
      </c>
      <c r="B1510" s="25">
        <v>42957</v>
      </c>
      <c r="C1510" t="s">
        <v>217</v>
      </c>
      <c r="D1510">
        <v>66</v>
      </c>
      <c r="E1510">
        <v>71</v>
      </c>
      <c r="F1510">
        <v>1.6E-2</v>
      </c>
      <c r="G1510">
        <v>521333</v>
      </c>
      <c r="H1510">
        <v>13160</v>
      </c>
      <c r="I1510">
        <v>16.100000000000001</v>
      </c>
      <c r="J1510">
        <v>118.5</v>
      </c>
      <c r="K1510">
        <v>118.5</v>
      </c>
      <c r="L1510">
        <v>13.1</v>
      </c>
      <c r="M1510">
        <v>0.97856154910096826</v>
      </c>
      <c r="N1510">
        <v>2.0074000000000001</v>
      </c>
      <c r="O1510">
        <v>2.0480999999999998</v>
      </c>
      <c r="P1510">
        <v>1.7949999999999999</v>
      </c>
      <c r="Q1510">
        <v>1.86</v>
      </c>
      <c r="R1510">
        <v>5.0468000000000002</v>
      </c>
      <c r="S1510">
        <v>0.45100000000000001</v>
      </c>
      <c r="T1510">
        <v>0.45800000000000002</v>
      </c>
      <c r="U1510">
        <v>0.44500000000000001</v>
      </c>
      <c r="V1510">
        <v>0.46100000000000002</v>
      </c>
      <c r="W1510" t="s">
        <v>148</v>
      </c>
      <c r="X1510" t="s">
        <v>191</v>
      </c>
      <c r="Y1510" t="s">
        <v>89</v>
      </c>
      <c r="Z1510" t="s">
        <v>198</v>
      </c>
    </row>
    <row r="1511" spans="1:26" x14ac:dyDescent="0.25">
      <c r="A1511" s="148">
        <v>670</v>
      </c>
      <c r="B1511" s="25">
        <v>42956</v>
      </c>
      <c r="C1511" t="s">
        <v>406</v>
      </c>
      <c r="D1511">
        <v>66.400000000000006</v>
      </c>
      <c r="E1511">
        <v>70</v>
      </c>
      <c r="F1511">
        <v>1.6E-2</v>
      </c>
      <c r="G1511">
        <v>521333</v>
      </c>
      <c r="H1511">
        <v>13160</v>
      </c>
      <c r="I1511">
        <v>15.9</v>
      </c>
      <c r="J1511">
        <v>116</v>
      </c>
      <c r="K1511">
        <v>116</v>
      </c>
      <c r="L1511">
        <v>13</v>
      </c>
      <c r="M1511">
        <v>0.97923875432525953</v>
      </c>
      <c r="N1511">
        <v>0</v>
      </c>
      <c r="O1511">
        <v>0</v>
      </c>
      <c r="P1511">
        <v>0</v>
      </c>
      <c r="Q1511">
        <v>0</v>
      </c>
      <c r="R1511">
        <v>5.1086</v>
      </c>
      <c r="S1511" t="s">
        <v>468</v>
      </c>
      <c r="T1511" t="s">
        <v>468</v>
      </c>
      <c r="U1511" t="s">
        <v>468</v>
      </c>
      <c r="V1511">
        <v>2.2000000000000002</v>
      </c>
      <c r="W1511" t="s">
        <v>508</v>
      </c>
      <c r="X1511" t="s">
        <v>191</v>
      </c>
      <c r="Y1511" t="s">
        <v>89</v>
      </c>
      <c r="Z1511" t="s">
        <v>198</v>
      </c>
    </row>
    <row r="1512" spans="1:26" x14ac:dyDescent="0.25">
      <c r="A1512" s="148">
        <v>669</v>
      </c>
      <c r="B1512" s="25">
        <v>42956</v>
      </c>
      <c r="C1512" t="s">
        <v>410</v>
      </c>
      <c r="D1512">
        <v>67</v>
      </c>
      <c r="E1512">
        <v>69</v>
      </c>
      <c r="F1512">
        <v>1.6E-2</v>
      </c>
      <c r="G1512">
        <v>521333</v>
      </c>
      <c r="H1512">
        <v>13160</v>
      </c>
      <c r="I1512">
        <v>15.9</v>
      </c>
      <c r="J1512">
        <v>115</v>
      </c>
      <c r="K1512">
        <v>115</v>
      </c>
      <c r="L1512">
        <v>13.1</v>
      </c>
      <c r="M1512">
        <v>0.97856154910096826</v>
      </c>
      <c r="N1512">
        <v>2.0941999999999998</v>
      </c>
      <c r="O1512">
        <v>2.0385</v>
      </c>
      <c r="P1512">
        <v>2.2730000000000001</v>
      </c>
      <c r="Q1512">
        <v>2.1930000000000001</v>
      </c>
      <c r="R1512">
        <v>5.1086</v>
      </c>
      <c r="S1512">
        <v>0.55400000000000005</v>
      </c>
      <c r="T1512">
        <v>0.55000000000000004</v>
      </c>
      <c r="U1512">
        <v>0.54</v>
      </c>
      <c r="V1512">
        <v>0.55600000000000005</v>
      </c>
      <c r="W1512" t="s">
        <v>148</v>
      </c>
      <c r="X1512" t="s">
        <v>191</v>
      </c>
      <c r="Y1512" t="s">
        <v>89</v>
      </c>
      <c r="Z1512" t="s">
        <v>198</v>
      </c>
    </row>
    <row r="1513" spans="1:26" x14ac:dyDescent="0.25">
      <c r="A1513" s="148">
        <v>668</v>
      </c>
      <c r="B1513" s="25">
        <v>42956</v>
      </c>
      <c r="C1513">
        <v>0</v>
      </c>
      <c r="D1513">
        <v>67</v>
      </c>
      <c r="E1513">
        <v>69</v>
      </c>
      <c r="F1513">
        <v>1.6E-2</v>
      </c>
      <c r="G1513">
        <v>521333</v>
      </c>
      <c r="H1513">
        <v>13160</v>
      </c>
      <c r="I1513">
        <v>15.9</v>
      </c>
      <c r="J1513">
        <v>114</v>
      </c>
      <c r="K1513">
        <v>114</v>
      </c>
      <c r="L1513">
        <v>13.1</v>
      </c>
      <c r="M1513">
        <v>0.97856154910096826</v>
      </c>
      <c r="N1513">
        <v>1.0248999999999999</v>
      </c>
      <c r="O1513">
        <v>1.0764</v>
      </c>
      <c r="P1513">
        <v>3.6669999999999998</v>
      </c>
      <c r="Q1513">
        <v>3.8330000000000002</v>
      </c>
      <c r="R1513">
        <v>5.1086</v>
      </c>
      <c r="S1513">
        <v>1.8280000000000001</v>
      </c>
      <c r="T1513">
        <v>1.819</v>
      </c>
      <c r="U1513">
        <v>1.784</v>
      </c>
      <c r="V1513">
        <v>1.8</v>
      </c>
      <c r="W1513" t="s">
        <v>148</v>
      </c>
      <c r="X1513" t="s">
        <v>191</v>
      </c>
      <c r="Y1513" t="s">
        <v>89</v>
      </c>
      <c r="Z1513" t="s">
        <v>198</v>
      </c>
    </row>
    <row r="1514" spans="1:26" x14ac:dyDescent="0.25">
      <c r="A1514" s="148">
        <v>667</v>
      </c>
      <c r="B1514" s="25">
        <v>42955</v>
      </c>
      <c r="C1514" t="s">
        <v>293</v>
      </c>
      <c r="D1514">
        <v>53</v>
      </c>
      <c r="E1514">
        <v>75</v>
      </c>
      <c r="F1514">
        <v>1.6E-2</v>
      </c>
      <c r="G1514">
        <v>521333</v>
      </c>
      <c r="H1514">
        <v>13160</v>
      </c>
      <c r="I1514">
        <v>16.8</v>
      </c>
      <c r="J1514">
        <v>115.5</v>
      </c>
      <c r="K1514">
        <v>115.5</v>
      </c>
      <c r="L1514">
        <v>13.9</v>
      </c>
      <c r="M1514">
        <v>0.97317744154057773</v>
      </c>
      <c r="N1514">
        <v>2.0451000000000001</v>
      </c>
      <c r="O1514">
        <v>2.1374</v>
      </c>
      <c r="P1514">
        <v>4.0709999999999997</v>
      </c>
      <c r="Q1514">
        <v>4.1269999999999998</v>
      </c>
      <c r="R1514">
        <v>5.1207000000000003</v>
      </c>
      <c r="S1514">
        <v>1.0189999999999999</v>
      </c>
      <c r="T1514">
        <v>0.98899999999999999</v>
      </c>
      <c r="U1514">
        <v>0.97699999999999998</v>
      </c>
      <c r="V1514">
        <v>0.99299999999999999</v>
      </c>
      <c r="W1514" t="s">
        <v>148</v>
      </c>
      <c r="X1514" t="s">
        <v>191</v>
      </c>
      <c r="Y1514" t="s">
        <v>89</v>
      </c>
      <c r="Z1514" t="s">
        <v>198</v>
      </c>
    </row>
    <row r="1515" spans="1:26" x14ac:dyDescent="0.25">
      <c r="A1515" s="148">
        <v>664</v>
      </c>
      <c r="B1515" s="25">
        <v>42955</v>
      </c>
      <c r="C1515" t="s">
        <v>220</v>
      </c>
      <c r="D1515">
        <v>63.5</v>
      </c>
      <c r="E1515">
        <v>73</v>
      </c>
      <c r="F1515">
        <v>1.6E-2</v>
      </c>
      <c r="G1515">
        <v>521333</v>
      </c>
      <c r="H1515">
        <v>13160</v>
      </c>
      <c r="I1515">
        <v>15.8</v>
      </c>
      <c r="J1515">
        <v>115</v>
      </c>
      <c r="K1515">
        <v>115</v>
      </c>
      <c r="L1515">
        <v>13</v>
      </c>
      <c r="M1515">
        <v>0.97923875432525953</v>
      </c>
      <c r="N1515">
        <v>2.0455999999999999</v>
      </c>
      <c r="O1515">
        <v>2.0971000000000002</v>
      </c>
      <c r="P1515">
        <v>1.923</v>
      </c>
      <c r="Q1515">
        <v>2.0350000000000001</v>
      </c>
      <c r="R1515">
        <v>5.1207000000000003</v>
      </c>
      <c r="S1515">
        <v>0.48099999999999998</v>
      </c>
      <c r="T1515">
        <v>0.497</v>
      </c>
      <c r="U1515">
        <v>0.47899999999999998</v>
      </c>
      <c r="V1515">
        <v>0.495</v>
      </c>
      <c r="W1515" t="s">
        <v>148</v>
      </c>
      <c r="X1515" t="s">
        <v>191</v>
      </c>
      <c r="Y1515" t="s">
        <v>89</v>
      </c>
      <c r="Z1515" t="s">
        <v>198</v>
      </c>
    </row>
    <row r="1516" spans="1:26" x14ac:dyDescent="0.25">
      <c r="A1516" s="148">
        <v>666</v>
      </c>
      <c r="B1516" s="25">
        <v>42955</v>
      </c>
      <c r="C1516" t="s">
        <v>499</v>
      </c>
      <c r="D1516">
        <v>45</v>
      </c>
      <c r="E1516">
        <v>81</v>
      </c>
      <c r="F1516">
        <v>1.6E-2</v>
      </c>
      <c r="G1516">
        <v>521333</v>
      </c>
      <c r="H1516">
        <v>13160</v>
      </c>
      <c r="I1516">
        <v>15.6</v>
      </c>
      <c r="J1516">
        <v>114</v>
      </c>
      <c r="K1516">
        <v>114</v>
      </c>
      <c r="L1516">
        <v>12.9</v>
      </c>
      <c r="M1516">
        <v>0.97991689750692512</v>
      </c>
      <c r="N1516">
        <v>1.0192000000000001</v>
      </c>
      <c r="O1516">
        <v>1.0111000000000001</v>
      </c>
      <c r="P1516">
        <v>3.4192</v>
      </c>
      <c r="Q1516">
        <v>3.4</v>
      </c>
      <c r="R1516">
        <v>5.1207000000000003</v>
      </c>
      <c r="S1516">
        <v>1.718</v>
      </c>
      <c r="T1516">
        <v>1.722</v>
      </c>
      <c r="U1516">
        <v>1.6850000000000001</v>
      </c>
      <c r="V1516">
        <v>1.7010000000000001</v>
      </c>
      <c r="W1516" t="s">
        <v>205</v>
      </c>
      <c r="X1516" t="s">
        <v>192</v>
      </c>
      <c r="Y1516" t="s">
        <v>89</v>
      </c>
      <c r="Z1516" t="s">
        <v>198</v>
      </c>
    </row>
    <row r="1517" spans="1:26" x14ac:dyDescent="0.25">
      <c r="A1517" s="148">
        <v>665</v>
      </c>
      <c r="B1517" s="25">
        <v>42955</v>
      </c>
      <c r="C1517" t="s">
        <v>222</v>
      </c>
      <c r="D1517">
        <v>45</v>
      </c>
      <c r="E1517">
        <v>83</v>
      </c>
      <c r="F1517">
        <v>1.6E-2</v>
      </c>
      <c r="G1517">
        <v>521333</v>
      </c>
      <c r="H1517">
        <v>13160</v>
      </c>
      <c r="I1517">
        <v>15.9</v>
      </c>
      <c r="J1517">
        <v>115</v>
      </c>
      <c r="K1517">
        <v>115</v>
      </c>
      <c r="L1517">
        <v>13.1</v>
      </c>
      <c r="M1517">
        <v>0.97856154910096826</v>
      </c>
      <c r="N1517">
        <v>2.0192000000000001</v>
      </c>
      <c r="O1517">
        <v>2.1092</v>
      </c>
      <c r="P1517">
        <v>1.752</v>
      </c>
      <c r="Q1517">
        <v>1.8480000000000001</v>
      </c>
      <c r="R1517">
        <v>5.1207000000000003</v>
      </c>
      <c r="S1517">
        <v>0.44400000000000001</v>
      </c>
      <c r="T1517">
        <v>0.44900000000000001</v>
      </c>
      <c r="U1517">
        <v>0.437</v>
      </c>
      <c r="V1517">
        <v>0.45300000000000001</v>
      </c>
      <c r="W1517" t="s">
        <v>205</v>
      </c>
      <c r="X1517" t="s">
        <v>192</v>
      </c>
      <c r="Y1517" t="s">
        <v>89</v>
      </c>
      <c r="Z1517" t="s">
        <v>198</v>
      </c>
    </row>
    <row r="1518" spans="1:26" x14ac:dyDescent="0.25">
      <c r="A1518" s="148">
        <v>661</v>
      </c>
      <c r="B1518" s="25">
        <v>42955</v>
      </c>
      <c r="C1518">
        <v>0</v>
      </c>
      <c r="D1518">
        <v>65</v>
      </c>
      <c r="E1518">
        <v>76</v>
      </c>
      <c r="F1518">
        <v>1.6E-2</v>
      </c>
      <c r="G1518">
        <v>521333</v>
      </c>
      <c r="H1518">
        <v>13160</v>
      </c>
      <c r="I1518">
        <v>15.9</v>
      </c>
      <c r="J1518">
        <v>115.5</v>
      </c>
      <c r="K1518">
        <v>115.5</v>
      </c>
      <c r="L1518">
        <v>13.1</v>
      </c>
      <c r="M1518">
        <v>0.97856154910096826</v>
      </c>
      <c r="N1518">
        <v>1.0327</v>
      </c>
      <c r="O1518">
        <v>1.1032</v>
      </c>
      <c r="P1518">
        <v>4.0970000000000004</v>
      </c>
      <c r="Q1518">
        <v>4.3559999999999999</v>
      </c>
      <c r="R1518">
        <v>5.1207000000000003</v>
      </c>
      <c r="S1518">
        <v>2.032</v>
      </c>
      <c r="T1518">
        <v>2.0219999999999998</v>
      </c>
      <c r="U1518">
        <v>1.984</v>
      </c>
      <c r="V1518">
        <v>2</v>
      </c>
      <c r="W1518" t="s">
        <v>148</v>
      </c>
      <c r="X1518" t="s">
        <v>191</v>
      </c>
      <c r="Y1518" t="s">
        <v>89</v>
      </c>
      <c r="Z1518" t="s">
        <v>198</v>
      </c>
    </row>
    <row r="1519" spans="1:26" x14ac:dyDescent="0.25">
      <c r="A1519" s="148">
        <v>663</v>
      </c>
      <c r="B1519" s="25">
        <v>42955</v>
      </c>
      <c r="C1519" t="s">
        <v>406</v>
      </c>
      <c r="D1519">
        <v>64.2</v>
      </c>
      <c r="E1519">
        <v>74</v>
      </c>
      <c r="F1519">
        <v>1.6E-2</v>
      </c>
      <c r="G1519">
        <v>521333</v>
      </c>
      <c r="H1519">
        <v>13160</v>
      </c>
      <c r="I1519">
        <v>15.7</v>
      </c>
      <c r="J1519">
        <v>115</v>
      </c>
      <c r="K1519">
        <v>115</v>
      </c>
      <c r="L1519">
        <v>12.9</v>
      </c>
      <c r="M1519">
        <v>0.97991689750692512</v>
      </c>
      <c r="N1519">
        <v>1.0391999999999999</v>
      </c>
      <c r="O1519">
        <v>1.1127</v>
      </c>
      <c r="P1519">
        <v>3.5920000000000001</v>
      </c>
      <c r="Q1519">
        <v>3.8010000000000002</v>
      </c>
      <c r="R1519">
        <v>5.1207000000000003</v>
      </c>
      <c r="S1519">
        <v>1.77</v>
      </c>
      <c r="T1519">
        <v>1.7490000000000001</v>
      </c>
      <c r="U1519">
        <v>1.724</v>
      </c>
      <c r="V1519">
        <v>1.74</v>
      </c>
      <c r="W1519" t="s">
        <v>148</v>
      </c>
      <c r="X1519" t="s">
        <v>191</v>
      </c>
      <c r="Y1519" t="s">
        <v>89</v>
      </c>
      <c r="Z1519" t="s">
        <v>198</v>
      </c>
    </row>
    <row r="1520" spans="1:26" x14ac:dyDescent="0.25">
      <c r="A1520" s="148">
        <v>662</v>
      </c>
      <c r="B1520" s="25">
        <v>42955</v>
      </c>
      <c r="C1520" t="s">
        <v>220</v>
      </c>
      <c r="D1520">
        <v>65</v>
      </c>
      <c r="E1520">
        <v>76</v>
      </c>
      <c r="F1520">
        <v>1.6E-2</v>
      </c>
      <c r="G1520">
        <v>521333</v>
      </c>
      <c r="H1520">
        <v>13160</v>
      </c>
      <c r="I1520">
        <v>15.7</v>
      </c>
      <c r="J1520">
        <v>114.5</v>
      </c>
      <c r="K1520">
        <v>114.5</v>
      </c>
      <c r="L1520">
        <v>12.9</v>
      </c>
      <c r="M1520">
        <v>0.97991689750692512</v>
      </c>
      <c r="N1520">
        <v>1.9217</v>
      </c>
      <c r="O1520">
        <v>2.0470999999999999</v>
      </c>
      <c r="P1520">
        <v>2.2559999999999998</v>
      </c>
      <c r="Q1520">
        <v>2.3420000000000001</v>
      </c>
      <c r="R1520">
        <v>5.1207000000000003</v>
      </c>
      <c r="S1520">
        <v>0.60099999999999998</v>
      </c>
      <c r="T1520">
        <v>0.58599999999999997</v>
      </c>
      <c r="U1520">
        <v>0.58199999999999996</v>
      </c>
      <c r="V1520">
        <v>0.59799999999999998</v>
      </c>
      <c r="W1520" t="s">
        <v>148</v>
      </c>
      <c r="X1520" t="s">
        <v>191</v>
      </c>
      <c r="Y1520" t="s">
        <v>89</v>
      </c>
      <c r="Z1520" t="s">
        <v>198</v>
      </c>
    </row>
    <row r="1521" spans="1:26" x14ac:dyDescent="0.25">
      <c r="A1521" s="148">
        <v>660</v>
      </c>
      <c r="B1521" s="25">
        <v>42955</v>
      </c>
      <c r="C1521" t="s">
        <v>293</v>
      </c>
      <c r="D1521">
        <v>65.3</v>
      </c>
      <c r="E1521">
        <v>76</v>
      </c>
      <c r="F1521">
        <v>1.6E-2</v>
      </c>
      <c r="G1521">
        <v>521333</v>
      </c>
      <c r="H1521">
        <v>13160</v>
      </c>
      <c r="I1521">
        <v>16.600000000000001</v>
      </c>
      <c r="J1521">
        <v>114</v>
      </c>
      <c r="K1521">
        <v>114</v>
      </c>
      <c r="L1521">
        <v>13.8</v>
      </c>
      <c r="M1521">
        <v>0.97384721266345486</v>
      </c>
      <c r="N1521">
        <v>1.1036999999999999</v>
      </c>
      <c r="O1521">
        <v>1.0741000000000001</v>
      </c>
      <c r="P1521">
        <v>2.6269999999999998</v>
      </c>
      <c r="Q1521">
        <v>2.5569999999999999</v>
      </c>
      <c r="R1521">
        <v>5.1207000000000003</v>
      </c>
      <c r="S1521">
        <v>1.2190000000000001</v>
      </c>
      <c r="T1521">
        <v>1.2190000000000001</v>
      </c>
      <c r="U1521">
        <v>1.1870000000000001</v>
      </c>
      <c r="V1521">
        <v>1.2030000000000001</v>
      </c>
      <c r="W1521" t="s">
        <v>148</v>
      </c>
      <c r="X1521" t="s">
        <v>191</v>
      </c>
      <c r="Y1521" t="s">
        <v>89</v>
      </c>
      <c r="Z1521" t="s">
        <v>198</v>
      </c>
    </row>
    <row r="1522" spans="1:26" x14ac:dyDescent="0.25">
      <c r="A1522" s="148">
        <v>659</v>
      </c>
      <c r="B1522" s="25">
        <v>42955</v>
      </c>
      <c r="C1522">
        <v>0</v>
      </c>
      <c r="D1522">
        <v>66</v>
      </c>
      <c r="E1522">
        <v>77</v>
      </c>
      <c r="F1522">
        <v>1.6E-2</v>
      </c>
      <c r="G1522">
        <v>521333</v>
      </c>
      <c r="H1522">
        <v>13160</v>
      </c>
      <c r="I1522">
        <v>15.9</v>
      </c>
      <c r="J1522">
        <v>114</v>
      </c>
      <c r="K1522">
        <v>114</v>
      </c>
      <c r="L1522">
        <v>13.1</v>
      </c>
      <c r="M1522">
        <v>0.97856154910096826</v>
      </c>
      <c r="N1522">
        <v>2.0929000000000002</v>
      </c>
      <c r="O1522">
        <v>2.1827999999999999</v>
      </c>
      <c r="P1522">
        <v>1.347</v>
      </c>
      <c r="Q1522">
        <v>1.3919999999999999</v>
      </c>
      <c r="R1522">
        <v>5.1207000000000003</v>
      </c>
      <c r="S1522">
        <v>0.33</v>
      </c>
      <c r="T1522">
        <v>0.32700000000000001</v>
      </c>
      <c r="U1522">
        <v>0.32100000000000001</v>
      </c>
      <c r="V1522">
        <v>0.33700000000000002</v>
      </c>
      <c r="W1522" t="s">
        <v>205</v>
      </c>
      <c r="X1522" t="s">
        <v>192</v>
      </c>
      <c r="Y1522" t="s">
        <v>89</v>
      </c>
      <c r="Z1522" t="s">
        <v>198</v>
      </c>
    </row>
    <row r="1523" spans="1:26" x14ac:dyDescent="0.25">
      <c r="A1523" s="148">
        <v>658</v>
      </c>
      <c r="B1523" s="25">
        <v>42955</v>
      </c>
      <c r="C1523" t="s">
        <v>217</v>
      </c>
      <c r="D1523">
        <v>66</v>
      </c>
      <c r="E1523">
        <v>77</v>
      </c>
      <c r="F1523">
        <v>1.6E-2</v>
      </c>
      <c r="G1523">
        <v>521333</v>
      </c>
      <c r="H1523">
        <v>13160</v>
      </c>
      <c r="I1523">
        <v>15.9</v>
      </c>
      <c r="J1523">
        <v>115</v>
      </c>
      <c r="K1523">
        <v>115</v>
      </c>
      <c r="L1523">
        <v>13.1</v>
      </c>
      <c r="M1523">
        <v>0.97856154910096826</v>
      </c>
      <c r="N1523">
        <v>2.0910000000000002</v>
      </c>
      <c r="O1523">
        <v>2.1092</v>
      </c>
      <c r="P1523">
        <v>1.7949999999999999</v>
      </c>
      <c r="Q1523">
        <v>1.84</v>
      </c>
      <c r="R1523">
        <v>5.1207000000000003</v>
      </c>
      <c r="S1523">
        <v>0.44</v>
      </c>
      <c r="T1523">
        <v>0.44700000000000001</v>
      </c>
      <c r="U1523">
        <v>0.434</v>
      </c>
      <c r="V1523">
        <v>0.45</v>
      </c>
      <c r="W1523" t="s">
        <v>148</v>
      </c>
      <c r="X1523" t="s">
        <v>192</v>
      </c>
      <c r="Y1523" t="s">
        <v>89</v>
      </c>
      <c r="Z1523" t="s">
        <v>198</v>
      </c>
    </row>
    <row r="1524" spans="1:26" x14ac:dyDescent="0.25">
      <c r="A1524" s="148">
        <v>657</v>
      </c>
      <c r="B1524" s="25">
        <v>42955</v>
      </c>
      <c r="C1524" t="s">
        <v>222</v>
      </c>
      <c r="D1524">
        <v>63.5</v>
      </c>
      <c r="E1524">
        <v>73</v>
      </c>
      <c r="F1524">
        <v>1.6E-2</v>
      </c>
      <c r="G1524">
        <v>521333</v>
      </c>
      <c r="H1524">
        <v>13160</v>
      </c>
      <c r="I1524">
        <v>15.7</v>
      </c>
      <c r="J1524">
        <v>115</v>
      </c>
      <c r="K1524">
        <v>115</v>
      </c>
      <c r="L1524">
        <v>12.9</v>
      </c>
      <c r="M1524">
        <v>0.97991689750692512</v>
      </c>
      <c r="N1524">
        <v>2.0236999999999998</v>
      </c>
      <c r="O1524">
        <v>2.1223999999999998</v>
      </c>
      <c r="P1524">
        <v>1.972</v>
      </c>
      <c r="Q1524">
        <v>2.0009999999999999</v>
      </c>
      <c r="R1524">
        <v>5.1207000000000003</v>
      </c>
      <c r="S1524">
        <v>0.499</v>
      </c>
      <c r="T1524">
        <v>0.48299999999999998</v>
      </c>
      <c r="U1524">
        <v>0.48099999999999998</v>
      </c>
      <c r="V1524">
        <v>0.497</v>
      </c>
      <c r="W1524" t="s">
        <v>148</v>
      </c>
      <c r="X1524" t="s">
        <v>191</v>
      </c>
      <c r="Y1524" t="s">
        <v>89</v>
      </c>
      <c r="Z1524" t="s">
        <v>198</v>
      </c>
    </row>
    <row r="1525" spans="1:26" x14ac:dyDescent="0.25">
      <c r="A1525" s="148">
        <v>656</v>
      </c>
      <c r="B1525" s="25">
        <v>42954</v>
      </c>
      <c r="C1525" t="s">
        <v>408</v>
      </c>
      <c r="D1525">
        <v>63.2</v>
      </c>
      <c r="E1525">
        <v>75</v>
      </c>
      <c r="F1525">
        <v>1.6E-2</v>
      </c>
      <c r="G1525">
        <v>521333</v>
      </c>
      <c r="H1525">
        <v>13160</v>
      </c>
      <c r="I1525">
        <v>15.9</v>
      </c>
      <c r="J1525">
        <v>116</v>
      </c>
      <c r="K1525">
        <v>116</v>
      </c>
      <c r="L1525">
        <v>13</v>
      </c>
      <c r="M1525">
        <v>0.97923875432525953</v>
      </c>
      <c r="N1525">
        <v>1.0327</v>
      </c>
      <c r="O1525">
        <v>1.0435000000000001</v>
      </c>
      <c r="P1525">
        <v>2.9889999999999999</v>
      </c>
      <c r="Q1525">
        <v>3.0840000000000001</v>
      </c>
      <c r="R1525">
        <v>5.1284000000000001</v>
      </c>
      <c r="S1525">
        <v>1.484</v>
      </c>
      <c r="T1525">
        <v>1.516</v>
      </c>
      <c r="U1525">
        <v>1.4690000000000001</v>
      </c>
      <c r="V1525">
        <v>1.4850000000000001</v>
      </c>
      <c r="W1525" t="s">
        <v>148</v>
      </c>
      <c r="X1525" t="s">
        <v>191</v>
      </c>
      <c r="Y1525" t="s">
        <v>89</v>
      </c>
      <c r="Z1525" t="s">
        <v>198</v>
      </c>
    </row>
    <row r="1526" spans="1:26" x14ac:dyDescent="0.25">
      <c r="A1526" s="148">
        <v>655</v>
      </c>
      <c r="B1526" s="25">
        <v>42954</v>
      </c>
      <c r="C1526" t="s">
        <v>411</v>
      </c>
      <c r="D1526">
        <v>64.8</v>
      </c>
      <c r="E1526">
        <v>75</v>
      </c>
      <c r="F1526">
        <v>1.6E-2</v>
      </c>
      <c r="G1526">
        <v>521333</v>
      </c>
      <c r="H1526">
        <v>13160</v>
      </c>
      <c r="I1526">
        <v>15.8</v>
      </c>
      <c r="J1526">
        <v>114</v>
      </c>
      <c r="K1526">
        <v>114</v>
      </c>
      <c r="L1526">
        <v>13</v>
      </c>
      <c r="M1526">
        <v>0.97923875432525953</v>
      </c>
      <c r="N1526">
        <v>2.0724</v>
      </c>
      <c r="O1526">
        <v>2.0148000000000001</v>
      </c>
      <c r="P1526">
        <v>2.3780000000000001</v>
      </c>
      <c r="Q1526">
        <v>2.2890000000000001</v>
      </c>
      <c r="R1526">
        <v>5.1284000000000001</v>
      </c>
      <c r="S1526">
        <v>0.58799999999999997</v>
      </c>
      <c r="T1526">
        <v>0.58299999999999996</v>
      </c>
      <c r="U1526">
        <v>0.57299999999999995</v>
      </c>
      <c r="V1526">
        <v>0.58899999999999997</v>
      </c>
      <c r="W1526" t="s">
        <v>148</v>
      </c>
      <c r="X1526" t="s">
        <v>191</v>
      </c>
      <c r="Y1526" t="s">
        <v>89</v>
      </c>
      <c r="Z1526" t="s">
        <v>198</v>
      </c>
    </row>
    <row r="1527" spans="1:26" x14ac:dyDescent="0.25">
      <c r="A1527" s="148">
        <v>654</v>
      </c>
      <c r="B1527" s="25">
        <v>42954</v>
      </c>
      <c r="C1527">
        <v>0</v>
      </c>
      <c r="D1527">
        <v>65.400000000000006</v>
      </c>
      <c r="E1527">
        <v>76</v>
      </c>
      <c r="F1527">
        <v>1.6E-2</v>
      </c>
      <c r="G1527">
        <v>521333</v>
      </c>
      <c r="H1527">
        <v>13160</v>
      </c>
      <c r="I1527">
        <v>16</v>
      </c>
      <c r="J1527">
        <v>116</v>
      </c>
      <c r="K1527">
        <v>116</v>
      </c>
      <c r="L1527">
        <v>13.1</v>
      </c>
      <c r="M1527">
        <v>0.97856154910096826</v>
      </c>
      <c r="N1527">
        <v>1.0410999999999999</v>
      </c>
      <c r="O1527">
        <v>1.0379</v>
      </c>
      <c r="P1527">
        <v>3.508</v>
      </c>
      <c r="Q1527">
        <v>3.4670000000000001</v>
      </c>
      <c r="R1527">
        <v>5.1284000000000001</v>
      </c>
      <c r="S1527">
        <v>1.728</v>
      </c>
      <c r="T1527">
        <v>1.7130000000000001</v>
      </c>
      <c r="U1527">
        <v>1.6839999999999999</v>
      </c>
      <c r="V1527">
        <v>1.7</v>
      </c>
      <c r="W1527" t="s">
        <v>148</v>
      </c>
      <c r="X1527" t="s">
        <v>191</v>
      </c>
      <c r="Y1527" t="s">
        <v>89</v>
      </c>
      <c r="Z1527" t="s">
        <v>198</v>
      </c>
    </row>
    <row r="1528" spans="1:26" x14ac:dyDescent="0.25">
      <c r="A1528" s="148">
        <v>653</v>
      </c>
      <c r="B1528" s="25">
        <v>42954</v>
      </c>
      <c r="C1528">
        <v>0</v>
      </c>
      <c r="D1528">
        <v>65.400000000000006</v>
      </c>
      <c r="E1528">
        <v>76</v>
      </c>
      <c r="F1528">
        <v>1.6E-2</v>
      </c>
      <c r="G1528">
        <v>521333</v>
      </c>
      <c r="H1528">
        <v>13160</v>
      </c>
      <c r="I1528">
        <v>15.9</v>
      </c>
      <c r="J1528">
        <v>115.5</v>
      </c>
      <c r="K1528">
        <v>115.5</v>
      </c>
      <c r="L1528">
        <v>13.1</v>
      </c>
      <c r="M1528">
        <v>0.97856154910096826</v>
      </c>
      <c r="N1528">
        <v>2.0234999999999999</v>
      </c>
      <c r="O1528">
        <v>2.0716000000000001</v>
      </c>
      <c r="P1528">
        <v>3.375</v>
      </c>
      <c r="Q1528">
        <v>3.4780000000000002</v>
      </c>
      <c r="R1528">
        <v>5.1284000000000001</v>
      </c>
      <c r="S1528">
        <v>0.85499999999999998</v>
      </c>
      <c r="T1528">
        <v>0.86099999999999999</v>
      </c>
      <c r="U1528">
        <v>0.84</v>
      </c>
      <c r="V1528">
        <v>0.85599999999999998</v>
      </c>
      <c r="W1528" t="s">
        <v>148</v>
      </c>
      <c r="X1528" t="s">
        <v>191</v>
      </c>
      <c r="Y1528" t="s">
        <v>89</v>
      </c>
      <c r="Z1528" t="s">
        <v>198</v>
      </c>
    </row>
    <row r="1529" spans="1:26" s="153" customFormat="1" x14ac:dyDescent="0.25">
      <c r="A1529" s="148">
        <v>652</v>
      </c>
      <c r="B1529" s="25">
        <v>42954</v>
      </c>
      <c r="C1529" t="s">
        <v>293</v>
      </c>
      <c r="D1529">
        <v>66</v>
      </c>
      <c r="E1529">
        <v>77</v>
      </c>
      <c r="F1529">
        <v>1.1599999999999999E-2</v>
      </c>
      <c r="G1529">
        <v>521333</v>
      </c>
      <c r="H1529">
        <v>13160</v>
      </c>
      <c r="I1529">
        <v>16.8</v>
      </c>
      <c r="J1529">
        <v>116.5</v>
      </c>
      <c r="K1529">
        <v>116.5</v>
      </c>
      <c r="L1529">
        <v>13.9</v>
      </c>
      <c r="M1529">
        <v>0.97317744154057773</v>
      </c>
      <c r="N1529">
        <v>1.0245</v>
      </c>
      <c r="O1529">
        <v>1.1329</v>
      </c>
      <c r="P1529">
        <v>3.3420000000000001</v>
      </c>
      <c r="Q1529">
        <v>3.6179999999999999</v>
      </c>
      <c r="R1529">
        <v>5.1284000000000001</v>
      </c>
      <c r="S1529">
        <v>1.673</v>
      </c>
      <c r="T1529">
        <v>1.6379999999999999</v>
      </c>
      <c r="U1529">
        <v>1.611</v>
      </c>
      <c r="V1529">
        <v>1.623</v>
      </c>
      <c r="W1529" t="s">
        <v>148</v>
      </c>
      <c r="X1529" t="s">
        <v>191</v>
      </c>
      <c r="Y1529" t="s">
        <v>89</v>
      </c>
      <c r="Z1529" t="s">
        <v>198</v>
      </c>
    </row>
    <row r="1530" spans="1:26" s="153" customFormat="1" x14ac:dyDescent="0.25">
      <c r="A1530" s="154">
        <v>651</v>
      </c>
      <c r="B1530" s="152">
        <v>42954</v>
      </c>
      <c r="C1530" s="153" t="s">
        <v>220</v>
      </c>
      <c r="D1530" s="153">
        <v>66</v>
      </c>
      <c r="E1530" s="153">
        <v>77</v>
      </c>
      <c r="F1530" s="153">
        <v>1.6E-2</v>
      </c>
      <c r="G1530" s="153">
        <v>521333</v>
      </c>
      <c r="H1530" s="153">
        <v>13160</v>
      </c>
      <c r="I1530" s="153">
        <v>15.7</v>
      </c>
      <c r="J1530" s="153">
        <v>114.5</v>
      </c>
      <c r="K1530" s="153">
        <v>114.5</v>
      </c>
      <c r="L1530" s="153">
        <v>12.9</v>
      </c>
      <c r="M1530" s="153">
        <v>0.97991689750692512</v>
      </c>
      <c r="N1530" s="153">
        <v>2.0192000000000001</v>
      </c>
      <c r="O1530" s="153">
        <v>2.0782699999999998</v>
      </c>
      <c r="P1530" s="153">
        <v>1.9419999999999999</v>
      </c>
      <c r="Q1530" s="153">
        <v>1.9528000000000001</v>
      </c>
      <c r="R1530" s="153">
        <v>5.1284000000000001</v>
      </c>
      <c r="S1530" s="153">
        <v>0.49299999999999999</v>
      </c>
      <c r="T1530" s="153">
        <v>0.48199999999999998</v>
      </c>
      <c r="U1530" s="153">
        <v>0.47799999999999998</v>
      </c>
      <c r="V1530" s="153">
        <v>0.49399999999999999</v>
      </c>
      <c r="W1530" s="153" t="s">
        <v>205</v>
      </c>
      <c r="X1530" s="153" t="s">
        <v>192</v>
      </c>
      <c r="Y1530" s="153" t="s">
        <v>89</v>
      </c>
      <c r="Z1530" s="153" t="s">
        <v>198</v>
      </c>
    </row>
    <row r="1531" spans="1:26" s="153" customFormat="1" x14ac:dyDescent="0.25">
      <c r="A1531" s="154">
        <v>650</v>
      </c>
      <c r="B1531" s="152">
        <v>42953</v>
      </c>
      <c r="C1531" s="153" t="s">
        <v>217</v>
      </c>
      <c r="D1531" s="153">
        <v>63.5</v>
      </c>
      <c r="E1531" s="153">
        <v>69</v>
      </c>
      <c r="F1531" s="153">
        <v>1.6E-2</v>
      </c>
      <c r="G1531" s="153">
        <v>521333</v>
      </c>
      <c r="H1531" s="153">
        <v>13160</v>
      </c>
      <c r="I1531" s="153">
        <v>15.9</v>
      </c>
      <c r="J1531" s="153">
        <v>116</v>
      </c>
      <c r="K1531" s="153">
        <v>116</v>
      </c>
      <c r="L1531" s="153">
        <v>13</v>
      </c>
      <c r="M1531" s="153">
        <v>0.97923875432525953</v>
      </c>
      <c r="N1531" s="153">
        <v>2.1227</v>
      </c>
      <c r="O1531" s="153">
        <v>1.9832000000000001</v>
      </c>
      <c r="P1531" s="153">
        <v>1.9079999999999999</v>
      </c>
      <c r="Q1531" s="153">
        <v>1.843</v>
      </c>
      <c r="R1531" s="153">
        <v>5.1369999999999996</v>
      </c>
      <c r="S1531" s="153">
        <v>0.46200000000000002</v>
      </c>
      <c r="T1531" s="153">
        <v>0.47699999999999998</v>
      </c>
      <c r="U1531" s="153">
        <v>0.46</v>
      </c>
      <c r="V1531" s="153">
        <v>0.47599999999999998</v>
      </c>
      <c r="W1531" s="153" t="s">
        <v>148</v>
      </c>
      <c r="X1531" s="153" t="s">
        <v>191</v>
      </c>
      <c r="Y1531" s="153" t="s">
        <v>89</v>
      </c>
      <c r="Z1531" s="153" t="s">
        <v>198</v>
      </c>
    </row>
    <row r="1532" spans="1:26" s="153" customFormat="1" x14ac:dyDescent="0.25">
      <c r="A1532" s="154">
        <v>649</v>
      </c>
      <c r="B1532" s="152">
        <v>42953</v>
      </c>
      <c r="C1532" s="153" t="s">
        <v>407</v>
      </c>
      <c r="D1532" s="153">
        <v>63.8</v>
      </c>
      <c r="E1532" s="153">
        <v>70</v>
      </c>
      <c r="F1532" s="153">
        <v>1.6E-2</v>
      </c>
      <c r="G1532" s="153">
        <v>521333</v>
      </c>
      <c r="H1532" s="153">
        <v>13160</v>
      </c>
      <c r="I1532" s="153">
        <v>15.7</v>
      </c>
      <c r="J1532" s="153">
        <v>115</v>
      </c>
      <c r="K1532" s="153">
        <v>115</v>
      </c>
      <c r="L1532" s="153">
        <v>12.9</v>
      </c>
      <c r="M1532" s="153">
        <v>0.97991689750692512</v>
      </c>
      <c r="N1532" s="153">
        <v>1.0123</v>
      </c>
      <c r="O1532" s="153">
        <v>1.0933999999999999</v>
      </c>
      <c r="P1532" s="153">
        <v>4.0060000000000002</v>
      </c>
      <c r="Q1532" s="153">
        <v>4.2830000000000004</v>
      </c>
      <c r="R1532" s="153">
        <v>5.1369999999999996</v>
      </c>
      <c r="S1532" s="153">
        <v>2.0329999999999999</v>
      </c>
      <c r="T1532" s="153">
        <v>2.012</v>
      </c>
      <c r="U1532" s="153">
        <v>1.982</v>
      </c>
      <c r="V1532" s="153">
        <v>1.998</v>
      </c>
      <c r="W1532" s="153" t="s">
        <v>148</v>
      </c>
      <c r="X1532" s="153" t="s">
        <v>191</v>
      </c>
      <c r="Y1532" s="153" t="s">
        <v>89</v>
      </c>
      <c r="Z1532" s="153" t="s">
        <v>198</v>
      </c>
    </row>
    <row r="1533" spans="1:26" s="153" customFormat="1" x14ac:dyDescent="0.25">
      <c r="A1533" s="154">
        <v>648</v>
      </c>
      <c r="B1533" s="152">
        <v>42953</v>
      </c>
      <c r="C1533" s="153" t="s">
        <v>410</v>
      </c>
      <c r="D1533" s="153">
        <v>64</v>
      </c>
      <c r="E1533" s="153">
        <v>70</v>
      </c>
      <c r="F1533" s="153">
        <v>1.6E-2</v>
      </c>
      <c r="G1533" s="153">
        <v>521333</v>
      </c>
      <c r="H1533" s="153">
        <v>13160</v>
      </c>
      <c r="I1533" s="153">
        <v>15.7</v>
      </c>
      <c r="J1533" s="153">
        <v>114.5</v>
      </c>
      <c r="K1533" s="153">
        <v>114.5</v>
      </c>
      <c r="L1533" s="153">
        <v>12.9</v>
      </c>
      <c r="M1533" s="153">
        <v>0.97991689750692512</v>
      </c>
      <c r="N1533" s="153">
        <v>2.0318000000000001</v>
      </c>
      <c r="O1533" s="153">
        <v>1.8974</v>
      </c>
      <c r="P1533" s="153">
        <v>2.2090000000000001</v>
      </c>
      <c r="Q1533" s="153">
        <v>2.1320000000000001</v>
      </c>
      <c r="R1533" s="153">
        <v>5.1369999999999996</v>
      </c>
      <c r="S1533" s="153">
        <v>0.55900000000000005</v>
      </c>
      <c r="T1533" s="153">
        <v>0.57699999999999996</v>
      </c>
      <c r="U1533" s="153">
        <v>0.55700000000000005</v>
      </c>
      <c r="V1533" s="153">
        <v>0.57299999999999995</v>
      </c>
      <c r="W1533" s="153" t="s">
        <v>148</v>
      </c>
      <c r="X1533" s="153" t="s">
        <v>191</v>
      </c>
      <c r="Y1533" s="153" t="s">
        <v>89</v>
      </c>
      <c r="Z1533" s="153" t="s">
        <v>198</v>
      </c>
    </row>
    <row r="1534" spans="1:26" x14ac:dyDescent="0.25">
      <c r="A1534" s="154">
        <v>647</v>
      </c>
      <c r="B1534" s="152">
        <v>42953</v>
      </c>
      <c r="C1534" s="153">
        <v>0</v>
      </c>
      <c r="D1534" s="153">
        <v>64.3</v>
      </c>
      <c r="E1534" s="153">
        <v>71</v>
      </c>
      <c r="F1534" s="153">
        <v>1.6E-2</v>
      </c>
      <c r="G1534" s="153">
        <v>521333</v>
      </c>
      <c r="H1534" s="153">
        <v>13160</v>
      </c>
      <c r="I1534" s="153">
        <v>16.5</v>
      </c>
      <c r="J1534" s="153">
        <v>128</v>
      </c>
      <c r="K1534" s="153">
        <v>128</v>
      </c>
      <c r="L1534" s="153">
        <v>13</v>
      </c>
      <c r="M1534" s="153">
        <v>0.97923875432525953</v>
      </c>
      <c r="N1534" s="153">
        <v>1.0246999999999999</v>
      </c>
      <c r="O1534" s="153">
        <v>1.0822000000000001</v>
      </c>
      <c r="P1534" s="153">
        <v>3.6230000000000002</v>
      </c>
      <c r="Q1534" s="153">
        <v>3.8479999999999999</v>
      </c>
      <c r="R1534" s="153">
        <v>5.1369999999999996</v>
      </c>
      <c r="S1534" s="153">
        <v>1.8160000000000001</v>
      </c>
      <c r="T1534" s="153">
        <v>1.827</v>
      </c>
      <c r="U1534" s="153">
        <v>1.784</v>
      </c>
      <c r="V1534" s="153">
        <v>1.8</v>
      </c>
      <c r="W1534" s="153" t="s">
        <v>148</v>
      </c>
      <c r="X1534" s="153" t="s">
        <v>191</v>
      </c>
      <c r="Y1534" s="153" t="s">
        <v>89</v>
      </c>
      <c r="Z1534" s="153" t="s">
        <v>198</v>
      </c>
    </row>
    <row r="1535" spans="1:26" x14ac:dyDescent="0.25">
      <c r="A1535" s="148">
        <v>646</v>
      </c>
      <c r="B1535" s="25">
        <v>42953</v>
      </c>
      <c r="C1535" t="s">
        <v>293</v>
      </c>
      <c r="D1535">
        <v>64.3</v>
      </c>
      <c r="E1535">
        <v>76</v>
      </c>
      <c r="F1535">
        <v>1.6E-2</v>
      </c>
      <c r="G1535">
        <v>521333</v>
      </c>
      <c r="H1535">
        <v>13160</v>
      </c>
      <c r="I1535">
        <v>16.7</v>
      </c>
      <c r="J1535">
        <v>115</v>
      </c>
      <c r="K1535">
        <v>115</v>
      </c>
      <c r="L1535">
        <v>13.8</v>
      </c>
      <c r="M1535">
        <v>0.97384721266345486</v>
      </c>
      <c r="N1535">
        <v>0</v>
      </c>
      <c r="O1535">
        <v>0</v>
      </c>
      <c r="P1535">
        <v>0</v>
      </c>
      <c r="Q1535">
        <v>0</v>
      </c>
      <c r="R1535">
        <v>5.1369999999999996</v>
      </c>
      <c r="S1535" t="s">
        <v>468</v>
      </c>
      <c r="T1535" t="s">
        <v>468</v>
      </c>
      <c r="U1535" t="s">
        <v>468</v>
      </c>
      <c r="V1535">
        <v>2.2000000000000002</v>
      </c>
      <c r="W1535" t="s">
        <v>508</v>
      </c>
      <c r="X1535" t="s">
        <v>191</v>
      </c>
      <c r="Y1535" t="s">
        <v>89</v>
      </c>
      <c r="Z1535" t="s">
        <v>198</v>
      </c>
    </row>
    <row r="1536" spans="1:26" x14ac:dyDescent="0.25">
      <c r="A1536" s="148">
        <v>645</v>
      </c>
      <c r="B1536" s="25">
        <v>42953</v>
      </c>
      <c r="C1536">
        <v>0</v>
      </c>
      <c r="D1536">
        <v>65</v>
      </c>
      <c r="E1536">
        <v>76</v>
      </c>
      <c r="F1536">
        <v>1.6E-2</v>
      </c>
      <c r="G1536">
        <v>521333</v>
      </c>
      <c r="H1536">
        <v>13160</v>
      </c>
      <c r="I1536">
        <v>16</v>
      </c>
      <c r="J1536">
        <v>116</v>
      </c>
      <c r="K1536">
        <v>116</v>
      </c>
      <c r="L1536">
        <v>13.1</v>
      </c>
      <c r="M1536">
        <v>0.97856154910096826</v>
      </c>
      <c r="N1536">
        <v>1.9279999999999999</v>
      </c>
      <c r="O1536">
        <v>1.7871999999999999</v>
      </c>
      <c r="P1536">
        <v>1.5920000000000001</v>
      </c>
      <c r="Q1536">
        <v>1.512</v>
      </c>
      <c r="R1536">
        <v>5.1369999999999996</v>
      </c>
      <c r="S1536">
        <v>0.42399999999999999</v>
      </c>
      <c r="T1536">
        <v>0.435</v>
      </c>
      <c r="U1536">
        <v>0.42</v>
      </c>
      <c r="V1536">
        <v>0.436</v>
      </c>
      <c r="W1536" t="s">
        <v>148</v>
      </c>
      <c r="X1536" t="s">
        <v>192</v>
      </c>
      <c r="Y1536" t="s">
        <v>89</v>
      </c>
      <c r="Z1536" t="s">
        <v>198</v>
      </c>
    </row>
    <row r="1537" spans="1:26" x14ac:dyDescent="0.25">
      <c r="A1537" s="148">
        <v>644</v>
      </c>
      <c r="B1537" s="25">
        <v>42953</v>
      </c>
      <c r="C1537" t="s">
        <v>222</v>
      </c>
      <c r="D1537">
        <v>66</v>
      </c>
      <c r="E1537">
        <v>71</v>
      </c>
      <c r="F1537">
        <v>1.6E-2</v>
      </c>
      <c r="G1537">
        <v>521333</v>
      </c>
      <c r="H1537">
        <v>13160</v>
      </c>
      <c r="I1537">
        <v>15.8</v>
      </c>
      <c r="J1537">
        <v>114</v>
      </c>
      <c r="K1537">
        <v>114</v>
      </c>
      <c r="L1537">
        <v>13</v>
      </c>
      <c r="M1537">
        <v>0.97923875432525953</v>
      </c>
      <c r="N1537">
        <v>2.0920000000000001</v>
      </c>
      <c r="O1537">
        <v>2.0663</v>
      </c>
      <c r="P1537">
        <v>1.952</v>
      </c>
      <c r="Q1537">
        <v>1.8680000000000001</v>
      </c>
      <c r="R1537">
        <v>5.1369999999999996</v>
      </c>
      <c r="S1537">
        <v>0.47899999999999998</v>
      </c>
      <c r="T1537">
        <v>0.46400000000000002</v>
      </c>
      <c r="U1537">
        <v>0.46200000000000002</v>
      </c>
      <c r="V1537">
        <v>0.47799999999999998</v>
      </c>
      <c r="W1537" t="s">
        <v>148</v>
      </c>
      <c r="X1537" t="s">
        <v>192</v>
      </c>
      <c r="Y1537" t="s">
        <v>89</v>
      </c>
      <c r="Z1537" t="s">
        <v>198</v>
      </c>
    </row>
    <row r="1538" spans="1:26" x14ac:dyDescent="0.25">
      <c r="A1538" s="148">
        <v>643</v>
      </c>
      <c r="B1538" s="25">
        <v>42953</v>
      </c>
      <c r="C1538" t="s">
        <v>220</v>
      </c>
      <c r="D1538">
        <v>66.8</v>
      </c>
      <c r="E1538">
        <v>54</v>
      </c>
      <c r="F1538">
        <v>1.6E-2</v>
      </c>
      <c r="G1538">
        <v>521333</v>
      </c>
      <c r="H1538">
        <v>13160</v>
      </c>
      <c r="I1538">
        <v>15.7</v>
      </c>
      <c r="J1538">
        <v>115</v>
      </c>
      <c r="K1538">
        <v>115</v>
      </c>
      <c r="L1538">
        <v>12.9</v>
      </c>
      <c r="M1538">
        <v>0.97991689750692512</v>
      </c>
      <c r="N1538">
        <v>2.1023000000000001</v>
      </c>
      <c r="O1538">
        <v>2.0476999999999999</v>
      </c>
      <c r="P1538">
        <v>1.978</v>
      </c>
      <c r="Q1538">
        <v>1.954</v>
      </c>
      <c r="R1538">
        <v>5.1369999999999996</v>
      </c>
      <c r="S1538">
        <v>0.48299999999999998</v>
      </c>
      <c r="T1538">
        <v>0.49</v>
      </c>
      <c r="U1538">
        <v>0.47699999999999998</v>
      </c>
      <c r="V1538">
        <v>0.49299999999999999</v>
      </c>
      <c r="W1538" t="s">
        <v>148</v>
      </c>
      <c r="X1538" t="s">
        <v>191</v>
      </c>
      <c r="Y1538" t="s">
        <v>89</v>
      </c>
      <c r="Z1538" t="s">
        <v>198</v>
      </c>
    </row>
    <row r="1539" spans="1:26" x14ac:dyDescent="0.25">
      <c r="A1539" s="148">
        <v>642</v>
      </c>
      <c r="B1539" s="25">
        <v>42952</v>
      </c>
      <c r="C1539" t="s">
        <v>406</v>
      </c>
      <c r="D1539">
        <v>66.8</v>
      </c>
      <c r="E1539">
        <v>54</v>
      </c>
      <c r="F1539">
        <v>1.6E-2</v>
      </c>
      <c r="G1539">
        <v>521333</v>
      </c>
      <c r="H1539">
        <v>13160</v>
      </c>
      <c r="I1539">
        <v>16</v>
      </c>
      <c r="J1539">
        <v>116.5</v>
      </c>
      <c r="K1539">
        <v>116.5</v>
      </c>
      <c r="L1539">
        <v>13.1</v>
      </c>
      <c r="M1539">
        <v>0.97856154910096826</v>
      </c>
      <c r="N1539">
        <v>1.1623000000000001</v>
      </c>
      <c r="O1539">
        <v>1.0913999999999999</v>
      </c>
      <c r="P1539">
        <v>2.9209999999999998</v>
      </c>
      <c r="Q1539">
        <v>2.7949999999999999</v>
      </c>
      <c r="R1539">
        <v>5.1482999999999999</v>
      </c>
      <c r="S1539">
        <v>1.294</v>
      </c>
      <c r="T1539">
        <v>1.3180000000000001</v>
      </c>
      <c r="U1539">
        <v>1.278</v>
      </c>
      <c r="V1539">
        <v>1.294</v>
      </c>
      <c r="W1539" t="s">
        <v>148</v>
      </c>
      <c r="X1539" t="s">
        <v>191</v>
      </c>
      <c r="Y1539" t="s">
        <v>89</v>
      </c>
      <c r="Z1539" t="s">
        <v>198</v>
      </c>
    </row>
    <row r="1540" spans="1:26" x14ac:dyDescent="0.25">
      <c r="A1540" s="148">
        <v>641</v>
      </c>
      <c r="B1540" s="25">
        <v>42952</v>
      </c>
      <c r="C1540" t="s">
        <v>412</v>
      </c>
      <c r="D1540">
        <v>66.8</v>
      </c>
      <c r="E1540">
        <v>54</v>
      </c>
      <c r="F1540">
        <v>1.6E-2</v>
      </c>
      <c r="G1540">
        <v>521333</v>
      </c>
      <c r="H1540">
        <v>13160</v>
      </c>
      <c r="I1540">
        <v>15.8</v>
      </c>
      <c r="J1540">
        <v>115</v>
      </c>
      <c r="K1540">
        <v>115</v>
      </c>
      <c r="L1540">
        <v>13</v>
      </c>
      <c r="M1540">
        <v>0.97923875432525953</v>
      </c>
      <c r="N1540">
        <v>2.0341</v>
      </c>
      <c r="O1540">
        <v>2.1126999999999998</v>
      </c>
      <c r="P1540">
        <v>2.2410000000000001</v>
      </c>
      <c r="Q1540">
        <v>2.3119999999999998</v>
      </c>
      <c r="R1540">
        <v>5.1482999999999999</v>
      </c>
      <c r="S1540">
        <v>0.56699999999999995</v>
      </c>
      <c r="T1540">
        <v>0.56299999999999994</v>
      </c>
      <c r="U1540">
        <v>0.55300000000000005</v>
      </c>
      <c r="V1540">
        <v>0.56899999999999995</v>
      </c>
      <c r="W1540" t="s">
        <v>148</v>
      </c>
      <c r="X1540" t="s">
        <v>191</v>
      </c>
      <c r="Y1540" t="s">
        <v>89</v>
      </c>
      <c r="Z1540" t="s">
        <v>198</v>
      </c>
    </row>
    <row r="1541" spans="1:26" x14ac:dyDescent="0.25">
      <c r="A1541" s="148">
        <v>640</v>
      </c>
      <c r="B1541" s="25">
        <v>42952</v>
      </c>
      <c r="C1541" t="s">
        <v>500</v>
      </c>
      <c r="D1541">
        <v>66.8</v>
      </c>
      <c r="E1541">
        <v>54</v>
      </c>
      <c r="F1541">
        <v>1.6E-2</v>
      </c>
      <c r="G1541">
        <v>521333</v>
      </c>
      <c r="H1541">
        <v>13160</v>
      </c>
      <c r="I1541">
        <v>15.9</v>
      </c>
      <c r="J1541">
        <v>115.5</v>
      </c>
      <c r="K1541">
        <v>115.5</v>
      </c>
      <c r="L1541">
        <v>13.1</v>
      </c>
      <c r="M1541">
        <v>0.97856154910096826</v>
      </c>
      <c r="N1541">
        <v>1.1234</v>
      </c>
      <c r="O1541">
        <v>1.1927000000000001</v>
      </c>
      <c r="P1541">
        <v>4.399</v>
      </c>
      <c r="Q1541">
        <v>4.7229999999999999</v>
      </c>
      <c r="R1541">
        <v>5.1482999999999999</v>
      </c>
      <c r="S1541">
        <v>2.016</v>
      </c>
      <c r="T1541">
        <v>2.0390000000000001</v>
      </c>
      <c r="U1541">
        <v>1.984</v>
      </c>
      <c r="V1541">
        <v>2</v>
      </c>
      <c r="W1541" t="s">
        <v>148</v>
      </c>
      <c r="X1541" t="s">
        <v>191</v>
      </c>
      <c r="Y1541" t="s">
        <v>89</v>
      </c>
      <c r="Z1541" t="s">
        <v>198</v>
      </c>
    </row>
    <row r="1542" spans="1:26" x14ac:dyDescent="0.25">
      <c r="A1542" s="148">
        <v>639</v>
      </c>
      <c r="B1542" s="25">
        <v>42952</v>
      </c>
      <c r="C1542" t="s">
        <v>293</v>
      </c>
      <c r="D1542">
        <v>67.5</v>
      </c>
      <c r="E1542">
        <v>55</v>
      </c>
      <c r="F1542">
        <v>1.6E-2</v>
      </c>
      <c r="G1542">
        <v>521333</v>
      </c>
      <c r="H1542">
        <v>13160</v>
      </c>
      <c r="I1542">
        <v>16.7</v>
      </c>
      <c r="J1542">
        <v>115.5</v>
      </c>
      <c r="K1542">
        <v>115.5</v>
      </c>
      <c r="L1542">
        <v>13.8</v>
      </c>
      <c r="M1542">
        <v>0.97384721266345486</v>
      </c>
      <c r="N1542">
        <v>0</v>
      </c>
      <c r="O1542">
        <v>0</v>
      </c>
      <c r="P1542">
        <v>0</v>
      </c>
      <c r="Q1542">
        <v>0</v>
      </c>
      <c r="R1542">
        <v>5.1482999999999999</v>
      </c>
      <c r="S1542" t="s">
        <v>468</v>
      </c>
      <c r="T1542" t="s">
        <v>468</v>
      </c>
      <c r="U1542" t="s">
        <v>468</v>
      </c>
      <c r="V1542">
        <v>3</v>
      </c>
      <c r="W1542" t="s">
        <v>508</v>
      </c>
      <c r="X1542" t="s">
        <v>191</v>
      </c>
      <c r="Y1542" t="s">
        <v>89</v>
      </c>
      <c r="Z1542" t="s">
        <v>198</v>
      </c>
    </row>
    <row r="1543" spans="1:26" x14ac:dyDescent="0.25">
      <c r="A1543" s="148">
        <v>638</v>
      </c>
      <c r="B1543" s="25">
        <v>42952</v>
      </c>
      <c r="C1543" t="s">
        <v>293</v>
      </c>
      <c r="D1543">
        <v>56</v>
      </c>
      <c r="E1543">
        <v>61</v>
      </c>
      <c r="F1543">
        <v>1.6E-2</v>
      </c>
      <c r="G1543">
        <v>521333</v>
      </c>
      <c r="H1543">
        <v>13160</v>
      </c>
      <c r="I1543">
        <v>15.8</v>
      </c>
      <c r="J1543">
        <v>115</v>
      </c>
      <c r="K1543">
        <v>115</v>
      </c>
      <c r="L1543">
        <v>13</v>
      </c>
      <c r="M1543">
        <v>0.97923875432525953</v>
      </c>
      <c r="N1543">
        <v>1.0190999999999999</v>
      </c>
      <c r="O1543">
        <v>1.0820000000000001</v>
      </c>
      <c r="P1543">
        <v>2.91</v>
      </c>
      <c r="Q1543">
        <v>3.093</v>
      </c>
      <c r="R1543">
        <v>5.1482999999999999</v>
      </c>
      <c r="S1543">
        <v>1.47</v>
      </c>
      <c r="T1543">
        <v>1.472</v>
      </c>
      <c r="U1543">
        <v>1.44</v>
      </c>
      <c r="V1543">
        <v>1.456</v>
      </c>
      <c r="W1543" t="s">
        <v>148</v>
      </c>
      <c r="X1543" t="s">
        <v>192</v>
      </c>
      <c r="Y1543" t="s">
        <v>89</v>
      </c>
      <c r="Z1543" t="s">
        <v>198</v>
      </c>
    </row>
    <row r="1544" spans="1:26" x14ac:dyDescent="0.25">
      <c r="A1544" s="148">
        <v>637</v>
      </c>
      <c r="B1544" s="25">
        <v>42952</v>
      </c>
      <c r="C1544" t="s">
        <v>217</v>
      </c>
      <c r="D1544">
        <v>67</v>
      </c>
      <c r="E1544">
        <v>63</v>
      </c>
      <c r="F1544">
        <v>1.6E-2</v>
      </c>
      <c r="G1544">
        <v>521333</v>
      </c>
      <c r="H1544">
        <v>13160</v>
      </c>
      <c r="I1544">
        <v>15.7</v>
      </c>
      <c r="J1544">
        <v>114.5</v>
      </c>
      <c r="K1544">
        <v>114.5</v>
      </c>
      <c r="L1544">
        <v>12.9</v>
      </c>
      <c r="M1544">
        <v>0.97991689750692512</v>
      </c>
      <c r="N1544">
        <v>2.0926999999999998</v>
      </c>
      <c r="O1544">
        <v>2.0952500000000001</v>
      </c>
      <c r="P1544">
        <v>1.9350000000000001</v>
      </c>
      <c r="Q1544">
        <v>2</v>
      </c>
      <c r="R1544">
        <v>5.1482999999999999</v>
      </c>
      <c r="S1544">
        <v>0.47599999999999998</v>
      </c>
      <c r="T1544">
        <v>0.49099999999999999</v>
      </c>
      <c r="U1544">
        <v>0.47399999999999998</v>
      </c>
      <c r="V1544">
        <v>0.49</v>
      </c>
      <c r="W1544" t="s">
        <v>148</v>
      </c>
      <c r="X1544" t="s">
        <v>192</v>
      </c>
      <c r="Y1544" t="s">
        <v>89</v>
      </c>
      <c r="Z1544" t="s">
        <v>198</v>
      </c>
    </row>
    <row r="1545" spans="1:26" x14ac:dyDescent="0.25">
      <c r="A1545" s="148">
        <v>636</v>
      </c>
      <c r="B1545" s="25">
        <v>42952</v>
      </c>
      <c r="C1545" t="s">
        <v>222</v>
      </c>
      <c r="D1545">
        <v>68.3</v>
      </c>
      <c r="E1545">
        <v>56</v>
      </c>
      <c r="F1545">
        <v>1.6E-2</v>
      </c>
      <c r="G1545">
        <v>521333</v>
      </c>
      <c r="H1545">
        <v>13160</v>
      </c>
      <c r="I1545">
        <v>16</v>
      </c>
      <c r="J1545">
        <v>116.5</v>
      </c>
      <c r="K1545">
        <v>116.5</v>
      </c>
      <c r="L1545">
        <v>13.1</v>
      </c>
      <c r="M1545">
        <v>0.97856154910096826</v>
      </c>
      <c r="N1545">
        <v>1.9782999999999999</v>
      </c>
      <c r="O1545">
        <v>2.0125999999999999</v>
      </c>
      <c r="P1545">
        <v>1.8420000000000001</v>
      </c>
      <c r="Q1545">
        <v>1.881</v>
      </c>
      <c r="R1545">
        <v>5.1482999999999999</v>
      </c>
      <c r="S1545">
        <v>0.47899999999999998</v>
      </c>
      <c r="T1545">
        <v>0.48099999999999998</v>
      </c>
      <c r="U1545">
        <v>0.47</v>
      </c>
      <c r="V1545">
        <v>0.48599999999999999</v>
      </c>
      <c r="W1545" t="s">
        <v>148</v>
      </c>
      <c r="X1545" t="s">
        <v>191</v>
      </c>
      <c r="Y1545" t="s">
        <v>89</v>
      </c>
      <c r="Z1545" t="s">
        <v>198</v>
      </c>
    </row>
    <row r="1546" spans="1:26" x14ac:dyDescent="0.25">
      <c r="A1546" s="148">
        <v>635</v>
      </c>
      <c r="B1546" s="25">
        <v>42951</v>
      </c>
      <c r="C1546" t="s">
        <v>408</v>
      </c>
      <c r="D1546">
        <v>68.400000000000006</v>
      </c>
      <c r="E1546">
        <v>52</v>
      </c>
      <c r="F1546">
        <v>1.6E-2</v>
      </c>
      <c r="G1546">
        <v>521333</v>
      </c>
      <c r="H1546">
        <v>13160</v>
      </c>
      <c r="I1546">
        <v>16</v>
      </c>
      <c r="J1546">
        <v>119</v>
      </c>
      <c r="K1546">
        <v>119</v>
      </c>
      <c r="L1546">
        <v>13</v>
      </c>
      <c r="M1546">
        <v>0.97923875432525953</v>
      </c>
      <c r="N1546">
        <v>1.0461</v>
      </c>
      <c r="O1546">
        <v>1.1133999999999999</v>
      </c>
      <c r="P1546">
        <v>2.423</v>
      </c>
      <c r="Q1546">
        <v>2.5830000000000002</v>
      </c>
      <c r="R1546">
        <v>5.2394999999999996</v>
      </c>
      <c r="S1546">
        <v>1.214</v>
      </c>
      <c r="T1546">
        <v>1.216</v>
      </c>
      <c r="U1546">
        <v>1.19</v>
      </c>
      <c r="V1546">
        <v>1.206</v>
      </c>
      <c r="W1546" t="s">
        <v>148</v>
      </c>
      <c r="X1546" t="s">
        <v>191</v>
      </c>
      <c r="Y1546" t="s">
        <v>89</v>
      </c>
      <c r="Z1546" t="s">
        <v>198</v>
      </c>
    </row>
    <row r="1547" spans="1:26" x14ac:dyDescent="0.25">
      <c r="A1547" s="148">
        <v>634</v>
      </c>
      <c r="B1547" s="25">
        <v>42951</v>
      </c>
      <c r="C1547" t="s">
        <v>500</v>
      </c>
      <c r="D1547">
        <v>68.900000000000006</v>
      </c>
      <c r="E1547">
        <v>52</v>
      </c>
      <c r="F1547">
        <v>1.6E-2</v>
      </c>
      <c r="G1547">
        <v>521333</v>
      </c>
      <c r="H1547">
        <v>13160</v>
      </c>
      <c r="I1547">
        <v>15.9</v>
      </c>
      <c r="J1547">
        <v>115</v>
      </c>
      <c r="K1547">
        <v>115</v>
      </c>
      <c r="L1547">
        <v>13.1</v>
      </c>
      <c r="M1547">
        <v>0.97856154910096826</v>
      </c>
      <c r="N1547">
        <v>1.0427</v>
      </c>
      <c r="O1547">
        <v>1.1375</v>
      </c>
      <c r="P1547">
        <v>2.1179999999999999</v>
      </c>
      <c r="Q1547">
        <v>2.278</v>
      </c>
      <c r="R1547">
        <v>5.2394999999999996</v>
      </c>
      <c r="S1547">
        <v>1.0640000000000001</v>
      </c>
      <c r="T1547">
        <v>1.0489999999999999</v>
      </c>
      <c r="U1547">
        <v>1.034</v>
      </c>
      <c r="V1547">
        <v>1.05</v>
      </c>
      <c r="W1547" t="s">
        <v>148</v>
      </c>
      <c r="X1547" t="s">
        <v>191</v>
      </c>
      <c r="Y1547" t="s">
        <v>89</v>
      </c>
      <c r="Z1547" t="s">
        <v>198</v>
      </c>
    </row>
    <row r="1548" spans="1:26" x14ac:dyDescent="0.25">
      <c r="A1548" s="148">
        <v>633</v>
      </c>
      <c r="B1548" s="25">
        <v>42951</v>
      </c>
      <c r="C1548" t="s">
        <v>499</v>
      </c>
      <c r="D1548">
        <v>68.900000000000006</v>
      </c>
      <c r="E1548">
        <v>52</v>
      </c>
      <c r="F1548">
        <v>1.6E-2</v>
      </c>
      <c r="G1548">
        <v>521333</v>
      </c>
      <c r="H1548">
        <v>13160</v>
      </c>
      <c r="I1548">
        <v>15.8</v>
      </c>
      <c r="J1548">
        <v>115</v>
      </c>
      <c r="K1548">
        <v>115</v>
      </c>
      <c r="L1548">
        <v>13</v>
      </c>
      <c r="M1548">
        <v>0.97923875432525953</v>
      </c>
      <c r="N1548">
        <v>1.0317000000000001</v>
      </c>
      <c r="O1548">
        <v>1.1234999999999999</v>
      </c>
      <c r="P1548">
        <v>3.8759999999999999</v>
      </c>
      <c r="Q1548">
        <v>4.25</v>
      </c>
      <c r="R1548">
        <v>5.2394999999999996</v>
      </c>
      <c r="S1548">
        <v>1.968</v>
      </c>
      <c r="T1548">
        <v>1.982</v>
      </c>
      <c r="U1548">
        <v>1.9339999999999999</v>
      </c>
      <c r="V1548">
        <v>1.95</v>
      </c>
      <c r="W1548" t="s">
        <v>148</v>
      </c>
      <c r="X1548" t="s">
        <v>191</v>
      </c>
      <c r="Y1548" t="s">
        <v>89</v>
      </c>
      <c r="Z1548" t="s">
        <v>198</v>
      </c>
    </row>
    <row r="1549" spans="1:26" x14ac:dyDescent="0.25">
      <c r="A1549" s="148">
        <v>632</v>
      </c>
      <c r="B1549" s="25">
        <v>42951</v>
      </c>
      <c r="C1549" t="s">
        <v>222</v>
      </c>
      <c r="D1549">
        <v>65.7</v>
      </c>
      <c r="E1549">
        <v>54</v>
      </c>
      <c r="F1549">
        <v>1.6E-2</v>
      </c>
      <c r="G1549">
        <v>521333</v>
      </c>
      <c r="H1549">
        <v>13160</v>
      </c>
      <c r="I1549">
        <v>16.100000000000001</v>
      </c>
      <c r="J1549">
        <v>118.5</v>
      </c>
      <c r="K1549">
        <v>118.5</v>
      </c>
      <c r="L1549">
        <v>13.1</v>
      </c>
      <c r="M1549">
        <v>0.97856154910096826</v>
      </c>
      <c r="N1549">
        <v>2.0034000000000001</v>
      </c>
      <c r="O1549">
        <v>1.9873000000000001</v>
      </c>
      <c r="P1549">
        <v>2.524</v>
      </c>
      <c r="Q1549">
        <v>2.4409999999999998</v>
      </c>
      <c r="R1549">
        <v>5.2394999999999996</v>
      </c>
      <c r="S1549">
        <v>0.66</v>
      </c>
      <c r="T1549">
        <v>0.64400000000000002</v>
      </c>
      <c r="U1549">
        <v>0.63800000000000001</v>
      </c>
      <c r="V1549">
        <v>0.65400000000000003</v>
      </c>
      <c r="W1549" t="s">
        <v>148</v>
      </c>
      <c r="X1549" t="s">
        <v>191</v>
      </c>
      <c r="Y1549" t="s">
        <v>89</v>
      </c>
      <c r="Z1549" t="s">
        <v>198</v>
      </c>
    </row>
    <row r="1550" spans="1:26" x14ac:dyDescent="0.25">
      <c r="A1550" s="148">
        <v>631</v>
      </c>
      <c r="B1550" s="25">
        <v>42951</v>
      </c>
      <c r="C1550" t="s">
        <v>293</v>
      </c>
      <c r="D1550">
        <v>67.599999999999994</v>
      </c>
      <c r="E1550">
        <v>52</v>
      </c>
      <c r="F1550">
        <v>1.6E-2</v>
      </c>
      <c r="G1550">
        <v>521333</v>
      </c>
      <c r="H1550">
        <v>13160</v>
      </c>
      <c r="I1550">
        <v>16.8</v>
      </c>
      <c r="J1550">
        <v>116.5</v>
      </c>
      <c r="K1550">
        <v>116.5</v>
      </c>
      <c r="L1550">
        <v>13.9</v>
      </c>
      <c r="M1550">
        <v>0.97317744154057773</v>
      </c>
      <c r="N1550">
        <v>0</v>
      </c>
      <c r="O1550">
        <v>0</v>
      </c>
      <c r="P1550">
        <v>0</v>
      </c>
      <c r="Q1550">
        <v>0</v>
      </c>
      <c r="R1550">
        <v>5.2394999999999996</v>
      </c>
      <c r="S1550" t="s">
        <v>468</v>
      </c>
      <c r="T1550" t="s">
        <v>468</v>
      </c>
      <c r="U1550" t="s">
        <v>468</v>
      </c>
      <c r="V1550">
        <v>3.6</v>
      </c>
      <c r="W1550" t="s">
        <v>498</v>
      </c>
      <c r="X1550" t="s">
        <v>191</v>
      </c>
      <c r="Y1550" t="s">
        <v>89</v>
      </c>
      <c r="Z1550" t="s">
        <v>198</v>
      </c>
    </row>
    <row r="1551" spans="1:26" x14ac:dyDescent="0.25">
      <c r="A1551" s="148">
        <v>630</v>
      </c>
      <c r="B1551" s="25">
        <v>42951</v>
      </c>
      <c r="C1551" t="s">
        <v>495</v>
      </c>
      <c r="D1551">
        <v>65</v>
      </c>
      <c r="E1551">
        <v>56</v>
      </c>
      <c r="F1551">
        <v>1.6E-2</v>
      </c>
      <c r="G1551">
        <v>521333</v>
      </c>
      <c r="H1551">
        <v>13160</v>
      </c>
      <c r="I1551">
        <v>16.5</v>
      </c>
      <c r="J1551">
        <v>114</v>
      </c>
      <c r="K1551">
        <v>114</v>
      </c>
      <c r="L1551">
        <v>13</v>
      </c>
      <c r="M1551">
        <v>0.97923875432525953</v>
      </c>
      <c r="N1551">
        <v>1.5232000000000001</v>
      </c>
      <c r="O1551">
        <v>1.625</v>
      </c>
      <c r="P1551">
        <v>5.5801999999999996</v>
      </c>
      <c r="Q1551">
        <v>6.0119999999999996</v>
      </c>
      <c r="R1551">
        <v>5.2394999999999996</v>
      </c>
      <c r="S1551">
        <v>1.919</v>
      </c>
      <c r="T1551">
        <v>1.9379999999999999</v>
      </c>
      <c r="U1551">
        <v>1.8879999999999999</v>
      </c>
      <c r="V1551">
        <v>1.9039999999999999</v>
      </c>
      <c r="W1551" t="s">
        <v>148</v>
      </c>
      <c r="X1551" t="s">
        <v>192</v>
      </c>
      <c r="Y1551" t="s">
        <v>89</v>
      </c>
      <c r="Z1551" t="s">
        <v>207</v>
      </c>
    </row>
    <row r="1552" spans="1:26" x14ac:dyDescent="0.25">
      <c r="A1552" s="148">
        <v>629</v>
      </c>
      <c r="B1552" s="25">
        <v>42951</v>
      </c>
      <c r="C1552" t="s">
        <v>220</v>
      </c>
      <c r="D1552">
        <v>55</v>
      </c>
      <c r="E1552">
        <v>54</v>
      </c>
      <c r="F1552">
        <v>1.6E-2</v>
      </c>
      <c r="G1552">
        <v>521333</v>
      </c>
      <c r="H1552">
        <v>13160</v>
      </c>
      <c r="I1552">
        <v>16.600000000000001</v>
      </c>
      <c r="J1552">
        <v>115</v>
      </c>
      <c r="K1552">
        <v>115</v>
      </c>
      <c r="L1552">
        <v>13</v>
      </c>
      <c r="M1552">
        <v>0.97923875432525953</v>
      </c>
      <c r="N1552">
        <v>2.1433</v>
      </c>
      <c r="O1552">
        <v>2.1766999999999999</v>
      </c>
      <c r="P1552">
        <v>1.9550000000000001</v>
      </c>
      <c r="Q1552">
        <v>1.9390000000000001</v>
      </c>
      <c r="R1552">
        <v>5.2394999999999996</v>
      </c>
      <c r="S1552">
        <v>0.47799999999999998</v>
      </c>
      <c r="T1552">
        <v>0.46700000000000003</v>
      </c>
      <c r="U1552">
        <v>0.46300000000000002</v>
      </c>
      <c r="V1552">
        <v>0.47899999999999998</v>
      </c>
      <c r="W1552" t="s">
        <v>148</v>
      </c>
      <c r="X1552" t="s">
        <v>192</v>
      </c>
      <c r="Y1552" t="s">
        <v>89</v>
      </c>
      <c r="Z1552" t="s">
        <v>207</v>
      </c>
    </row>
    <row r="1553" spans="1:26" x14ac:dyDescent="0.25">
      <c r="A1553" s="148">
        <v>628</v>
      </c>
      <c r="B1553" s="25">
        <v>42951</v>
      </c>
      <c r="C1553" t="s">
        <v>217</v>
      </c>
      <c r="D1553">
        <v>69.099999999999994</v>
      </c>
      <c r="E1553">
        <v>57</v>
      </c>
      <c r="F1553">
        <v>1.6E-2</v>
      </c>
      <c r="G1553">
        <v>521333</v>
      </c>
      <c r="H1553">
        <v>13160</v>
      </c>
      <c r="I1553">
        <v>15.9</v>
      </c>
      <c r="J1553">
        <v>116</v>
      </c>
      <c r="K1553">
        <v>116</v>
      </c>
      <c r="L1553">
        <v>13</v>
      </c>
      <c r="M1553">
        <v>0.97923875432525953</v>
      </c>
      <c r="N1553">
        <v>2.0327999999999999</v>
      </c>
      <c r="O1553">
        <v>2.0091000000000001</v>
      </c>
      <c r="P1553">
        <v>1.87</v>
      </c>
      <c r="Q1553">
        <v>1.8120000000000001</v>
      </c>
      <c r="R1553">
        <v>5.2394999999999996</v>
      </c>
      <c r="S1553">
        <v>0.48199999999999998</v>
      </c>
      <c r="T1553">
        <v>0.47299999999999998</v>
      </c>
      <c r="U1553">
        <v>0.46800000000000003</v>
      </c>
      <c r="V1553">
        <v>0.48399999999999999</v>
      </c>
      <c r="W1553" t="s">
        <v>148</v>
      </c>
      <c r="X1553" t="s">
        <v>191</v>
      </c>
      <c r="Y1553" t="s">
        <v>89</v>
      </c>
      <c r="Z1553" t="s">
        <v>198</v>
      </c>
    </row>
    <row r="1554" spans="1:26" x14ac:dyDescent="0.25">
      <c r="A1554" s="148">
        <v>625</v>
      </c>
      <c r="B1554" s="25">
        <v>42950</v>
      </c>
      <c r="C1554" t="s">
        <v>407</v>
      </c>
      <c r="D1554">
        <v>67.5</v>
      </c>
      <c r="E1554">
        <v>54</v>
      </c>
      <c r="F1554">
        <v>1.6E-2</v>
      </c>
      <c r="G1554">
        <v>521333</v>
      </c>
      <c r="H1554">
        <v>13160</v>
      </c>
      <c r="I1554">
        <v>15.7</v>
      </c>
      <c r="J1554">
        <v>115</v>
      </c>
      <c r="K1554">
        <v>115</v>
      </c>
      <c r="L1554">
        <v>12.9</v>
      </c>
      <c r="M1554">
        <v>0.97991689750692512</v>
      </c>
      <c r="N1554">
        <v>1.0126999999999999</v>
      </c>
      <c r="O1554">
        <v>1.0344</v>
      </c>
      <c r="P1554">
        <v>2.6509999999999998</v>
      </c>
      <c r="Q1554">
        <v>2.6920000000000002</v>
      </c>
      <c r="R1554">
        <v>5.2016</v>
      </c>
      <c r="S1554">
        <v>1.3620000000000001</v>
      </c>
      <c r="T1554">
        <v>1.3540000000000001</v>
      </c>
      <c r="U1554">
        <v>1.331</v>
      </c>
      <c r="V1554">
        <v>1.347</v>
      </c>
      <c r="W1554" t="s">
        <v>148</v>
      </c>
      <c r="X1554" t="s">
        <v>191</v>
      </c>
      <c r="Y1554" t="s">
        <v>89</v>
      </c>
      <c r="Z1554" t="s">
        <v>198</v>
      </c>
    </row>
    <row r="1555" spans="1:26" x14ac:dyDescent="0.25">
      <c r="A1555" s="148">
        <v>624</v>
      </c>
      <c r="B1555" s="25">
        <v>42950</v>
      </c>
      <c r="C1555" t="s">
        <v>410</v>
      </c>
      <c r="D1555">
        <v>67.599999999999994</v>
      </c>
      <c r="E1555">
        <v>55</v>
      </c>
      <c r="F1555">
        <v>1.6E-2</v>
      </c>
      <c r="G1555">
        <v>521333</v>
      </c>
      <c r="H1555">
        <v>13160</v>
      </c>
      <c r="I1555">
        <v>15.9</v>
      </c>
      <c r="J1555">
        <v>115</v>
      </c>
      <c r="K1555">
        <v>115</v>
      </c>
      <c r="L1555">
        <v>13.1</v>
      </c>
      <c r="M1555">
        <v>0.97856154910096826</v>
      </c>
      <c r="N1555">
        <v>1.9732000000000001</v>
      </c>
      <c r="O1555">
        <v>2.0457999999999998</v>
      </c>
      <c r="P1555">
        <v>2.0870000000000002</v>
      </c>
      <c r="Q1555">
        <v>2.1339999999999999</v>
      </c>
      <c r="R1555">
        <v>5.2016</v>
      </c>
      <c r="S1555">
        <v>0.55000000000000004</v>
      </c>
      <c r="T1555">
        <v>0.54300000000000004</v>
      </c>
      <c r="U1555">
        <v>0.53500000000000003</v>
      </c>
      <c r="V1555">
        <v>0.55100000000000005</v>
      </c>
      <c r="W1555" t="s">
        <v>148</v>
      </c>
      <c r="X1555" t="s">
        <v>191</v>
      </c>
      <c r="Y1555" t="s">
        <v>89</v>
      </c>
      <c r="Z1555" t="s">
        <v>198</v>
      </c>
    </row>
    <row r="1556" spans="1:26" x14ac:dyDescent="0.25">
      <c r="A1556" s="148">
        <v>623</v>
      </c>
      <c r="B1556" s="25">
        <v>42950</v>
      </c>
      <c r="C1556" t="s">
        <v>293</v>
      </c>
      <c r="D1556">
        <v>68.2</v>
      </c>
      <c r="E1556">
        <v>58</v>
      </c>
      <c r="F1556">
        <v>1.6E-2</v>
      </c>
      <c r="G1556">
        <v>521333</v>
      </c>
      <c r="H1556">
        <v>13160</v>
      </c>
      <c r="I1556">
        <v>16.7</v>
      </c>
      <c r="J1556">
        <v>115</v>
      </c>
      <c r="K1556">
        <v>115</v>
      </c>
      <c r="L1556">
        <v>13.8</v>
      </c>
      <c r="M1556">
        <v>0.97384721266345486</v>
      </c>
      <c r="N1556">
        <v>0</v>
      </c>
      <c r="O1556">
        <v>0</v>
      </c>
      <c r="P1556">
        <v>0</v>
      </c>
      <c r="Q1556">
        <v>0</v>
      </c>
      <c r="R1556">
        <v>5.2016</v>
      </c>
      <c r="S1556" t="s">
        <v>468</v>
      </c>
      <c r="T1556" t="s">
        <v>468</v>
      </c>
      <c r="U1556" t="s">
        <v>468</v>
      </c>
      <c r="V1556">
        <v>4.4000000000000004</v>
      </c>
      <c r="W1556" t="s">
        <v>148</v>
      </c>
      <c r="X1556" t="s">
        <v>191</v>
      </c>
      <c r="Y1556" t="s">
        <v>89</v>
      </c>
      <c r="Z1556" t="s">
        <v>198</v>
      </c>
    </row>
    <row r="1557" spans="1:26" x14ac:dyDescent="0.25">
      <c r="A1557" s="148">
        <v>622</v>
      </c>
      <c r="B1557" s="25">
        <v>42950</v>
      </c>
      <c r="C1557" t="s">
        <v>222</v>
      </c>
      <c r="D1557">
        <v>69.400000000000006</v>
      </c>
      <c r="E1557">
        <v>54</v>
      </c>
      <c r="F1557">
        <v>1.6E-2</v>
      </c>
      <c r="G1557">
        <v>521333</v>
      </c>
      <c r="H1557">
        <v>13160</v>
      </c>
      <c r="I1557">
        <v>16.100000000000001</v>
      </c>
      <c r="J1557">
        <v>118.5</v>
      </c>
      <c r="K1557">
        <v>118.5</v>
      </c>
      <c r="L1557">
        <v>13.1</v>
      </c>
      <c r="M1557">
        <v>0.97856154910096826</v>
      </c>
      <c r="N1557">
        <v>1.7931999999999999</v>
      </c>
      <c r="O1557">
        <v>2.0682999999999998</v>
      </c>
      <c r="P1557">
        <v>1.64</v>
      </c>
      <c r="Q1557">
        <v>1.89</v>
      </c>
      <c r="R1557">
        <v>5.2016</v>
      </c>
      <c r="S1557">
        <v>0.47599999999999998</v>
      </c>
      <c r="T1557">
        <v>0.47499999999999998</v>
      </c>
      <c r="U1557">
        <v>0.46500000000000002</v>
      </c>
      <c r="V1557">
        <v>0.48099999999999998</v>
      </c>
      <c r="W1557" t="s">
        <v>148</v>
      </c>
      <c r="X1557" t="s">
        <v>191</v>
      </c>
      <c r="Y1557" t="s">
        <v>89</v>
      </c>
      <c r="Z1557" t="s">
        <v>198</v>
      </c>
    </row>
    <row r="1558" spans="1:26" x14ac:dyDescent="0.25">
      <c r="A1558" s="148">
        <v>621</v>
      </c>
      <c r="B1558" s="25">
        <v>42950</v>
      </c>
      <c r="C1558" t="s">
        <v>220</v>
      </c>
      <c r="D1558">
        <v>64</v>
      </c>
      <c r="E1558">
        <v>59</v>
      </c>
      <c r="F1558">
        <v>1.6E-2</v>
      </c>
      <c r="G1558">
        <v>521333</v>
      </c>
      <c r="H1558">
        <v>13160</v>
      </c>
      <c r="I1558">
        <v>15.7</v>
      </c>
      <c r="J1558">
        <v>115</v>
      </c>
      <c r="K1558">
        <v>115</v>
      </c>
      <c r="L1558">
        <v>12.9</v>
      </c>
      <c r="M1558">
        <v>0.97991689750692512</v>
      </c>
      <c r="N1558">
        <v>1.9564999999999999</v>
      </c>
      <c r="O1558">
        <v>2.0897000000000001</v>
      </c>
      <c r="P1558">
        <v>1.823</v>
      </c>
      <c r="Q1558">
        <v>1.909</v>
      </c>
      <c r="R1558">
        <v>5.2016</v>
      </c>
      <c r="S1558">
        <v>0.48499999999999999</v>
      </c>
      <c r="T1558">
        <v>0.47499999999999998</v>
      </c>
      <c r="U1558">
        <v>0.47</v>
      </c>
      <c r="V1558">
        <v>0.48599999999999999</v>
      </c>
      <c r="W1558">
        <v>0</v>
      </c>
      <c r="X1558" t="s">
        <v>188</v>
      </c>
      <c r="Y1558" t="s">
        <v>89</v>
      </c>
      <c r="Z1558" t="s">
        <v>198</v>
      </c>
    </row>
    <row r="1559" spans="1:26" x14ac:dyDescent="0.25">
      <c r="A1559" s="148">
        <v>620</v>
      </c>
      <c r="B1559" s="25">
        <v>42949</v>
      </c>
      <c r="C1559" t="s">
        <v>293</v>
      </c>
      <c r="D1559">
        <v>70</v>
      </c>
      <c r="E1559">
        <v>65</v>
      </c>
      <c r="F1559">
        <v>1.6E-2</v>
      </c>
      <c r="G1559">
        <v>521333</v>
      </c>
      <c r="H1559">
        <v>13160</v>
      </c>
      <c r="I1559">
        <v>16.600000000000001</v>
      </c>
      <c r="J1559">
        <v>112</v>
      </c>
      <c r="K1559">
        <v>112</v>
      </c>
      <c r="L1559">
        <v>13.9</v>
      </c>
      <c r="M1559">
        <v>0.97317744154057773</v>
      </c>
      <c r="N1559">
        <v>0</v>
      </c>
      <c r="O1559">
        <v>0</v>
      </c>
      <c r="P1559">
        <v>0</v>
      </c>
      <c r="Q1559">
        <v>0</v>
      </c>
      <c r="R1559">
        <v>5.1165000000000003</v>
      </c>
      <c r="S1559" t="s">
        <v>468</v>
      </c>
      <c r="T1559" t="s">
        <v>468</v>
      </c>
      <c r="U1559" t="s">
        <v>468</v>
      </c>
      <c r="V1559">
        <v>4</v>
      </c>
      <c r="W1559" t="s">
        <v>482</v>
      </c>
      <c r="X1559" t="s">
        <v>188</v>
      </c>
      <c r="Y1559" t="s">
        <v>89</v>
      </c>
      <c r="Z1559" t="s">
        <v>198</v>
      </c>
    </row>
    <row r="1560" spans="1:26" x14ac:dyDescent="0.25">
      <c r="A1560" s="155">
        <v>619</v>
      </c>
      <c r="B1560" s="25">
        <v>42949</v>
      </c>
      <c r="C1560" t="s">
        <v>217</v>
      </c>
      <c r="D1560">
        <v>68.900000000000006</v>
      </c>
      <c r="E1560">
        <v>72</v>
      </c>
      <c r="F1560">
        <v>1.6E-2</v>
      </c>
      <c r="G1560">
        <v>521333</v>
      </c>
      <c r="H1560">
        <v>13160</v>
      </c>
      <c r="I1560">
        <v>15.9</v>
      </c>
      <c r="J1560">
        <v>115</v>
      </c>
      <c r="K1560">
        <v>115</v>
      </c>
      <c r="L1560">
        <v>13.1</v>
      </c>
      <c r="M1560">
        <v>0.97856154910096826</v>
      </c>
      <c r="N1560">
        <v>1.8792</v>
      </c>
      <c r="O1560">
        <v>2.0230999999999999</v>
      </c>
      <c r="P1560">
        <v>1.7889999999999999</v>
      </c>
      <c r="Q1560">
        <v>1.92</v>
      </c>
      <c r="R1560">
        <v>5.1165000000000003</v>
      </c>
      <c r="S1560">
        <v>0.48699999999999999</v>
      </c>
      <c r="T1560">
        <v>0.48599999999999999</v>
      </c>
      <c r="U1560">
        <v>0.47599999999999998</v>
      </c>
      <c r="V1560">
        <v>0.49199999999999999</v>
      </c>
      <c r="W1560" t="s">
        <v>148</v>
      </c>
      <c r="X1560" t="s">
        <v>191</v>
      </c>
      <c r="Y1560" t="s">
        <v>89</v>
      </c>
      <c r="Z1560" t="s">
        <v>198</v>
      </c>
    </row>
    <row r="1561" spans="1:26" x14ac:dyDescent="0.25">
      <c r="A1561" s="148">
        <v>618</v>
      </c>
      <c r="B1561" s="25">
        <v>42949</v>
      </c>
      <c r="C1561" t="s">
        <v>222</v>
      </c>
      <c r="D1561">
        <v>65</v>
      </c>
      <c r="E1561">
        <v>55</v>
      </c>
      <c r="F1561">
        <v>1.6E-2</v>
      </c>
      <c r="G1561">
        <v>521333</v>
      </c>
      <c r="H1561">
        <v>13160</v>
      </c>
      <c r="I1561">
        <v>15.5</v>
      </c>
      <c r="J1561">
        <v>110</v>
      </c>
      <c r="K1561">
        <v>110</v>
      </c>
      <c r="L1561">
        <v>13</v>
      </c>
      <c r="M1561">
        <v>0.97923875432525953</v>
      </c>
      <c r="N1561">
        <v>1.7650999999999999</v>
      </c>
      <c r="O1561">
        <v>2.0135999999999998</v>
      </c>
      <c r="P1561">
        <v>1.6</v>
      </c>
      <c r="Q1561">
        <v>1.821</v>
      </c>
      <c r="R1561">
        <v>5.1165000000000003</v>
      </c>
      <c r="S1561">
        <v>0.46400000000000002</v>
      </c>
      <c r="T1561">
        <v>0.46300000000000002</v>
      </c>
      <c r="U1561">
        <v>0.45400000000000001</v>
      </c>
      <c r="V1561">
        <v>0.47</v>
      </c>
      <c r="W1561" t="s">
        <v>148</v>
      </c>
      <c r="X1561" t="s">
        <v>188</v>
      </c>
      <c r="Y1561" t="s">
        <v>89</v>
      </c>
      <c r="Z1561" t="s">
        <v>198</v>
      </c>
    </row>
    <row r="1562" spans="1:26" x14ac:dyDescent="0.25">
      <c r="A1562" s="148">
        <v>617</v>
      </c>
      <c r="B1562" s="25">
        <v>42948</v>
      </c>
      <c r="C1562" t="s">
        <v>293</v>
      </c>
      <c r="D1562">
        <v>70</v>
      </c>
      <c r="E1562">
        <v>55</v>
      </c>
      <c r="F1562">
        <v>1.6E-2</v>
      </c>
      <c r="G1562">
        <v>521333</v>
      </c>
      <c r="H1562">
        <v>13160</v>
      </c>
      <c r="I1562">
        <v>16.5</v>
      </c>
      <c r="J1562">
        <v>112</v>
      </c>
      <c r="K1562">
        <v>112</v>
      </c>
      <c r="L1562">
        <v>13.8</v>
      </c>
      <c r="M1562">
        <v>0.97384721266345486</v>
      </c>
      <c r="N1562">
        <v>0</v>
      </c>
      <c r="O1562">
        <v>0</v>
      </c>
      <c r="P1562">
        <v>0</v>
      </c>
      <c r="Q1562">
        <v>0</v>
      </c>
      <c r="R1562">
        <v>5.1623000000000001</v>
      </c>
      <c r="S1562" t="s">
        <v>468</v>
      </c>
      <c r="T1562" t="s">
        <v>468</v>
      </c>
      <c r="U1562" t="s">
        <v>468</v>
      </c>
      <c r="V1562">
        <v>3.2</v>
      </c>
      <c r="W1562" t="s">
        <v>470</v>
      </c>
      <c r="X1562" t="s">
        <v>188</v>
      </c>
      <c r="Y1562" t="s">
        <v>89</v>
      </c>
      <c r="Z1562" t="s">
        <v>198</v>
      </c>
    </row>
    <row r="1563" spans="1:26" x14ac:dyDescent="0.25">
      <c r="A1563" s="148">
        <v>616</v>
      </c>
      <c r="B1563" s="25">
        <v>42948</v>
      </c>
      <c r="C1563" t="s">
        <v>220</v>
      </c>
      <c r="D1563">
        <v>69.2</v>
      </c>
      <c r="E1563">
        <v>71</v>
      </c>
      <c r="F1563">
        <v>1.6E-2</v>
      </c>
      <c r="G1563">
        <v>521333</v>
      </c>
      <c r="H1563">
        <v>13160</v>
      </c>
      <c r="I1563">
        <v>15.8</v>
      </c>
      <c r="J1563">
        <v>115</v>
      </c>
      <c r="K1563">
        <v>115</v>
      </c>
      <c r="L1563">
        <v>13</v>
      </c>
      <c r="M1563">
        <v>0.97923875432525953</v>
      </c>
      <c r="N1563">
        <v>2.0182000000000002</v>
      </c>
      <c r="O1563">
        <v>2.1246999999999998</v>
      </c>
      <c r="P1563">
        <v>1.8919999999999999</v>
      </c>
      <c r="Q1563">
        <v>1.9630000000000001</v>
      </c>
      <c r="R1563">
        <v>5.1623000000000001</v>
      </c>
      <c r="S1563">
        <v>0.48399999999999999</v>
      </c>
      <c r="T1563">
        <v>0.47699999999999998</v>
      </c>
      <c r="U1563">
        <v>0.47099999999999997</v>
      </c>
      <c r="V1563">
        <v>0.48699999999999999</v>
      </c>
      <c r="W1563" t="s">
        <v>148</v>
      </c>
      <c r="X1563" t="s">
        <v>191</v>
      </c>
      <c r="Y1563" t="s">
        <v>89</v>
      </c>
      <c r="Z1563" t="s">
        <v>198</v>
      </c>
    </row>
    <row r="1564" spans="1:26" x14ac:dyDescent="0.25">
      <c r="A1564" s="148">
        <v>615</v>
      </c>
      <c r="B1564" s="25">
        <v>42948</v>
      </c>
      <c r="C1564" t="s">
        <v>217</v>
      </c>
      <c r="D1564">
        <v>70</v>
      </c>
      <c r="E1564">
        <v>65</v>
      </c>
      <c r="F1564">
        <v>1.6E-2</v>
      </c>
      <c r="G1564">
        <v>521333</v>
      </c>
      <c r="H1564">
        <v>13160</v>
      </c>
      <c r="I1564">
        <v>15.9</v>
      </c>
      <c r="J1564">
        <v>116</v>
      </c>
      <c r="K1564">
        <v>116</v>
      </c>
      <c r="L1564">
        <v>13</v>
      </c>
      <c r="M1564">
        <v>0.97923875432525953</v>
      </c>
      <c r="N1564">
        <v>2.0124</v>
      </c>
      <c r="O1564">
        <v>2.2134</v>
      </c>
      <c r="P1564">
        <v>1.7110000000000001</v>
      </c>
      <c r="Q1564">
        <v>1.885</v>
      </c>
      <c r="R1564">
        <v>5.1623000000000001</v>
      </c>
      <c r="S1564">
        <v>0.439</v>
      </c>
      <c r="T1564">
        <v>0.44</v>
      </c>
      <c r="U1564">
        <v>0.43</v>
      </c>
      <c r="V1564">
        <v>0.44600000000000001</v>
      </c>
      <c r="W1564">
        <v>0</v>
      </c>
      <c r="X1564" t="s">
        <v>188</v>
      </c>
      <c r="Y1564" t="s">
        <v>89</v>
      </c>
      <c r="Z1564" t="s">
        <v>198</v>
      </c>
    </row>
    <row r="1565" spans="1:26" x14ac:dyDescent="0.25">
      <c r="A1565" s="148">
        <v>614</v>
      </c>
      <c r="B1565" s="25">
        <v>42947</v>
      </c>
      <c r="C1565" t="s">
        <v>293</v>
      </c>
      <c r="D1565">
        <v>67.5</v>
      </c>
      <c r="E1565">
        <v>70</v>
      </c>
      <c r="F1565">
        <v>1.6E-2</v>
      </c>
      <c r="G1565">
        <v>521333</v>
      </c>
      <c r="H1565">
        <v>13160</v>
      </c>
      <c r="I1565">
        <v>16.7</v>
      </c>
      <c r="J1565">
        <v>115</v>
      </c>
      <c r="K1565">
        <v>115</v>
      </c>
      <c r="L1565">
        <v>13.8</v>
      </c>
      <c r="M1565">
        <v>0.97384721266345486</v>
      </c>
      <c r="N1565">
        <v>0</v>
      </c>
      <c r="O1565">
        <v>0</v>
      </c>
      <c r="P1565">
        <v>0</v>
      </c>
      <c r="Q1565">
        <v>0</v>
      </c>
      <c r="R1565">
        <v>5.2606000000000002</v>
      </c>
      <c r="S1565" t="s">
        <v>468</v>
      </c>
      <c r="T1565" t="s">
        <v>468</v>
      </c>
      <c r="U1565" t="s">
        <v>468</v>
      </c>
      <c r="V1565">
        <v>2.2000000000000002</v>
      </c>
      <c r="W1565" t="s">
        <v>467</v>
      </c>
      <c r="X1565" t="s">
        <v>188</v>
      </c>
      <c r="Y1565" t="s">
        <v>89</v>
      </c>
      <c r="Z1565" t="s">
        <v>198</v>
      </c>
    </row>
    <row r="1566" spans="1:26" x14ac:dyDescent="0.25">
      <c r="A1566" s="148">
        <v>613</v>
      </c>
      <c r="B1566" s="25">
        <v>42947</v>
      </c>
      <c r="C1566" t="s">
        <v>222</v>
      </c>
      <c r="D1566">
        <v>69.8</v>
      </c>
      <c r="E1566">
        <v>74</v>
      </c>
      <c r="F1566">
        <v>1.6E-2</v>
      </c>
      <c r="G1566">
        <v>521333</v>
      </c>
      <c r="H1566">
        <v>13160</v>
      </c>
      <c r="I1566">
        <v>15.9</v>
      </c>
      <c r="J1566">
        <v>116.5</v>
      </c>
      <c r="K1566">
        <v>116.5</v>
      </c>
      <c r="L1566">
        <v>13</v>
      </c>
      <c r="M1566">
        <v>0.97923875432525953</v>
      </c>
      <c r="N1566">
        <v>2.0124</v>
      </c>
      <c r="O1566">
        <v>2.2134</v>
      </c>
      <c r="P1566">
        <v>1.7729999999999999</v>
      </c>
      <c r="Q1566">
        <v>1.9419999999999999</v>
      </c>
      <c r="R1566">
        <v>5.2606000000000002</v>
      </c>
      <c r="S1566">
        <v>0.46300000000000002</v>
      </c>
      <c r="T1566">
        <v>0.46200000000000002</v>
      </c>
      <c r="U1566">
        <v>0.45300000000000001</v>
      </c>
      <c r="V1566">
        <v>0.46899999999999997</v>
      </c>
      <c r="W1566" t="s">
        <v>148</v>
      </c>
      <c r="X1566" t="s">
        <v>191</v>
      </c>
      <c r="Y1566" t="s">
        <v>89</v>
      </c>
      <c r="Z1566" t="s">
        <v>198</v>
      </c>
    </row>
    <row r="1567" spans="1:26" x14ac:dyDescent="0.25">
      <c r="A1567" s="148">
        <v>612</v>
      </c>
      <c r="B1567" s="25">
        <v>42947</v>
      </c>
      <c r="C1567" t="s">
        <v>220</v>
      </c>
      <c r="D1567">
        <v>70</v>
      </c>
      <c r="E1567">
        <v>70</v>
      </c>
      <c r="F1567">
        <v>1.6E-2</v>
      </c>
      <c r="G1567">
        <v>521333</v>
      </c>
      <c r="H1567">
        <v>13160</v>
      </c>
      <c r="I1567">
        <v>15.5</v>
      </c>
      <c r="J1567">
        <v>112</v>
      </c>
      <c r="K1567">
        <v>112</v>
      </c>
      <c r="L1567">
        <v>12.9</v>
      </c>
      <c r="M1567">
        <v>0.97991689750692512</v>
      </c>
      <c r="N1567">
        <v>1.8759999999999999</v>
      </c>
      <c r="O1567">
        <v>1.7433000000000001</v>
      </c>
      <c r="P1567">
        <v>1.7509999999999999</v>
      </c>
      <c r="Q1567">
        <v>1.6220000000000001</v>
      </c>
      <c r="R1567">
        <v>5.2606000000000002</v>
      </c>
      <c r="S1567">
        <v>0.49099999999999999</v>
      </c>
      <c r="T1567">
        <v>0.48899999999999999</v>
      </c>
      <c r="U1567">
        <v>0.48</v>
      </c>
      <c r="V1567">
        <v>0.496</v>
      </c>
      <c r="W1567">
        <v>0</v>
      </c>
      <c r="X1567" t="s">
        <v>188</v>
      </c>
      <c r="Y1567" t="s">
        <v>89</v>
      </c>
      <c r="Z1567" t="s">
        <v>198</v>
      </c>
    </row>
    <row r="1568" spans="1:26" x14ac:dyDescent="0.25">
      <c r="A1568" s="148">
        <v>611</v>
      </c>
      <c r="B1568" s="25">
        <v>42946</v>
      </c>
      <c r="C1568" t="s">
        <v>293</v>
      </c>
      <c r="D1568">
        <v>72</v>
      </c>
      <c r="E1568">
        <v>65</v>
      </c>
      <c r="F1568">
        <v>1.6E-2</v>
      </c>
      <c r="G1568">
        <v>521333</v>
      </c>
      <c r="H1568">
        <v>13160</v>
      </c>
      <c r="I1568">
        <v>16.600000000000001</v>
      </c>
      <c r="J1568">
        <v>112</v>
      </c>
      <c r="K1568">
        <v>112</v>
      </c>
      <c r="L1568">
        <v>13.9</v>
      </c>
      <c r="M1568">
        <v>0.97317744154057773</v>
      </c>
      <c r="N1568">
        <v>1.1254</v>
      </c>
      <c r="O1568">
        <v>0.99650000000000005</v>
      </c>
      <c r="P1568">
        <v>2.2130000000000001</v>
      </c>
      <c r="Q1568">
        <v>1.962</v>
      </c>
      <c r="R1568">
        <v>5.1169000000000002</v>
      </c>
      <c r="S1568">
        <v>1.006</v>
      </c>
      <c r="T1568">
        <v>1.0069999999999999</v>
      </c>
      <c r="U1568">
        <v>0.98</v>
      </c>
      <c r="V1568">
        <v>0.996</v>
      </c>
      <c r="W1568">
        <v>0</v>
      </c>
      <c r="X1568" t="s">
        <v>188</v>
      </c>
      <c r="Y1568" t="s">
        <v>89</v>
      </c>
      <c r="Z1568" t="s">
        <v>198</v>
      </c>
    </row>
    <row r="1569" spans="1:26" x14ac:dyDescent="0.25">
      <c r="A1569" s="148">
        <v>610</v>
      </c>
      <c r="B1569" s="25">
        <v>42946</v>
      </c>
      <c r="C1569" t="s">
        <v>217</v>
      </c>
      <c r="D1569">
        <v>69.599999999999994</v>
      </c>
      <c r="E1569">
        <v>74</v>
      </c>
      <c r="F1569">
        <v>1.6E-2</v>
      </c>
      <c r="G1569">
        <v>521333</v>
      </c>
      <c r="H1569">
        <v>13160</v>
      </c>
      <c r="I1569">
        <v>16</v>
      </c>
      <c r="J1569">
        <v>116.5</v>
      </c>
      <c r="K1569">
        <v>116.5</v>
      </c>
      <c r="L1569">
        <v>13.1</v>
      </c>
      <c r="M1569">
        <v>0.97856154910096826</v>
      </c>
      <c r="N1569">
        <v>2.1246</v>
      </c>
      <c r="O1569">
        <v>2.0926999999999998</v>
      </c>
      <c r="P1569">
        <v>1.9870000000000001</v>
      </c>
      <c r="Q1569">
        <v>1.9319999999999999</v>
      </c>
      <c r="R1569">
        <v>5.1169000000000002</v>
      </c>
      <c r="S1569">
        <v>0.47899999999999998</v>
      </c>
      <c r="T1569">
        <v>0.47199999999999998</v>
      </c>
      <c r="U1569">
        <v>0.46500000000000002</v>
      </c>
      <c r="V1569">
        <v>0.48099999999999998</v>
      </c>
      <c r="W1569" t="s">
        <v>148</v>
      </c>
      <c r="X1569" t="s">
        <v>191</v>
      </c>
      <c r="Y1569" t="s">
        <v>89</v>
      </c>
      <c r="Z1569" t="s">
        <v>198</v>
      </c>
    </row>
    <row r="1570" spans="1:26" x14ac:dyDescent="0.25">
      <c r="A1570" s="148">
        <v>609</v>
      </c>
      <c r="B1570" s="25">
        <v>42946</v>
      </c>
      <c r="C1570" t="s">
        <v>222</v>
      </c>
      <c r="D1570">
        <v>68</v>
      </c>
      <c r="E1570">
        <v>60</v>
      </c>
      <c r="F1570">
        <v>1.6E-2</v>
      </c>
      <c r="G1570">
        <v>521333</v>
      </c>
      <c r="H1570">
        <v>13160</v>
      </c>
      <c r="I1570">
        <v>15.7</v>
      </c>
      <c r="J1570">
        <v>115</v>
      </c>
      <c r="K1570">
        <v>115</v>
      </c>
      <c r="L1570">
        <v>12.9</v>
      </c>
      <c r="M1570">
        <v>0.97991689750692512</v>
      </c>
      <c r="N1570">
        <v>1.6500999999999999</v>
      </c>
      <c r="O1570">
        <v>2.2033999999999998</v>
      </c>
      <c r="P1570">
        <v>1.4259999999999999</v>
      </c>
      <c r="Q1570">
        <v>1.875</v>
      </c>
      <c r="R1570">
        <v>5.1169000000000002</v>
      </c>
      <c r="S1570">
        <v>0.442</v>
      </c>
      <c r="T1570">
        <v>0.435</v>
      </c>
      <c r="U1570">
        <v>0.43</v>
      </c>
      <c r="V1570">
        <v>0.44600000000000001</v>
      </c>
      <c r="W1570">
        <v>0</v>
      </c>
      <c r="X1570" t="s">
        <v>188</v>
      </c>
      <c r="Y1570" t="s">
        <v>89</v>
      </c>
      <c r="Z1570" t="s">
        <v>198</v>
      </c>
    </row>
    <row r="1571" spans="1:26" x14ac:dyDescent="0.25">
      <c r="A1571" s="148">
        <v>607</v>
      </c>
      <c r="B1571" s="25">
        <v>42945</v>
      </c>
      <c r="C1571" t="s">
        <v>220</v>
      </c>
      <c r="D1571">
        <v>68.5</v>
      </c>
      <c r="E1571">
        <v>72</v>
      </c>
      <c r="F1571">
        <v>1.6E-2</v>
      </c>
      <c r="G1571">
        <v>521333</v>
      </c>
      <c r="H1571">
        <v>13160</v>
      </c>
      <c r="I1571">
        <v>15.7</v>
      </c>
      <c r="J1571">
        <v>115</v>
      </c>
      <c r="K1571">
        <v>115</v>
      </c>
      <c r="L1571">
        <v>12.9</v>
      </c>
      <c r="M1571">
        <v>0.97991689750692512</v>
      </c>
      <c r="N1571">
        <v>2.0213000000000001</v>
      </c>
      <c r="O1571">
        <v>2.0522999999999998</v>
      </c>
      <c r="P1571">
        <v>1.7230000000000001</v>
      </c>
      <c r="Q1571">
        <v>1.7290000000000001</v>
      </c>
      <c r="R1571">
        <v>5.4103000000000003</v>
      </c>
      <c r="S1571">
        <v>0.46100000000000002</v>
      </c>
      <c r="T1571">
        <v>0.45600000000000002</v>
      </c>
      <c r="U1571">
        <v>0.44900000000000001</v>
      </c>
      <c r="V1571">
        <v>0.46500000000000002</v>
      </c>
      <c r="W1571">
        <v>0</v>
      </c>
      <c r="X1571" t="s">
        <v>191</v>
      </c>
      <c r="Y1571" t="s">
        <v>89</v>
      </c>
      <c r="Z1571" t="s">
        <v>198</v>
      </c>
    </row>
    <row r="1572" spans="1:26" x14ac:dyDescent="0.25">
      <c r="A1572" s="148">
        <v>608</v>
      </c>
      <c r="B1572" s="25">
        <v>42945</v>
      </c>
      <c r="C1572" t="s">
        <v>293</v>
      </c>
      <c r="D1572">
        <v>68.7</v>
      </c>
      <c r="E1572">
        <v>65</v>
      </c>
      <c r="F1572">
        <v>1.6E-2</v>
      </c>
      <c r="G1572">
        <v>521333</v>
      </c>
      <c r="H1572">
        <v>13160</v>
      </c>
      <c r="I1572">
        <v>16.7</v>
      </c>
      <c r="J1572">
        <v>115.5</v>
      </c>
      <c r="K1572">
        <v>115.5</v>
      </c>
      <c r="L1572">
        <v>13.8</v>
      </c>
      <c r="M1572">
        <v>0.97384721266345486</v>
      </c>
      <c r="N1572">
        <v>2.0325000000000002</v>
      </c>
      <c r="O1572">
        <v>2.0123000000000002</v>
      </c>
      <c r="P1572">
        <v>3.4359999999999999</v>
      </c>
      <c r="Q1572">
        <v>3.4169999999999998</v>
      </c>
      <c r="R1572">
        <v>5.4103000000000003</v>
      </c>
      <c r="S1572">
        <v>0.91500000000000004</v>
      </c>
      <c r="T1572">
        <v>0.91900000000000004</v>
      </c>
      <c r="U1572">
        <v>0.89300000000000002</v>
      </c>
      <c r="V1572">
        <v>0.90900000000000003</v>
      </c>
      <c r="W1572" t="s">
        <v>148</v>
      </c>
      <c r="X1572" t="s">
        <v>188</v>
      </c>
      <c r="Y1572" t="s">
        <v>89</v>
      </c>
      <c r="Z1572" t="s">
        <v>198</v>
      </c>
    </row>
    <row r="1573" spans="1:26" x14ac:dyDescent="0.25">
      <c r="A1573" s="148">
        <v>606</v>
      </c>
      <c r="B1573" s="25">
        <v>42945</v>
      </c>
      <c r="C1573" t="s">
        <v>217</v>
      </c>
      <c r="D1573">
        <v>70</v>
      </c>
      <c r="E1573">
        <v>65</v>
      </c>
      <c r="F1573">
        <v>1.6E-2</v>
      </c>
      <c r="G1573">
        <v>521333</v>
      </c>
      <c r="H1573">
        <v>13160</v>
      </c>
      <c r="I1573">
        <v>15.8</v>
      </c>
      <c r="J1573">
        <v>115</v>
      </c>
      <c r="K1573">
        <v>115</v>
      </c>
      <c r="L1573">
        <v>13</v>
      </c>
      <c r="M1573">
        <v>0.97923875432525953</v>
      </c>
      <c r="N1573">
        <v>1.6544000000000001</v>
      </c>
      <c r="O1573">
        <v>1.7382</v>
      </c>
      <c r="P1573">
        <v>1.4590000000000001</v>
      </c>
      <c r="Q1573">
        <v>1.5229999999999999</v>
      </c>
      <c r="R1573">
        <v>5.4103000000000003</v>
      </c>
      <c r="S1573">
        <v>0.47699999999999998</v>
      </c>
      <c r="T1573">
        <v>0.47399999999999998</v>
      </c>
      <c r="U1573">
        <v>0.46600000000000003</v>
      </c>
      <c r="V1573">
        <v>0.48199999999999998</v>
      </c>
      <c r="W1573">
        <v>0</v>
      </c>
      <c r="X1573" t="s">
        <v>188</v>
      </c>
      <c r="Y1573" t="s">
        <v>89</v>
      </c>
      <c r="Z1573" t="s">
        <v>198</v>
      </c>
    </row>
    <row r="1574" spans="1:26" x14ac:dyDescent="0.25">
      <c r="A1574" s="148">
        <v>605</v>
      </c>
      <c r="B1574" s="25">
        <v>42944</v>
      </c>
      <c r="C1574" t="s">
        <v>293</v>
      </c>
      <c r="D1574">
        <v>70.099999999999994</v>
      </c>
      <c r="E1574">
        <v>68</v>
      </c>
      <c r="F1574">
        <v>1.6E-2</v>
      </c>
      <c r="G1574">
        <v>521333</v>
      </c>
      <c r="H1574">
        <v>13160</v>
      </c>
      <c r="I1574">
        <v>16.7</v>
      </c>
      <c r="J1574">
        <v>116</v>
      </c>
      <c r="K1574">
        <v>116</v>
      </c>
      <c r="L1574">
        <v>13.8</v>
      </c>
      <c r="M1574">
        <v>0.97384721266345486</v>
      </c>
      <c r="N1574">
        <v>2.0451000000000001</v>
      </c>
      <c r="O1574">
        <v>2.1341999999999999</v>
      </c>
      <c r="P1574">
        <v>2.976</v>
      </c>
      <c r="Q1574">
        <v>3.012</v>
      </c>
      <c r="R1574">
        <v>5.1092000000000004</v>
      </c>
      <c r="S1574">
        <v>0.74299999999999999</v>
      </c>
      <c r="T1574">
        <v>0.72099999999999997</v>
      </c>
      <c r="U1574">
        <v>0.71299999999999997</v>
      </c>
      <c r="V1574">
        <v>0.72899999999999998</v>
      </c>
      <c r="W1574" t="s">
        <v>148</v>
      </c>
      <c r="X1574" t="s">
        <v>188</v>
      </c>
      <c r="Y1574" t="s">
        <v>89</v>
      </c>
      <c r="Z1574" t="s">
        <v>198</v>
      </c>
    </row>
    <row r="1575" spans="1:26" x14ac:dyDescent="0.25">
      <c r="A1575" s="148">
        <v>604</v>
      </c>
      <c r="B1575" s="25">
        <v>42944</v>
      </c>
      <c r="C1575" t="s">
        <v>222</v>
      </c>
      <c r="D1575">
        <v>69.8</v>
      </c>
      <c r="E1575">
        <v>70</v>
      </c>
      <c r="F1575">
        <v>1.6E-2</v>
      </c>
      <c r="G1575">
        <v>521333</v>
      </c>
      <c r="H1575">
        <v>13160</v>
      </c>
      <c r="I1575">
        <v>15.9</v>
      </c>
      <c r="J1575">
        <v>116</v>
      </c>
      <c r="K1575">
        <v>116</v>
      </c>
      <c r="L1575">
        <v>13</v>
      </c>
      <c r="M1575">
        <v>0.97923875432525953</v>
      </c>
      <c r="N1575">
        <v>2.0314999999999999</v>
      </c>
      <c r="O1575">
        <v>2.1324999999999998</v>
      </c>
      <c r="P1575">
        <v>1.889</v>
      </c>
      <c r="Q1575">
        <v>1.978</v>
      </c>
      <c r="R1575">
        <v>5.1092000000000004</v>
      </c>
      <c r="S1575">
        <v>0.47499999999999998</v>
      </c>
      <c r="T1575">
        <v>0.47399999999999998</v>
      </c>
      <c r="U1575">
        <v>0.46500000000000002</v>
      </c>
      <c r="V1575">
        <v>0.48099999999999998</v>
      </c>
      <c r="W1575" t="s">
        <v>148</v>
      </c>
      <c r="X1575" t="s">
        <v>191</v>
      </c>
      <c r="Y1575" t="s">
        <v>89</v>
      </c>
      <c r="Z1575" t="s">
        <v>198</v>
      </c>
    </row>
    <row r="1576" spans="1:26" x14ac:dyDescent="0.25">
      <c r="A1576" s="148">
        <v>603</v>
      </c>
      <c r="B1576" s="25">
        <v>42944</v>
      </c>
      <c r="C1576" t="s">
        <v>220</v>
      </c>
      <c r="D1576">
        <v>70</v>
      </c>
      <c r="E1576">
        <v>70</v>
      </c>
      <c r="F1576">
        <v>1.6E-2</v>
      </c>
      <c r="G1576">
        <v>521333</v>
      </c>
      <c r="H1576">
        <v>13160</v>
      </c>
      <c r="I1576">
        <v>15.6</v>
      </c>
      <c r="J1576">
        <v>115</v>
      </c>
      <c r="K1576">
        <v>115</v>
      </c>
      <c r="L1576">
        <v>12.8</v>
      </c>
      <c r="M1576">
        <v>0.98059598059598052</v>
      </c>
      <c r="N1576">
        <v>1.8971</v>
      </c>
      <c r="O1576">
        <v>1.7652000000000001</v>
      </c>
      <c r="P1576">
        <v>1.821</v>
      </c>
      <c r="Q1576">
        <v>1.7</v>
      </c>
      <c r="R1576">
        <v>5.1092000000000004</v>
      </c>
      <c r="S1576">
        <v>0.49</v>
      </c>
      <c r="T1576">
        <v>0.49199999999999999</v>
      </c>
      <c r="U1576">
        <v>0.48099999999999998</v>
      </c>
      <c r="V1576">
        <v>0.497</v>
      </c>
      <c r="W1576">
        <v>0</v>
      </c>
      <c r="X1576" t="s">
        <v>188</v>
      </c>
      <c r="Y1576" t="s">
        <v>89</v>
      </c>
      <c r="Z1576" t="s">
        <v>198</v>
      </c>
    </row>
    <row r="1577" spans="1:26" x14ac:dyDescent="0.25">
      <c r="A1577" s="148">
        <v>602</v>
      </c>
      <c r="B1577" s="25">
        <v>42943</v>
      </c>
      <c r="C1577" t="s">
        <v>293</v>
      </c>
      <c r="D1577">
        <v>70</v>
      </c>
      <c r="E1577">
        <v>63</v>
      </c>
      <c r="F1577">
        <v>1.6E-2</v>
      </c>
      <c r="G1577">
        <v>521333</v>
      </c>
      <c r="H1577">
        <v>13160</v>
      </c>
      <c r="I1577">
        <v>16.899999999999999</v>
      </c>
      <c r="J1577">
        <v>120</v>
      </c>
      <c r="K1577">
        <v>120</v>
      </c>
      <c r="L1577">
        <v>13.8</v>
      </c>
      <c r="M1577">
        <v>0.97384721266345486</v>
      </c>
      <c r="N1577">
        <v>1.5229999999999999</v>
      </c>
      <c r="O1577">
        <v>1.2541</v>
      </c>
      <c r="P1577">
        <v>2.1829999999999998</v>
      </c>
      <c r="Q1577">
        <v>1.802</v>
      </c>
      <c r="R1577">
        <v>5.2115999999999998</v>
      </c>
      <c r="S1577">
        <v>0.747</v>
      </c>
      <c r="T1577">
        <v>0.749</v>
      </c>
      <c r="U1577">
        <v>0.72799999999999998</v>
      </c>
      <c r="V1577">
        <v>0.74399999999999999</v>
      </c>
      <c r="W1577">
        <v>0</v>
      </c>
      <c r="X1577" t="s">
        <v>188</v>
      </c>
      <c r="Y1577" t="s">
        <v>89</v>
      </c>
      <c r="Z1577" t="s">
        <v>198</v>
      </c>
    </row>
    <row r="1578" spans="1:26" x14ac:dyDescent="0.25">
      <c r="A1578" s="148">
        <v>601</v>
      </c>
      <c r="B1578" s="25">
        <v>42943</v>
      </c>
      <c r="C1578" t="s">
        <v>217</v>
      </c>
      <c r="D1578">
        <v>68</v>
      </c>
      <c r="E1578">
        <v>76</v>
      </c>
      <c r="F1578">
        <v>1.6E-2</v>
      </c>
      <c r="G1578">
        <v>521333</v>
      </c>
      <c r="H1578">
        <v>13160</v>
      </c>
      <c r="I1578">
        <v>15.9</v>
      </c>
      <c r="J1578">
        <v>117</v>
      </c>
      <c r="K1578">
        <v>117</v>
      </c>
      <c r="L1578">
        <v>13</v>
      </c>
      <c r="M1578">
        <v>0.97923875432525953</v>
      </c>
      <c r="N1578">
        <v>2.0230000000000001</v>
      </c>
      <c r="O1578">
        <v>2.1234000000000002</v>
      </c>
      <c r="P1578">
        <v>1.798</v>
      </c>
      <c r="Q1578">
        <v>1.89</v>
      </c>
      <c r="R1578">
        <v>5.2115999999999998</v>
      </c>
      <c r="S1578">
        <v>0.46300000000000002</v>
      </c>
      <c r="T1578">
        <v>0.46400000000000002</v>
      </c>
      <c r="U1578">
        <v>0.45400000000000001</v>
      </c>
      <c r="V1578">
        <v>0.47</v>
      </c>
      <c r="W1578" t="s">
        <v>148</v>
      </c>
      <c r="X1578" t="s">
        <v>191</v>
      </c>
      <c r="Y1578" t="s">
        <v>89</v>
      </c>
      <c r="Z1578" t="s">
        <v>198</v>
      </c>
    </row>
    <row r="1579" spans="1:26" x14ac:dyDescent="0.25">
      <c r="A1579" s="148">
        <v>600</v>
      </c>
      <c r="B1579" s="25">
        <v>42943</v>
      </c>
      <c r="C1579" t="s">
        <v>222</v>
      </c>
      <c r="D1579">
        <v>68</v>
      </c>
      <c r="E1579">
        <v>79</v>
      </c>
      <c r="F1579">
        <v>1.6E-2</v>
      </c>
      <c r="G1579">
        <v>521333</v>
      </c>
      <c r="H1579">
        <v>13160</v>
      </c>
      <c r="I1579">
        <v>15.8</v>
      </c>
      <c r="J1579">
        <v>119</v>
      </c>
      <c r="K1579">
        <v>119</v>
      </c>
      <c r="L1579">
        <v>12.8</v>
      </c>
      <c r="M1579">
        <v>0.98059598059598052</v>
      </c>
      <c r="N1579">
        <v>2.1465999999999998</v>
      </c>
      <c r="O1579">
        <v>2.0998000000000001</v>
      </c>
      <c r="P1579">
        <v>1.837</v>
      </c>
      <c r="Q1579">
        <v>1.7729999999999999</v>
      </c>
      <c r="R1579">
        <v>5.2115999999999998</v>
      </c>
      <c r="S1579">
        <v>0.44600000000000001</v>
      </c>
      <c r="T1579">
        <v>0.44</v>
      </c>
      <c r="U1579">
        <v>0.434</v>
      </c>
      <c r="V1579">
        <v>0.45</v>
      </c>
      <c r="W1579" t="s">
        <v>148</v>
      </c>
      <c r="X1579" t="s">
        <v>189</v>
      </c>
      <c r="Y1579" t="s">
        <v>89</v>
      </c>
      <c r="Z1579" t="s">
        <v>198</v>
      </c>
    </row>
    <row r="1580" spans="1:26" x14ac:dyDescent="0.25">
      <c r="A1580" s="148">
        <v>599</v>
      </c>
      <c r="B1580" s="25">
        <v>42943</v>
      </c>
      <c r="C1580" t="s">
        <v>408</v>
      </c>
      <c r="D1580">
        <v>69</v>
      </c>
      <c r="E1580">
        <v>72</v>
      </c>
      <c r="F1580">
        <v>1.6E-2</v>
      </c>
      <c r="G1580">
        <v>521333</v>
      </c>
      <c r="H1580">
        <v>13160</v>
      </c>
      <c r="I1580">
        <v>15.6</v>
      </c>
      <c r="J1580">
        <v>116</v>
      </c>
      <c r="K1580">
        <v>116</v>
      </c>
      <c r="L1580">
        <v>12.8</v>
      </c>
      <c r="M1580">
        <v>0.98059598059598052</v>
      </c>
      <c r="N1580">
        <v>1.1539999999999999</v>
      </c>
      <c r="O1580">
        <v>1.1866000000000001</v>
      </c>
      <c r="P1580">
        <v>3.2309999999999999</v>
      </c>
      <c r="Q1580">
        <v>3.2490000000000001</v>
      </c>
      <c r="R1580">
        <v>5.2115999999999998</v>
      </c>
      <c r="S1580">
        <v>1.4590000000000001</v>
      </c>
      <c r="T1580">
        <v>1.427</v>
      </c>
      <c r="U1580">
        <v>1.415</v>
      </c>
      <c r="V1580">
        <v>1.431</v>
      </c>
      <c r="W1580" t="s">
        <v>148</v>
      </c>
      <c r="X1580" t="s">
        <v>189</v>
      </c>
      <c r="Y1580" t="s">
        <v>89</v>
      </c>
      <c r="Z1580" t="s">
        <v>198</v>
      </c>
    </row>
    <row r="1581" spans="1:26" x14ac:dyDescent="0.25">
      <c r="A1581" s="148">
        <v>598</v>
      </c>
      <c r="B1581" s="25">
        <v>42942</v>
      </c>
      <c r="C1581" t="s">
        <v>411</v>
      </c>
      <c r="D1581">
        <v>69</v>
      </c>
      <c r="E1581">
        <v>72</v>
      </c>
      <c r="F1581">
        <v>1.6E-2</v>
      </c>
      <c r="G1581">
        <v>521333</v>
      </c>
      <c r="H1581">
        <v>13160</v>
      </c>
      <c r="I1581">
        <v>15.7</v>
      </c>
      <c r="J1581">
        <v>115</v>
      </c>
      <c r="K1581">
        <v>115</v>
      </c>
      <c r="L1581">
        <v>12.9</v>
      </c>
      <c r="M1581">
        <v>0.97991689750692512</v>
      </c>
      <c r="N1581">
        <v>1.9564999999999999</v>
      </c>
      <c r="O1581">
        <v>2.1114000000000002</v>
      </c>
      <c r="P1581">
        <v>1.9179999999999999</v>
      </c>
      <c r="Q1581">
        <v>2.0219999999999998</v>
      </c>
      <c r="R1581">
        <v>5.2324000000000002</v>
      </c>
      <c r="S1581">
        <v>0.51300000000000001</v>
      </c>
      <c r="T1581">
        <v>0.501</v>
      </c>
      <c r="U1581">
        <v>0.497</v>
      </c>
      <c r="V1581">
        <v>0.51300000000000001</v>
      </c>
      <c r="W1581" t="s">
        <v>148</v>
      </c>
      <c r="X1581" t="s">
        <v>189</v>
      </c>
      <c r="Y1581" t="s">
        <v>89</v>
      </c>
      <c r="Z1581" t="s">
        <v>198</v>
      </c>
    </row>
    <row r="1582" spans="1:26" x14ac:dyDescent="0.25">
      <c r="A1582" s="148">
        <v>597</v>
      </c>
      <c r="B1582" s="25">
        <v>42942</v>
      </c>
      <c r="C1582" t="s">
        <v>293</v>
      </c>
      <c r="D1582">
        <v>69</v>
      </c>
      <c r="E1582">
        <v>99</v>
      </c>
      <c r="F1582">
        <v>1.6E-2</v>
      </c>
      <c r="G1582">
        <v>521333</v>
      </c>
      <c r="H1582">
        <v>13160</v>
      </c>
      <c r="I1582">
        <v>16.7</v>
      </c>
      <c r="J1582">
        <v>113</v>
      </c>
      <c r="K1582">
        <v>113</v>
      </c>
      <c r="L1582">
        <v>13.9</v>
      </c>
      <c r="M1582">
        <v>0.97317744154057773</v>
      </c>
      <c r="N1582">
        <v>1.9644999999999999</v>
      </c>
      <c r="O1582">
        <v>2.1920000000000002</v>
      </c>
      <c r="P1582">
        <v>2.9580000000000002</v>
      </c>
      <c r="Q1582">
        <v>3.3260000000000001</v>
      </c>
      <c r="R1582">
        <v>5.2324000000000002</v>
      </c>
      <c r="S1582">
        <v>0.78800000000000003</v>
      </c>
      <c r="T1582">
        <v>0.79400000000000004</v>
      </c>
      <c r="U1582">
        <v>0.77</v>
      </c>
      <c r="V1582">
        <v>0.78600000000000003</v>
      </c>
      <c r="W1582" t="s">
        <v>148</v>
      </c>
      <c r="X1582" t="s">
        <v>189</v>
      </c>
      <c r="Y1582" t="s">
        <v>89</v>
      </c>
      <c r="Z1582" t="s">
        <v>198</v>
      </c>
    </row>
    <row r="1583" spans="1:26" x14ac:dyDescent="0.25">
      <c r="A1583" s="148">
        <v>596</v>
      </c>
      <c r="B1583" s="25">
        <v>42942</v>
      </c>
      <c r="C1583" t="s">
        <v>220</v>
      </c>
      <c r="D1583">
        <v>68</v>
      </c>
      <c r="E1583">
        <v>60</v>
      </c>
      <c r="F1583">
        <v>1.6E-2</v>
      </c>
      <c r="G1583">
        <v>521333</v>
      </c>
      <c r="H1583">
        <v>13160</v>
      </c>
      <c r="I1583">
        <v>15.6</v>
      </c>
      <c r="J1583">
        <v>114</v>
      </c>
      <c r="K1583">
        <v>114</v>
      </c>
      <c r="L1583">
        <v>12.9</v>
      </c>
      <c r="M1583">
        <v>0.97991689750692512</v>
      </c>
      <c r="N1583">
        <v>1.8520000000000001</v>
      </c>
      <c r="O1583">
        <v>1.6962999999999999</v>
      </c>
      <c r="P1583">
        <v>1.7170000000000001</v>
      </c>
      <c r="Q1583">
        <v>1.5589999999999999</v>
      </c>
      <c r="R1583">
        <v>5.2324000000000002</v>
      </c>
      <c r="S1583">
        <v>0.48499999999999999</v>
      </c>
      <c r="T1583">
        <v>0.48099999999999998</v>
      </c>
      <c r="U1583">
        <v>0.47299999999999998</v>
      </c>
      <c r="V1583">
        <v>0.48899999999999999</v>
      </c>
      <c r="W1583">
        <v>0</v>
      </c>
      <c r="X1583" t="s">
        <v>188</v>
      </c>
      <c r="Y1583" t="s">
        <v>89</v>
      </c>
      <c r="Z1583" t="s">
        <v>198</v>
      </c>
    </row>
    <row r="1584" spans="1:26" x14ac:dyDescent="0.25">
      <c r="A1584" s="148">
        <v>595</v>
      </c>
      <c r="B1584" s="25">
        <v>42942</v>
      </c>
      <c r="C1584" t="s">
        <v>217</v>
      </c>
      <c r="D1584">
        <v>68</v>
      </c>
      <c r="E1584">
        <v>69</v>
      </c>
      <c r="F1584">
        <v>1.6E-2</v>
      </c>
      <c r="G1584">
        <v>521333</v>
      </c>
      <c r="H1584">
        <v>13160</v>
      </c>
      <c r="I1584">
        <v>15.6</v>
      </c>
      <c r="J1584">
        <v>116</v>
      </c>
      <c r="K1584">
        <v>116</v>
      </c>
      <c r="L1584">
        <v>12.8</v>
      </c>
      <c r="M1584">
        <v>0.98059598059598052</v>
      </c>
      <c r="N1584">
        <v>2.1450999999999998</v>
      </c>
      <c r="O1584">
        <v>2.2906</v>
      </c>
      <c r="P1584">
        <v>1.8939999999999999</v>
      </c>
      <c r="Q1584">
        <v>2.0659999999999998</v>
      </c>
      <c r="R1584">
        <v>5.2324000000000002</v>
      </c>
      <c r="S1584">
        <v>0.46200000000000002</v>
      </c>
      <c r="T1584">
        <v>0.47199999999999998</v>
      </c>
      <c r="U1584">
        <v>0.45800000000000002</v>
      </c>
      <c r="V1584">
        <v>0.47399999999999998</v>
      </c>
      <c r="W1584" t="s">
        <v>148</v>
      </c>
      <c r="X1584" t="s">
        <v>189</v>
      </c>
      <c r="Y1584" t="s">
        <v>89</v>
      </c>
      <c r="Z1584" t="s">
        <v>198</v>
      </c>
    </row>
    <row r="1585" spans="1:26" x14ac:dyDescent="0.25">
      <c r="A1585" s="148">
        <v>594</v>
      </c>
      <c r="B1585" s="25">
        <v>42942</v>
      </c>
      <c r="C1585" t="s">
        <v>407</v>
      </c>
      <c r="D1585">
        <v>67</v>
      </c>
      <c r="E1585">
        <v>80</v>
      </c>
      <c r="F1585">
        <v>0</v>
      </c>
      <c r="G1585">
        <v>521333</v>
      </c>
      <c r="H1585">
        <v>13160</v>
      </c>
      <c r="I1585">
        <v>15.7</v>
      </c>
      <c r="J1585">
        <v>115</v>
      </c>
      <c r="K1585">
        <v>115</v>
      </c>
      <c r="L1585">
        <v>12.9</v>
      </c>
      <c r="M1585">
        <v>0.97991689750692512</v>
      </c>
      <c r="V1585">
        <v>2</v>
      </c>
      <c r="W1585" t="s">
        <v>437</v>
      </c>
      <c r="X1585" t="s">
        <v>189</v>
      </c>
      <c r="Y1585" t="s">
        <v>89</v>
      </c>
      <c r="Z1585" t="s">
        <v>198</v>
      </c>
    </row>
    <row r="1586" spans="1:26" x14ac:dyDescent="0.25">
      <c r="A1586" s="148">
        <v>593</v>
      </c>
      <c r="B1586" s="25">
        <v>42941</v>
      </c>
      <c r="C1586" t="s">
        <v>410</v>
      </c>
      <c r="D1586">
        <v>68</v>
      </c>
      <c r="E1586">
        <v>77</v>
      </c>
      <c r="F1586">
        <v>1.6E-2</v>
      </c>
      <c r="G1586">
        <v>521333</v>
      </c>
      <c r="H1586">
        <v>13160</v>
      </c>
      <c r="I1586">
        <v>15.7</v>
      </c>
      <c r="J1586">
        <v>115</v>
      </c>
      <c r="K1586">
        <v>115</v>
      </c>
      <c r="L1586">
        <v>12.9</v>
      </c>
      <c r="M1586">
        <v>0.97991689750692512</v>
      </c>
      <c r="N1586">
        <v>1.9907999999999999</v>
      </c>
      <c r="O1586">
        <v>1.9773000000000001</v>
      </c>
      <c r="P1586">
        <v>2.3620000000000001</v>
      </c>
      <c r="Q1586">
        <v>2.4140000000000001</v>
      </c>
      <c r="R1586">
        <v>5.2511999999999999</v>
      </c>
      <c r="S1586">
        <v>0.623</v>
      </c>
      <c r="T1586">
        <v>0.64100000000000001</v>
      </c>
      <c r="U1586">
        <v>0.61899999999999999</v>
      </c>
      <c r="V1586">
        <v>0.63500000000000001</v>
      </c>
      <c r="W1586" t="s">
        <v>148</v>
      </c>
      <c r="X1586" t="s">
        <v>189</v>
      </c>
      <c r="Y1586" t="s">
        <v>89</v>
      </c>
      <c r="Z1586" t="s">
        <v>198</v>
      </c>
    </row>
    <row r="1587" spans="1:26" x14ac:dyDescent="0.25">
      <c r="A1587" s="148">
        <v>592</v>
      </c>
      <c r="B1587" s="25">
        <v>42941</v>
      </c>
      <c r="C1587" t="s">
        <v>293</v>
      </c>
      <c r="D1587">
        <v>68</v>
      </c>
      <c r="E1587">
        <v>75</v>
      </c>
      <c r="F1587">
        <v>1.6E-2</v>
      </c>
      <c r="G1587">
        <v>521333</v>
      </c>
      <c r="H1587">
        <v>13160</v>
      </c>
      <c r="I1587">
        <v>16.600000000000001</v>
      </c>
      <c r="J1587">
        <v>113</v>
      </c>
      <c r="K1587">
        <v>113</v>
      </c>
      <c r="L1587">
        <v>13.9</v>
      </c>
      <c r="M1587">
        <v>0.97317744154057773</v>
      </c>
      <c r="N1587">
        <v>2.1637</v>
      </c>
      <c r="O1587">
        <v>2.2107999999999999</v>
      </c>
      <c r="P1587">
        <v>3.4159999999999999</v>
      </c>
      <c r="Q1587">
        <v>3.4140000000000001</v>
      </c>
      <c r="R1587">
        <v>5.2511999999999999</v>
      </c>
      <c r="S1587">
        <v>0.82899999999999996</v>
      </c>
      <c r="T1587">
        <v>0.81100000000000005</v>
      </c>
      <c r="U1587">
        <v>0.79800000000000004</v>
      </c>
      <c r="V1587">
        <v>0.81399999999999995</v>
      </c>
      <c r="W1587" t="s">
        <v>148</v>
      </c>
      <c r="X1587" t="s">
        <v>189</v>
      </c>
      <c r="Y1587" t="s">
        <v>89</v>
      </c>
      <c r="Z1587" t="s">
        <v>198</v>
      </c>
    </row>
    <row r="1588" spans="1:26" x14ac:dyDescent="0.25">
      <c r="A1588" s="148">
        <v>591</v>
      </c>
      <c r="B1588" s="25">
        <v>42941</v>
      </c>
      <c r="C1588" t="s">
        <v>222</v>
      </c>
      <c r="D1588">
        <v>69</v>
      </c>
      <c r="E1588">
        <v>60</v>
      </c>
      <c r="F1588">
        <v>1.6E-2</v>
      </c>
      <c r="G1588">
        <v>521333</v>
      </c>
      <c r="H1588">
        <v>13160</v>
      </c>
      <c r="I1588">
        <v>15.7</v>
      </c>
      <c r="J1588">
        <v>115</v>
      </c>
      <c r="K1588">
        <v>115</v>
      </c>
      <c r="L1588">
        <v>12.9</v>
      </c>
      <c r="M1588">
        <v>0.97991689750692512</v>
      </c>
      <c r="N1588">
        <v>1.9973000000000001</v>
      </c>
      <c r="O1588">
        <v>2.0907</v>
      </c>
      <c r="P1588">
        <v>1.786</v>
      </c>
      <c r="Q1588">
        <v>1.91</v>
      </c>
      <c r="R1588">
        <v>5.2511999999999999</v>
      </c>
      <c r="S1588">
        <v>0.47</v>
      </c>
      <c r="T1588">
        <v>0.48</v>
      </c>
      <c r="U1588">
        <v>0.46500000000000002</v>
      </c>
      <c r="V1588">
        <v>0.48099999999999998</v>
      </c>
      <c r="W1588">
        <v>0</v>
      </c>
      <c r="X1588" t="s">
        <v>188</v>
      </c>
      <c r="Y1588" t="s">
        <v>89</v>
      </c>
      <c r="Z1588" t="s">
        <v>198</v>
      </c>
    </row>
    <row r="1589" spans="1:26" x14ac:dyDescent="0.25">
      <c r="A1589" s="148">
        <v>590</v>
      </c>
      <c r="B1589" s="25">
        <v>42941</v>
      </c>
      <c r="C1589" t="s">
        <v>220</v>
      </c>
      <c r="D1589">
        <v>68</v>
      </c>
      <c r="E1589">
        <v>74</v>
      </c>
      <c r="F1589">
        <v>1.6E-2</v>
      </c>
      <c r="G1589">
        <v>521333</v>
      </c>
      <c r="H1589">
        <v>13160</v>
      </c>
      <c r="I1589">
        <v>15.8</v>
      </c>
      <c r="J1589">
        <v>116</v>
      </c>
      <c r="K1589">
        <v>116</v>
      </c>
      <c r="L1589">
        <v>13</v>
      </c>
      <c r="M1589">
        <v>0.97923875432525953</v>
      </c>
      <c r="N1589">
        <v>2.1993</v>
      </c>
      <c r="O1589">
        <v>2.0304000000000002</v>
      </c>
      <c r="P1589">
        <v>2.0019999999999998</v>
      </c>
      <c r="Q1589">
        <v>1.8640000000000001</v>
      </c>
      <c r="R1589">
        <v>5.2511999999999999</v>
      </c>
      <c r="S1589">
        <v>0.47799999999999998</v>
      </c>
      <c r="T1589">
        <v>0.48199999999999998</v>
      </c>
      <c r="U1589">
        <v>0.47</v>
      </c>
      <c r="V1589">
        <v>0.48599999999999999</v>
      </c>
      <c r="W1589" t="s">
        <v>205</v>
      </c>
      <c r="X1589" t="s">
        <v>189</v>
      </c>
      <c r="Y1589" t="s">
        <v>89</v>
      </c>
      <c r="Z1589" t="s">
        <v>198</v>
      </c>
    </row>
    <row r="1590" spans="1:26" x14ac:dyDescent="0.25">
      <c r="A1590" s="148">
        <v>589</v>
      </c>
      <c r="B1590" s="25">
        <v>42941</v>
      </c>
      <c r="C1590" t="s">
        <v>406</v>
      </c>
      <c r="D1590">
        <v>68</v>
      </c>
      <c r="E1590">
        <v>60</v>
      </c>
      <c r="F1590">
        <v>1.6E-2</v>
      </c>
      <c r="G1590">
        <v>521333</v>
      </c>
      <c r="H1590">
        <v>13160</v>
      </c>
      <c r="I1590">
        <v>15.6</v>
      </c>
      <c r="J1590">
        <v>112.5</v>
      </c>
      <c r="K1590">
        <v>112.5</v>
      </c>
      <c r="L1590">
        <v>12.9</v>
      </c>
      <c r="M1590">
        <v>0.97991689750692512</v>
      </c>
      <c r="N1590">
        <v>1.1163000000000001</v>
      </c>
      <c r="O1590">
        <v>1.1997</v>
      </c>
      <c r="P1590">
        <v>3.597</v>
      </c>
      <c r="Q1590">
        <v>3.8380000000000001</v>
      </c>
      <c r="R1590">
        <v>5.2511999999999999</v>
      </c>
      <c r="S1590">
        <v>1.6919999999999999</v>
      </c>
      <c r="T1590">
        <v>1.68</v>
      </c>
      <c r="U1590">
        <v>1.6519999999999999</v>
      </c>
      <c r="V1590">
        <v>1.6679999999999999</v>
      </c>
      <c r="W1590" t="s">
        <v>148</v>
      </c>
      <c r="X1590" t="s">
        <v>189</v>
      </c>
      <c r="Y1590" t="s">
        <v>89</v>
      </c>
      <c r="Z1590" t="s">
        <v>198</v>
      </c>
    </row>
    <row r="1591" spans="1:26" x14ac:dyDescent="0.25">
      <c r="A1591" s="148">
        <v>588</v>
      </c>
      <c r="B1591" s="25">
        <v>42940</v>
      </c>
      <c r="C1591" t="s">
        <v>412</v>
      </c>
      <c r="D1591">
        <v>69</v>
      </c>
      <c r="E1591">
        <v>58</v>
      </c>
      <c r="F1591">
        <v>1.6E-2</v>
      </c>
      <c r="G1591">
        <v>521333</v>
      </c>
      <c r="H1591">
        <v>13160</v>
      </c>
      <c r="I1591">
        <v>15.6</v>
      </c>
      <c r="J1591">
        <v>115</v>
      </c>
      <c r="K1591">
        <v>115</v>
      </c>
      <c r="L1591">
        <v>12.8</v>
      </c>
      <c r="M1591">
        <v>0.98059598059598052</v>
      </c>
      <c r="N1591">
        <v>2.1556999999999999</v>
      </c>
      <c r="O1591">
        <v>2.0017999999999998</v>
      </c>
      <c r="P1591">
        <v>3.21</v>
      </c>
      <c r="Q1591">
        <v>2.9969999999999999</v>
      </c>
      <c r="R1591">
        <v>5.2575000000000003</v>
      </c>
      <c r="S1591">
        <v>0.78300000000000003</v>
      </c>
      <c r="T1591">
        <v>0.78700000000000003</v>
      </c>
      <c r="U1591">
        <v>0.77</v>
      </c>
      <c r="V1591">
        <v>0.78600000000000003</v>
      </c>
      <c r="W1591" t="s">
        <v>148</v>
      </c>
      <c r="X1591" t="s">
        <v>189</v>
      </c>
      <c r="Y1591" t="s">
        <v>89</v>
      </c>
      <c r="Z1591" t="s">
        <v>198</v>
      </c>
    </row>
    <row r="1592" spans="1:26" x14ac:dyDescent="0.25">
      <c r="A1592" s="148">
        <v>587</v>
      </c>
      <c r="B1592" s="25">
        <v>42940</v>
      </c>
      <c r="C1592" t="s">
        <v>293</v>
      </c>
      <c r="D1592">
        <v>69</v>
      </c>
      <c r="E1592">
        <v>58</v>
      </c>
      <c r="F1592">
        <v>1.6E-2</v>
      </c>
      <c r="G1592">
        <v>521333</v>
      </c>
      <c r="H1592">
        <v>13160</v>
      </c>
      <c r="I1592">
        <v>16.8</v>
      </c>
      <c r="J1592">
        <v>115</v>
      </c>
      <c r="K1592">
        <v>115</v>
      </c>
      <c r="L1592">
        <v>13.9</v>
      </c>
      <c r="M1592">
        <v>0.97317744154057773</v>
      </c>
      <c r="N1592">
        <v>2.1008</v>
      </c>
      <c r="O1592">
        <v>1.9622999999999999</v>
      </c>
      <c r="P1592">
        <v>3.556</v>
      </c>
      <c r="Q1592">
        <v>3.4340000000000002</v>
      </c>
      <c r="R1592">
        <v>5.2575000000000003</v>
      </c>
      <c r="S1592">
        <v>0.89</v>
      </c>
      <c r="T1592">
        <v>0.92</v>
      </c>
      <c r="U1592">
        <v>0.88100000000000001</v>
      </c>
      <c r="V1592">
        <v>0.89700000000000002</v>
      </c>
      <c r="W1592" t="s">
        <v>148</v>
      </c>
      <c r="X1592" t="s">
        <v>189</v>
      </c>
      <c r="Y1592" t="s">
        <v>89</v>
      </c>
      <c r="Z1592" t="s">
        <v>198</v>
      </c>
    </row>
    <row r="1593" spans="1:26" x14ac:dyDescent="0.25">
      <c r="A1593" s="148">
        <v>586</v>
      </c>
      <c r="B1593" s="25">
        <v>42940</v>
      </c>
      <c r="C1593" t="s">
        <v>217</v>
      </c>
      <c r="D1593">
        <v>68</v>
      </c>
      <c r="E1593">
        <v>45</v>
      </c>
      <c r="F1593">
        <v>1.6E-2</v>
      </c>
      <c r="G1593">
        <v>521333</v>
      </c>
      <c r="H1593">
        <v>13160</v>
      </c>
      <c r="I1593">
        <v>15.7</v>
      </c>
      <c r="J1593">
        <v>115</v>
      </c>
      <c r="K1593">
        <v>115</v>
      </c>
      <c r="L1593">
        <v>12.9</v>
      </c>
      <c r="M1593">
        <v>0.97991689750692512</v>
      </c>
      <c r="N1593">
        <v>1.9247000000000001</v>
      </c>
      <c r="O1593">
        <v>1.7073</v>
      </c>
      <c r="P1593">
        <v>1.71</v>
      </c>
      <c r="Q1593">
        <v>1.514</v>
      </c>
      <c r="R1593">
        <v>5.2575000000000003</v>
      </c>
      <c r="S1593">
        <v>0.46700000000000003</v>
      </c>
      <c r="T1593">
        <v>0.46600000000000003</v>
      </c>
      <c r="U1593">
        <v>0.45700000000000002</v>
      </c>
      <c r="V1593">
        <v>0.47299999999999998</v>
      </c>
      <c r="W1593">
        <v>0</v>
      </c>
      <c r="X1593" t="s">
        <v>188</v>
      </c>
      <c r="Y1593" t="s">
        <v>89</v>
      </c>
      <c r="Z1593" t="s">
        <v>198</v>
      </c>
    </row>
    <row r="1594" spans="1:26" x14ac:dyDescent="0.25">
      <c r="A1594" s="148">
        <v>585</v>
      </c>
      <c r="B1594" s="25">
        <v>42940</v>
      </c>
      <c r="C1594" t="s">
        <v>222</v>
      </c>
      <c r="D1594">
        <v>69</v>
      </c>
      <c r="E1594">
        <v>72</v>
      </c>
      <c r="F1594">
        <v>1.6E-2</v>
      </c>
      <c r="G1594">
        <v>521333</v>
      </c>
      <c r="H1594">
        <v>13160</v>
      </c>
      <c r="I1594">
        <v>15.6</v>
      </c>
      <c r="J1594">
        <v>112.5</v>
      </c>
      <c r="K1594">
        <v>112.5</v>
      </c>
      <c r="L1594">
        <v>12.9</v>
      </c>
      <c r="M1594">
        <v>0.97991689750692512</v>
      </c>
      <c r="N1594">
        <v>2.1993999999999998</v>
      </c>
      <c r="O1594">
        <v>2.1107999999999998</v>
      </c>
      <c r="P1594">
        <v>1.8740000000000001</v>
      </c>
      <c r="Q1594">
        <v>1.758</v>
      </c>
      <c r="R1594">
        <v>5.2575000000000003</v>
      </c>
      <c r="S1594">
        <v>0.44800000000000001</v>
      </c>
      <c r="T1594">
        <v>0.438</v>
      </c>
      <c r="U1594">
        <v>0.434</v>
      </c>
      <c r="V1594">
        <v>0.45</v>
      </c>
      <c r="W1594" t="s">
        <v>148</v>
      </c>
      <c r="X1594" t="s">
        <v>189</v>
      </c>
      <c r="Y1594" t="s">
        <v>89</v>
      </c>
      <c r="Z1594" t="s">
        <v>198</v>
      </c>
    </row>
    <row r="1595" spans="1:26" hidden="1" x14ac:dyDescent="0.25">
      <c r="A1595" s="148">
        <v>584</v>
      </c>
      <c r="B1595" s="25">
        <v>42940</v>
      </c>
      <c r="C1595" t="s">
        <v>408</v>
      </c>
      <c r="D1595">
        <v>67</v>
      </c>
      <c r="E1595">
        <v>81</v>
      </c>
      <c r="F1595">
        <v>1.6E-2</v>
      </c>
      <c r="G1595">
        <v>521333</v>
      </c>
      <c r="H1595">
        <v>13160</v>
      </c>
      <c r="I1595">
        <v>15.9</v>
      </c>
      <c r="J1595">
        <v>119</v>
      </c>
      <c r="K1595">
        <v>119</v>
      </c>
      <c r="L1595">
        <v>12.9</v>
      </c>
      <c r="M1595">
        <v>0.97991689750692512</v>
      </c>
      <c r="N1595">
        <v>1.1254</v>
      </c>
      <c r="O1595">
        <v>1.0373000000000001</v>
      </c>
      <c r="P1595">
        <v>2.5430000000000001</v>
      </c>
      <c r="Q1595">
        <v>2.3119999999999998</v>
      </c>
      <c r="R1595">
        <v>5.2575000000000003</v>
      </c>
      <c r="S1595">
        <v>1.1879999999999999</v>
      </c>
      <c r="T1595">
        <v>1.1719999999999999</v>
      </c>
      <c r="U1595">
        <v>1.1559999999999999</v>
      </c>
      <c r="V1595">
        <v>1.1719999999999999</v>
      </c>
      <c r="W1595" t="s">
        <v>148</v>
      </c>
      <c r="X1595" t="s">
        <v>189</v>
      </c>
      <c r="Y1595" t="s">
        <v>89</v>
      </c>
      <c r="Z1595" t="s">
        <v>198</v>
      </c>
    </row>
    <row r="1596" spans="1:26" x14ac:dyDescent="0.25">
      <c r="A1596" s="148">
        <v>583</v>
      </c>
      <c r="B1596" s="25">
        <v>42939</v>
      </c>
      <c r="C1596" t="s">
        <v>411</v>
      </c>
      <c r="D1596">
        <v>67</v>
      </c>
      <c r="E1596">
        <v>78</v>
      </c>
      <c r="F1596">
        <v>1.6E-2</v>
      </c>
      <c r="G1596">
        <v>521333</v>
      </c>
      <c r="H1596">
        <v>13160</v>
      </c>
      <c r="I1596">
        <v>16</v>
      </c>
      <c r="J1596">
        <v>120</v>
      </c>
      <c r="K1596">
        <v>120</v>
      </c>
      <c r="L1596">
        <v>12.9</v>
      </c>
      <c r="M1596">
        <v>0.97991689750692512</v>
      </c>
      <c r="N1596">
        <v>1.9864999999999999</v>
      </c>
      <c r="O1596">
        <v>2.1690999999999998</v>
      </c>
      <c r="P1596">
        <v>2.0739999999999998</v>
      </c>
      <c r="Q1596">
        <v>2.2400000000000002</v>
      </c>
      <c r="R1596">
        <v>5.2668999999999997</v>
      </c>
      <c r="S1596">
        <v>0.55000000000000004</v>
      </c>
      <c r="T1596">
        <v>0.54400000000000004</v>
      </c>
      <c r="U1596">
        <v>0.53600000000000003</v>
      </c>
      <c r="V1596">
        <v>0.55200000000000005</v>
      </c>
      <c r="W1596" t="s">
        <v>148</v>
      </c>
      <c r="X1596" t="s">
        <v>189</v>
      </c>
      <c r="Y1596" t="s">
        <v>89</v>
      </c>
      <c r="Z1596" t="s">
        <v>198</v>
      </c>
    </row>
    <row r="1597" spans="1:26" x14ac:dyDescent="0.25">
      <c r="A1597" s="148">
        <v>582</v>
      </c>
      <c r="B1597" s="25">
        <v>42939</v>
      </c>
      <c r="C1597" t="s">
        <v>293</v>
      </c>
      <c r="D1597">
        <v>68</v>
      </c>
      <c r="E1597">
        <v>56</v>
      </c>
      <c r="F1597">
        <v>1.6E-2</v>
      </c>
      <c r="G1597">
        <v>521333</v>
      </c>
      <c r="H1597">
        <v>13160</v>
      </c>
      <c r="I1597">
        <v>16.8</v>
      </c>
      <c r="J1597">
        <v>116</v>
      </c>
      <c r="K1597">
        <v>116</v>
      </c>
      <c r="L1597">
        <v>13.9</v>
      </c>
      <c r="M1597">
        <v>0.97317744154057773</v>
      </c>
      <c r="N1597">
        <v>2.2115</v>
      </c>
      <c r="O1597">
        <v>2.0891000000000002</v>
      </c>
      <c r="P1597">
        <v>3.3130000000000002</v>
      </c>
      <c r="Q1597">
        <v>3.1930000000000001</v>
      </c>
      <c r="R1597">
        <v>5.2668999999999997</v>
      </c>
      <c r="S1597">
        <v>0.78900000000000003</v>
      </c>
      <c r="T1597">
        <v>0.80500000000000005</v>
      </c>
      <c r="U1597">
        <v>0.77600000000000002</v>
      </c>
      <c r="V1597">
        <v>0.79200000000000004</v>
      </c>
      <c r="W1597" t="s">
        <v>148</v>
      </c>
      <c r="X1597" t="s">
        <v>189</v>
      </c>
      <c r="Y1597" t="s">
        <v>89</v>
      </c>
      <c r="Z1597" t="s">
        <v>198</v>
      </c>
    </row>
    <row r="1598" spans="1:26" x14ac:dyDescent="0.25">
      <c r="A1598" s="148">
        <v>581</v>
      </c>
      <c r="B1598" s="25">
        <v>42939</v>
      </c>
      <c r="C1598" t="s">
        <v>220</v>
      </c>
      <c r="D1598">
        <v>68</v>
      </c>
      <c r="E1598">
        <v>47</v>
      </c>
      <c r="F1598">
        <v>1.6E-2</v>
      </c>
      <c r="G1598">
        <v>521333</v>
      </c>
      <c r="H1598">
        <v>13160</v>
      </c>
      <c r="I1598">
        <v>15.6</v>
      </c>
      <c r="J1598">
        <v>115</v>
      </c>
      <c r="K1598">
        <v>115</v>
      </c>
      <c r="L1598">
        <v>12.8</v>
      </c>
      <c r="M1598">
        <v>0.98059598059598052</v>
      </c>
      <c r="N1598">
        <v>1.8839999999999999</v>
      </c>
      <c r="O1598">
        <v>1.9236</v>
      </c>
      <c r="P1598">
        <v>1.716</v>
      </c>
      <c r="Q1598">
        <v>1.744</v>
      </c>
      <c r="R1598">
        <v>5.2668999999999997</v>
      </c>
      <c r="S1598">
        <v>0.48</v>
      </c>
      <c r="T1598">
        <v>0.47799999999999998</v>
      </c>
      <c r="U1598">
        <v>0.47</v>
      </c>
      <c r="V1598">
        <v>0.48599999999999999</v>
      </c>
      <c r="W1598">
        <v>0</v>
      </c>
      <c r="X1598" t="s">
        <v>188</v>
      </c>
      <c r="Y1598" t="s">
        <v>89</v>
      </c>
      <c r="Z1598" t="s">
        <v>198</v>
      </c>
    </row>
    <row r="1599" spans="1:26" x14ac:dyDescent="0.25">
      <c r="A1599" s="148">
        <v>580</v>
      </c>
      <c r="B1599" s="25">
        <v>42939</v>
      </c>
      <c r="C1599" t="s">
        <v>217</v>
      </c>
      <c r="D1599">
        <v>68</v>
      </c>
      <c r="E1599">
        <v>66</v>
      </c>
      <c r="F1599">
        <v>1.6E-2</v>
      </c>
      <c r="G1599">
        <v>521333</v>
      </c>
      <c r="H1599">
        <v>13160</v>
      </c>
      <c r="I1599">
        <v>15.6</v>
      </c>
      <c r="J1599">
        <v>114</v>
      </c>
      <c r="K1599">
        <v>114</v>
      </c>
      <c r="L1599">
        <v>12.9</v>
      </c>
      <c r="M1599">
        <v>0.97991689750692512</v>
      </c>
      <c r="N1599">
        <v>2.2115999999999998</v>
      </c>
      <c r="O1599">
        <v>2.1438000000000001</v>
      </c>
      <c r="P1599">
        <v>1.8009999999999999</v>
      </c>
      <c r="Q1599">
        <v>1.8149999999999999</v>
      </c>
      <c r="R1599">
        <v>5.2668999999999997</v>
      </c>
      <c r="S1599">
        <v>0.42899999999999999</v>
      </c>
      <c r="T1599">
        <v>0.44600000000000001</v>
      </c>
      <c r="U1599">
        <v>0.42899999999999999</v>
      </c>
      <c r="V1599">
        <v>0.44500000000000001</v>
      </c>
      <c r="W1599" t="s">
        <v>205</v>
      </c>
      <c r="X1599" t="s">
        <v>189</v>
      </c>
      <c r="Y1599" t="s">
        <v>89</v>
      </c>
      <c r="Z1599" t="s">
        <v>198</v>
      </c>
    </row>
    <row r="1600" spans="1:26" x14ac:dyDescent="0.25">
      <c r="A1600" s="148">
        <v>579</v>
      </c>
      <c r="B1600" s="25">
        <v>42939</v>
      </c>
      <c r="C1600" t="s">
        <v>407</v>
      </c>
      <c r="D1600">
        <v>67</v>
      </c>
      <c r="E1600">
        <v>81</v>
      </c>
      <c r="F1600">
        <v>1.6E-2</v>
      </c>
      <c r="G1600">
        <v>521333</v>
      </c>
      <c r="H1600">
        <v>13160</v>
      </c>
      <c r="I1600">
        <v>15.6</v>
      </c>
      <c r="J1600">
        <v>116</v>
      </c>
      <c r="K1600">
        <v>116</v>
      </c>
      <c r="L1600">
        <v>12.8</v>
      </c>
      <c r="M1600">
        <v>0.98059598059598052</v>
      </c>
      <c r="V1600">
        <v>2.4</v>
      </c>
      <c r="W1600" t="s">
        <v>416</v>
      </c>
      <c r="X1600" t="s">
        <v>189</v>
      </c>
      <c r="Y1600" t="s">
        <v>89</v>
      </c>
      <c r="Z1600" t="s">
        <v>198</v>
      </c>
    </row>
    <row r="1601" spans="1:26" x14ac:dyDescent="0.25">
      <c r="A1601" s="155">
        <v>578</v>
      </c>
      <c r="B1601" s="25">
        <v>42938</v>
      </c>
      <c r="C1601" t="s">
        <v>410</v>
      </c>
      <c r="D1601">
        <v>69</v>
      </c>
      <c r="E1601">
        <v>80</v>
      </c>
      <c r="F1601">
        <v>1.6E-2</v>
      </c>
      <c r="G1601">
        <v>521333</v>
      </c>
      <c r="H1601">
        <v>13160</v>
      </c>
      <c r="I1601">
        <v>15.9</v>
      </c>
      <c r="J1601">
        <v>119</v>
      </c>
      <c r="K1601">
        <v>119</v>
      </c>
      <c r="L1601">
        <v>12.9</v>
      </c>
      <c r="M1601">
        <v>0.97991689750692512</v>
      </c>
      <c r="N1601">
        <v>2.1118000000000001</v>
      </c>
      <c r="O1601">
        <v>2.1983000000000001</v>
      </c>
      <c r="P1601">
        <v>2.3210000000000002</v>
      </c>
      <c r="Q1601">
        <v>2.508</v>
      </c>
      <c r="R1601">
        <v>5.2797999999999998</v>
      </c>
      <c r="S1601">
        <v>0.57999999999999996</v>
      </c>
      <c r="T1601">
        <v>0.60199999999999998</v>
      </c>
      <c r="U1601">
        <v>0.57899999999999996</v>
      </c>
      <c r="V1601">
        <v>0.59499999999999997</v>
      </c>
      <c r="W1601" t="s">
        <v>148</v>
      </c>
      <c r="X1601" t="s">
        <v>189</v>
      </c>
      <c r="Y1601" t="s">
        <v>89</v>
      </c>
      <c r="Z1601" t="s">
        <v>198</v>
      </c>
    </row>
    <row r="1602" spans="1:26" x14ac:dyDescent="0.25">
      <c r="A1602" s="148">
        <v>577</v>
      </c>
      <c r="B1602" s="25">
        <v>42938</v>
      </c>
      <c r="C1602" t="s">
        <v>222</v>
      </c>
      <c r="D1602">
        <v>60</v>
      </c>
      <c r="E1602">
        <v>50</v>
      </c>
      <c r="F1602">
        <v>1.6E-2</v>
      </c>
      <c r="G1602">
        <v>521333</v>
      </c>
      <c r="H1602">
        <v>13160</v>
      </c>
      <c r="I1602">
        <v>16</v>
      </c>
      <c r="J1602">
        <v>120</v>
      </c>
      <c r="K1602">
        <v>120</v>
      </c>
      <c r="L1602">
        <v>12.9</v>
      </c>
      <c r="M1602">
        <v>0.97991689750692512</v>
      </c>
      <c r="N1602">
        <v>1.9617</v>
      </c>
      <c r="O1602">
        <v>1.8849</v>
      </c>
      <c r="P1602">
        <v>1.742</v>
      </c>
      <c r="Q1602">
        <v>1.6919999999999999</v>
      </c>
      <c r="R1602">
        <v>5.2797999999999998</v>
      </c>
      <c r="S1602">
        <v>0.46899999999999997</v>
      </c>
      <c r="T1602">
        <v>0.47399999999999998</v>
      </c>
      <c r="U1602">
        <v>0.46200000000000002</v>
      </c>
      <c r="V1602">
        <v>0.47799999999999998</v>
      </c>
      <c r="W1602">
        <v>0</v>
      </c>
      <c r="X1602" t="s">
        <v>188</v>
      </c>
      <c r="Y1602" t="s">
        <v>89</v>
      </c>
      <c r="Z1602" t="s">
        <v>198</v>
      </c>
    </row>
    <row r="1603" spans="1:26" x14ac:dyDescent="0.25">
      <c r="A1603" s="148">
        <v>576</v>
      </c>
      <c r="B1603" s="25">
        <v>42938</v>
      </c>
      <c r="C1603" t="s">
        <v>293</v>
      </c>
      <c r="D1603">
        <v>60</v>
      </c>
      <c r="E1603">
        <v>50</v>
      </c>
      <c r="F1603">
        <v>1.6E-2</v>
      </c>
      <c r="G1603">
        <v>521333</v>
      </c>
      <c r="H1603">
        <v>13160</v>
      </c>
      <c r="I1603">
        <v>16.899999999999999</v>
      </c>
      <c r="J1603">
        <v>120</v>
      </c>
      <c r="K1603">
        <v>120</v>
      </c>
      <c r="L1603">
        <v>13.8</v>
      </c>
      <c r="M1603">
        <v>0.97384721266345486</v>
      </c>
      <c r="N1603">
        <v>1.8752</v>
      </c>
      <c r="O1603">
        <v>1.7565999999999999</v>
      </c>
      <c r="P1603">
        <v>2.3410000000000002</v>
      </c>
      <c r="Q1603">
        <v>2.2000000000000002</v>
      </c>
      <c r="R1603">
        <v>5.2797999999999998</v>
      </c>
      <c r="S1603">
        <v>0.65900000000000003</v>
      </c>
      <c r="T1603">
        <v>0.66100000000000003</v>
      </c>
      <c r="U1603">
        <v>0.64300000000000002</v>
      </c>
      <c r="V1603">
        <v>0.65900000000000003</v>
      </c>
      <c r="W1603">
        <v>0</v>
      </c>
      <c r="X1603" t="s">
        <v>188</v>
      </c>
      <c r="Y1603" t="s">
        <v>89</v>
      </c>
      <c r="Z1603" t="s">
        <v>198</v>
      </c>
    </row>
    <row r="1604" spans="1:26" x14ac:dyDescent="0.25">
      <c r="A1604" s="148">
        <v>575</v>
      </c>
      <c r="B1604" s="25">
        <v>42938</v>
      </c>
      <c r="C1604" t="s">
        <v>220</v>
      </c>
      <c r="D1604">
        <v>68</v>
      </c>
      <c r="E1604">
        <v>50</v>
      </c>
      <c r="F1604">
        <v>1.6E-2</v>
      </c>
      <c r="G1604">
        <v>521333</v>
      </c>
      <c r="H1604">
        <v>13160</v>
      </c>
      <c r="I1604">
        <v>15.6</v>
      </c>
      <c r="J1604">
        <v>116</v>
      </c>
      <c r="K1604">
        <v>116</v>
      </c>
      <c r="L1604">
        <v>12.8</v>
      </c>
      <c r="M1604">
        <v>0.98059598059598052</v>
      </c>
      <c r="N1604">
        <v>2.2017000000000002</v>
      </c>
      <c r="O1604">
        <v>2.1364000000000001</v>
      </c>
      <c r="P1604">
        <v>1.9770000000000001</v>
      </c>
      <c r="Q1604">
        <v>1.9339999999999999</v>
      </c>
      <c r="R1604">
        <v>5.2797999999999998</v>
      </c>
      <c r="S1604">
        <v>0.47399999999999998</v>
      </c>
      <c r="T1604">
        <v>0.47799999999999998</v>
      </c>
      <c r="U1604">
        <v>0.46700000000000003</v>
      </c>
      <c r="V1604">
        <v>0.48299999999999998</v>
      </c>
      <c r="W1604" t="s">
        <v>148</v>
      </c>
      <c r="X1604" t="s">
        <v>189</v>
      </c>
      <c r="Y1604" t="s">
        <v>89</v>
      </c>
      <c r="Z1604" t="s">
        <v>198</v>
      </c>
    </row>
    <row r="1605" spans="1:26" x14ac:dyDescent="0.25">
      <c r="A1605" s="148">
        <v>574</v>
      </c>
      <c r="B1605" s="25">
        <v>42938</v>
      </c>
      <c r="C1605" t="s">
        <v>406</v>
      </c>
      <c r="D1605">
        <v>67</v>
      </c>
      <c r="E1605">
        <v>44</v>
      </c>
      <c r="F1605">
        <v>1.6E-2</v>
      </c>
      <c r="G1605">
        <v>521333</v>
      </c>
      <c r="H1605">
        <v>13160</v>
      </c>
      <c r="I1605">
        <v>16</v>
      </c>
      <c r="J1605">
        <v>120</v>
      </c>
      <c r="K1605">
        <v>120</v>
      </c>
      <c r="L1605">
        <v>12.9</v>
      </c>
      <c r="M1605">
        <v>0.97991689750692512</v>
      </c>
      <c r="N1605">
        <v>1.1521999999999999</v>
      </c>
      <c r="O1605">
        <v>1.0992999999999999</v>
      </c>
      <c r="P1605">
        <v>3.133</v>
      </c>
      <c r="Q1605">
        <v>2.92</v>
      </c>
      <c r="R1605">
        <v>5.2797999999999998</v>
      </c>
      <c r="S1605">
        <v>1.4359999999999999</v>
      </c>
      <c r="T1605">
        <v>1.4019999999999999</v>
      </c>
      <c r="U1605">
        <v>1.391</v>
      </c>
      <c r="V1605">
        <v>1.407</v>
      </c>
      <c r="W1605" t="s">
        <v>148</v>
      </c>
      <c r="X1605" t="s">
        <v>189</v>
      </c>
      <c r="Y1605" t="s">
        <v>89</v>
      </c>
      <c r="Z1605" t="s">
        <v>198</v>
      </c>
    </row>
    <row r="1606" spans="1:26" x14ac:dyDescent="0.25">
      <c r="A1606" s="148">
        <v>573</v>
      </c>
      <c r="B1606" s="25">
        <v>42937</v>
      </c>
      <c r="C1606" t="s">
        <v>412</v>
      </c>
      <c r="D1606">
        <v>68</v>
      </c>
      <c r="E1606">
        <v>46</v>
      </c>
      <c r="F1606">
        <v>1.6E-2</v>
      </c>
      <c r="G1606">
        <v>521333</v>
      </c>
      <c r="H1606">
        <v>13160</v>
      </c>
      <c r="I1606">
        <v>15.8</v>
      </c>
      <c r="J1606">
        <v>119</v>
      </c>
      <c r="K1606">
        <v>119</v>
      </c>
      <c r="L1606">
        <v>12.8</v>
      </c>
      <c r="M1606">
        <v>0.98059598059598052</v>
      </c>
      <c r="N1606">
        <v>1.9906999999999999</v>
      </c>
      <c r="O1606">
        <v>2.1781000000000001</v>
      </c>
      <c r="P1606">
        <v>2.7309999999999999</v>
      </c>
      <c r="Q1606">
        <v>2.915</v>
      </c>
      <c r="R1606">
        <v>5.2896000000000001</v>
      </c>
      <c r="S1606">
        <v>0.72599999999999998</v>
      </c>
      <c r="T1606">
        <v>0.70799999999999996</v>
      </c>
      <c r="U1606">
        <v>0.70299999999999996</v>
      </c>
      <c r="V1606">
        <v>0.71899999999999997</v>
      </c>
      <c r="W1606" t="s">
        <v>148</v>
      </c>
      <c r="X1606" t="s">
        <v>189</v>
      </c>
      <c r="Y1606" t="s">
        <v>89</v>
      </c>
      <c r="Z1606" t="s">
        <v>198</v>
      </c>
    </row>
    <row r="1607" spans="1:26" x14ac:dyDescent="0.25">
      <c r="A1607" s="148">
        <v>562</v>
      </c>
      <c r="B1607" s="25">
        <v>42935</v>
      </c>
      <c r="C1607" t="s">
        <v>220</v>
      </c>
      <c r="D1607">
        <v>59</v>
      </c>
      <c r="E1607">
        <v>59</v>
      </c>
      <c r="F1607">
        <v>1.6E-2</v>
      </c>
      <c r="G1607">
        <v>521333</v>
      </c>
      <c r="H1607">
        <v>13160</v>
      </c>
      <c r="I1607">
        <v>15.7</v>
      </c>
      <c r="J1607">
        <v>116</v>
      </c>
      <c r="K1607">
        <v>116</v>
      </c>
      <c r="L1607">
        <v>12.9</v>
      </c>
      <c r="M1607">
        <v>0.97991689750692512</v>
      </c>
      <c r="N1607">
        <v>1.9965999999999999</v>
      </c>
      <c r="O1607">
        <v>1.8982000000000001</v>
      </c>
      <c r="P1607">
        <v>1.873</v>
      </c>
      <c r="Q1607">
        <v>1.784</v>
      </c>
      <c r="R1607">
        <v>5.1603000000000003</v>
      </c>
      <c r="S1607">
        <v>0.48399999999999999</v>
      </c>
      <c r="T1607">
        <v>0.48499999999999999</v>
      </c>
      <c r="U1607">
        <v>0.47499999999999998</v>
      </c>
      <c r="V1607">
        <v>0.49099999999999999</v>
      </c>
      <c r="W1607" t="s">
        <v>148</v>
      </c>
      <c r="X1607" t="s">
        <v>192</v>
      </c>
      <c r="Y1607" t="s">
        <v>89</v>
      </c>
      <c r="Z1607" t="s">
        <v>198</v>
      </c>
    </row>
    <row r="1608" spans="1:26" x14ac:dyDescent="0.25">
      <c r="A1608" s="148">
        <v>560</v>
      </c>
      <c r="B1608" s="25">
        <v>42934</v>
      </c>
      <c r="C1608" t="s">
        <v>412</v>
      </c>
      <c r="D1608">
        <v>59</v>
      </c>
      <c r="E1608">
        <v>58</v>
      </c>
      <c r="F1608">
        <v>1.6E-2</v>
      </c>
      <c r="G1608">
        <v>521333</v>
      </c>
      <c r="H1608">
        <v>13160</v>
      </c>
      <c r="I1608">
        <v>15.6</v>
      </c>
      <c r="J1608">
        <v>115</v>
      </c>
      <c r="K1608">
        <v>115</v>
      </c>
      <c r="L1608">
        <v>12.8</v>
      </c>
      <c r="M1608">
        <v>0.98059598059598052</v>
      </c>
      <c r="N1608">
        <v>1.992</v>
      </c>
      <c r="O1608">
        <v>2.0916999999999999</v>
      </c>
      <c r="P1608">
        <v>2.1659999999999999</v>
      </c>
      <c r="Q1608">
        <v>2.2629999999999999</v>
      </c>
      <c r="R1608">
        <v>5.3144999999999998</v>
      </c>
      <c r="S1608">
        <v>0.57799999999999996</v>
      </c>
      <c r="T1608">
        <v>0.57499999999999996</v>
      </c>
      <c r="U1608">
        <v>0.56499999999999995</v>
      </c>
      <c r="V1608">
        <v>0.58099999999999996</v>
      </c>
      <c r="W1608" t="s">
        <v>148</v>
      </c>
      <c r="X1608" t="s">
        <v>192</v>
      </c>
      <c r="Y1608" t="s">
        <v>89</v>
      </c>
      <c r="Z1608" t="s">
        <v>198</v>
      </c>
    </row>
    <row r="1609" spans="1:26" x14ac:dyDescent="0.25">
      <c r="A1609" s="148">
        <v>557</v>
      </c>
      <c r="B1609" s="25">
        <v>42934</v>
      </c>
      <c r="C1609" t="s">
        <v>222</v>
      </c>
      <c r="D1609">
        <v>60</v>
      </c>
      <c r="E1609">
        <v>60</v>
      </c>
      <c r="F1609">
        <v>1.6E-2</v>
      </c>
      <c r="G1609">
        <v>521333</v>
      </c>
      <c r="H1609">
        <v>13160</v>
      </c>
      <c r="I1609">
        <v>15.8</v>
      </c>
      <c r="J1609">
        <v>116.5</v>
      </c>
      <c r="K1609">
        <v>116.5</v>
      </c>
      <c r="L1609">
        <v>12.9</v>
      </c>
      <c r="M1609">
        <v>0.97991689750692512</v>
      </c>
      <c r="N1609">
        <v>1.8983000000000001</v>
      </c>
      <c r="O1609">
        <v>2.1686000000000001</v>
      </c>
      <c r="P1609">
        <v>1.623</v>
      </c>
      <c r="Q1609">
        <v>1.8720000000000001</v>
      </c>
      <c r="R1609">
        <v>5.3144999999999998</v>
      </c>
      <c r="S1609">
        <v>0.45400000000000001</v>
      </c>
      <c r="T1609">
        <v>0.45900000000000002</v>
      </c>
      <c r="U1609">
        <v>0.44700000000000001</v>
      </c>
      <c r="V1609">
        <v>0.46300000000000002</v>
      </c>
      <c r="W1609" t="s">
        <v>148</v>
      </c>
      <c r="X1609" t="s">
        <v>192</v>
      </c>
      <c r="Y1609" t="s">
        <v>89</v>
      </c>
      <c r="Z1609" t="s">
        <v>198</v>
      </c>
    </row>
    <row r="1610" spans="1:26" x14ac:dyDescent="0.25">
      <c r="A1610" s="148">
        <v>554</v>
      </c>
      <c r="B1610" s="25">
        <v>42933</v>
      </c>
      <c r="C1610" t="s">
        <v>411</v>
      </c>
      <c r="D1610">
        <v>60</v>
      </c>
      <c r="E1610">
        <v>60</v>
      </c>
      <c r="F1610">
        <v>1.6E-2</v>
      </c>
      <c r="G1610">
        <v>521333</v>
      </c>
      <c r="H1610">
        <v>13160</v>
      </c>
      <c r="I1610">
        <v>15.7</v>
      </c>
      <c r="J1610">
        <v>117.5</v>
      </c>
      <c r="K1610">
        <v>117.5</v>
      </c>
      <c r="L1610">
        <v>12.8</v>
      </c>
      <c r="M1610">
        <v>0.98059598059598052</v>
      </c>
      <c r="N1610">
        <v>1.9927999999999999</v>
      </c>
      <c r="O1610">
        <v>1.925</v>
      </c>
      <c r="P1610">
        <v>2.1800000000000002</v>
      </c>
      <c r="Q1610">
        <v>2.0870000000000002</v>
      </c>
      <c r="R1610">
        <v>5.2495000000000003</v>
      </c>
      <c r="S1610">
        <v>0.57399999999999995</v>
      </c>
      <c r="T1610">
        <v>0.56899999999999995</v>
      </c>
      <c r="U1610">
        <v>0.56000000000000005</v>
      </c>
      <c r="V1610">
        <v>0.57599999999999996</v>
      </c>
      <c r="W1610" t="s">
        <v>148</v>
      </c>
      <c r="X1610" t="s">
        <v>192</v>
      </c>
      <c r="Y1610" t="s">
        <v>89</v>
      </c>
      <c r="Z1610" t="s">
        <v>198</v>
      </c>
    </row>
    <row r="1611" spans="1:26" x14ac:dyDescent="0.25">
      <c r="A1611" s="148">
        <v>552</v>
      </c>
      <c r="B1611" s="25">
        <v>42933</v>
      </c>
      <c r="C1611" t="s">
        <v>217</v>
      </c>
      <c r="D1611">
        <v>65</v>
      </c>
      <c r="E1611">
        <v>50</v>
      </c>
      <c r="F1611">
        <v>1.6E-2</v>
      </c>
      <c r="G1611">
        <v>521333</v>
      </c>
      <c r="H1611">
        <v>13160</v>
      </c>
      <c r="I1611">
        <v>15.8</v>
      </c>
      <c r="J1611">
        <v>115</v>
      </c>
      <c r="K1611">
        <v>115</v>
      </c>
      <c r="L1611">
        <v>13</v>
      </c>
      <c r="M1611">
        <v>0.97923875432525953</v>
      </c>
      <c r="N1611">
        <v>1.7372000000000001</v>
      </c>
      <c r="O1611">
        <v>1.9029</v>
      </c>
      <c r="P1611">
        <v>1.575</v>
      </c>
      <c r="Q1611">
        <v>1.72</v>
      </c>
      <c r="R1611">
        <v>5.2495000000000003</v>
      </c>
      <c r="S1611">
        <v>0.47599999999999998</v>
      </c>
      <c r="T1611">
        <v>0.47399999999999998</v>
      </c>
      <c r="U1611">
        <v>0.46500000000000002</v>
      </c>
      <c r="V1611">
        <v>0.48099999999999998</v>
      </c>
      <c r="W1611" t="s">
        <v>148</v>
      </c>
      <c r="X1611" t="s">
        <v>192</v>
      </c>
      <c r="Y1611" t="s">
        <v>89</v>
      </c>
      <c r="Z1611" t="s">
        <v>198</v>
      </c>
    </row>
    <row r="1612" spans="1:26" x14ac:dyDescent="0.25">
      <c r="A1612" s="148">
        <v>551</v>
      </c>
      <c r="B1612" s="25">
        <v>42932</v>
      </c>
      <c r="C1612" t="s">
        <v>407</v>
      </c>
      <c r="D1612">
        <v>65</v>
      </c>
      <c r="E1612">
        <v>50</v>
      </c>
      <c r="F1612">
        <v>1.6E-2</v>
      </c>
      <c r="G1612">
        <v>521333</v>
      </c>
      <c r="H1612">
        <v>13160</v>
      </c>
      <c r="I1612">
        <v>16.2</v>
      </c>
      <c r="J1612">
        <v>125.5</v>
      </c>
      <c r="K1612">
        <v>125.5</v>
      </c>
      <c r="L1612">
        <v>12.9</v>
      </c>
      <c r="M1612">
        <v>0.97991689750692512</v>
      </c>
      <c r="N1612">
        <v>1.9982</v>
      </c>
      <c r="O1612">
        <v>1.825</v>
      </c>
      <c r="P1612">
        <v>5.2910000000000004</v>
      </c>
      <c r="Q1612">
        <v>4.8099999999999996</v>
      </c>
      <c r="R1612">
        <v>5.0193000000000003</v>
      </c>
      <c r="S1612">
        <v>1.329</v>
      </c>
      <c r="T1612">
        <v>1.323</v>
      </c>
      <c r="U1612">
        <v>1.2989999999999999</v>
      </c>
      <c r="V1612">
        <v>1.3149999999999999</v>
      </c>
      <c r="W1612" t="s">
        <v>148</v>
      </c>
      <c r="X1612" t="s">
        <v>192</v>
      </c>
      <c r="Y1612" t="s">
        <v>89</v>
      </c>
      <c r="Z1612" t="s">
        <v>198</v>
      </c>
    </row>
    <row r="1613" spans="1:26" x14ac:dyDescent="0.25">
      <c r="A1613" s="148">
        <v>550</v>
      </c>
      <c r="B1613" s="25">
        <v>42932</v>
      </c>
      <c r="C1613" t="s">
        <v>410</v>
      </c>
      <c r="D1613">
        <v>65</v>
      </c>
      <c r="E1613">
        <v>50</v>
      </c>
      <c r="F1613">
        <v>1.6E-2</v>
      </c>
      <c r="G1613">
        <v>521333</v>
      </c>
      <c r="H1613">
        <v>13160</v>
      </c>
      <c r="I1613">
        <v>15.7</v>
      </c>
      <c r="J1613">
        <v>116.5</v>
      </c>
      <c r="K1613">
        <v>116.5</v>
      </c>
      <c r="L1613">
        <v>12.8</v>
      </c>
      <c r="M1613">
        <v>0.98059598059598052</v>
      </c>
      <c r="N1613">
        <v>2.1082000000000001</v>
      </c>
      <c r="O1613">
        <v>1.8863000000000001</v>
      </c>
      <c r="P1613">
        <v>2.5449999999999999</v>
      </c>
      <c r="Q1613">
        <v>2.3109999999999999</v>
      </c>
      <c r="R1613">
        <v>5.0193000000000003</v>
      </c>
      <c r="S1613">
        <v>0.60599999999999998</v>
      </c>
      <c r="T1613">
        <v>0.61499999999999999</v>
      </c>
      <c r="U1613">
        <v>0.59899999999999998</v>
      </c>
      <c r="V1613">
        <v>0.61499999999999999</v>
      </c>
      <c r="W1613" t="s">
        <v>148</v>
      </c>
      <c r="X1613" t="s">
        <v>192</v>
      </c>
      <c r="Y1613" t="s">
        <v>89</v>
      </c>
      <c r="Z1613" t="s">
        <v>198</v>
      </c>
    </row>
    <row r="1614" spans="1:26" x14ac:dyDescent="0.25">
      <c r="A1614" s="148">
        <v>549</v>
      </c>
      <c r="B1614" s="25">
        <v>42932</v>
      </c>
      <c r="C1614" t="s">
        <v>293</v>
      </c>
      <c r="D1614">
        <v>65</v>
      </c>
      <c r="E1614">
        <v>50</v>
      </c>
      <c r="F1614">
        <v>1.6E-2</v>
      </c>
      <c r="G1614">
        <v>521333</v>
      </c>
      <c r="H1614">
        <v>13160</v>
      </c>
      <c r="I1614">
        <v>16.7</v>
      </c>
      <c r="J1614">
        <v>114.5</v>
      </c>
      <c r="K1614">
        <v>114.5</v>
      </c>
      <c r="L1614">
        <v>13.9</v>
      </c>
      <c r="M1614">
        <v>0.97317744154057773</v>
      </c>
      <c r="N1614">
        <v>2.1082000000000001</v>
      </c>
      <c r="O1614">
        <v>1.8863000000000001</v>
      </c>
      <c r="P1614">
        <v>1.8220000000000001</v>
      </c>
      <c r="Q1614">
        <v>1.659</v>
      </c>
      <c r="R1614">
        <v>5.0193000000000003</v>
      </c>
      <c r="S1614">
        <v>0.434</v>
      </c>
      <c r="T1614">
        <v>0.441</v>
      </c>
      <c r="U1614">
        <v>0.42599999999999999</v>
      </c>
      <c r="V1614">
        <v>0.442</v>
      </c>
      <c r="W1614" t="s">
        <v>148</v>
      </c>
      <c r="X1614" t="s">
        <v>192</v>
      </c>
      <c r="Y1614" t="s">
        <v>89</v>
      </c>
      <c r="Z1614" t="s">
        <v>198</v>
      </c>
    </row>
    <row r="1615" spans="1:26" x14ac:dyDescent="0.25">
      <c r="A1615" s="148">
        <v>549</v>
      </c>
      <c r="B1615" s="25">
        <v>42930</v>
      </c>
      <c r="C1615" t="s">
        <v>293</v>
      </c>
      <c r="D1615">
        <v>65</v>
      </c>
      <c r="E1615">
        <v>50</v>
      </c>
      <c r="F1615">
        <v>1.6E-2</v>
      </c>
      <c r="G1615">
        <v>521333</v>
      </c>
      <c r="H1615">
        <v>13160</v>
      </c>
      <c r="I1615">
        <v>16.7</v>
      </c>
      <c r="J1615">
        <v>114.5</v>
      </c>
      <c r="K1615">
        <v>114.5</v>
      </c>
      <c r="L1615">
        <v>13.9</v>
      </c>
      <c r="M1615">
        <v>0.97317744154057773</v>
      </c>
      <c r="N1615">
        <v>2.1082000000000001</v>
      </c>
      <c r="O1615">
        <v>1.8863000000000001</v>
      </c>
      <c r="P1615">
        <v>1.8220000000000001</v>
      </c>
      <c r="Q1615">
        <v>1.659</v>
      </c>
      <c r="R1615">
        <v>5.3513000000000002</v>
      </c>
      <c r="S1615">
        <v>0.46200000000000002</v>
      </c>
      <c r="T1615">
        <v>0.47099999999999997</v>
      </c>
      <c r="U1615">
        <v>0.45400000000000001</v>
      </c>
      <c r="V1615">
        <v>0.47</v>
      </c>
      <c r="W1615" t="s">
        <v>409</v>
      </c>
      <c r="X1615" t="s">
        <v>192</v>
      </c>
      <c r="Y1615" t="s">
        <v>89</v>
      </c>
      <c r="Z1615" t="s">
        <v>198</v>
      </c>
    </row>
    <row r="1616" spans="1:26" x14ac:dyDescent="0.25">
      <c r="A1616" s="148">
        <v>537</v>
      </c>
      <c r="B1616" s="25">
        <v>42930</v>
      </c>
      <c r="C1616" t="s">
        <v>217</v>
      </c>
      <c r="D1616">
        <v>65</v>
      </c>
      <c r="E1616">
        <v>48</v>
      </c>
      <c r="F1616">
        <v>1.6E-2</v>
      </c>
      <c r="G1616">
        <v>521333</v>
      </c>
      <c r="H1616">
        <v>13160</v>
      </c>
      <c r="I1616">
        <v>15.8</v>
      </c>
      <c r="J1616">
        <v>114.5</v>
      </c>
      <c r="K1616">
        <v>114.5</v>
      </c>
      <c r="L1616">
        <v>13</v>
      </c>
      <c r="M1616">
        <v>0.97923875432525953</v>
      </c>
      <c r="N1616">
        <v>2.0019</v>
      </c>
      <c r="O1616">
        <v>2.0076999999999998</v>
      </c>
      <c r="P1616">
        <v>1.7130000000000001</v>
      </c>
      <c r="Q1616">
        <v>1.6579999999999999</v>
      </c>
      <c r="R1616">
        <v>5.3513000000000002</v>
      </c>
      <c r="S1616">
        <v>0.45800000000000002</v>
      </c>
      <c r="T1616">
        <v>0.442</v>
      </c>
      <c r="U1616">
        <v>0.441</v>
      </c>
      <c r="V1616">
        <v>0.45700000000000002</v>
      </c>
      <c r="W1616" t="s">
        <v>148</v>
      </c>
      <c r="X1616" t="s">
        <v>192</v>
      </c>
      <c r="Y1616" t="s">
        <v>89</v>
      </c>
      <c r="Z1616" t="s">
        <v>198</v>
      </c>
    </row>
    <row r="1617" spans="1:26" x14ac:dyDescent="0.25">
      <c r="A1617" s="148">
        <v>527</v>
      </c>
      <c r="B1617" s="25">
        <v>42928</v>
      </c>
      <c r="C1617" t="s">
        <v>408</v>
      </c>
      <c r="D1617">
        <v>64</v>
      </c>
      <c r="E1617">
        <v>51</v>
      </c>
      <c r="F1617">
        <v>1.6E-2</v>
      </c>
      <c r="G1617">
        <v>521333</v>
      </c>
      <c r="H1617">
        <v>13160</v>
      </c>
      <c r="I1617">
        <v>15.9</v>
      </c>
      <c r="J1617">
        <v>115.5</v>
      </c>
      <c r="K1617">
        <v>115.5</v>
      </c>
      <c r="L1617">
        <v>13.1</v>
      </c>
      <c r="M1617">
        <v>0.97856154910096826</v>
      </c>
      <c r="N1617">
        <v>1.0245</v>
      </c>
      <c r="O1617">
        <v>1.1287</v>
      </c>
      <c r="P1617">
        <v>2.4510000000000001</v>
      </c>
      <c r="Q1617">
        <v>2.7349999999999999</v>
      </c>
      <c r="R1617">
        <v>5.0452000000000004</v>
      </c>
      <c r="S1617">
        <v>1.2070000000000001</v>
      </c>
      <c r="T1617">
        <v>1.2230000000000001</v>
      </c>
      <c r="U1617">
        <v>1.1890000000000001</v>
      </c>
      <c r="V1617">
        <v>1.2050000000000001</v>
      </c>
      <c r="W1617" t="s">
        <v>148</v>
      </c>
      <c r="X1617" t="s">
        <v>191</v>
      </c>
      <c r="Y1617" t="s">
        <v>89</v>
      </c>
      <c r="Z1617" t="s">
        <v>198</v>
      </c>
    </row>
    <row r="1618" spans="1:26" x14ac:dyDescent="0.25">
      <c r="A1618" s="148">
        <v>520</v>
      </c>
      <c r="B1618" s="25">
        <v>42926</v>
      </c>
      <c r="C1618" t="s">
        <v>220</v>
      </c>
      <c r="D1618">
        <v>70</v>
      </c>
      <c r="E1618">
        <v>52</v>
      </c>
      <c r="F1618">
        <v>1.6E-2</v>
      </c>
      <c r="G1618">
        <v>521333</v>
      </c>
      <c r="H1618">
        <v>13160</v>
      </c>
      <c r="I1618">
        <v>15.7</v>
      </c>
      <c r="J1618">
        <v>115.5</v>
      </c>
      <c r="K1618">
        <v>115.5</v>
      </c>
      <c r="L1618">
        <v>12.9</v>
      </c>
      <c r="M1618">
        <v>0.97991689750692512</v>
      </c>
      <c r="N1618">
        <v>2.1236000000000002</v>
      </c>
      <c r="O1618">
        <v>2.0312000000000001</v>
      </c>
      <c r="P1618">
        <v>1.6879999999999999</v>
      </c>
      <c r="Q1618">
        <v>1.601</v>
      </c>
      <c r="R1618">
        <v>5.3846999999999996</v>
      </c>
      <c r="S1618" s="81">
        <v>0.42799999999999999</v>
      </c>
      <c r="T1618" s="81">
        <v>0.42399999999999999</v>
      </c>
      <c r="U1618" s="81">
        <v>0.41699999999999998</v>
      </c>
      <c r="V1618" s="81">
        <v>0.433</v>
      </c>
      <c r="W1618" t="s">
        <v>148</v>
      </c>
      <c r="X1618" t="s">
        <v>191</v>
      </c>
      <c r="Y1618" t="s">
        <v>89</v>
      </c>
      <c r="Z1618" t="s">
        <v>198</v>
      </c>
    </row>
    <row r="1619" spans="1:26" x14ac:dyDescent="0.25">
      <c r="A1619" s="148">
        <v>511</v>
      </c>
      <c r="B1619" s="25">
        <v>42923</v>
      </c>
      <c r="C1619" t="s">
        <v>222</v>
      </c>
      <c r="D1619">
        <v>65</v>
      </c>
      <c r="E1619">
        <v>58</v>
      </c>
      <c r="F1619">
        <v>1.6E-2</v>
      </c>
      <c r="G1619">
        <v>521333</v>
      </c>
      <c r="H1619">
        <v>13160</v>
      </c>
      <c r="I1619">
        <v>15.8</v>
      </c>
      <c r="J1619">
        <v>115</v>
      </c>
      <c r="K1619">
        <v>115</v>
      </c>
      <c r="L1619">
        <v>13</v>
      </c>
      <c r="M1619">
        <v>0.97923875432525953</v>
      </c>
      <c r="N1619">
        <v>2.0928</v>
      </c>
      <c r="O1619">
        <v>2.0171999999999999</v>
      </c>
      <c r="P1619">
        <v>1.9159999999999999</v>
      </c>
      <c r="Q1619">
        <v>1.897</v>
      </c>
      <c r="R1619">
        <v>5.2106000000000003</v>
      </c>
      <c r="S1619">
        <v>0.47699999999999998</v>
      </c>
      <c r="T1619">
        <v>0.49</v>
      </c>
      <c r="U1619">
        <v>0.47299999999999998</v>
      </c>
      <c r="V1619">
        <v>0.48899999999999999</v>
      </c>
      <c r="W1619" t="s">
        <v>148</v>
      </c>
      <c r="X1619" t="s">
        <v>192</v>
      </c>
      <c r="Y1619" t="s">
        <v>89</v>
      </c>
      <c r="Z1619" t="s">
        <v>198</v>
      </c>
    </row>
    <row r="1620" spans="1:26" x14ac:dyDescent="0.25">
      <c r="A1620" s="148">
        <v>510</v>
      </c>
      <c r="B1620" s="25">
        <v>42923</v>
      </c>
      <c r="C1620" t="s">
        <v>220</v>
      </c>
      <c r="D1620">
        <v>65</v>
      </c>
      <c r="E1620">
        <v>51</v>
      </c>
      <c r="F1620">
        <v>1.6E-2</v>
      </c>
      <c r="G1620">
        <v>521333</v>
      </c>
      <c r="H1620">
        <v>13160</v>
      </c>
      <c r="I1620">
        <v>15.7</v>
      </c>
      <c r="J1620">
        <v>114.5</v>
      </c>
      <c r="K1620">
        <v>114.5</v>
      </c>
      <c r="L1620">
        <v>12.9</v>
      </c>
      <c r="M1620">
        <v>0.97991689750692512</v>
      </c>
      <c r="N1620">
        <v>2.0341999999999998</v>
      </c>
      <c r="O1620">
        <v>2.0023</v>
      </c>
      <c r="P1620">
        <v>1.804</v>
      </c>
      <c r="Q1620">
        <v>1.76</v>
      </c>
      <c r="R1620">
        <v>5.2106000000000003</v>
      </c>
      <c r="S1620">
        <v>0.46200000000000002</v>
      </c>
      <c r="T1620">
        <v>0.45800000000000002</v>
      </c>
      <c r="U1620">
        <v>0.45100000000000001</v>
      </c>
      <c r="V1620">
        <v>0.46700000000000003</v>
      </c>
      <c r="W1620" t="s">
        <v>148</v>
      </c>
      <c r="X1620" t="s">
        <v>191</v>
      </c>
      <c r="Y1620" t="s">
        <v>89</v>
      </c>
      <c r="Z1620" t="s">
        <v>198</v>
      </c>
    </row>
    <row r="1621" spans="1:26" x14ac:dyDescent="0.25">
      <c r="A1621" s="148">
        <v>509</v>
      </c>
      <c r="B1621" s="25">
        <v>42923</v>
      </c>
      <c r="C1621" t="s">
        <v>406</v>
      </c>
      <c r="D1621">
        <v>64</v>
      </c>
      <c r="E1621">
        <v>56</v>
      </c>
      <c r="F1621">
        <v>1.6E-2</v>
      </c>
      <c r="G1621">
        <v>521333</v>
      </c>
      <c r="H1621">
        <v>13160</v>
      </c>
      <c r="I1621">
        <v>15.7</v>
      </c>
      <c r="J1621">
        <v>116</v>
      </c>
      <c r="K1621">
        <v>116</v>
      </c>
      <c r="L1621">
        <v>12.9</v>
      </c>
      <c r="M1621">
        <v>0.97991689750692512</v>
      </c>
      <c r="N1621">
        <v>2.0326</v>
      </c>
      <c r="O1621">
        <v>2.0971000000000002</v>
      </c>
      <c r="P1621">
        <v>4.0019999999999998</v>
      </c>
      <c r="Q1621">
        <v>4.1289999999999996</v>
      </c>
      <c r="R1621">
        <v>5.2106000000000003</v>
      </c>
      <c r="S1621">
        <v>1.026</v>
      </c>
      <c r="T1621">
        <v>1.026</v>
      </c>
      <c r="U1621">
        <v>1.0049999999999999</v>
      </c>
      <c r="V1621">
        <v>1.0209999999999999</v>
      </c>
      <c r="W1621" t="s">
        <v>148</v>
      </c>
      <c r="X1621" t="s">
        <v>191</v>
      </c>
      <c r="Y1621" t="s">
        <v>89</v>
      </c>
      <c r="Z1621" t="s">
        <v>198</v>
      </c>
    </row>
    <row r="1622" spans="1:26" x14ac:dyDescent="0.25">
      <c r="A1622" s="148">
        <v>508</v>
      </c>
      <c r="B1622" s="25">
        <v>42922</v>
      </c>
      <c r="C1622" t="s">
        <v>217</v>
      </c>
      <c r="D1622">
        <v>56</v>
      </c>
      <c r="E1622">
        <v>66</v>
      </c>
      <c r="F1622">
        <v>1.6E-2</v>
      </c>
      <c r="G1622">
        <v>521333</v>
      </c>
      <c r="H1622">
        <v>13160</v>
      </c>
      <c r="I1622">
        <v>16</v>
      </c>
      <c r="J1622">
        <v>116</v>
      </c>
      <c r="K1622">
        <v>116</v>
      </c>
      <c r="L1622">
        <v>13.1</v>
      </c>
      <c r="M1622">
        <v>0.97856154910096826</v>
      </c>
      <c r="N1622">
        <v>2.0990000000000002</v>
      </c>
      <c r="O1622">
        <v>2.1545000000000001</v>
      </c>
      <c r="P1622">
        <v>1.929</v>
      </c>
      <c r="Q1622">
        <v>1.9870000000000001</v>
      </c>
      <c r="R1622">
        <v>5.2755999999999998</v>
      </c>
      <c r="S1622">
        <v>0.48499999999999999</v>
      </c>
      <c r="T1622">
        <v>0.48699999999999999</v>
      </c>
      <c r="U1622">
        <v>0.47599999999999998</v>
      </c>
      <c r="V1622">
        <v>0.49199999999999999</v>
      </c>
      <c r="W1622" t="s">
        <v>148</v>
      </c>
      <c r="X1622" t="s">
        <v>192</v>
      </c>
      <c r="Y1622" t="s">
        <v>89</v>
      </c>
      <c r="Z1622" t="s">
        <v>198</v>
      </c>
    </row>
    <row r="1623" spans="1:26" x14ac:dyDescent="0.25">
      <c r="A1623" s="148">
        <v>507</v>
      </c>
      <c r="B1623" s="25">
        <v>42922</v>
      </c>
      <c r="C1623" t="s">
        <v>222</v>
      </c>
      <c r="D1623">
        <v>64</v>
      </c>
      <c r="E1623">
        <v>46</v>
      </c>
      <c r="F1623">
        <v>1.6E-2</v>
      </c>
      <c r="G1623">
        <v>521333</v>
      </c>
      <c r="H1623">
        <v>13160</v>
      </c>
      <c r="I1623">
        <v>15.7</v>
      </c>
      <c r="J1623">
        <v>116</v>
      </c>
      <c r="K1623">
        <v>116</v>
      </c>
      <c r="L1623">
        <v>12.9</v>
      </c>
      <c r="M1623">
        <v>0.97991689750692512</v>
      </c>
      <c r="N1623">
        <v>2.3546</v>
      </c>
      <c r="O1623">
        <v>2.8176999999999999</v>
      </c>
      <c r="P1623">
        <v>1.915</v>
      </c>
      <c r="Q1623">
        <v>2.238</v>
      </c>
      <c r="R1623">
        <v>5.2755999999999998</v>
      </c>
      <c r="S1623">
        <v>0.42899999999999999</v>
      </c>
      <c r="T1623">
        <v>0.41899999999999998</v>
      </c>
      <c r="U1623">
        <v>0.41499999999999998</v>
      </c>
      <c r="V1623">
        <v>0.43099999999999999</v>
      </c>
      <c r="W1623" t="s">
        <v>148</v>
      </c>
      <c r="X1623" t="s">
        <v>190</v>
      </c>
      <c r="Y1623" t="s">
        <v>89</v>
      </c>
      <c r="Z1623" t="s">
        <v>198</v>
      </c>
    </row>
    <row r="1624" spans="1:26" x14ac:dyDescent="0.25">
      <c r="A1624" s="148">
        <v>506</v>
      </c>
      <c r="B1624" s="25">
        <v>42921</v>
      </c>
      <c r="C1624" t="s">
        <v>217</v>
      </c>
      <c r="D1624">
        <v>64</v>
      </c>
      <c r="E1624">
        <v>46</v>
      </c>
      <c r="F1624">
        <v>1.6E-2</v>
      </c>
      <c r="G1624">
        <v>521333</v>
      </c>
      <c r="H1624">
        <v>13160</v>
      </c>
      <c r="I1624">
        <v>15.7</v>
      </c>
      <c r="J1624">
        <v>115</v>
      </c>
      <c r="K1624">
        <v>115</v>
      </c>
      <c r="L1624">
        <v>12.9</v>
      </c>
      <c r="M1624">
        <v>0.97991689750692512</v>
      </c>
      <c r="N1624">
        <v>1.8527</v>
      </c>
      <c r="O1624">
        <v>1.2262999999999999</v>
      </c>
      <c r="P1624">
        <v>5.0039999999999996</v>
      </c>
      <c r="Q1624">
        <v>3.2930000000000001</v>
      </c>
      <c r="R1624">
        <v>5.1874000000000002</v>
      </c>
      <c r="S1624">
        <v>1.401</v>
      </c>
      <c r="T1624">
        <v>1.393</v>
      </c>
      <c r="U1624">
        <v>1.369</v>
      </c>
      <c r="V1624">
        <v>1.385</v>
      </c>
      <c r="W1624" t="s">
        <v>148</v>
      </c>
      <c r="X1624" t="s">
        <v>190</v>
      </c>
      <c r="Y1624" t="s">
        <v>89</v>
      </c>
      <c r="Z1624" t="s">
        <v>198</v>
      </c>
    </row>
    <row r="1625" spans="1:26" x14ac:dyDescent="0.25">
      <c r="A1625" s="148">
        <v>500</v>
      </c>
      <c r="B1625" s="25">
        <v>42919</v>
      </c>
      <c r="C1625" t="s">
        <v>222</v>
      </c>
      <c r="D1625">
        <v>66</v>
      </c>
      <c r="E1625">
        <v>47</v>
      </c>
      <c r="F1625">
        <v>1.6E-2</v>
      </c>
      <c r="G1625">
        <v>521333</v>
      </c>
      <c r="H1625">
        <v>13160</v>
      </c>
      <c r="I1625">
        <v>16</v>
      </c>
      <c r="J1625">
        <v>115</v>
      </c>
      <c r="K1625">
        <v>115</v>
      </c>
      <c r="L1625">
        <v>13.2</v>
      </c>
      <c r="M1625">
        <v>0.97788527988942653</v>
      </c>
      <c r="N1625">
        <v>1.4612000000000001</v>
      </c>
      <c r="O1625">
        <v>1.6893</v>
      </c>
      <c r="P1625">
        <v>2.7490000000000001</v>
      </c>
      <c r="Q1625">
        <v>3.2160000000000002</v>
      </c>
      <c r="R1625">
        <v>5.4158999999999997</v>
      </c>
      <c r="S1625">
        <v>1.0189999999999999</v>
      </c>
      <c r="T1625">
        <v>1.0309999999999999</v>
      </c>
      <c r="U1625">
        <v>1.002</v>
      </c>
      <c r="V1625">
        <v>1.018</v>
      </c>
      <c r="W1625" t="s">
        <v>148</v>
      </c>
      <c r="X1625" t="s">
        <v>190</v>
      </c>
      <c r="Y1625" t="s">
        <v>89</v>
      </c>
      <c r="Z1625" t="s">
        <v>198</v>
      </c>
    </row>
    <row r="1626" spans="1:26" x14ac:dyDescent="0.25">
      <c r="A1626" s="148">
        <v>499</v>
      </c>
      <c r="B1626" s="25">
        <v>42919</v>
      </c>
      <c r="C1626" t="s">
        <v>217</v>
      </c>
      <c r="D1626">
        <v>67</v>
      </c>
      <c r="E1626">
        <v>46</v>
      </c>
      <c r="F1626">
        <v>1.6E-2</v>
      </c>
      <c r="G1626">
        <v>521333</v>
      </c>
      <c r="H1626">
        <v>13160</v>
      </c>
      <c r="I1626">
        <v>16</v>
      </c>
      <c r="J1626">
        <v>115</v>
      </c>
      <c r="K1626">
        <v>115</v>
      </c>
      <c r="L1626">
        <v>13.2</v>
      </c>
      <c r="M1626">
        <v>0.97788527988942653</v>
      </c>
      <c r="N1626">
        <v>2.0123000000000002</v>
      </c>
      <c r="O1626">
        <v>2.0823</v>
      </c>
      <c r="P1626">
        <v>1.516</v>
      </c>
      <c r="Q1626">
        <v>1.546</v>
      </c>
      <c r="R1626">
        <v>5.4158999999999997</v>
      </c>
      <c r="S1626">
        <v>0.40799999999999997</v>
      </c>
      <c r="T1626">
        <v>0.40200000000000002</v>
      </c>
      <c r="U1626">
        <v>0.39600000000000002</v>
      </c>
      <c r="V1626">
        <v>0.41199999999999998</v>
      </c>
      <c r="W1626" t="s">
        <v>148</v>
      </c>
      <c r="X1626" t="s">
        <v>191</v>
      </c>
      <c r="Y1626" t="s">
        <v>89</v>
      </c>
      <c r="Z1626" t="s">
        <v>198</v>
      </c>
    </row>
    <row r="1627" spans="1:26" x14ac:dyDescent="0.25">
      <c r="A1627" s="148">
        <v>493</v>
      </c>
      <c r="B1627" s="25">
        <v>42917</v>
      </c>
      <c r="C1627" t="s">
        <v>220</v>
      </c>
      <c r="D1627">
        <v>63</v>
      </c>
      <c r="E1627">
        <v>50</v>
      </c>
      <c r="F1627">
        <v>1.6E-2</v>
      </c>
      <c r="G1627">
        <v>521333</v>
      </c>
      <c r="H1627">
        <v>13160</v>
      </c>
      <c r="I1627">
        <v>16.5</v>
      </c>
      <c r="J1627">
        <v>130</v>
      </c>
      <c r="K1627">
        <v>130</v>
      </c>
      <c r="L1627">
        <v>12.9</v>
      </c>
      <c r="M1627">
        <v>0.97991689750692512</v>
      </c>
      <c r="N1627">
        <v>2.4739</v>
      </c>
      <c r="O1627">
        <v>2.9643999999999999</v>
      </c>
      <c r="P1627">
        <v>2.1139999999999999</v>
      </c>
      <c r="Q1627">
        <v>2.59</v>
      </c>
      <c r="R1627">
        <v>5.2302999999999997</v>
      </c>
      <c r="S1627">
        <v>0.44700000000000001</v>
      </c>
      <c r="T1627">
        <v>0.45700000000000002</v>
      </c>
      <c r="U1627">
        <v>0.443</v>
      </c>
      <c r="V1627">
        <v>0.45900000000000002</v>
      </c>
      <c r="W1627" t="s">
        <v>148</v>
      </c>
      <c r="X1627" t="s">
        <v>190</v>
      </c>
      <c r="Y1627" t="s">
        <v>89</v>
      </c>
      <c r="Z1627" t="s">
        <v>198</v>
      </c>
    </row>
    <row r="1628" spans="1:26" x14ac:dyDescent="0.25">
      <c r="A1628" s="148">
        <v>572</v>
      </c>
      <c r="B1628" s="25">
        <v>42937</v>
      </c>
      <c r="C1628" t="s">
        <v>293</v>
      </c>
      <c r="D1628">
        <v>68</v>
      </c>
      <c r="E1628">
        <v>60</v>
      </c>
      <c r="F1628">
        <v>1.6E-2</v>
      </c>
      <c r="G1628">
        <v>521333</v>
      </c>
      <c r="H1628">
        <v>13160</v>
      </c>
      <c r="I1628">
        <v>16.8</v>
      </c>
      <c r="J1628">
        <v>116</v>
      </c>
      <c r="K1628">
        <v>116</v>
      </c>
      <c r="L1628">
        <v>13.9</v>
      </c>
      <c r="M1628">
        <v>0.97317744154057773</v>
      </c>
      <c r="N1628">
        <v>1.976</v>
      </c>
      <c r="O1628">
        <v>2.1413000000000002</v>
      </c>
      <c r="P1628">
        <v>2.036</v>
      </c>
      <c r="Q1628">
        <v>2.141</v>
      </c>
      <c r="R1628">
        <v>5.2896000000000001</v>
      </c>
      <c r="S1628">
        <v>0.54500000000000004</v>
      </c>
      <c r="T1628">
        <v>0.52900000000000003</v>
      </c>
      <c r="U1628">
        <v>0.52300000000000002</v>
      </c>
      <c r="V1628">
        <v>0.53900000000000003</v>
      </c>
      <c r="W1628" t="s">
        <v>148</v>
      </c>
      <c r="X1628" t="s">
        <v>189</v>
      </c>
      <c r="Y1628" t="s">
        <v>89</v>
      </c>
      <c r="Z1628" t="s">
        <v>198</v>
      </c>
    </row>
    <row r="1629" spans="1:26" x14ac:dyDescent="0.25">
      <c r="A1629" s="148">
        <v>571</v>
      </c>
      <c r="B1629" s="25">
        <v>42937</v>
      </c>
      <c r="C1629" t="s">
        <v>217</v>
      </c>
      <c r="D1629">
        <v>63</v>
      </c>
      <c r="E1629">
        <v>57</v>
      </c>
      <c r="F1629">
        <v>1.6E-2</v>
      </c>
      <c r="G1629">
        <v>521333</v>
      </c>
      <c r="H1629">
        <v>13160</v>
      </c>
      <c r="I1629">
        <v>15.9</v>
      </c>
      <c r="J1629">
        <v>119</v>
      </c>
      <c r="K1629">
        <v>119</v>
      </c>
      <c r="L1629">
        <v>12.9</v>
      </c>
      <c r="M1629">
        <v>0.97991689750692512</v>
      </c>
      <c r="N1629">
        <v>1.9636</v>
      </c>
      <c r="O1629">
        <v>1.8241000000000001</v>
      </c>
      <c r="P1629">
        <v>1.6739999999999999</v>
      </c>
      <c r="Q1629">
        <v>1.5740000000000001</v>
      </c>
      <c r="R1629">
        <v>5.2896000000000001</v>
      </c>
      <c r="S1629">
        <v>0.45100000000000001</v>
      </c>
      <c r="T1629">
        <v>0.45600000000000002</v>
      </c>
      <c r="U1629">
        <v>0.44400000000000001</v>
      </c>
      <c r="V1629">
        <v>0.46</v>
      </c>
      <c r="W1629">
        <v>0</v>
      </c>
      <c r="X1629" t="s">
        <v>188</v>
      </c>
      <c r="Y1629" t="s">
        <v>89</v>
      </c>
      <c r="Z1629" t="s">
        <v>198</v>
      </c>
    </row>
    <row r="1630" spans="1:26" x14ac:dyDescent="0.25">
      <c r="A1630" s="148">
        <v>570</v>
      </c>
      <c r="B1630" s="25">
        <v>42937</v>
      </c>
      <c r="C1630" t="s">
        <v>222</v>
      </c>
      <c r="D1630">
        <v>64</v>
      </c>
      <c r="E1630">
        <v>56</v>
      </c>
      <c r="F1630">
        <v>1.6E-2</v>
      </c>
      <c r="G1630">
        <v>521333</v>
      </c>
      <c r="H1630">
        <v>13160</v>
      </c>
      <c r="I1630">
        <v>16</v>
      </c>
      <c r="J1630">
        <v>120</v>
      </c>
      <c r="K1630">
        <v>120</v>
      </c>
      <c r="L1630">
        <v>12.9</v>
      </c>
      <c r="M1630">
        <v>0.97991689750692512</v>
      </c>
      <c r="N1630">
        <v>1.8776999999999999</v>
      </c>
      <c r="O1630">
        <v>2.1231</v>
      </c>
      <c r="P1630">
        <v>1.4590000000000001</v>
      </c>
      <c r="Q1630">
        <v>1.6679999999999999</v>
      </c>
      <c r="R1630">
        <v>5.2896000000000001</v>
      </c>
      <c r="S1630">
        <v>0.41099999999999998</v>
      </c>
      <c r="T1630">
        <v>0.41599999999999998</v>
      </c>
      <c r="U1630">
        <v>0.40500000000000003</v>
      </c>
      <c r="V1630">
        <v>0.42099999999999999</v>
      </c>
      <c r="W1630">
        <v>0</v>
      </c>
      <c r="X1630" t="s">
        <v>188</v>
      </c>
      <c r="Y1630" t="s">
        <v>89</v>
      </c>
      <c r="Z1630" t="s">
        <v>198</v>
      </c>
    </row>
    <row r="1631" spans="1:26" x14ac:dyDescent="0.25">
      <c r="A1631" s="148">
        <v>569</v>
      </c>
      <c r="B1631" s="25">
        <v>42936</v>
      </c>
      <c r="C1631" t="s">
        <v>293</v>
      </c>
      <c r="D1631">
        <v>71</v>
      </c>
      <c r="E1631">
        <v>63</v>
      </c>
      <c r="F1631">
        <v>1.6E-2</v>
      </c>
      <c r="G1631">
        <v>521333</v>
      </c>
      <c r="H1631">
        <v>13160</v>
      </c>
      <c r="I1631">
        <v>16.7</v>
      </c>
      <c r="J1631">
        <v>113.5</v>
      </c>
      <c r="K1631">
        <v>113.5</v>
      </c>
      <c r="L1631">
        <v>13.9</v>
      </c>
      <c r="M1631">
        <v>0.97317744154057773</v>
      </c>
      <c r="N1631">
        <v>2.1230000000000002</v>
      </c>
      <c r="O1631">
        <v>1.8761000000000001</v>
      </c>
      <c r="P1631">
        <v>2.153</v>
      </c>
      <c r="Q1631">
        <v>2.1869999999999998</v>
      </c>
      <c r="R1631">
        <v>5.1567999999999996</v>
      </c>
      <c r="S1631">
        <v>0.52300000000000002</v>
      </c>
      <c r="T1631">
        <v>0.60099999999999998</v>
      </c>
      <c r="U1631">
        <v>0.54700000000000004</v>
      </c>
      <c r="V1631">
        <v>0.56299999999999994</v>
      </c>
      <c r="W1631">
        <v>0</v>
      </c>
      <c r="X1631" t="s">
        <v>188</v>
      </c>
      <c r="Y1631" t="s">
        <v>89</v>
      </c>
      <c r="Z1631" t="s">
        <v>198</v>
      </c>
    </row>
    <row r="1632" spans="1:26" x14ac:dyDescent="0.25">
      <c r="A1632" s="148">
        <v>568</v>
      </c>
      <c r="B1632" s="25">
        <v>42936</v>
      </c>
      <c r="C1632" t="s">
        <v>220</v>
      </c>
      <c r="D1632">
        <v>70</v>
      </c>
      <c r="E1632">
        <v>48</v>
      </c>
      <c r="F1632">
        <v>1.6E-2</v>
      </c>
      <c r="G1632">
        <v>521333</v>
      </c>
      <c r="H1632">
        <v>13160</v>
      </c>
      <c r="I1632">
        <v>15.8</v>
      </c>
      <c r="J1632">
        <v>119</v>
      </c>
      <c r="K1632">
        <v>119</v>
      </c>
      <c r="L1632">
        <v>12.8</v>
      </c>
      <c r="M1632">
        <v>0.98059598059598052</v>
      </c>
      <c r="N1632">
        <v>2.1427</v>
      </c>
      <c r="O1632">
        <v>2.0958000000000001</v>
      </c>
      <c r="P1632">
        <v>1.903</v>
      </c>
      <c r="Q1632">
        <v>1.8779999999999999</v>
      </c>
      <c r="R1632">
        <v>5.1567999999999996</v>
      </c>
      <c r="S1632">
        <v>0.45800000000000002</v>
      </c>
      <c r="T1632">
        <v>0.46200000000000002</v>
      </c>
      <c r="U1632">
        <v>0.45100000000000001</v>
      </c>
      <c r="V1632">
        <v>0.46700000000000003</v>
      </c>
      <c r="W1632">
        <v>0</v>
      </c>
      <c r="X1632" t="s">
        <v>189</v>
      </c>
      <c r="Y1632" t="s">
        <v>89</v>
      </c>
      <c r="Z1632" t="s">
        <v>198</v>
      </c>
    </row>
    <row r="1633" spans="1:26" x14ac:dyDescent="0.25">
      <c r="A1633" s="148">
        <v>567</v>
      </c>
      <c r="B1633" s="25">
        <v>42936</v>
      </c>
      <c r="C1633" t="s">
        <v>217</v>
      </c>
      <c r="D1633">
        <v>70</v>
      </c>
      <c r="E1633">
        <v>67</v>
      </c>
      <c r="F1633">
        <v>1.6E-2</v>
      </c>
      <c r="G1633">
        <v>521333</v>
      </c>
      <c r="H1633">
        <v>13160</v>
      </c>
      <c r="I1633">
        <v>15.7</v>
      </c>
      <c r="J1633">
        <v>114.5</v>
      </c>
      <c r="K1633">
        <v>114.5</v>
      </c>
      <c r="L1633">
        <v>12.9</v>
      </c>
      <c r="M1633">
        <v>0.97991689750692512</v>
      </c>
      <c r="N1633">
        <v>2.0929000000000002</v>
      </c>
      <c r="O1633">
        <v>1.9726999999999999</v>
      </c>
      <c r="P1633">
        <v>1.857</v>
      </c>
      <c r="Q1633">
        <v>1.7370000000000001</v>
      </c>
      <c r="R1633">
        <v>5.1567999999999996</v>
      </c>
      <c r="S1633">
        <v>0.45800000000000002</v>
      </c>
      <c r="T1633">
        <v>0.45400000000000001</v>
      </c>
      <c r="U1633">
        <v>0.44700000000000001</v>
      </c>
      <c r="V1633">
        <v>0.46300000000000002</v>
      </c>
      <c r="W1633" t="s">
        <v>205</v>
      </c>
      <c r="X1633" t="s">
        <v>192</v>
      </c>
      <c r="Y1633" t="s">
        <v>89</v>
      </c>
      <c r="Z1633" t="s">
        <v>198</v>
      </c>
    </row>
    <row r="1634" spans="1:26" x14ac:dyDescent="0.25">
      <c r="A1634" s="148">
        <v>566</v>
      </c>
      <c r="B1634" s="25">
        <v>42935</v>
      </c>
      <c r="C1634" t="s">
        <v>220</v>
      </c>
      <c r="D1634">
        <v>70</v>
      </c>
      <c r="E1634">
        <v>67</v>
      </c>
      <c r="F1634">
        <v>1.6E-2</v>
      </c>
      <c r="G1634">
        <v>521333</v>
      </c>
      <c r="H1634">
        <v>13160</v>
      </c>
      <c r="I1634">
        <v>15.7</v>
      </c>
      <c r="J1634">
        <v>116</v>
      </c>
      <c r="K1634">
        <v>116</v>
      </c>
      <c r="L1634">
        <v>12.9</v>
      </c>
      <c r="M1634">
        <v>0.97991689750692512</v>
      </c>
      <c r="N1634">
        <v>1.9726999999999999</v>
      </c>
      <c r="O1634">
        <v>1.8982000000000001</v>
      </c>
      <c r="P1634">
        <v>4.9720000000000004</v>
      </c>
      <c r="Q1634">
        <v>4.7990000000000004</v>
      </c>
      <c r="R1634">
        <v>5.1603000000000003</v>
      </c>
      <c r="S1634">
        <v>1.3009999999999999</v>
      </c>
      <c r="T1634">
        <v>1.3049999999999999</v>
      </c>
      <c r="U1634">
        <v>1.2769999999999999</v>
      </c>
      <c r="V1634">
        <v>1.2929999999999999</v>
      </c>
      <c r="W1634" t="s">
        <v>205</v>
      </c>
      <c r="X1634" t="s">
        <v>192</v>
      </c>
      <c r="Y1634" t="s">
        <v>89</v>
      </c>
      <c r="Z1634" t="s">
        <v>198</v>
      </c>
    </row>
    <row r="1635" spans="1:26" x14ac:dyDescent="0.25">
      <c r="A1635" s="148">
        <v>565</v>
      </c>
      <c r="B1635" s="25">
        <v>42935</v>
      </c>
      <c r="C1635" t="s">
        <v>217</v>
      </c>
      <c r="D1635">
        <v>70</v>
      </c>
      <c r="E1635">
        <v>67</v>
      </c>
      <c r="F1635">
        <v>1.6E-2</v>
      </c>
      <c r="G1635">
        <v>521333</v>
      </c>
      <c r="H1635">
        <v>13160</v>
      </c>
      <c r="I1635">
        <v>15.7</v>
      </c>
      <c r="J1635">
        <v>117</v>
      </c>
      <c r="K1635">
        <v>117</v>
      </c>
      <c r="L1635">
        <v>12.8</v>
      </c>
      <c r="M1635">
        <v>0.98059598059598052</v>
      </c>
      <c r="N1635">
        <v>2.0072700000000001</v>
      </c>
      <c r="O1635">
        <v>2.0177</v>
      </c>
      <c r="P1635">
        <v>2.1419999999999999</v>
      </c>
      <c r="Q1635">
        <v>2.157</v>
      </c>
      <c r="R1635">
        <v>5.1603000000000003</v>
      </c>
      <c r="S1635">
        <v>0.55100000000000005</v>
      </c>
      <c r="T1635">
        <v>0.55200000000000005</v>
      </c>
      <c r="U1635">
        <v>0.54100000000000004</v>
      </c>
      <c r="V1635">
        <v>0.55700000000000005</v>
      </c>
      <c r="W1635" t="s">
        <v>205</v>
      </c>
      <c r="X1635" t="s">
        <v>192</v>
      </c>
      <c r="Y1635" t="s">
        <v>89</v>
      </c>
      <c r="Z1635" t="s">
        <v>198</v>
      </c>
    </row>
    <row r="1636" spans="1:26" x14ac:dyDescent="0.25">
      <c r="A1636" s="148">
        <v>564</v>
      </c>
      <c r="B1636" s="25">
        <v>42935</v>
      </c>
      <c r="C1636" t="s">
        <v>293</v>
      </c>
      <c r="D1636">
        <v>71</v>
      </c>
      <c r="E1636">
        <v>67</v>
      </c>
      <c r="F1636">
        <v>1.6E-2</v>
      </c>
      <c r="G1636">
        <v>521333</v>
      </c>
      <c r="H1636">
        <v>13160</v>
      </c>
      <c r="I1636">
        <v>16.7</v>
      </c>
      <c r="J1636">
        <v>113.5</v>
      </c>
      <c r="K1636">
        <v>113.5</v>
      </c>
      <c r="L1636">
        <v>13.9</v>
      </c>
      <c r="M1636">
        <v>0.97317744154057773</v>
      </c>
      <c r="N1636">
        <v>1.8829</v>
      </c>
      <c r="O1636">
        <v>1.9279999999999999</v>
      </c>
      <c r="P1636">
        <v>1.843</v>
      </c>
      <c r="Q1636">
        <v>1.9142999999999999</v>
      </c>
      <c r="R1636">
        <v>5.1603000000000003</v>
      </c>
      <c r="S1636">
        <v>0.505</v>
      </c>
      <c r="T1636">
        <v>0.51200000000000001</v>
      </c>
      <c r="U1636">
        <v>0.495</v>
      </c>
      <c r="V1636">
        <v>0.51100000000000001</v>
      </c>
      <c r="W1636" t="s">
        <v>205</v>
      </c>
      <c r="X1636" t="s">
        <v>192</v>
      </c>
      <c r="Y1636" t="s">
        <v>89</v>
      </c>
      <c r="Z1636" t="s">
        <v>198</v>
      </c>
    </row>
    <row r="1637" spans="1:26" x14ac:dyDescent="0.25">
      <c r="A1637" s="148">
        <v>563</v>
      </c>
      <c r="B1637" s="25">
        <v>42935</v>
      </c>
      <c r="C1637" t="s">
        <v>222</v>
      </c>
      <c r="D1637">
        <v>73</v>
      </c>
      <c r="E1637">
        <v>49</v>
      </c>
      <c r="F1637">
        <v>1.6E-2</v>
      </c>
      <c r="G1637">
        <v>521333</v>
      </c>
      <c r="H1637">
        <v>13160</v>
      </c>
      <c r="I1637">
        <v>15.5</v>
      </c>
      <c r="J1637">
        <v>114</v>
      </c>
      <c r="K1637">
        <v>114</v>
      </c>
      <c r="L1637">
        <v>12.8</v>
      </c>
      <c r="M1637">
        <v>0.98059598059598052</v>
      </c>
      <c r="N1637">
        <v>2.1006999999999998</v>
      </c>
      <c r="O1637">
        <v>2.2115</v>
      </c>
      <c r="P1637">
        <v>1.7949999999999999</v>
      </c>
      <c r="Q1637">
        <v>1.899</v>
      </c>
      <c r="R1637">
        <v>5.1603000000000003</v>
      </c>
      <c r="S1637">
        <v>0.441</v>
      </c>
      <c r="T1637">
        <v>0.443</v>
      </c>
      <c r="U1637">
        <v>0.433</v>
      </c>
      <c r="V1637">
        <v>0.44900000000000001</v>
      </c>
      <c r="W1637">
        <v>0</v>
      </c>
      <c r="X1637" t="s">
        <v>192</v>
      </c>
      <c r="Y1637" t="s">
        <v>89</v>
      </c>
      <c r="Z1637" t="s">
        <v>198</v>
      </c>
    </row>
    <row r="1638" spans="1:26" x14ac:dyDescent="0.25">
      <c r="A1638" s="148">
        <v>562</v>
      </c>
      <c r="B1638" s="25">
        <v>42935</v>
      </c>
      <c r="C1638" t="s">
        <v>220</v>
      </c>
      <c r="D1638">
        <v>59</v>
      </c>
      <c r="E1638">
        <v>59</v>
      </c>
      <c r="F1638">
        <v>1.6E-2</v>
      </c>
      <c r="G1638">
        <v>521333</v>
      </c>
      <c r="H1638">
        <v>13160</v>
      </c>
      <c r="I1638">
        <v>15.7</v>
      </c>
      <c r="J1638">
        <v>116</v>
      </c>
      <c r="K1638">
        <v>116</v>
      </c>
      <c r="L1638">
        <v>12.9</v>
      </c>
      <c r="M1638">
        <v>0.97991689750692512</v>
      </c>
      <c r="N1638">
        <v>1.9965599999999999</v>
      </c>
      <c r="O1638">
        <v>1.8982000000000001</v>
      </c>
      <c r="P1638">
        <v>1.873</v>
      </c>
      <c r="Q1638">
        <v>1.784</v>
      </c>
      <c r="R1638">
        <v>5.1603000000000003</v>
      </c>
      <c r="S1638">
        <v>0.48399999999999999</v>
      </c>
      <c r="T1638">
        <v>0.48499999999999999</v>
      </c>
      <c r="U1638">
        <v>0.47499999999999998</v>
      </c>
      <c r="V1638">
        <v>0.49099999999999999</v>
      </c>
      <c r="W1638" t="s">
        <v>148</v>
      </c>
      <c r="X1638" t="s">
        <v>274</v>
      </c>
      <c r="Y1638" t="s">
        <v>89</v>
      </c>
      <c r="Z1638" t="s">
        <v>198</v>
      </c>
    </row>
    <row r="1639" spans="1:26" x14ac:dyDescent="0.25">
      <c r="A1639" s="148">
        <v>561</v>
      </c>
      <c r="B1639" s="25">
        <v>42934</v>
      </c>
      <c r="C1639" t="s">
        <v>222</v>
      </c>
      <c r="D1639">
        <v>59</v>
      </c>
      <c r="E1639">
        <v>58</v>
      </c>
      <c r="F1639">
        <v>1.6E-2</v>
      </c>
      <c r="G1639">
        <v>521333</v>
      </c>
      <c r="H1639">
        <v>13160</v>
      </c>
      <c r="I1639">
        <v>15.8</v>
      </c>
      <c r="J1639">
        <v>116.5</v>
      </c>
      <c r="K1639">
        <v>116.5</v>
      </c>
      <c r="L1639">
        <v>12.9</v>
      </c>
      <c r="M1639">
        <v>0.97991689750692512</v>
      </c>
      <c r="N1639">
        <v>2.0190000000000001</v>
      </c>
      <c r="O1639">
        <v>2.0663999999999998</v>
      </c>
      <c r="P1639">
        <v>4.1254</v>
      </c>
      <c r="Q1639">
        <v>4.2300000000000004</v>
      </c>
      <c r="R1639">
        <v>5.3144999999999998</v>
      </c>
      <c r="S1639">
        <v>1.0860000000000001</v>
      </c>
      <c r="T1639">
        <v>1.0880000000000001</v>
      </c>
      <c r="U1639">
        <v>1.0649999999999999</v>
      </c>
      <c r="V1639">
        <v>1.081</v>
      </c>
      <c r="W1639" t="s">
        <v>148</v>
      </c>
      <c r="X1639" t="s">
        <v>274</v>
      </c>
      <c r="Y1639" t="s">
        <v>89</v>
      </c>
      <c r="Z1639" t="s">
        <v>198</v>
      </c>
    </row>
    <row r="1640" spans="1:26" x14ac:dyDescent="0.25">
      <c r="A1640" s="148">
        <v>660</v>
      </c>
      <c r="B1640" s="25">
        <v>42935</v>
      </c>
      <c r="C1640" t="s">
        <v>220</v>
      </c>
      <c r="D1640">
        <v>59</v>
      </c>
      <c r="E1640">
        <v>58</v>
      </c>
      <c r="F1640">
        <v>1.6E-2</v>
      </c>
      <c r="G1640">
        <v>521333</v>
      </c>
      <c r="H1640">
        <v>13160</v>
      </c>
      <c r="I1640">
        <v>15.6</v>
      </c>
      <c r="J1640">
        <v>115</v>
      </c>
      <c r="K1640">
        <v>115</v>
      </c>
      <c r="L1640">
        <v>12.8</v>
      </c>
      <c r="M1640">
        <v>0.98059598059598052</v>
      </c>
      <c r="N1640">
        <v>1.992</v>
      </c>
      <c r="O1640">
        <v>2.0916999999999999</v>
      </c>
      <c r="P1640">
        <v>2.23</v>
      </c>
      <c r="Q1640">
        <v>2.33</v>
      </c>
      <c r="R1640">
        <v>5.1603000000000003</v>
      </c>
      <c r="S1640">
        <v>0.57799999999999996</v>
      </c>
      <c r="T1640">
        <v>0.57499999999999996</v>
      </c>
      <c r="U1640">
        <v>0.56499999999999995</v>
      </c>
      <c r="V1640">
        <v>0.58099999999999996</v>
      </c>
      <c r="W1640" t="s">
        <v>148</v>
      </c>
      <c r="X1640" t="s">
        <v>274</v>
      </c>
      <c r="Y1640" t="s">
        <v>89</v>
      </c>
      <c r="Z1640" t="s">
        <v>198</v>
      </c>
    </row>
    <row r="1641" spans="1:26" x14ac:dyDescent="0.25">
      <c r="A1641" s="148">
        <v>559</v>
      </c>
      <c r="B1641" s="25">
        <v>42934</v>
      </c>
      <c r="C1641" t="s">
        <v>293</v>
      </c>
      <c r="D1641">
        <v>60</v>
      </c>
      <c r="E1641">
        <v>60</v>
      </c>
      <c r="F1641">
        <v>1.6E-2</v>
      </c>
      <c r="G1641">
        <v>521333</v>
      </c>
      <c r="H1641">
        <v>13160</v>
      </c>
      <c r="I1641">
        <v>16.100000000000001</v>
      </c>
      <c r="J1641">
        <v>102</v>
      </c>
      <c r="K1641">
        <v>102</v>
      </c>
      <c r="L1641">
        <v>13.9</v>
      </c>
      <c r="M1641">
        <v>0.97317744154057773</v>
      </c>
      <c r="N1641">
        <v>1.982</v>
      </c>
      <c r="O1641">
        <v>2.093</v>
      </c>
      <c r="P1641">
        <v>2.0739999999999998</v>
      </c>
      <c r="Q1641">
        <v>2.1539999999999999</v>
      </c>
      <c r="R1641">
        <v>5.3144999999999998</v>
      </c>
      <c r="S1641">
        <v>0.55600000000000005</v>
      </c>
      <c r="T1641">
        <v>0.54700000000000004</v>
      </c>
      <c r="U1641">
        <v>0.53700000000000003</v>
      </c>
      <c r="V1641">
        <v>0.55300000000000005</v>
      </c>
      <c r="W1641" t="s">
        <v>148</v>
      </c>
      <c r="X1641" t="s">
        <v>274</v>
      </c>
      <c r="Y1641" t="s">
        <v>89</v>
      </c>
      <c r="Z1641" t="s">
        <v>198</v>
      </c>
    </row>
    <row r="1642" spans="1:26" x14ac:dyDescent="0.25">
      <c r="A1642" s="148">
        <v>558</v>
      </c>
      <c r="B1642" s="25">
        <v>42934</v>
      </c>
      <c r="C1642" t="s">
        <v>370</v>
      </c>
      <c r="D1642">
        <v>67</v>
      </c>
      <c r="E1642">
        <v>86</v>
      </c>
      <c r="F1642">
        <v>1.6E-2</v>
      </c>
      <c r="G1642">
        <v>521333</v>
      </c>
      <c r="H1642">
        <v>13160</v>
      </c>
      <c r="I1642">
        <v>15.7</v>
      </c>
      <c r="J1642">
        <v>117</v>
      </c>
      <c r="K1642">
        <v>117</v>
      </c>
      <c r="L1642">
        <v>12.8</v>
      </c>
      <c r="M1642">
        <v>0.98059598059598052</v>
      </c>
      <c r="N1642">
        <v>2.2183000000000002</v>
      </c>
      <c r="O1642">
        <v>2.0609999999999999</v>
      </c>
      <c r="P1642">
        <v>1.7989999999999999</v>
      </c>
      <c r="Q1642">
        <v>1.6639999999999999</v>
      </c>
      <c r="R1642">
        <v>5.3144999999999998</v>
      </c>
      <c r="S1642">
        <v>0.43099999999999999</v>
      </c>
      <c r="T1642">
        <v>0.42899999999999999</v>
      </c>
      <c r="U1642">
        <v>0.42199999999999999</v>
      </c>
      <c r="V1642">
        <v>0.438</v>
      </c>
      <c r="W1642" t="s">
        <v>148</v>
      </c>
      <c r="X1642" t="s">
        <v>189</v>
      </c>
      <c r="Y1642" t="s">
        <v>89</v>
      </c>
      <c r="Z1642" t="s">
        <v>198</v>
      </c>
    </row>
    <row r="1643" spans="1:26" x14ac:dyDescent="0.25">
      <c r="A1643" s="148">
        <v>557</v>
      </c>
      <c r="B1643" s="25">
        <v>42934</v>
      </c>
      <c r="C1643" t="s">
        <v>222</v>
      </c>
      <c r="D1643">
        <v>60</v>
      </c>
      <c r="E1643">
        <v>60</v>
      </c>
      <c r="F1643">
        <v>1.6E-2</v>
      </c>
      <c r="G1643">
        <v>521333</v>
      </c>
      <c r="H1643">
        <v>13160</v>
      </c>
      <c r="I1643">
        <v>15.8</v>
      </c>
      <c r="J1643">
        <v>116.5</v>
      </c>
      <c r="K1643">
        <v>116.5</v>
      </c>
      <c r="L1643">
        <v>12.9</v>
      </c>
      <c r="M1643">
        <v>0.97991689750692512</v>
      </c>
      <c r="N1643">
        <v>1.89828</v>
      </c>
      <c r="O1643">
        <v>2.1665999999999999</v>
      </c>
      <c r="P1643">
        <v>1.623</v>
      </c>
      <c r="Q1643">
        <v>1.8720000000000001</v>
      </c>
      <c r="R1643">
        <v>5.3144999999999998</v>
      </c>
      <c r="S1643">
        <v>0.45400000000000001</v>
      </c>
      <c r="T1643">
        <v>0.45900000000000002</v>
      </c>
      <c r="U1643">
        <v>0.44700000000000001</v>
      </c>
      <c r="V1643">
        <v>0.46300000000000002</v>
      </c>
      <c r="W1643" t="s">
        <v>148</v>
      </c>
      <c r="X1643" t="s">
        <v>274</v>
      </c>
      <c r="Y1643" t="s">
        <v>89</v>
      </c>
      <c r="Z1643" t="s">
        <v>198</v>
      </c>
    </row>
    <row r="1644" spans="1:26" x14ac:dyDescent="0.25">
      <c r="A1644" s="148">
        <v>556</v>
      </c>
      <c r="B1644" s="25">
        <v>42933</v>
      </c>
      <c r="C1644" t="s">
        <v>217</v>
      </c>
      <c r="D1644">
        <v>60</v>
      </c>
      <c r="E1644">
        <v>60</v>
      </c>
      <c r="F1644">
        <v>1.6E-2</v>
      </c>
      <c r="G1644">
        <v>521333</v>
      </c>
      <c r="H1644">
        <v>13160</v>
      </c>
      <c r="I1644">
        <v>15.8</v>
      </c>
      <c r="J1644">
        <v>115</v>
      </c>
      <c r="K1644">
        <v>115</v>
      </c>
      <c r="L1644">
        <v>13</v>
      </c>
      <c r="M1644">
        <v>0.97923875432525953</v>
      </c>
      <c r="N1644">
        <v>1.9999</v>
      </c>
      <c r="O1644">
        <v>2.0179999999999998</v>
      </c>
      <c r="P1644">
        <v>4.2300000000000004</v>
      </c>
      <c r="Q1644">
        <v>4.29</v>
      </c>
      <c r="R1644">
        <v>5.2495000000000003</v>
      </c>
      <c r="S1644">
        <v>1.1100000000000001</v>
      </c>
      <c r="T1644">
        <v>1.1160000000000001</v>
      </c>
      <c r="U1644">
        <v>1.0900000000000001</v>
      </c>
      <c r="V1644">
        <v>1.1060000000000001</v>
      </c>
      <c r="W1644" t="s">
        <v>148</v>
      </c>
      <c r="X1644" t="s">
        <v>274</v>
      </c>
      <c r="Y1644" t="s">
        <v>89</v>
      </c>
      <c r="Z1644" t="s">
        <v>198</v>
      </c>
    </row>
    <row r="1645" spans="1:26" x14ac:dyDescent="0.25">
      <c r="A1645" s="148">
        <v>554</v>
      </c>
      <c r="B1645" s="25">
        <v>42934</v>
      </c>
      <c r="C1645" t="s">
        <v>222</v>
      </c>
      <c r="D1645">
        <v>60</v>
      </c>
      <c r="E1645">
        <v>60</v>
      </c>
      <c r="F1645">
        <v>1.6E-2</v>
      </c>
      <c r="G1645">
        <v>521333</v>
      </c>
      <c r="H1645">
        <v>13160</v>
      </c>
      <c r="I1645">
        <v>15.7</v>
      </c>
      <c r="J1645">
        <v>117.5</v>
      </c>
      <c r="K1645">
        <v>117.5</v>
      </c>
      <c r="L1645">
        <v>12.8</v>
      </c>
      <c r="M1645">
        <v>0.98059598059598052</v>
      </c>
      <c r="N1645">
        <v>1.9927999999999999</v>
      </c>
      <c r="O1645">
        <v>1.925</v>
      </c>
      <c r="P1645">
        <v>2.1520000000000001</v>
      </c>
      <c r="Q1645">
        <v>2.0619999999999998</v>
      </c>
      <c r="R1645">
        <v>5.3144999999999998</v>
      </c>
      <c r="S1645">
        <v>0.57399999999999995</v>
      </c>
      <c r="T1645">
        <v>0.56899999999999995</v>
      </c>
      <c r="U1645">
        <v>0.56000000000000005</v>
      </c>
      <c r="V1645">
        <v>0.57599999999999996</v>
      </c>
      <c r="W1645" t="s">
        <v>148</v>
      </c>
      <c r="X1645" t="s">
        <v>274</v>
      </c>
      <c r="Y1645" t="s">
        <v>89</v>
      </c>
      <c r="Z1645" t="s">
        <v>198</v>
      </c>
    </row>
    <row r="1646" spans="1:26" x14ac:dyDescent="0.25">
      <c r="A1646" s="148">
        <v>554</v>
      </c>
      <c r="B1646" s="25">
        <v>42933</v>
      </c>
      <c r="C1646" t="s">
        <v>293</v>
      </c>
      <c r="D1646">
        <v>64</v>
      </c>
      <c r="E1646">
        <v>54</v>
      </c>
      <c r="F1646">
        <v>1.6E-2</v>
      </c>
      <c r="G1646">
        <v>521333</v>
      </c>
      <c r="H1646">
        <v>13160</v>
      </c>
      <c r="I1646">
        <v>16.7</v>
      </c>
      <c r="J1646">
        <v>114</v>
      </c>
      <c r="K1646">
        <v>114</v>
      </c>
      <c r="L1646">
        <v>13.9</v>
      </c>
      <c r="M1646">
        <v>0.97317744154057773</v>
      </c>
      <c r="N1646">
        <v>1.9281999999999999</v>
      </c>
      <c r="O1646">
        <v>1.8298000000000001</v>
      </c>
      <c r="P1646">
        <v>1.583</v>
      </c>
      <c r="Q1646">
        <v>1.526</v>
      </c>
      <c r="R1646">
        <v>5.2495000000000003</v>
      </c>
      <c r="S1646">
        <v>0.43099999999999999</v>
      </c>
      <c r="T1646">
        <v>0.438</v>
      </c>
      <c r="U1646">
        <v>0.42299999999999999</v>
      </c>
      <c r="V1646">
        <v>0.439</v>
      </c>
      <c r="W1646" t="s">
        <v>205</v>
      </c>
      <c r="X1646" t="s">
        <v>274</v>
      </c>
      <c r="Y1646" t="s">
        <v>89</v>
      </c>
      <c r="Z1646" t="s">
        <v>198</v>
      </c>
    </row>
    <row r="1647" spans="1:26" x14ac:dyDescent="0.25">
      <c r="A1647" s="148">
        <v>552</v>
      </c>
      <c r="B1647" s="25">
        <v>42933</v>
      </c>
      <c r="C1647" t="s">
        <v>217</v>
      </c>
      <c r="D1647">
        <v>65</v>
      </c>
      <c r="E1647">
        <v>50</v>
      </c>
      <c r="F1647">
        <v>1.6E-2</v>
      </c>
      <c r="G1647">
        <v>521333</v>
      </c>
      <c r="H1647">
        <v>13160</v>
      </c>
      <c r="I1647">
        <v>15.8</v>
      </c>
      <c r="J1647">
        <v>115</v>
      </c>
      <c r="K1647">
        <v>115</v>
      </c>
      <c r="L1647">
        <v>13</v>
      </c>
      <c r="M1647">
        <v>0.97923875432525953</v>
      </c>
      <c r="N1647">
        <v>1.7372000000000001</v>
      </c>
      <c r="O1647">
        <v>1.9029</v>
      </c>
      <c r="P1647">
        <v>1.575</v>
      </c>
      <c r="Q1647">
        <v>1.72</v>
      </c>
      <c r="R1647">
        <v>5.2495000000000003</v>
      </c>
      <c r="S1647">
        <v>0.47599999999999998</v>
      </c>
      <c r="T1647">
        <v>0.47399999999999998</v>
      </c>
      <c r="U1647">
        <v>0.46500000000000002</v>
      </c>
      <c r="V1647">
        <v>0.48099999999999998</v>
      </c>
      <c r="W1647" t="s">
        <v>148</v>
      </c>
      <c r="X1647" t="s">
        <v>274</v>
      </c>
      <c r="Y1647" t="s">
        <v>89</v>
      </c>
      <c r="Z1647" t="s">
        <v>198</v>
      </c>
    </row>
    <row r="1648" spans="1:26" x14ac:dyDescent="0.25">
      <c r="A1648" s="148">
        <v>549</v>
      </c>
      <c r="B1648" s="25">
        <v>42932</v>
      </c>
      <c r="C1648" t="s">
        <v>293</v>
      </c>
      <c r="D1648">
        <v>65</v>
      </c>
      <c r="E1648">
        <v>50</v>
      </c>
      <c r="F1648">
        <v>1.6E-2</v>
      </c>
      <c r="G1648">
        <v>521333</v>
      </c>
      <c r="H1648">
        <v>13160</v>
      </c>
      <c r="I1648">
        <v>16.7</v>
      </c>
      <c r="J1648">
        <v>114.5</v>
      </c>
      <c r="K1648">
        <v>114.5</v>
      </c>
      <c r="L1648">
        <v>13.9</v>
      </c>
      <c r="M1648">
        <v>0.98059598059598052</v>
      </c>
      <c r="N1648">
        <v>2.0082</v>
      </c>
      <c r="O1648">
        <v>1.9863</v>
      </c>
      <c r="P1648">
        <v>1.6719999999999999</v>
      </c>
      <c r="Q1648">
        <v>1.6220000000000001</v>
      </c>
      <c r="R1648">
        <v>5.0193000000000003</v>
      </c>
      <c r="S1648">
        <v>0.434</v>
      </c>
      <c r="T1648">
        <v>0.441</v>
      </c>
      <c r="U1648">
        <v>0.42599999999999999</v>
      </c>
      <c r="V1648">
        <v>0.42199999999999999</v>
      </c>
      <c r="W1648" t="s">
        <v>148</v>
      </c>
      <c r="X1648" t="s">
        <v>189</v>
      </c>
      <c r="Y1648" t="s">
        <v>89</v>
      </c>
      <c r="Z1648" t="s">
        <v>198</v>
      </c>
    </row>
    <row r="1649" spans="1:26" x14ac:dyDescent="0.25">
      <c r="A1649" s="148">
        <v>548</v>
      </c>
      <c r="B1649" s="25">
        <v>42932</v>
      </c>
      <c r="C1649" t="s">
        <v>222</v>
      </c>
      <c r="D1649">
        <v>80</v>
      </c>
      <c r="E1649">
        <v>48</v>
      </c>
      <c r="F1649">
        <v>1.6E-2</v>
      </c>
      <c r="G1649">
        <v>521333</v>
      </c>
      <c r="H1649">
        <v>13160</v>
      </c>
      <c r="I1649">
        <v>15.7</v>
      </c>
      <c r="J1649">
        <v>117.5</v>
      </c>
      <c r="K1649">
        <v>117.5</v>
      </c>
      <c r="L1649">
        <v>12.8</v>
      </c>
      <c r="M1649">
        <v>0.98059598059598052</v>
      </c>
      <c r="N1649">
        <v>2.0082</v>
      </c>
      <c r="O1649">
        <v>1.9863</v>
      </c>
      <c r="P1649">
        <v>1.6719999999999999</v>
      </c>
      <c r="Q1649">
        <v>1.6220000000000001</v>
      </c>
      <c r="R1649">
        <v>5.0193000000000003</v>
      </c>
      <c r="S1649">
        <v>0.41799999999999998</v>
      </c>
      <c r="T1649">
        <v>0.41</v>
      </c>
      <c r="U1649">
        <v>0.40600000000000003</v>
      </c>
      <c r="V1649">
        <v>0.42199999999999999</v>
      </c>
      <c r="W1649" t="s">
        <v>148</v>
      </c>
      <c r="X1649" t="s">
        <v>189</v>
      </c>
      <c r="Y1649" t="s">
        <v>89</v>
      </c>
      <c r="Z1649" t="s">
        <v>198</v>
      </c>
    </row>
    <row r="1650" spans="1:26" x14ac:dyDescent="0.25">
      <c r="A1650" s="148">
        <v>547</v>
      </c>
      <c r="B1650" s="25">
        <v>42932</v>
      </c>
      <c r="C1650" t="s">
        <v>220</v>
      </c>
      <c r="D1650">
        <v>71</v>
      </c>
      <c r="E1650">
        <v>54</v>
      </c>
      <c r="F1650">
        <v>1.6E-2</v>
      </c>
      <c r="G1650">
        <v>521333</v>
      </c>
      <c r="H1650">
        <v>13160</v>
      </c>
      <c r="I1650">
        <v>16.2</v>
      </c>
      <c r="J1650">
        <v>125.5</v>
      </c>
      <c r="K1650">
        <v>125.5</v>
      </c>
      <c r="L1650">
        <v>12.9</v>
      </c>
      <c r="M1650">
        <v>0.97991689750692512</v>
      </c>
      <c r="N1650">
        <v>1.8882000000000001</v>
      </c>
      <c r="O1650">
        <v>1.9201999999999999</v>
      </c>
      <c r="P1650">
        <v>1.7290000000000001</v>
      </c>
      <c r="Q1650">
        <v>1.762</v>
      </c>
      <c r="R1650">
        <v>5.0193000000000003</v>
      </c>
      <c r="S1650">
        <v>0.46</v>
      </c>
      <c r="T1650">
        <v>0.46100000000000002</v>
      </c>
      <c r="U1650">
        <v>0.45100000000000001</v>
      </c>
      <c r="V1650">
        <v>0.46700000000000003</v>
      </c>
      <c r="W1650" t="s">
        <v>148</v>
      </c>
      <c r="X1650" t="s">
        <v>274</v>
      </c>
      <c r="Y1650" t="s">
        <v>89</v>
      </c>
      <c r="Z1650" t="s">
        <v>198</v>
      </c>
    </row>
    <row r="1651" spans="1:26" x14ac:dyDescent="0.25">
      <c r="A1651" s="148">
        <v>546</v>
      </c>
      <c r="B1651" s="25">
        <v>42931</v>
      </c>
      <c r="C1651" t="s">
        <v>299</v>
      </c>
      <c r="D1651">
        <v>71</v>
      </c>
      <c r="E1651">
        <v>54</v>
      </c>
      <c r="F1651">
        <v>1.6E-2</v>
      </c>
      <c r="G1651">
        <v>521333</v>
      </c>
      <c r="H1651">
        <v>13160</v>
      </c>
      <c r="I1651">
        <v>15.7</v>
      </c>
      <c r="J1651">
        <v>115.5</v>
      </c>
      <c r="K1651">
        <v>115.5</v>
      </c>
      <c r="L1651">
        <v>12.9</v>
      </c>
      <c r="M1651">
        <v>0.97991689750692512</v>
      </c>
      <c r="N1651">
        <v>1.9882</v>
      </c>
      <c r="O1651">
        <v>2.0910000000000002</v>
      </c>
      <c r="P1651">
        <v>4.351</v>
      </c>
      <c r="Q1651">
        <v>4.5631000000000004</v>
      </c>
      <c r="R1651">
        <v>5.1623000000000001</v>
      </c>
      <c r="S1651">
        <v>1.1299999999999999</v>
      </c>
      <c r="T1651">
        <v>1.127</v>
      </c>
      <c r="U1651">
        <v>1.1060000000000001</v>
      </c>
      <c r="V1651">
        <v>1.1220000000000001</v>
      </c>
      <c r="W1651" t="s">
        <v>148</v>
      </c>
      <c r="X1651" t="s">
        <v>274</v>
      </c>
      <c r="Y1651" t="s">
        <v>89</v>
      </c>
      <c r="Z1651" t="s">
        <v>198</v>
      </c>
    </row>
    <row r="1652" spans="1:26" x14ac:dyDescent="0.25">
      <c r="A1652" s="148">
        <v>545</v>
      </c>
      <c r="B1652" s="25">
        <v>42931</v>
      </c>
      <c r="C1652" t="s">
        <v>286</v>
      </c>
      <c r="D1652">
        <v>71</v>
      </c>
      <c r="E1652">
        <v>54</v>
      </c>
      <c r="F1652">
        <v>1.6E-2</v>
      </c>
      <c r="G1652">
        <v>521333</v>
      </c>
      <c r="H1652">
        <v>13160</v>
      </c>
      <c r="I1652">
        <v>16.2</v>
      </c>
      <c r="J1652">
        <v>125.5</v>
      </c>
      <c r="K1652">
        <v>125.5</v>
      </c>
      <c r="L1652">
        <v>12.9</v>
      </c>
      <c r="M1652">
        <v>0.97991689750692512</v>
      </c>
      <c r="N1652">
        <v>1.8872</v>
      </c>
      <c r="O1652">
        <v>1.8982000000000001</v>
      </c>
      <c r="P1652">
        <v>2.3820000000000001</v>
      </c>
      <c r="Q1652">
        <v>2.3919999999999999</v>
      </c>
      <c r="R1652">
        <v>5.1623000000000001</v>
      </c>
      <c r="S1652">
        <v>0.65200000000000002</v>
      </c>
      <c r="T1652">
        <v>0.65100000000000002</v>
      </c>
      <c r="U1652">
        <v>0.63800000000000001</v>
      </c>
      <c r="V1652">
        <v>0.65400000000000003</v>
      </c>
      <c r="W1652" t="s">
        <v>148</v>
      </c>
      <c r="X1652" t="s">
        <v>274</v>
      </c>
      <c r="Y1652" t="s">
        <v>89</v>
      </c>
      <c r="Z1652" t="s">
        <v>198</v>
      </c>
    </row>
    <row r="1653" spans="1:26" x14ac:dyDescent="0.25">
      <c r="A1653" s="148">
        <v>544</v>
      </c>
      <c r="B1653" s="25">
        <v>42931</v>
      </c>
      <c r="C1653" t="s">
        <v>293</v>
      </c>
      <c r="D1653">
        <v>71</v>
      </c>
      <c r="E1653">
        <v>54</v>
      </c>
      <c r="F1653">
        <v>1.6E-2</v>
      </c>
      <c r="G1653">
        <v>521333</v>
      </c>
      <c r="H1653">
        <v>13160</v>
      </c>
      <c r="I1653">
        <v>16.899999999999999</v>
      </c>
      <c r="J1653">
        <v>115.5</v>
      </c>
      <c r="K1653">
        <v>115.5</v>
      </c>
      <c r="L1653">
        <v>14</v>
      </c>
      <c r="M1653">
        <v>0.97250859106529208</v>
      </c>
      <c r="N1653">
        <v>1.8728</v>
      </c>
      <c r="O1653">
        <v>1.9829000000000001</v>
      </c>
      <c r="P1653">
        <v>1.643</v>
      </c>
      <c r="Q1653">
        <v>1.6890000000000001</v>
      </c>
      <c r="R1653">
        <v>5.1623000000000001</v>
      </c>
      <c r="S1653">
        <v>0.45300000000000001</v>
      </c>
      <c r="T1653">
        <v>0.44</v>
      </c>
      <c r="U1653">
        <v>0.434</v>
      </c>
      <c r="V1653">
        <v>0.45</v>
      </c>
      <c r="W1653" t="s">
        <v>148</v>
      </c>
      <c r="X1653" t="s">
        <v>274</v>
      </c>
      <c r="Y1653" t="s">
        <v>89</v>
      </c>
      <c r="Z1653" t="s">
        <v>198</v>
      </c>
    </row>
    <row r="1654" spans="1:26" x14ac:dyDescent="0.25">
      <c r="A1654" s="148">
        <v>543</v>
      </c>
      <c r="B1654" s="25">
        <v>42931</v>
      </c>
      <c r="C1654" t="s">
        <v>217</v>
      </c>
      <c r="D1654">
        <v>73</v>
      </c>
      <c r="E1654">
        <v>56</v>
      </c>
      <c r="F1654">
        <v>1.6E-2</v>
      </c>
      <c r="G1654">
        <v>521333</v>
      </c>
      <c r="H1654">
        <v>13160</v>
      </c>
      <c r="I1654">
        <v>15.7</v>
      </c>
      <c r="J1654">
        <v>116.5</v>
      </c>
      <c r="K1654">
        <v>116.5</v>
      </c>
      <c r="L1654">
        <v>12.8</v>
      </c>
      <c r="M1654">
        <v>0.98059598059598052</v>
      </c>
      <c r="N1654">
        <v>2.1859999999999999</v>
      </c>
      <c r="O1654">
        <v>1.9894000000000001</v>
      </c>
      <c r="P1654">
        <v>1.9139999999999999</v>
      </c>
      <c r="Q1654">
        <v>1.734</v>
      </c>
      <c r="R1654">
        <v>5.1623000000000001</v>
      </c>
      <c r="S1654">
        <v>0.45200000000000001</v>
      </c>
      <c r="T1654">
        <v>0.45</v>
      </c>
      <c r="U1654">
        <v>0.442</v>
      </c>
      <c r="V1654">
        <v>0.45800000000000002</v>
      </c>
      <c r="W1654" t="s">
        <v>148</v>
      </c>
      <c r="X1654" t="s">
        <v>320</v>
      </c>
      <c r="Y1654" t="s">
        <v>89</v>
      </c>
      <c r="Z1654" t="s">
        <v>198</v>
      </c>
    </row>
    <row r="1655" spans="1:26" x14ac:dyDescent="0.25">
      <c r="A1655" s="148">
        <v>542</v>
      </c>
      <c r="B1655" s="25">
        <v>42931</v>
      </c>
      <c r="C1655" t="s">
        <v>222</v>
      </c>
      <c r="D1655">
        <v>63</v>
      </c>
      <c r="E1655">
        <v>49</v>
      </c>
      <c r="F1655">
        <v>1.6E-2</v>
      </c>
      <c r="G1655">
        <v>521333</v>
      </c>
      <c r="H1655">
        <v>13160</v>
      </c>
      <c r="I1655">
        <v>15.7</v>
      </c>
      <c r="J1655">
        <v>115.5</v>
      </c>
      <c r="K1655">
        <v>115.5</v>
      </c>
      <c r="L1655">
        <v>12.9</v>
      </c>
      <c r="M1655">
        <v>0.97991689750692512</v>
      </c>
      <c r="N1655">
        <v>1.9927999999999999</v>
      </c>
      <c r="O1655">
        <v>1.925</v>
      </c>
      <c r="P1655">
        <v>1.7050000000000001</v>
      </c>
      <c r="Q1655">
        <v>1.63</v>
      </c>
      <c r="R1655">
        <v>5.1623000000000001</v>
      </c>
      <c r="S1655">
        <v>0.442</v>
      </c>
      <c r="T1655">
        <v>0.437</v>
      </c>
      <c r="U1655">
        <v>0.43099999999999999</v>
      </c>
      <c r="V1655">
        <v>0.44700000000000001</v>
      </c>
      <c r="W1655" t="s">
        <v>148</v>
      </c>
      <c r="X1655" t="s">
        <v>274</v>
      </c>
      <c r="Y1655" t="s">
        <v>89</v>
      </c>
      <c r="Z1655" t="s">
        <v>198</v>
      </c>
    </row>
    <row r="1656" spans="1:26" x14ac:dyDescent="0.25">
      <c r="A1656" s="148">
        <v>541</v>
      </c>
      <c r="B1656" s="25">
        <v>42930</v>
      </c>
      <c r="C1656" t="s">
        <v>217</v>
      </c>
      <c r="D1656">
        <v>63</v>
      </c>
      <c r="E1656">
        <v>49</v>
      </c>
      <c r="F1656">
        <v>1.6E-2</v>
      </c>
      <c r="G1656">
        <v>521333</v>
      </c>
      <c r="H1656">
        <v>13160</v>
      </c>
      <c r="I1656">
        <v>15.8</v>
      </c>
      <c r="J1656">
        <v>114.5</v>
      </c>
      <c r="K1656">
        <v>114.5</v>
      </c>
      <c r="L1656">
        <v>13</v>
      </c>
      <c r="M1656">
        <v>0.97923875432525953</v>
      </c>
      <c r="N1656">
        <v>1.8271999999999999</v>
      </c>
      <c r="O1656">
        <v>1.8280000000000001</v>
      </c>
      <c r="P1656">
        <v>3.5209999999999999</v>
      </c>
      <c r="Q1656">
        <v>3.5529999999999999</v>
      </c>
      <c r="R1656">
        <v>5.3513000000000002</v>
      </c>
      <c r="S1656">
        <v>1.0309999999999999</v>
      </c>
      <c r="T1656">
        <v>1.04</v>
      </c>
      <c r="U1656">
        <v>1.014</v>
      </c>
      <c r="V1656">
        <v>1.03</v>
      </c>
      <c r="W1656" t="s">
        <v>148</v>
      </c>
      <c r="X1656" t="s">
        <v>274</v>
      </c>
      <c r="Y1656" t="s">
        <v>89</v>
      </c>
      <c r="Z1656" t="s">
        <v>198</v>
      </c>
    </row>
    <row r="1657" spans="1:26" x14ac:dyDescent="0.25">
      <c r="A1657" s="148">
        <v>540</v>
      </c>
      <c r="B1657" s="25">
        <v>42930</v>
      </c>
      <c r="C1657" t="s">
        <v>222</v>
      </c>
      <c r="D1657">
        <v>63</v>
      </c>
      <c r="E1657">
        <v>49</v>
      </c>
      <c r="F1657">
        <v>1.6E-2</v>
      </c>
      <c r="G1657">
        <v>521333</v>
      </c>
      <c r="H1657">
        <v>13160</v>
      </c>
      <c r="I1657">
        <v>15.8</v>
      </c>
      <c r="J1657">
        <v>114.5</v>
      </c>
      <c r="K1657">
        <v>114.5</v>
      </c>
      <c r="L1657">
        <v>13</v>
      </c>
      <c r="M1657">
        <v>0.97923875432525953</v>
      </c>
      <c r="N1657">
        <v>1.9827999999999999</v>
      </c>
      <c r="O1657">
        <v>1.8819999999999999</v>
      </c>
      <c r="P1657">
        <v>2.0920000000000001</v>
      </c>
      <c r="Q1657">
        <v>1.982</v>
      </c>
      <c r="R1657">
        <v>5.3513000000000002</v>
      </c>
      <c r="S1657">
        <v>0.56499999999999995</v>
      </c>
      <c r="T1657">
        <v>0.56399999999999995</v>
      </c>
      <c r="U1657">
        <v>0.55300000000000005</v>
      </c>
      <c r="V1657">
        <v>0.56899999999999995</v>
      </c>
      <c r="W1657" t="s">
        <v>148</v>
      </c>
      <c r="X1657" t="s">
        <v>274</v>
      </c>
      <c r="Y1657" t="s">
        <v>89</v>
      </c>
      <c r="Z1657" t="s">
        <v>198</v>
      </c>
    </row>
    <row r="1658" spans="1:26" x14ac:dyDescent="0.25">
      <c r="A1658" s="148">
        <v>539</v>
      </c>
      <c r="B1658" s="25">
        <v>42930</v>
      </c>
      <c r="C1658" t="s">
        <v>293</v>
      </c>
      <c r="D1658">
        <v>63</v>
      </c>
      <c r="E1658">
        <v>49</v>
      </c>
      <c r="F1658">
        <v>1.6E-2</v>
      </c>
      <c r="G1658">
        <v>521333</v>
      </c>
      <c r="H1658">
        <v>13160</v>
      </c>
      <c r="I1658">
        <v>16.8</v>
      </c>
      <c r="J1658">
        <v>114</v>
      </c>
      <c r="K1658">
        <v>114</v>
      </c>
      <c r="L1658">
        <v>14</v>
      </c>
      <c r="M1658">
        <v>0.97250859106529208</v>
      </c>
      <c r="N1658">
        <v>1.8720000000000001</v>
      </c>
      <c r="O1658">
        <v>1.8627</v>
      </c>
      <c r="P1658">
        <v>1.6</v>
      </c>
      <c r="Q1658">
        <v>1.5469999999999999</v>
      </c>
      <c r="R1658">
        <v>5.3513000000000002</v>
      </c>
      <c r="S1658">
        <v>0.45700000000000002</v>
      </c>
      <c r="T1658">
        <v>0.44400000000000001</v>
      </c>
      <c r="U1658">
        <v>0.438</v>
      </c>
      <c r="V1658">
        <v>0.45400000000000001</v>
      </c>
      <c r="W1658" t="s">
        <v>148</v>
      </c>
      <c r="X1658" t="s">
        <v>274</v>
      </c>
      <c r="Y1658" t="s">
        <v>89</v>
      </c>
      <c r="Z1658" t="s">
        <v>198</v>
      </c>
    </row>
    <row r="1659" spans="1:26" x14ac:dyDescent="0.25">
      <c r="A1659" s="148">
        <v>538</v>
      </c>
      <c r="B1659" s="25">
        <v>42930</v>
      </c>
      <c r="C1659" t="s">
        <v>220</v>
      </c>
      <c r="D1659">
        <v>76</v>
      </c>
      <c r="E1659">
        <v>60</v>
      </c>
      <c r="F1659">
        <v>1.6E-2</v>
      </c>
      <c r="G1659">
        <v>521333</v>
      </c>
      <c r="H1659">
        <v>13160</v>
      </c>
      <c r="I1659">
        <v>16.2</v>
      </c>
      <c r="J1659">
        <v>125.5</v>
      </c>
      <c r="K1659">
        <v>125.5</v>
      </c>
      <c r="L1659">
        <v>12.9</v>
      </c>
      <c r="M1659">
        <v>0.97991689750692512</v>
      </c>
      <c r="N1659">
        <v>2.0756999999999999</v>
      </c>
      <c r="O1659">
        <v>2.1404000000000001</v>
      </c>
      <c r="P1659">
        <v>1.722</v>
      </c>
      <c r="Q1659">
        <v>1.76</v>
      </c>
      <c r="R1659">
        <v>5.3513000000000002</v>
      </c>
      <c r="S1659">
        <v>0.44400000000000001</v>
      </c>
      <c r="T1659">
        <v>0.44</v>
      </c>
      <c r="U1659">
        <v>0.433</v>
      </c>
      <c r="V1659">
        <v>0.44900000000000001</v>
      </c>
      <c r="W1659" t="s">
        <v>148</v>
      </c>
      <c r="X1659" t="s">
        <v>189</v>
      </c>
      <c r="Y1659" t="s">
        <v>89</v>
      </c>
      <c r="Z1659" t="s">
        <v>198</v>
      </c>
    </row>
    <row r="1660" spans="1:26" x14ac:dyDescent="0.25">
      <c r="A1660" s="148">
        <v>536</v>
      </c>
      <c r="B1660" s="25">
        <v>42929</v>
      </c>
      <c r="C1660" t="s">
        <v>220</v>
      </c>
      <c r="D1660">
        <v>65</v>
      </c>
      <c r="E1660">
        <v>48</v>
      </c>
      <c r="F1660">
        <v>1.6E-2</v>
      </c>
      <c r="G1660">
        <v>521333</v>
      </c>
      <c r="H1660">
        <v>13160</v>
      </c>
      <c r="I1660">
        <v>15.7</v>
      </c>
      <c r="J1660">
        <v>115.5</v>
      </c>
      <c r="K1660">
        <v>115.5</v>
      </c>
      <c r="L1660">
        <v>12.9</v>
      </c>
      <c r="M1660">
        <v>0.97991689750692512</v>
      </c>
      <c r="N1660">
        <v>1.8728</v>
      </c>
      <c r="O1660">
        <v>1.8299000000000001</v>
      </c>
      <c r="P1660">
        <v>3.9</v>
      </c>
      <c r="Q1660">
        <v>3.9209999999999998</v>
      </c>
      <c r="R1660">
        <v>5.1140999999999996</v>
      </c>
      <c r="S1660">
        <v>1.0649999999999999</v>
      </c>
      <c r="T1660">
        <v>1.0960000000000001</v>
      </c>
      <c r="U1660">
        <v>1.0589999999999999</v>
      </c>
      <c r="V1660">
        <v>1.075</v>
      </c>
      <c r="W1660" t="s">
        <v>148</v>
      </c>
      <c r="X1660" t="s">
        <v>274</v>
      </c>
      <c r="Y1660" t="s">
        <v>89</v>
      </c>
      <c r="Z1660" t="s">
        <v>198</v>
      </c>
    </row>
    <row r="1661" spans="1:26" x14ac:dyDescent="0.25">
      <c r="A1661" s="148">
        <v>535</v>
      </c>
      <c r="B1661" s="25">
        <v>42929</v>
      </c>
      <c r="C1661" t="s">
        <v>217</v>
      </c>
      <c r="D1661">
        <v>65</v>
      </c>
      <c r="E1661">
        <v>48</v>
      </c>
      <c r="F1661">
        <v>1.6E-2</v>
      </c>
      <c r="G1661">
        <v>521333</v>
      </c>
      <c r="H1661">
        <v>13160</v>
      </c>
      <c r="I1661">
        <v>15.8</v>
      </c>
      <c r="J1661">
        <v>115</v>
      </c>
      <c r="K1661">
        <v>115</v>
      </c>
      <c r="L1661">
        <v>13</v>
      </c>
      <c r="M1661">
        <v>0.97923875432525953</v>
      </c>
      <c r="N1661">
        <v>1.7771999999999999</v>
      </c>
      <c r="O1661">
        <v>1.8728</v>
      </c>
      <c r="P1661">
        <v>2.0049999999999999</v>
      </c>
      <c r="Q1661">
        <v>2.1320000000000001</v>
      </c>
      <c r="R1661">
        <v>5.1140999999999996</v>
      </c>
      <c r="S1661">
        <v>0.57699999999999996</v>
      </c>
      <c r="T1661">
        <v>0.58199999999999996</v>
      </c>
      <c r="U1661">
        <v>0.56699999999999995</v>
      </c>
      <c r="V1661">
        <v>0.58299999999999996</v>
      </c>
      <c r="W1661" t="s">
        <v>148</v>
      </c>
      <c r="X1661" t="s">
        <v>274</v>
      </c>
      <c r="Y1661" t="s">
        <v>89</v>
      </c>
      <c r="Z1661" t="s">
        <v>198</v>
      </c>
    </row>
    <row r="1662" spans="1:26" x14ac:dyDescent="0.25">
      <c r="A1662" s="148">
        <v>534</v>
      </c>
      <c r="B1662" s="25">
        <v>42929</v>
      </c>
      <c r="C1662" t="s">
        <v>293</v>
      </c>
      <c r="D1662">
        <v>65</v>
      </c>
      <c r="E1662">
        <v>48</v>
      </c>
      <c r="F1662">
        <v>1.6E-2</v>
      </c>
      <c r="G1662">
        <v>521333</v>
      </c>
      <c r="H1662">
        <v>13160</v>
      </c>
      <c r="I1662">
        <v>16.899999999999999</v>
      </c>
      <c r="J1662">
        <v>114.5</v>
      </c>
      <c r="K1662">
        <v>114.5</v>
      </c>
      <c r="L1662">
        <v>14.1</v>
      </c>
      <c r="M1662">
        <v>0.97184065934065933</v>
      </c>
      <c r="N1662">
        <v>1.7262</v>
      </c>
      <c r="O1662">
        <v>1.9827999999999999</v>
      </c>
      <c r="P1662">
        <v>1.952</v>
      </c>
      <c r="Q1662">
        <v>2.2629999999999999</v>
      </c>
      <c r="R1662">
        <v>5.1140999999999996</v>
      </c>
      <c r="S1662">
        <v>0.57799999999999996</v>
      </c>
      <c r="T1662">
        <v>0.58399999999999996</v>
      </c>
      <c r="U1662">
        <v>0.56499999999999995</v>
      </c>
      <c r="V1662">
        <v>0.58099999999999996</v>
      </c>
      <c r="W1662" t="s">
        <v>148</v>
      </c>
      <c r="X1662" t="s">
        <v>274</v>
      </c>
      <c r="Y1662" t="s">
        <v>89</v>
      </c>
      <c r="Z1662" t="s">
        <v>198</v>
      </c>
    </row>
    <row r="1663" spans="1:26" x14ac:dyDescent="0.25">
      <c r="A1663" s="148">
        <v>534</v>
      </c>
      <c r="B1663" s="25">
        <v>42929</v>
      </c>
      <c r="C1663" t="s">
        <v>293</v>
      </c>
      <c r="D1663">
        <v>56</v>
      </c>
      <c r="E1663">
        <v>45</v>
      </c>
      <c r="F1663">
        <v>1.6E-2</v>
      </c>
      <c r="G1663">
        <v>521333</v>
      </c>
      <c r="H1663">
        <v>13160</v>
      </c>
      <c r="I1663">
        <v>16.899999999999999</v>
      </c>
      <c r="J1663">
        <v>114.5</v>
      </c>
      <c r="K1663">
        <v>114.5</v>
      </c>
      <c r="L1663">
        <v>14.1</v>
      </c>
      <c r="M1663">
        <v>0.97184065934065933</v>
      </c>
      <c r="N1663">
        <v>1.98282</v>
      </c>
      <c r="O1663">
        <v>1.9726999999999999</v>
      </c>
      <c r="P1663">
        <v>2.3220000000000001</v>
      </c>
      <c r="Q1663">
        <v>2.2989999999999999</v>
      </c>
      <c r="R1663">
        <v>5.1140999999999996</v>
      </c>
      <c r="S1663">
        <v>0.59899999999999998</v>
      </c>
      <c r="T1663">
        <v>0.59599999999999997</v>
      </c>
      <c r="U1663">
        <v>0.58099999999999996</v>
      </c>
      <c r="V1663">
        <v>0.59699999999999998</v>
      </c>
      <c r="W1663" t="s">
        <v>148</v>
      </c>
      <c r="X1663" t="s">
        <v>274</v>
      </c>
      <c r="Y1663" t="s">
        <v>89</v>
      </c>
      <c r="Z1663" t="s">
        <v>198</v>
      </c>
    </row>
    <row r="1664" spans="1:26" x14ac:dyDescent="0.25">
      <c r="A1664" s="148" t="s">
        <v>345</v>
      </c>
      <c r="B1664" s="25">
        <v>42929</v>
      </c>
      <c r="C1664" t="s">
        <v>222</v>
      </c>
      <c r="D1664">
        <v>75</v>
      </c>
      <c r="E1664">
        <v>39</v>
      </c>
      <c r="F1664">
        <v>1.6E-2</v>
      </c>
      <c r="G1664">
        <v>521333</v>
      </c>
      <c r="H1664">
        <v>13160</v>
      </c>
      <c r="I1664">
        <v>15.8</v>
      </c>
      <c r="J1664">
        <v>115</v>
      </c>
      <c r="K1664">
        <v>115</v>
      </c>
      <c r="L1664">
        <v>13</v>
      </c>
      <c r="M1664">
        <v>0.97923875432525953</v>
      </c>
      <c r="N1664">
        <v>2.0438999999999998</v>
      </c>
      <c r="O1664">
        <v>2.1882999999999999</v>
      </c>
      <c r="P1664">
        <v>1.9419999999999999</v>
      </c>
      <c r="Q1664">
        <v>2.0642</v>
      </c>
      <c r="R1664">
        <v>5.1140999999999996</v>
      </c>
      <c r="S1664">
        <v>0.48599999999999999</v>
      </c>
      <c r="T1664">
        <v>0.48199999999999998</v>
      </c>
      <c r="U1664">
        <v>0.47399999999999998</v>
      </c>
      <c r="V1664">
        <v>0.49</v>
      </c>
      <c r="W1664" t="s">
        <v>148</v>
      </c>
      <c r="X1664" t="s">
        <v>320</v>
      </c>
      <c r="Y1664" t="s">
        <v>89</v>
      </c>
      <c r="Z1664" t="s">
        <v>198</v>
      </c>
    </row>
    <row r="1665" spans="1:26" x14ac:dyDescent="0.25">
      <c r="A1665" s="148">
        <v>532</v>
      </c>
      <c r="B1665" s="25">
        <v>42929</v>
      </c>
      <c r="C1665" t="s">
        <v>220</v>
      </c>
      <c r="D1665">
        <v>61.5</v>
      </c>
      <c r="E1665">
        <v>52</v>
      </c>
      <c r="F1665">
        <v>1.6E-2</v>
      </c>
      <c r="G1665">
        <v>521333</v>
      </c>
      <c r="H1665">
        <v>13160</v>
      </c>
      <c r="I1665">
        <v>15.7</v>
      </c>
      <c r="J1665">
        <v>115.5</v>
      </c>
      <c r="K1665">
        <v>115.5</v>
      </c>
      <c r="L1665">
        <v>12.9</v>
      </c>
      <c r="M1665">
        <v>0.97991689750692512</v>
      </c>
      <c r="N1665">
        <v>2.3127</v>
      </c>
      <c r="O1665">
        <v>2.1347999999999998</v>
      </c>
      <c r="P1665">
        <v>2.1349999999999998</v>
      </c>
      <c r="Q1665">
        <v>2.028</v>
      </c>
      <c r="R1665">
        <v>5.1140999999999996</v>
      </c>
      <c r="S1665">
        <v>0.47199999999999998</v>
      </c>
      <c r="T1665">
        <v>0.48599999999999999</v>
      </c>
      <c r="U1665">
        <v>0.46899999999999997</v>
      </c>
      <c r="V1665">
        <v>0.48499999999999999</v>
      </c>
      <c r="W1665" t="s">
        <v>148</v>
      </c>
      <c r="X1665" t="s">
        <v>191</v>
      </c>
      <c r="Y1665" t="s">
        <v>89</v>
      </c>
      <c r="Z1665" t="s">
        <v>198</v>
      </c>
    </row>
    <row r="1666" spans="1:26" x14ac:dyDescent="0.25">
      <c r="A1666" s="148">
        <v>531</v>
      </c>
      <c r="B1666" s="25">
        <v>42929</v>
      </c>
      <c r="C1666" t="s">
        <v>222</v>
      </c>
      <c r="D1666">
        <v>61.3</v>
      </c>
      <c r="E1666">
        <v>52</v>
      </c>
      <c r="F1666">
        <v>1.6E-2</v>
      </c>
      <c r="G1666">
        <v>521333</v>
      </c>
      <c r="H1666">
        <v>13160</v>
      </c>
      <c r="I1666">
        <v>16</v>
      </c>
      <c r="J1666">
        <v>117</v>
      </c>
      <c r="K1666">
        <v>117</v>
      </c>
      <c r="L1666">
        <v>13.1</v>
      </c>
      <c r="M1666">
        <v>0.97856154910096826</v>
      </c>
      <c r="N1666">
        <v>1.1834</v>
      </c>
      <c r="O1666">
        <v>1.0461</v>
      </c>
      <c r="P1666">
        <v>2.548</v>
      </c>
      <c r="Q1666">
        <v>2.2490000000000001</v>
      </c>
      <c r="R1666">
        <v>5.1140999999999996</v>
      </c>
      <c r="S1666">
        <v>1.101</v>
      </c>
      <c r="T1666">
        <v>1.099</v>
      </c>
      <c r="U1666">
        <v>1.0760000000000001</v>
      </c>
      <c r="V1666">
        <v>1.0920000000000001</v>
      </c>
      <c r="W1666" t="s">
        <v>148</v>
      </c>
      <c r="X1666" t="s">
        <v>191</v>
      </c>
      <c r="Y1666" t="s">
        <v>89</v>
      </c>
      <c r="Z1666" t="s">
        <v>198</v>
      </c>
    </row>
    <row r="1667" spans="1:26" x14ac:dyDescent="0.25">
      <c r="A1667" s="148">
        <v>530</v>
      </c>
      <c r="B1667" s="25">
        <v>42928</v>
      </c>
      <c r="C1667" t="s">
        <v>293</v>
      </c>
      <c r="D1667">
        <v>62</v>
      </c>
      <c r="E1667">
        <v>54</v>
      </c>
      <c r="F1667">
        <v>1.6E-2</v>
      </c>
      <c r="G1667">
        <v>521333</v>
      </c>
      <c r="H1667">
        <v>13160</v>
      </c>
      <c r="I1667">
        <v>17</v>
      </c>
      <c r="J1667">
        <v>115</v>
      </c>
      <c r="K1667">
        <v>115</v>
      </c>
      <c r="L1667">
        <v>14.1</v>
      </c>
      <c r="M1667">
        <v>0.97184065934065933</v>
      </c>
      <c r="N1667">
        <v>2.0929000000000002</v>
      </c>
      <c r="O1667">
        <v>2.0192000000000001</v>
      </c>
      <c r="P1667">
        <v>2.4980000000000002</v>
      </c>
      <c r="Q1667">
        <v>2.38</v>
      </c>
      <c r="R1667">
        <v>5.0452000000000004</v>
      </c>
      <c r="S1667">
        <v>0.60199999999999998</v>
      </c>
      <c r="T1667">
        <v>0.59499999999999997</v>
      </c>
      <c r="U1667">
        <v>0.58199999999999996</v>
      </c>
      <c r="V1667">
        <v>0.59799999999999998</v>
      </c>
      <c r="W1667" t="s">
        <v>148</v>
      </c>
      <c r="X1667" t="s">
        <v>191</v>
      </c>
      <c r="Y1667" t="s">
        <v>89</v>
      </c>
      <c r="Z1667" t="s">
        <v>198</v>
      </c>
    </row>
    <row r="1668" spans="1:26" x14ac:dyDescent="0.25">
      <c r="A1668" s="148">
        <v>529</v>
      </c>
      <c r="B1668" s="25">
        <v>42928</v>
      </c>
      <c r="C1668" t="s">
        <v>217</v>
      </c>
      <c r="D1668">
        <v>65</v>
      </c>
      <c r="E1668">
        <v>45</v>
      </c>
      <c r="F1668">
        <v>1.6E-2</v>
      </c>
      <c r="G1668">
        <v>521333</v>
      </c>
      <c r="H1668">
        <v>13160</v>
      </c>
      <c r="I1668">
        <v>15.8</v>
      </c>
      <c r="J1668">
        <v>115</v>
      </c>
      <c r="K1668">
        <v>115</v>
      </c>
      <c r="L1668">
        <v>13</v>
      </c>
      <c r="M1668">
        <v>0.97923875432525953</v>
      </c>
      <c r="N1668">
        <v>1.9822</v>
      </c>
      <c r="O1668">
        <v>2.0933000000000002</v>
      </c>
      <c r="P1668">
        <v>1.732</v>
      </c>
      <c r="Q1668">
        <v>1.8340000000000001</v>
      </c>
      <c r="R1668">
        <v>5.0452000000000004</v>
      </c>
      <c r="S1668">
        <v>0.441</v>
      </c>
      <c r="T1668">
        <v>0.442</v>
      </c>
      <c r="U1668">
        <v>0.432</v>
      </c>
      <c r="V1668">
        <v>0.44800000000000001</v>
      </c>
      <c r="W1668" t="s">
        <v>148</v>
      </c>
      <c r="X1668" t="s">
        <v>274</v>
      </c>
      <c r="Y1668" t="s">
        <v>89</v>
      </c>
      <c r="Z1668" t="s">
        <v>198</v>
      </c>
    </row>
    <row r="1669" spans="1:26" x14ac:dyDescent="0.25">
      <c r="A1669" s="148">
        <v>528</v>
      </c>
      <c r="B1669" s="25">
        <v>42928</v>
      </c>
      <c r="C1669" t="s">
        <v>222</v>
      </c>
      <c r="D1669">
        <v>64.099999999999994</v>
      </c>
      <c r="E1669">
        <v>51</v>
      </c>
      <c r="F1669">
        <v>1.6E-2</v>
      </c>
      <c r="G1669">
        <v>521333</v>
      </c>
      <c r="H1669">
        <v>13160</v>
      </c>
      <c r="I1669">
        <v>16</v>
      </c>
      <c r="J1669">
        <v>117</v>
      </c>
      <c r="K1669">
        <v>117</v>
      </c>
      <c r="L1669">
        <v>13.1</v>
      </c>
      <c r="M1669">
        <v>0.97856154910096826</v>
      </c>
      <c r="N1669">
        <v>2.0417000000000001</v>
      </c>
      <c r="O1669">
        <v>2.2119</v>
      </c>
      <c r="P1669">
        <v>1.728</v>
      </c>
      <c r="Q1669">
        <v>1.851</v>
      </c>
      <c r="R1669">
        <v>5.0452000000000004</v>
      </c>
      <c r="S1669">
        <v>0.42699999999999999</v>
      </c>
      <c r="T1669">
        <v>0.42199999999999999</v>
      </c>
      <c r="U1669">
        <v>0.41499999999999998</v>
      </c>
      <c r="V1669">
        <v>0.43099999999999999</v>
      </c>
      <c r="W1669" t="s">
        <v>148</v>
      </c>
      <c r="X1669" t="s">
        <v>191</v>
      </c>
      <c r="Y1669" t="s">
        <v>89</v>
      </c>
      <c r="Z1669" t="s">
        <v>198</v>
      </c>
    </row>
    <row r="1670" spans="1:26" x14ac:dyDescent="0.25">
      <c r="A1670" s="148">
        <v>527</v>
      </c>
      <c r="B1670" s="25">
        <v>42928</v>
      </c>
      <c r="C1670" t="s">
        <v>217</v>
      </c>
      <c r="D1670">
        <v>64.099999999999994</v>
      </c>
      <c r="E1670">
        <v>51</v>
      </c>
      <c r="F1670">
        <v>1.6E-2</v>
      </c>
      <c r="G1670">
        <v>521333</v>
      </c>
      <c r="H1670">
        <v>13160</v>
      </c>
      <c r="I1670">
        <v>15.9</v>
      </c>
      <c r="J1670">
        <v>115.5</v>
      </c>
      <c r="K1670">
        <v>115.5</v>
      </c>
      <c r="L1670">
        <v>13.1</v>
      </c>
      <c r="M1670">
        <v>0.97856154910096826</v>
      </c>
      <c r="N1670">
        <v>1.0245</v>
      </c>
      <c r="O1670">
        <v>1.1287</v>
      </c>
      <c r="P1670">
        <v>2.4510000000000001</v>
      </c>
      <c r="Q1670">
        <v>2.7349999999999999</v>
      </c>
      <c r="R1670">
        <v>5.0452000000000004</v>
      </c>
      <c r="S1670">
        <v>1.2070000000000001</v>
      </c>
      <c r="T1670">
        <v>1.2230000000000001</v>
      </c>
      <c r="U1670">
        <v>1.1890000000000001</v>
      </c>
      <c r="V1670">
        <v>1.2050000000000001</v>
      </c>
      <c r="W1670" t="s">
        <v>148</v>
      </c>
      <c r="X1670" t="s">
        <v>191</v>
      </c>
      <c r="Y1670" t="s">
        <v>89</v>
      </c>
      <c r="Z1670" t="s">
        <v>198</v>
      </c>
    </row>
    <row r="1671" spans="1:26" x14ac:dyDescent="0.25">
      <c r="A1671" s="148">
        <v>526</v>
      </c>
      <c r="B1671" s="25">
        <v>42927</v>
      </c>
      <c r="C1671" t="s">
        <v>293</v>
      </c>
      <c r="D1671">
        <v>67.400000000000006</v>
      </c>
      <c r="E1671">
        <v>54</v>
      </c>
      <c r="F1671">
        <v>1.6E-2</v>
      </c>
      <c r="G1671">
        <v>521333</v>
      </c>
      <c r="H1671">
        <v>13160</v>
      </c>
      <c r="I1671">
        <v>16.899999999999999</v>
      </c>
      <c r="J1671">
        <v>115.5</v>
      </c>
      <c r="K1671">
        <v>115.5</v>
      </c>
      <c r="L1671">
        <v>14</v>
      </c>
      <c r="M1671">
        <v>0.97250859106529208</v>
      </c>
      <c r="N1671">
        <v>2.3216999999999999</v>
      </c>
      <c r="O1671">
        <v>2.0825999999999998</v>
      </c>
      <c r="P1671">
        <v>2.7890000000000001</v>
      </c>
      <c r="Q1671">
        <v>2.472</v>
      </c>
      <c r="R1671">
        <v>5.0978000000000003</v>
      </c>
      <c r="S1671">
        <v>0.61199999999999999</v>
      </c>
      <c r="T1671">
        <v>0.60499999999999998</v>
      </c>
      <c r="U1671">
        <v>0.59199999999999997</v>
      </c>
      <c r="V1671">
        <v>0.60799999999999998</v>
      </c>
      <c r="W1671" t="s">
        <v>148</v>
      </c>
      <c r="X1671" t="s">
        <v>191</v>
      </c>
      <c r="Y1671" t="s">
        <v>89</v>
      </c>
      <c r="Z1671" t="s">
        <v>198</v>
      </c>
    </row>
    <row r="1672" spans="1:26" x14ac:dyDescent="0.25">
      <c r="A1672" s="148">
        <v>525</v>
      </c>
      <c r="B1672" s="25">
        <v>42927</v>
      </c>
      <c r="C1672" t="s">
        <v>220</v>
      </c>
      <c r="D1672">
        <v>65</v>
      </c>
      <c r="E1672">
        <v>58</v>
      </c>
      <c r="F1672">
        <v>1.6E-2</v>
      </c>
      <c r="G1672">
        <v>521333</v>
      </c>
      <c r="H1672">
        <v>13160</v>
      </c>
      <c r="I1672">
        <v>15.9</v>
      </c>
      <c r="J1672">
        <v>115.5</v>
      </c>
      <c r="K1672">
        <v>115.5</v>
      </c>
      <c r="L1672">
        <v>13.1</v>
      </c>
      <c r="M1672">
        <v>0.97856154910096826</v>
      </c>
      <c r="N1672">
        <v>1.982</v>
      </c>
      <c r="O1672">
        <v>1.9279999999999999</v>
      </c>
      <c r="P1672">
        <v>1.65</v>
      </c>
      <c r="Q1672">
        <v>1.607</v>
      </c>
      <c r="R1672">
        <v>5.0978000000000003</v>
      </c>
      <c r="S1672">
        <v>0.42399999999999999</v>
      </c>
      <c r="T1672">
        <v>0.42499999999999999</v>
      </c>
      <c r="U1672">
        <v>0.41499999999999998</v>
      </c>
      <c r="V1672">
        <v>0.43099999999999999</v>
      </c>
      <c r="W1672" t="s">
        <v>148</v>
      </c>
      <c r="X1672" t="s">
        <v>274</v>
      </c>
      <c r="Y1672" t="s">
        <v>89</v>
      </c>
      <c r="Z1672" t="s">
        <v>198</v>
      </c>
    </row>
    <row r="1673" spans="1:26" x14ac:dyDescent="0.25">
      <c r="A1673" s="148">
        <v>523</v>
      </c>
      <c r="B1673" s="25">
        <v>42926</v>
      </c>
      <c r="C1673" t="s">
        <v>220</v>
      </c>
      <c r="D1673">
        <v>64.3</v>
      </c>
      <c r="E1673">
        <v>55</v>
      </c>
      <c r="F1673">
        <v>1.6E-2</v>
      </c>
      <c r="G1673">
        <v>521333</v>
      </c>
      <c r="H1673">
        <v>13160</v>
      </c>
      <c r="I1673">
        <v>15.7</v>
      </c>
      <c r="J1673">
        <v>115.5</v>
      </c>
      <c r="K1673">
        <v>115.5</v>
      </c>
      <c r="L1673">
        <v>12.9</v>
      </c>
      <c r="M1673">
        <v>0.97991689750692512</v>
      </c>
      <c r="N1673">
        <v>2.1128</v>
      </c>
      <c r="O1673">
        <v>2.1341000000000001</v>
      </c>
      <c r="P1673">
        <v>3.4980000000000002</v>
      </c>
      <c r="Q1673">
        <v>3.605</v>
      </c>
      <c r="R1673">
        <v>5.3846999999999996</v>
      </c>
      <c r="S1673">
        <v>0.89200000000000002</v>
      </c>
      <c r="T1673">
        <v>0.91</v>
      </c>
      <c r="U1673">
        <v>0.88300000000000001</v>
      </c>
      <c r="V1673">
        <v>0.89900000000000002</v>
      </c>
      <c r="W1673" t="s">
        <v>148</v>
      </c>
      <c r="X1673" t="s">
        <v>191</v>
      </c>
      <c r="Y1673" t="s">
        <v>89</v>
      </c>
      <c r="Z1673" t="s">
        <v>198</v>
      </c>
    </row>
    <row r="1674" spans="1:26" x14ac:dyDescent="0.25">
      <c r="A1674" s="148">
        <v>524</v>
      </c>
      <c r="B1674" s="25">
        <v>42926</v>
      </c>
      <c r="C1674" t="s">
        <v>217</v>
      </c>
      <c r="D1674">
        <v>66.599999999999994</v>
      </c>
      <c r="E1674">
        <v>52</v>
      </c>
      <c r="F1674">
        <v>1.6E-2</v>
      </c>
      <c r="G1674">
        <v>521333</v>
      </c>
      <c r="H1674">
        <v>13160</v>
      </c>
      <c r="I1674">
        <v>15.9</v>
      </c>
      <c r="J1674">
        <v>115.5</v>
      </c>
      <c r="K1674">
        <v>115.5</v>
      </c>
      <c r="L1674">
        <v>13.1</v>
      </c>
      <c r="M1674">
        <v>0.97856154910096826</v>
      </c>
      <c r="N1674">
        <v>2.0234000000000001</v>
      </c>
      <c r="O1674">
        <v>2.1135000000000002</v>
      </c>
      <c r="P1674">
        <v>1.6539999999999999</v>
      </c>
      <c r="Q1674">
        <v>1.72</v>
      </c>
      <c r="R1674">
        <v>5.3846999999999996</v>
      </c>
      <c r="S1674">
        <v>0.44</v>
      </c>
      <c r="T1674">
        <v>0.438</v>
      </c>
      <c r="U1674">
        <v>0.43</v>
      </c>
      <c r="V1674">
        <v>0.44600000000000001</v>
      </c>
      <c r="W1674" t="s">
        <v>148</v>
      </c>
      <c r="X1674" t="s">
        <v>191</v>
      </c>
      <c r="Y1674" t="s">
        <v>89</v>
      </c>
      <c r="Z1674" t="s">
        <v>198</v>
      </c>
    </row>
    <row r="1675" spans="1:26" x14ac:dyDescent="0.25">
      <c r="A1675" s="148">
        <v>522</v>
      </c>
      <c r="B1675" s="25">
        <v>42926</v>
      </c>
      <c r="C1675" t="s">
        <v>293</v>
      </c>
      <c r="D1675">
        <v>63</v>
      </c>
      <c r="E1675">
        <v>57</v>
      </c>
      <c r="F1675">
        <v>1.6E-2</v>
      </c>
      <c r="G1675">
        <v>521333</v>
      </c>
      <c r="H1675">
        <v>13160</v>
      </c>
      <c r="I1675">
        <v>16.899999999999999</v>
      </c>
      <c r="J1675">
        <v>115</v>
      </c>
      <c r="K1675">
        <v>115</v>
      </c>
      <c r="L1675">
        <v>14</v>
      </c>
      <c r="M1675">
        <v>0.97250859106529208</v>
      </c>
      <c r="N1675">
        <v>2.3123999999999998</v>
      </c>
      <c r="O1675">
        <v>2.1457000000000002</v>
      </c>
      <c r="P1675">
        <v>2.6230000000000002</v>
      </c>
      <c r="Q1675">
        <v>2.4460000000000002</v>
      </c>
      <c r="R1675">
        <v>5.3846999999999996</v>
      </c>
      <c r="S1675">
        <v>0.61099999999999999</v>
      </c>
      <c r="T1675">
        <v>0.61399999999999999</v>
      </c>
      <c r="U1675">
        <v>0.59599999999999997</v>
      </c>
      <c r="V1675">
        <v>0.61199999999999999</v>
      </c>
      <c r="W1675" t="s">
        <v>148</v>
      </c>
      <c r="X1675" t="s">
        <v>191</v>
      </c>
      <c r="Y1675" t="s">
        <v>89</v>
      </c>
      <c r="Z1675" t="s">
        <v>198</v>
      </c>
    </row>
    <row r="1676" spans="1:26" x14ac:dyDescent="0.25">
      <c r="A1676" s="148">
        <v>521</v>
      </c>
      <c r="B1676" s="25">
        <v>42926</v>
      </c>
      <c r="C1676" t="s">
        <v>299</v>
      </c>
      <c r="D1676">
        <v>65</v>
      </c>
      <c r="E1676">
        <v>62</v>
      </c>
      <c r="F1676">
        <v>1.6E-2</v>
      </c>
      <c r="G1676">
        <v>521333</v>
      </c>
      <c r="H1676">
        <v>13160</v>
      </c>
      <c r="I1676">
        <v>15.9</v>
      </c>
      <c r="J1676">
        <v>117.5</v>
      </c>
      <c r="K1676">
        <v>117.5</v>
      </c>
      <c r="L1676">
        <v>13</v>
      </c>
      <c r="M1676">
        <v>0.97923875432525953</v>
      </c>
      <c r="N1676">
        <v>1.9277</v>
      </c>
      <c r="O1676">
        <v>1.9652000000000001</v>
      </c>
      <c r="P1676">
        <v>1.732</v>
      </c>
      <c r="Q1676">
        <v>1.726</v>
      </c>
      <c r="R1676">
        <v>5.3846999999999996</v>
      </c>
      <c r="S1676">
        <v>0.48399999999999999</v>
      </c>
      <c r="T1676">
        <v>0.47299999999999998</v>
      </c>
      <c r="U1676">
        <v>0.46899999999999997</v>
      </c>
      <c r="V1676">
        <v>0.48499999999999999</v>
      </c>
      <c r="W1676" t="s">
        <v>148</v>
      </c>
      <c r="X1676" t="s">
        <v>274</v>
      </c>
      <c r="Y1676" t="s">
        <v>89</v>
      </c>
      <c r="Z1676" t="s">
        <v>198</v>
      </c>
    </row>
    <row r="1677" spans="1:26" x14ac:dyDescent="0.25">
      <c r="A1677" s="148">
        <v>519</v>
      </c>
      <c r="B1677" s="25">
        <v>42926</v>
      </c>
      <c r="C1677" t="s">
        <v>275</v>
      </c>
      <c r="D1677">
        <v>70.400000000000006</v>
      </c>
      <c r="E1677">
        <v>52</v>
      </c>
      <c r="F1677">
        <v>1.6E-2</v>
      </c>
      <c r="G1677">
        <v>521333</v>
      </c>
      <c r="H1677">
        <v>13160</v>
      </c>
      <c r="I1677">
        <v>15.8</v>
      </c>
      <c r="J1677">
        <v>116</v>
      </c>
      <c r="K1677">
        <v>116</v>
      </c>
      <c r="L1677">
        <v>13</v>
      </c>
      <c r="M1677">
        <v>0.97923875432525953</v>
      </c>
      <c r="N1677">
        <v>2.1419000000000001</v>
      </c>
      <c r="O1677">
        <v>2.2631000000000001</v>
      </c>
      <c r="P1677">
        <v>2.8</v>
      </c>
      <c r="Q1677">
        <v>2.96</v>
      </c>
      <c r="R1677">
        <v>5.3846999999999996</v>
      </c>
      <c r="S1677">
        <v>0.70399999999999996</v>
      </c>
      <c r="T1677">
        <v>0.70399999999999996</v>
      </c>
      <c r="U1677">
        <v>0.68899999999999995</v>
      </c>
      <c r="V1677">
        <v>0.70499999999999996</v>
      </c>
      <c r="W1677" t="s">
        <v>148</v>
      </c>
      <c r="X1677" t="s">
        <v>191</v>
      </c>
      <c r="Y1677" t="s">
        <v>89</v>
      </c>
      <c r="Z1677" t="s">
        <v>198</v>
      </c>
    </row>
    <row r="1678" spans="1:26" x14ac:dyDescent="0.25">
      <c r="A1678" s="148">
        <v>520</v>
      </c>
      <c r="B1678" s="25">
        <v>42926</v>
      </c>
      <c r="C1678" t="s">
        <v>220</v>
      </c>
      <c r="D1678">
        <v>70.400000000000006</v>
      </c>
      <c r="E1678">
        <v>52</v>
      </c>
      <c r="F1678">
        <v>1.6E-2</v>
      </c>
      <c r="G1678">
        <v>521333</v>
      </c>
      <c r="H1678">
        <v>13160</v>
      </c>
      <c r="I1678">
        <v>15.7</v>
      </c>
      <c r="J1678">
        <v>115.5</v>
      </c>
      <c r="K1678">
        <v>115.5</v>
      </c>
      <c r="L1678">
        <v>12.9</v>
      </c>
      <c r="M1678">
        <v>0.97991689750692512</v>
      </c>
      <c r="N1678">
        <v>2.1236000000000002</v>
      </c>
      <c r="O1678">
        <v>2.0312000000000001</v>
      </c>
      <c r="P1678">
        <v>1.6879999999999999</v>
      </c>
      <c r="Q1678">
        <v>1.601</v>
      </c>
      <c r="R1678">
        <v>5.3846999999999996</v>
      </c>
      <c r="S1678">
        <v>0.42799999999999999</v>
      </c>
      <c r="T1678">
        <v>0.42399999999999999</v>
      </c>
      <c r="U1678">
        <v>0.41699999999999998</v>
      </c>
      <c r="V1678">
        <v>0.433</v>
      </c>
      <c r="W1678" t="s">
        <v>148</v>
      </c>
      <c r="X1678" t="s">
        <v>191</v>
      </c>
      <c r="Y1678" t="s">
        <v>89</v>
      </c>
      <c r="Z1678" t="s">
        <v>198</v>
      </c>
    </row>
    <row r="1679" spans="1:26" x14ac:dyDescent="0.25">
      <c r="A1679" s="148">
        <v>518</v>
      </c>
      <c r="B1679" s="25">
        <v>42925</v>
      </c>
      <c r="C1679" t="s">
        <v>293</v>
      </c>
      <c r="D1679">
        <v>72.400000000000006</v>
      </c>
      <c r="E1679">
        <v>53</v>
      </c>
      <c r="F1679">
        <v>1.6E-2</v>
      </c>
      <c r="G1679">
        <v>521333</v>
      </c>
      <c r="H1679">
        <v>13160</v>
      </c>
      <c r="I1679">
        <v>16.899999999999999</v>
      </c>
      <c r="J1679">
        <v>116</v>
      </c>
      <c r="K1679">
        <v>116</v>
      </c>
      <c r="L1679">
        <v>14</v>
      </c>
      <c r="M1679">
        <v>0.97250859106529208</v>
      </c>
      <c r="N1679">
        <v>2.0129000000000001</v>
      </c>
      <c r="O1679">
        <v>2.0762</v>
      </c>
      <c r="P1679">
        <v>2.4700000000000002</v>
      </c>
      <c r="Q1679">
        <v>2.5249999999999999</v>
      </c>
      <c r="R1679">
        <v>5.0681000000000003</v>
      </c>
      <c r="S1679">
        <v>0.622</v>
      </c>
      <c r="T1679">
        <v>0.61599999999999999</v>
      </c>
      <c r="U1679">
        <v>0.60199999999999998</v>
      </c>
      <c r="V1679">
        <v>0.61799999999999999</v>
      </c>
      <c r="W1679" t="s">
        <v>148</v>
      </c>
      <c r="X1679" t="s">
        <v>191</v>
      </c>
      <c r="Y1679" t="s">
        <v>89</v>
      </c>
      <c r="Z1679" t="s">
        <v>198</v>
      </c>
    </row>
    <row r="1680" spans="1:26" x14ac:dyDescent="0.25">
      <c r="A1680" s="148">
        <v>516</v>
      </c>
      <c r="B1680" s="25">
        <v>42925</v>
      </c>
      <c r="C1680" t="s">
        <v>222</v>
      </c>
      <c r="D1680">
        <v>68</v>
      </c>
      <c r="E1680">
        <v>51</v>
      </c>
      <c r="F1680">
        <v>1.6E-2</v>
      </c>
      <c r="G1680">
        <v>521333</v>
      </c>
      <c r="H1680">
        <v>13160</v>
      </c>
      <c r="I1680">
        <v>15.8</v>
      </c>
      <c r="J1680">
        <v>116</v>
      </c>
      <c r="K1680">
        <v>116</v>
      </c>
      <c r="L1680">
        <v>13</v>
      </c>
      <c r="M1680">
        <v>0.97923875432525953</v>
      </c>
      <c r="N1680">
        <v>2.0436999999999999</v>
      </c>
      <c r="O1680">
        <v>2.1341000000000001</v>
      </c>
      <c r="P1680">
        <v>1.948</v>
      </c>
      <c r="Q1680">
        <v>2.0510000000000002</v>
      </c>
      <c r="R1680">
        <v>5.0681000000000003</v>
      </c>
      <c r="S1680">
        <v>0.48299999999999998</v>
      </c>
      <c r="T1680">
        <v>0.48699999999999999</v>
      </c>
      <c r="U1680">
        <v>0.47499999999999998</v>
      </c>
      <c r="V1680">
        <v>0.49099999999999999</v>
      </c>
      <c r="W1680" t="s">
        <v>148</v>
      </c>
      <c r="X1680" t="s">
        <v>191</v>
      </c>
      <c r="Y1680" t="s">
        <v>89</v>
      </c>
      <c r="Z1680" t="s">
        <v>198</v>
      </c>
    </row>
    <row r="1681" spans="1:26" x14ac:dyDescent="0.25">
      <c r="A1681" s="148">
        <v>515</v>
      </c>
      <c r="B1681" s="25">
        <v>42925</v>
      </c>
      <c r="C1681" t="s">
        <v>217</v>
      </c>
      <c r="D1681">
        <v>68</v>
      </c>
      <c r="E1681">
        <v>51</v>
      </c>
      <c r="F1681">
        <v>1.6E-2</v>
      </c>
      <c r="G1681">
        <v>521333</v>
      </c>
      <c r="H1681">
        <v>13160</v>
      </c>
      <c r="I1681">
        <v>15.8</v>
      </c>
      <c r="J1681">
        <v>116</v>
      </c>
      <c r="K1681">
        <v>116</v>
      </c>
      <c r="L1681">
        <v>13</v>
      </c>
      <c r="M1681">
        <v>0.97923875432525953</v>
      </c>
      <c r="N1681">
        <v>2.0911</v>
      </c>
      <c r="O1681">
        <v>2.1781999999999999</v>
      </c>
      <c r="P1681">
        <v>3.6819999999999999</v>
      </c>
      <c r="Q1681">
        <v>3.8010000000000002</v>
      </c>
      <c r="R1681">
        <v>5.0681000000000003</v>
      </c>
      <c r="S1681">
        <v>0.89200000000000002</v>
      </c>
      <c r="T1681">
        <v>0.88400000000000001</v>
      </c>
      <c r="U1681">
        <v>0.87</v>
      </c>
      <c r="V1681">
        <v>0.88600000000000001</v>
      </c>
      <c r="W1681" t="s">
        <v>148</v>
      </c>
      <c r="X1681" t="s">
        <v>191</v>
      </c>
      <c r="Y1681" t="s">
        <v>89</v>
      </c>
      <c r="Z1681" t="s">
        <v>198</v>
      </c>
    </row>
    <row r="1682" spans="1:26" x14ac:dyDescent="0.25">
      <c r="A1682" s="148">
        <v>514</v>
      </c>
      <c r="B1682" s="25">
        <v>42924</v>
      </c>
      <c r="C1682" t="s">
        <v>286</v>
      </c>
      <c r="D1682">
        <v>69</v>
      </c>
      <c r="E1682">
        <v>48</v>
      </c>
      <c r="F1682">
        <v>1.6E-2</v>
      </c>
      <c r="G1682">
        <v>521333</v>
      </c>
      <c r="H1682">
        <v>13160</v>
      </c>
      <c r="I1682">
        <v>15.8</v>
      </c>
      <c r="J1682">
        <v>114</v>
      </c>
      <c r="K1682">
        <v>114</v>
      </c>
      <c r="L1682">
        <v>13</v>
      </c>
      <c r="M1682">
        <v>0.97923875432525953</v>
      </c>
      <c r="N1682">
        <v>2.0343</v>
      </c>
      <c r="O1682">
        <v>2.5449999999999999</v>
      </c>
      <c r="P1682">
        <v>1.5920000000000001</v>
      </c>
      <c r="Q1682">
        <v>1.909</v>
      </c>
      <c r="R1682">
        <v>5.1233000000000004</v>
      </c>
      <c r="S1682">
        <v>0.40100000000000002</v>
      </c>
      <c r="T1682">
        <v>0.38400000000000001</v>
      </c>
      <c r="U1682">
        <v>0.38400000000000001</v>
      </c>
      <c r="V1682">
        <v>0.4</v>
      </c>
      <c r="W1682" t="s">
        <v>148</v>
      </c>
      <c r="X1682" t="s">
        <v>274</v>
      </c>
      <c r="Y1682" t="s">
        <v>89</v>
      </c>
      <c r="Z1682" t="s">
        <v>198</v>
      </c>
    </row>
    <row r="1683" spans="1:26" x14ac:dyDescent="0.25">
      <c r="A1683" s="148">
        <v>513</v>
      </c>
      <c r="B1683" s="25">
        <v>42924</v>
      </c>
      <c r="C1683" t="s">
        <v>217</v>
      </c>
      <c r="D1683">
        <v>69.2</v>
      </c>
      <c r="E1683">
        <v>50</v>
      </c>
      <c r="F1683">
        <v>1.6E-2</v>
      </c>
      <c r="G1683">
        <v>521333</v>
      </c>
      <c r="H1683">
        <v>13160</v>
      </c>
      <c r="I1683">
        <v>15.8</v>
      </c>
      <c r="J1683">
        <v>116</v>
      </c>
      <c r="K1683">
        <v>116</v>
      </c>
      <c r="L1683">
        <v>13</v>
      </c>
      <c r="M1683">
        <v>0.97923875432525953</v>
      </c>
      <c r="N1683">
        <v>2.0314999999999999</v>
      </c>
      <c r="O1683">
        <v>2.1534</v>
      </c>
      <c r="P1683">
        <v>1.85</v>
      </c>
      <c r="Q1683">
        <v>1.9319999999999999</v>
      </c>
      <c r="R1683">
        <v>5.1233000000000004</v>
      </c>
      <c r="S1683">
        <v>0.46700000000000003</v>
      </c>
      <c r="T1683">
        <v>0.46</v>
      </c>
      <c r="U1683">
        <v>0.45400000000000001</v>
      </c>
      <c r="V1683">
        <v>0.47</v>
      </c>
      <c r="W1683" t="s">
        <v>148</v>
      </c>
      <c r="X1683" t="s">
        <v>191</v>
      </c>
      <c r="Y1683" t="s">
        <v>89</v>
      </c>
      <c r="Z1683" t="s">
        <v>198</v>
      </c>
    </row>
    <row r="1684" spans="1:26" x14ac:dyDescent="0.25">
      <c r="A1684" s="148">
        <v>511</v>
      </c>
      <c r="B1684" s="25">
        <v>42922</v>
      </c>
      <c r="C1684" t="s">
        <v>222</v>
      </c>
      <c r="D1684">
        <v>65</v>
      </c>
      <c r="E1684">
        <v>50</v>
      </c>
      <c r="F1684">
        <v>1.6E-2</v>
      </c>
      <c r="G1684">
        <v>521333</v>
      </c>
      <c r="H1684">
        <v>13160</v>
      </c>
      <c r="I1684">
        <v>15.8</v>
      </c>
      <c r="J1684">
        <v>115</v>
      </c>
      <c r="K1684">
        <v>115</v>
      </c>
      <c r="L1684">
        <v>13</v>
      </c>
      <c r="M1684">
        <v>0.97923875432525953</v>
      </c>
      <c r="N1684">
        <v>2.0928</v>
      </c>
      <c r="O1684">
        <v>2.0171999999999999</v>
      </c>
      <c r="P1684">
        <v>1.8919999999999999</v>
      </c>
      <c r="Q1684">
        <v>1.8720000000000001</v>
      </c>
      <c r="R1684">
        <v>5.2755999999999998</v>
      </c>
      <c r="S1684">
        <v>0.47699999999999998</v>
      </c>
      <c r="T1684">
        <v>0.49</v>
      </c>
      <c r="U1684">
        <v>0.47299999999999998</v>
      </c>
      <c r="V1684">
        <v>0.48899999999999999</v>
      </c>
      <c r="W1684" t="s">
        <v>148</v>
      </c>
      <c r="X1684" t="s">
        <v>274</v>
      </c>
      <c r="Y1684" t="s">
        <v>89</v>
      </c>
      <c r="Z1684" t="s">
        <v>198</v>
      </c>
    </row>
    <row r="1685" spans="1:26" x14ac:dyDescent="0.25">
      <c r="A1685" s="148">
        <v>509</v>
      </c>
      <c r="B1685" s="25">
        <v>42922</v>
      </c>
      <c r="C1685" t="s">
        <v>275</v>
      </c>
      <c r="D1685">
        <v>64</v>
      </c>
      <c r="E1685">
        <v>56</v>
      </c>
      <c r="F1685">
        <v>1.6E-2</v>
      </c>
      <c r="G1685">
        <v>521333</v>
      </c>
      <c r="H1685">
        <v>13160</v>
      </c>
      <c r="I1685">
        <v>15.7</v>
      </c>
      <c r="J1685">
        <v>116</v>
      </c>
      <c r="K1685">
        <v>116</v>
      </c>
      <c r="L1685">
        <v>12.9</v>
      </c>
      <c r="M1685">
        <v>0.97991689750692512</v>
      </c>
      <c r="N1685">
        <v>2.0326</v>
      </c>
      <c r="O1685">
        <v>2.0470999999999999</v>
      </c>
      <c r="P1685">
        <v>3.952</v>
      </c>
      <c r="Q1685">
        <v>3.98</v>
      </c>
      <c r="R1685">
        <v>5.2755999999999998</v>
      </c>
      <c r="S1685">
        <v>1.026</v>
      </c>
      <c r="T1685">
        <v>1.026</v>
      </c>
      <c r="U1685">
        <v>1.0049999999999999</v>
      </c>
      <c r="V1685">
        <v>1.0209999999999999</v>
      </c>
      <c r="W1685" t="s">
        <v>148</v>
      </c>
      <c r="X1685" t="s">
        <v>191</v>
      </c>
      <c r="Y1685" t="s">
        <v>89</v>
      </c>
      <c r="Z1685" t="s">
        <v>198</v>
      </c>
    </row>
    <row r="1686" spans="1:26" x14ac:dyDescent="0.25">
      <c r="A1686" s="148">
        <v>510</v>
      </c>
      <c r="B1686" s="25">
        <v>42922</v>
      </c>
      <c r="C1686" t="s">
        <v>220</v>
      </c>
      <c r="D1686">
        <v>65</v>
      </c>
      <c r="E1686">
        <v>51</v>
      </c>
      <c r="F1686">
        <v>1.6E-2</v>
      </c>
      <c r="G1686">
        <v>521333</v>
      </c>
      <c r="H1686">
        <v>13160</v>
      </c>
      <c r="I1686">
        <v>15.7</v>
      </c>
      <c r="J1686">
        <v>114.5</v>
      </c>
      <c r="K1686">
        <v>114.5</v>
      </c>
      <c r="L1686">
        <v>12.9</v>
      </c>
      <c r="M1686">
        <v>0.97991689750692512</v>
      </c>
      <c r="N1686">
        <v>2.0341999999999998</v>
      </c>
      <c r="O1686">
        <v>2.0023</v>
      </c>
      <c r="P1686">
        <v>1.78</v>
      </c>
      <c r="Q1686">
        <v>1.74</v>
      </c>
      <c r="R1686">
        <v>5.2755999999999998</v>
      </c>
      <c r="S1686">
        <v>0.46200000000000002</v>
      </c>
      <c r="T1686">
        <v>0.45800000000000002</v>
      </c>
      <c r="U1686">
        <v>0.45100000000000001</v>
      </c>
      <c r="V1686">
        <v>0.46700000000000003</v>
      </c>
      <c r="W1686" t="s">
        <v>148</v>
      </c>
      <c r="X1686" t="s">
        <v>191</v>
      </c>
      <c r="Y1686" t="s">
        <v>89</v>
      </c>
      <c r="Z1686" t="s">
        <v>198</v>
      </c>
    </row>
    <row r="1687" spans="1:26" x14ac:dyDescent="0.25">
      <c r="A1687" s="148">
        <v>508</v>
      </c>
      <c r="B1687" s="25">
        <v>42922</v>
      </c>
      <c r="C1687" t="s">
        <v>217</v>
      </c>
      <c r="D1687">
        <v>56</v>
      </c>
      <c r="E1687">
        <v>66</v>
      </c>
      <c r="F1687">
        <v>1.6E-2</v>
      </c>
      <c r="G1687">
        <v>521333</v>
      </c>
      <c r="H1687">
        <v>13160</v>
      </c>
      <c r="I1687">
        <v>16</v>
      </c>
      <c r="J1687">
        <v>116</v>
      </c>
      <c r="K1687">
        <v>116</v>
      </c>
      <c r="L1687">
        <v>13.1</v>
      </c>
      <c r="M1687">
        <v>0.97856154910096826</v>
      </c>
      <c r="N1687">
        <v>2.0990000000000002</v>
      </c>
      <c r="O1687">
        <v>2.1545000000000001</v>
      </c>
      <c r="P1687">
        <v>1.929</v>
      </c>
      <c r="Q1687">
        <v>1.9870000000000001</v>
      </c>
      <c r="R1687">
        <v>5.2755999999999998</v>
      </c>
      <c r="S1687">
        <v>0.48499999999999999</v>
      </c>
      <c r="T1687">
        <v>0.48699999999999999</v>
      </c>
      <c r="U1687">
        <v>0.47599999999999998</v>
      </c>
      <c r="V1687">
        <v>0.49199999999999999</v>
      </c>
      <c r="W1687" t="s">
        <v>148</v>
      </c>
      <c r="X1687" t="s">
        <v>274</v>
      </c>
      <c r="Y1687" t="s">
        <v>89</v>
      </c>
      <c r="Z1687" t="s">
        <v>198</v>
      </c>
    </row>
    <row r="1688" spans="1:26" x14ac:dyDescent="0.25">
      <c r="A1688" s="148">
        <v>507</v>
      </c>
      <c r="B1688" s="25">
        <v>42922</v>
      </c>
      <c r="C1688" t="s">
        <v>222</v>
      </c>
      <c r="D1688">
        <v>64.2</v>
      </c>
      <c r="E1688">
        <v>46</v>
      </c>
      <c r="F1688">
        <v>1.6E-2</v>
      </c>
      <c r="G1688">
        <v>521333</v>
      </c>
      <c r="H1688">
        <v>13160</v>
      </c>
      <c r="I1688">
        <v>15.7</v>
      </c>
      <c r="J1688">
        <v>116</v>
      </c>
      <c r="K1688">
        <v>116</v>
      </c>
      <c r="L1688">
        <v>12.9</v>
      </c>
      <c r="M1688">
        <v>0.97991689750692512</v>
      </c>
      <c r="N1688">
        <v>2.3546</v>
      </c>
      <c r="O1688">
        <v>2.8176999999999999</v>
      </c>
      <c r="P1688">
        <v>1.915</v>
      </c>
      <c r="Q1688">
        <v>2.238</v>
      </c>
      <c r="R1688">
        <v>5.2755999999999998</v>
      </c>
      <c r="S1688">
        <v>0.42899999999999999</v>
      </c>
      <c r="T1688">
        <v>0.41899999999999998</v>
      </c>
      <c r="U1688">
        <v>0.41499999999999998</v>
      </c>
      <c r="V1688">
        <v>0.43099999999999999</v>
      </c>
      <c r="W1688" t="s">
        <v>148</v>
      </c>
      <c r="X1688" t="s">
        <v>221</v>
      </c>
      <c r="Y1688" t="s">
        <v>89</v>
      </c>
      <c r="Z1688" t="s">
        <v>198</v>
      </c>
    </row>
    <row r="1689" spans="1:26" x14ac:dyDescent="0.25">
      <c r="A1689" s="148">
        <v>506</v>
      </c>
      <c r="B1689" s="25">
        <v>42921</v>
      </c>
      <c r="C1689" t="s">
        <v>255</v>
      </c>
      <c r="D1689">
        <v>64.8</v>
      </c>
      <c r="E1689">
        <v>46</v>
      </c>
      <c r="F1689">
        <v>1.6E-2</v>
      </c>
      <c r="G1689">
        <v>521333</v>
      </c>
      <c r="H1689">
        <v>13160</v>
      </c>
      <c r="I1689">
        <v>15.7</v>
      </c>
      <c r="J1689">
        <v>115</v>
      </c>
      <c r="K1689">
        <v>115</v>
      </c>
      <c r="L1689">
        <v>12.9</v>
      </c>
      <c r="M1689">
        <v>0.97991689750692512</v>
      </c>
      <c r="N1689">
        <v>1.8527</v>
      </c>
      <c r="O1689">
        <v>1.2262999999999999</v>
      </c>
      <c r="P1689">
        <v>5.0039999999999996</v>
      </c>
      <c r="Q1689">
        <v>3.2930000000000001</v>
      </c>
      <c r="R1689">
        <v>5.1874000000000002</v>
      </c>
      <c r="S1689">
        <v>1.401</v>
      </c>
      <c r="T1689">
        <v>1.393</v>
      </c>
      <c r="U1689">
        <v>1.369</v>
      </c>
      <c r="V1689">
        <v>1.385</v>
      </c>
      <c r="W1689" t="s">
        <v>148</v>
      </c>
      <c r="X1689" t="s">
        <v>221</v>
      </c>
      <c r="Y1689" t="s">
        <v>89</v>
      </c>
      <c r="Z1689" t="s">
        <v>198</v>
      </c>
    </row>
    <row r="1690" spans="1:26" x14ac:dyDescent="0.25">
      <c r="A1690" s="148">
        <v>505</v>
      </c>
      <c r="B1690" s="25">
        <v>42921</v>
      </c>
      <c r="C1690" t="s">
        <v>220</v>
      </c>
      <c r="D1690">
        <v>72</v>
      </c>
      <c r="E1690">
        <v>56</v>
      </c>
      <c r="F1690">
        <v>1.6E-2</v>
      </c>
      <c r="G1690">
        <v>521333</v>
      </c>
      <c r="H1690">
        <v>13160</v>
      </c>
      <c r="I1690">
        <v>15.9</v>
      </c>
      <c r="J1690">
        <v>115</v>
      </c>
      <c r="K1690">
        <v>115</v>
      </c>
      <c r="L1690">
        <v>13.1</v>
      </c>
      <c r="M1690">
        <v>0.97856154910096826</v>
      </c>
      <c r="N1690">
        <v>2.0922999999999998</v>
      </c>
      <c r="O1690">
        <v>2.1324999999999998</v>
      </c>
      <c r="P1690">
        <v>1.97</v>
      </c>
      <c r="Q1690">
        <v>2</v>
      </c>
      <c r="R1690">
        <v>5.1874000000000002</v>
      </c>
      <c r="S1690">
        <v>0.48799999999999999</v>
      </c>
      <c r="T1690">
        <v>0.48699999999999999</v>
      </c>
      <c r="U1690">
        <v>0.47699999999999998</v>
      </c>
      <c r="V1690">
        <v>0.49299999999999999</v>
      </c>
      <c r="W1690" t="s">
        <v>148</v>
      </c>
      <c r="X1690" t="s">
        <v>191</v>
      </c>
      <c r="Y1690" t="s">
        <v>89</v>
      </c>
      <c r="Z1690" t="s">
        <v>198</v>
      </c>
    </row>
    <row r="1691" spans="1:26" x14ac:dyDescent="0.25">
      <c r="A1691" s="148">
        <v>505</v>
      </c>
      <c r="B1691" s="25">
        <v>42921</v>
      </c>
      <c r="C1691" t="s">
        <v>220</v>
      </c>
      <c r="D1691">
        <v>72</v>
      </c>
      <c r="E1691">
        <v>56</v>
      </c>
      <c r="F1691">
        <v>1.6E-2</v>
      </c>
      <c r="G1691">
        <v>521333</v>
      </c>
      <c r="H1691">
        <v>13160</v>
      </c>
      <c r="I1691">
        <v>15.9</v>
      </c>
      <c r="J1691">
        <v>115</v>
      </c>
      <c r="K1691">
        <v>115</v>
      </c>
      <c r="L1691">
        <v>13.1</v>
      </c>
      <c r="M1691">
        <v>0.97856154910096826</v>
      </c>
      <c r="N1691">
        <v>2.0922999999999998</v>
      </c>
      <c r="O1691">
        <v>2.1324999999999998</v>
      </c>
      <c r="P1691">
        <v>1.97</v>
      </c>
      <c r="Q1691">
        <v>2</v>
      </c>
      <c r="R1691">
        <v>5.1874000000000002</v>
      </c>
      <c r="S1691">
        <v>0.48799999999999999</v>
      </c>
      <c r="T1691">
        <v>0.48699999999999999</v>
      </c>
      <c r="U1691">
        <v>0.47699999999999998</v>
      </c>
      <c r="V1691">
        <v>0.49299999999999999</v>
      </c>
      <c r="W1691" t="s">
        <v>148</v>
      </c>
      <c r="X1691" t="s">
        <v>191</v>
      </c>
      <c r="Y1691" t="s">
        <v>89</v>
      </c>
      <c r="Z1691" t="s">
        <v>198</v>
      </c>
    </row>
    <row r="1692" spans="1:26" x14ac:dyDescent="0.25">
      <c r="A1692" s="148">
        <v>504</v>
      </c>
      <c r="B1692" s="25">
        <v>42920</v>
      </c>
      <c r="C1692" t="s">
        <v>265</v>
      </c>
      <c r="D1692">
        <v>64.2</v>
      </c>
      <c r="E1692">
        <v>48</v>
      </c>
      <c r="F1692">
        <v>1.6E-2</v>
      </c>
      <c r="G1692">
        <v>521333</v>
      </c>
      <c r="H1692">
        <v>13160</v>
      </c>
      <c r="I1692">
        <v>15.8</v>
      </c>
      <c r="J1692">
        <v>115</v>
      </c>
      <c r="K1692">
        <v>115</v>
      </c>
      <c r="L1692">
        <v>13</v>
      </c>
      <c r="M1692">
        <v>0.97923875432525953</v>
      </c>
      <c r="N1692">
        <v>2.1423999999999999</v>
      </c>
      <c r="O1692">
        <v>1.3749</v>
      </c>
      <c r="P1692">
        <v>4.7169999999999996</v>
      </c>
      <c r="Q1692">
        <v>3.048</v>
      </c>
      <c r="R1692">
        <v>5.2728000000000002</v>
      </c>
      <c r="S1692">
        <v>1.161</v>
      </c>
      <c r="T1692">
        <v>1.169</v>
      </c>
      <c r="U1692">
        <v>1.141</v>
      </c>
      <c r="V1692">
        <v>1.157</v>
      </c>
      <c r="W1692" t="s">
        <v>148</v>
      </c>
      <c r="X1692" t="s">
        <v>221</v>
      </c>
      <c r="Y1692" t="s">
        <v>89</v>
      </c>
      <c r="Z1692" t="s">
        <v>198</v>
      </c>
    </row>
    <row r="1693" spans="1:26" x14ac:dyDescent="0.25">
      <c r="A1693" s="148">
        <v>503</v>
      </c>
      <c r="B1693" s="25">
        <v>42920</v>
      </c>
      <c r="C1693" t="s">
        <v>217</v>
      </c>
      <c r="D1693">
        <v>64.2</v>
      </c>
      <c r="E1693">
        <v>48</v>
      </c>
      <c r="F1693">
        <v>1.6E-2</v>
      </c>
      <c r="G1693">
        <v>521333</v>
      </c>
      <c r="H1693">
        <v>13160</v>
      </c>
      <c r="I1693">
        <v>15.7</v>
      </c>
      <c r="J1693">
        <v>115</v>
      </c>
      <c r="K1693">
        <v>115</v>
      </c>
      <c r="L1693">
        <v>12.9</v>
      </c>
      <c r="M1693">
        <v>0.97991689750692512</v>
      </c>
      <c r="N1693">
        <v>2.8416999999999999</v>
      </c>
      <c r="O1693">
        <v>2.3466</v>
      </c>
      <c r="P1693">
        <v>2.3559999999999999</v>
      </c>
      <c r="Q1693">
        <v>1.901</v>
      </c>
      <c r="R1693">
        <v>5.2728000000000002</v>
      </c>
      <c r="S1693">
        <v>0.437</v>
      </c>
      <c r="T1693">
        <v>0.42699999999999999</v>
      </c>
      <c r="U1693">
        <v>0.42299999999999999</v>
      </c>
      <c r="V1693">
        <v>0.439</v>
      </c>
      <c r="W1693" t="s">
        <v>148</v>
      </c>
      <c r="X1693" t="s">
        <v>221</v>
      </c>
      <c r="Y1693" t="s">
        <v>89</v>
      </c>
      <c r="Z1693" t="s">
        <v>198</v>
      </c>
    </row>
    <row r="1694" spans="1:26" x14ac:dyDescent="0.25">
      <c r="A1694" s="148">
        <v>502</v>
      </c>
      <c r="B1694" s="25">
        <v>42920</v>
      </c>
      <c r="C1694" t="s">
        <v>222</v>
      </c>
      <c r="D1694">
        <v>73</v>
      </c>
      <c r="E1694">
        <v>68</v>
      </c>
      <c r="F1694">
        <v>1.6E-2</v>
      </c>
      <c r="G1694">
        <v>521333</v>
      </c>
      <c r="H1694">
        <v>13160</v>
      </c>
      <c r="I1694">
        <v>15.8</v>
      </c>
      <c r="J1694">
        <v>115</v>
      </c>
      <c r="K1694">
        <v>115</v>
      </c>
      <c r="L1694">
        <v>13</v>
      </c>
      <c r="M1694">
        <v>0.97923875432525953</v>
      </c>
      <c r="N1694">
        <v>2.0124</v>
      </c>
      <c r="O1694">
        <v>2.3416000000000001</v>
      </c>
      <c r="P1694">
        <v>1.57</v>
      </c>
      <c r="Q1694">
        <v>1.8</v>
      </c>
      <c r="R1694">
        <v>5.2728000000000002</v>
      </c>
      <c r="S1694">
        <v>0.41099999999999998</v>
      </c>
      <c r="T1694">
        <v>0.40500000000000003</v>
      </c>
      <c r="U1694">
        <v>0.4</v>
      </c>
      <c r="V1694">
        <v>0.41599999999999998</v>
      </c>
      <c r="W1694" t="s">
        <v>148</v>
      </c>
      <c r="X1694" t="s">
        <v>191</v>
      </c>
      <c r="Y1694" t="s">
        <v>89</v>
      </c>
      <c r="Z1694" t="s">
        <v>198</v>
      </c>
    </row>
    <row r="1695" spans="1:26" x14ac:dyDescent="0.25">
      <c r="A1695" s="148">
        <v>501</v>
      </c>
      <c r="B1695" s="25">
        <v>42920</v>
      </c>
      <c r="C1695" t="s">
        <v>220</v>
      </c>
      <c r="D1695">
        <v>62.4</v>
      </c>
      <c r="E1695">
        <v>49</v>
      </c>
      <c r="F1695">
        <v>1.6E-2</v>
      </c>
      <c r="G1695">
        <v>521333</v>
      </c>
      <c r="H1695">
        <v>13160</v>
      </c>
      <c r="I1695">
        <v>15.8</v>
      </c>
      <c r="J1695">
        <v>115</v>
      </c>
      <c r="K1695">
        <v>115</v>
      </c>
      <c r="L1695">
        <v>13</v>
      </c>
      <c r="M1695">
        <v>0.97923875432525953</v>
      </c>
      <c r="N1695">
        <v>2.3584000000000001</v>
      </c>
      <c r="O1695">
        <v>3.0855999999999999</v>
      </c>
      <c r="P1695">
        <v>1.883</v>
      </c>
      <c r="Q1695">
        <v>2.4169999999999998</v>
      </c>
      <c r="R1695">
        <v>5.2728000000000002</v>
      </c>
      <c r="S1695">
        <v>0.42099999999999999</v>
      </c>
      <c r="T1695">
        <v>0.41299999999999998</v>
      </c>
      <c r="U1695">
        <v>0.40799999999999997</v>
      </c>
      <c r="V1695">
        <v>0.42399999999999999</v>
      </c>
      <c r="W1695" t="s">
        <v>148</v>
      </c>
      <c r="X1695" t="s">
        <v>212</v>
      </c>
      <c r="Y1695" t="s">
        <v>89</v>
      </c>
      <c r="Z1695" t="s">
        <v>198</v>
      </c>
    </row>
    <row r="1696" spans="1:26" x14ac:dyDescent="0.25">
      <c r="A1696" s="148">
        <v>499</v>
      </c>
      <c r="B1696" s="25">
        <v>42919</v>
      </c>
      <c r="C1696" t="s">
        <v>217</v>
      </c>
      <c r="D1696">
        <v>67</v>
      </c>
      <c r="E1696">
        <v>46</v>
      </c>
      <c r="F1696">
        <v>1.6E-2</v>
      </c>
      <c r="G1696">
        <v>521333</v>
      </c>
      <c r="H1696">
        <v>13160</v>
      </c>
      <c r="I1696">
        <v>16</v>
      </c>
      <c r="J1696">
        <v>115</v>
      </c>
      <c r="K1696">
        <v>115</v>
      </c>
      <c r="L1696">
        <v>13.2</v>
      </c>
      <c r="M1696">
        <v>0.97788527988942653</v>
      </c>
      <c r="N1696">
        <v>2.0123000000000002</v>
      </c>
      <c r="O1696">
        <v>2.0823</v>
      </c>
      <c r="P1696">
        <v>1.57</v>
      </c>
      <c r="Q1696">
        <v>1.6</v>
      </c>
      <c r="R1696">
        <v>5.4158999999999997</v>
      </c>
      <c r="S1696">
        <v>0.40799999999999997</v>
      </c>
      <c r="T1696">
        <v>0.40200000000000002</v>
      </c>
      <c r="U1696">
        <v>0.39600000000000002</v>
      </c>
      <c r="V1696">
        <v>0.41199999999999998</v>
      </c>
      <c r="W1696" t="s">
        <v>148</v>
      </c>
      <c r="X1696" t="s">
        <v>191</v>
      </c>
      <c r="Y1696" t="s">
        <v>89</v>
      </c>
      <c r="Z1696" t="s">
        <v>198</v>
      </c>
    </row>
    <row r="1697" spans="1:26" x14ac:dyDescent="0.25">
      <c r="A1697" s="148">
        <v>499</v>
      </c>
      <c r="B1697" s="25">
        <v>42918</v>
      </c>
      <c r="C1697" t="s">
        <v>217</v>
      </c>
      <c r="D1697">
        <v>67</v>
      </c>
      <c r="E1697">
        <v>46</v>
      </c>
      <c r="F1697">
        <v>1.6E-2</v>
      </c>
      <c r="G1697">
        <v>521333</v>
      </c>
      <c r="H1697">
        <v>13160</v>
      </c>
      <c r="I1697">
        <v>16</v>
      </c>
      <c r="J1697">
        <v>115</v>
      </c>
      <c r="K1697">
        <v>115</v>
      </c>
      <c r="L1697">
        <v>13.2</v>
      </c>
      <c r="M1697">
        <v>0.97788527988942653</v>
      </c>
      <c r="N1697">
        <v>2.0123000000000002</v>
      </c>
      <c r="O1697">
        <v>2.0823</v>
      </c>
      <c r="P1697">
        <v>1.57</v>
      </c>
      <c r="Q1697">
        <v>1.6</v>
      </c>
      <c r="R1697">
        <v>5.2305999999999999</v>
      </c>
      <c r="S1697">
        <v>0.40799999999999997</v>
      </c>
      <c r="T1697">
        <v>0.40200000000000002</v>
      </c>
      <c r="U1697">
        <v>0.39600000000000002</v>
      </c>
      <c r="V1697">
        <v>0.41199999999999998</v>
      </c>
      <c r="W1697" t="s">
        <v>148</v>
      </c>
      <c r="X1697" t="s">
        <v>191</v>
      </c>
      <c r="Y1697" t="s">
        <v>89</v>
      </c>
      <c r="Z1697" t="s">
        <v>198</v>
      </c>
    </row>
    <row r="1698" spans="1:26" x14ac:dyDescent="0.25">
      <c r="A1698" s="148">
        <v>498</v>
      </c>
      <c r="B1698" s="25">
        <v>42918</v>
      </c>
      <c r="C1698" t="s">
        <v>255</v>
      </c>
      <c r="D1698">
        <v>62</v>
      </c>
      <c r="E1698">
        <v>65</v>
      </c>
      <c r="F1698">
        <v>1.6E-2</v>
      </c>
      <c r="G1698">
        <v>521333</v>
      </c>
      <c r="H1698">
        <v>13160</v>
      </c>
      <c r="I1698">
        <v>16.5</v>
      </c>
      <c r="J1698">
        <v>129.5</v>
      </c>
      <c r="K1698">
        <v>129.5</v>
      </c>
      <c r="L1698">
        <v>12.9</v>
      </c>
      <c r="M1698">
        <v>0.97991689750692512</v>
      </c>
      <c r="N1698">
        <v>2.0476000000000001</v>
      </c>
      <c r="O1698">
        <v>2.2244000000000002</v>
      </c>
      <c r="P1698">
        <v>3.6520000000000001</v>
      </c>
      <c r="Q1698">
        <v>3.9849999999999999</v>
      </c>
      <c r="R1698">
        <v>5.2305999999999999</v>
      </c>
      <c r="S1698">
        <v>0.93300000000000005</v>
      </c>
      <c r="T1698">
        <v>0.93700000000000006</v>
      </c>
      <c r="U1698">
        <v>0.91600000000000004</v>
      </c>
      <c r="V1698">
        <v>0.93200000000000005</v>
      </c>
      <c r="W1698" t="s">
        <v>148</v>
      </c>
      <c r="X1698" t="s">
        <v>221</v>
      </c>
      <c r="Y1698" t="s">
        <v>89</v>
      </c>
      <c r="Z1698" t="s">
        <v>198</v>
      </c>
    </row>
    <row r="1699" spans="1:26" x14ac:dyDescent="0.25">
      <c r="A1699" s="148">
        <v>497</v>
      </c>
      <c r="B1699" s="25">
        <v>42918</v>
      </c>
      <c r="C1699" t="s">
        <v>222</v>
      </c>
      <c r="D1699">
        <v>62</v>
      </c>
      <c r="E1699">
        <v>65</v>
      </c>
      <c r="F1699">
        <v>1.6E-2</v>
      </c>
      <c r="G1699">
        <v>521333</v>
      </c>
      <c r="H1699">
        <v>13160</v>
      </c>
      <c r="I1699">
        <v>16</v>
      </c>
      <c r="J1699">
        <v>115</v>
      </c>
      <c r="K1699">
        <v>115</v>
      </c>
      <c r="L1699">
        <v>13.2</v>
      </c>
      <c r="M1699">
        <v>0.97788527988942653</v>
      </c>
      <c r="N1699">
        <v>2.4523000000000001</v>
      </c>
      <c r="O1699">
        <v>2.6901999999999999</v>
      </c>
      <c r="P1699">
        <v>1.903</v>
      </c>
      <c r="Q1699">
        <v>2.0470000000000002</v>
      </c>
      <c r="R1699">
        <v>5.2305999999999999</v>
      </c>
      <c r="S1699">
        <v>0.40600000000000003</v>
      </c>
      <c r="T1699">
        <v>0.39800000000000002</v>
      </c>
      <c r="U1699">
        <v>0.39300000000000002</v>
      </c>
      <c r="V1699">
        <v>0.40899999999999997</v>
      </c>
      <c r="W1699" t="s">
        <v>148</v>
      </c>
      <c r="X1699" t="s">
        <v>221</v>
      </c>
      <c r="Y1699" t="s">
        <v>89</v>
      </c>
      <c r="Z1699" t="s">
        <v>198</v>
      </c>
    </row>
    <row r="1700" spans="1:26" x14ac:dyDescent="0.25">
      <c r="A1700" s="148">
        <v>497</v>
      </c>
      <c r="B1700" s="25">
        <v>42918</v>
      </c>
      <c r="C1700" t="s">
        <v>222</v>
      </c>
      <c r="D1700">
        <v>62</v>
      </c>
      <c r="E1700">
        <v>65</v>
      </c>
      <c r="F1700">
        <v>1.6E-2</v>
      </c>
      <c r="G1700">
        <v>521333</v>
      </c>
      <c r="H1700">
        <v>13160</v>
      </c>
      <c r="I1700">
        <v>16</v>
      </c>
      <c r="J1700">
        <v>115</v>
      </c>
      <c r="K1700">
        <v>115</v>
      </c>
      <c r="L1700">
        <v>13.2</v>
      </c>
      <c r="M1700">
        <v>0.97788527988942653</v>
      </c>
      <c r="N1700">
        <v>2.4523000000000001</v>
      </c>
      <c r="O1700">
        <v>2.6901999999999999</v>
      </c>
      <c r="P1700">
        <v>1.903</v>
      </c>
      <c r="Q1700">
        <v>2.0470000000000002</v>
      </c>
      <c r="R1700">
        <v>5.2305999999999999</v>
      </c>
      <c r="S1700">
        <v>0.40600000000000003</v>
      </c>
      <c r="T1700">
        <v>0.39800000000000002</v>
      </c>
      <c r="U1700">
        <v>0.39300000000000002</v>
      </c>
      <c r="V1700">
        <v>0.40899999999999997</v>
      </c>
      <c r="W1700" t="s">
        <v>148</v>
      </c>
      <c r="X1700" t="s">
        <v>221</v>
      </c>
      <c r="Y1700" t="s">
        <v>89</v>
      </c>
      <c r="Z1700" t="s">
        <v>198</v>
      </c>
    </row>
    <row r="1701" spans="1:26" x14ac:dyDescent="0.25">
      <c r="A1701" s="148">
        <v>496</v>
      </c>
      <c r="B1701" s="25">
        <v>42918</v>
      </c>
      <c r="C1701" t="s">
        <v>220</v>
      </c>
      <c r="D1701">
        <v>71</v>
      </c>
      <c r="E1701">
        <v>56</v>
      </c>
      <c r="F1701">
        <v>1.6E-2</v>
      </c>
      <c r="G1701">
        <v>521333</v>
      </c>
      <c r="H1701">
        <v>13160</v>
      </c>
      <c r="I1701">
        <v>16.8</v>
      </c>
      <c r="J1701">
        <v>129.5</v>
      </c>
      <c r="K1701">
        <v>129.5</v>
      </c>
      <c r="L1701">
        <v>13.2</v>
      </c>
      <c r="M1701">
        <v>0.97788527988942653</v>
      </c>
      <c r="N1701">
        <v>2.1964000000000001</v>
      </c>
      <c r="O1701">
        <v>2.1073</v>
      </c>
      <c r="P1701">
        <v>1.78</v>
      </c>
      <c r="Q1701">
        <v>1.7230000000000001</v>
      </c>
      <c r="R1701">
        <v>5.2305999999999999</v>
      </c>
      <c r="S1701">
        <v>0.42399999999999999</v>
      </c>
      <c r="T1701">
        <v>0.42799999999999999</v>
      </c>
      <c r="U1701">
        <v>0.41699999999999998</v>
      </c>
      <c r="V1701">
        <v>0.433</v>
      </c>
      <c r="W1701" t="s">
        <v>148</v>
      </c>
      <c r="X1701" t="s">
        <v>191</v>
      </c>
      <c r="Y1701" t="s">
        <v>89</v>
      </c>
      <c r="Z1701" t="s">
        <v>198</v>
      </c>
    </row>
    <row r="1702" spans="1:26" x14ac:dyDescent="0.25">
      <c r="A1702" s="148">
        <v>495</v>
      </c>
      <c r="B1702" s="25">
        <v>42917</v>
      </c>
      <c r="C1702" t="s">
        <v>217</v>
      </c>
      <c r="D1702">
        <v>61.4</v>
      </c>
      <c r="E1702">
        <v>60</v>
      </c>
      <c r="F1702">
        <v>1.6E-2</v>
      </c>
      <c r="G1702">
        <v>521333</v>
      </c>
      <c r="H1702">
        <v>13160</v>
      </c>
      <c r="I1702">
        <v>16.5</v>
      </c>
      <c r="J1702">
        <v>129.5</v>
      </c>
      <c r="K1702">
        <v>129.5</v>
      </c>
      <c r="L1702">
        <v>12.9</v>
      </c>
      <c r="M1702">
        <v>0.97991689750692512</v>
      </c>
      <c r="N1702">
        <v>2.4384999999999999</v>
      </c>
      <c r="O1702">
        <v>2.5571000000000002</v>
      </c>
      <c r="P1702">
        <v>1.9910000000000001</v>
      </c>
      <c r="Q1702">
        <v>2.0579999999999998</v>
      </c>
      <c r="R1702">
        <v>5.2302999999999997</v>
      </c>
      <c r="S1702">
        <v>0.42699999999999999</v>
      </c>
      <c r="T1702">
        <v>0.42099999999999999</v>
      </c>
      <c r="U1702">
        <v>0.41499999999999998</v>
      </c>
      <c r="V1702">
        <v>0.43099999999999999</v>
      </c>
      <c r="W1702" t="s">
        <v>148</v>
      </c>
      <c r="X1702" t="s">
        <v>221</v>
      </c>
      <c r="Y1702" t="s">
        <v>89</v>
      </c>
      <c r="Z1702" t="s">
        <v>198</v>
      </c>
    </row>
    <row r="1703" spans="1:26" x14ac:dyDescent="0.25">
      <c r="A1703" s="148">
        <v>494</v>
      </c>
      <c r="B1703" s="25">
        <v>42917</v>
      </c>
      <c r="C1703" t="s">
        <v>203</v>
      </c>
      <c r="D1703">
        <v>72</v>
      </c>
      <c r="E1703">
        <v>53</v>
      </c>
      <c r="F1703">
        <v>1.6E-2</v>
      </c>
      <c r="G1703">
        <v>521333</v>
      </c>
      <c r="H1703">
        <v>13160</v>
      </c>
      <c r="I1703">
        <v>16.600000000000001</v>
      </c>
      <c r="J1703">
        <v>129</v>
      </c>
      <c r="K1703">
        <v>129</v>
      </c>
      <c r="L1703">
        <v>13.1</v>
      </c>
      <c r="M1703">
        <v>0.97856154910096826</v>
      </c>
      <c r="N1703">
        <v>2.0922999999999998</v>
      </c>
      <c r="O1703">
        <v>2.0411000000000001</v>
      </c>
      <c r="P1703">
        <v>1.7290000000000001</v>
      </c>
      <c r="Q1703">
        <v>1.659</v>
      </c>
      <c r="R1703">
        <v>5.2302999999999997</v>
      </c>
      <c r="S1703">
        <v>0.432</v>
      </c>
      <c r="T1703">
        <v>0.42499999999999999</v>
      </c>
      <c r="U1703">
        <v>0.41899999999999998</v>
      </c>
      <c r="V1703">
        <v>0.435</v>
      </c>
      <c r="W1703" t="s">
        <v>148</v>
      </c>
      <c r="X1703" t="s">
        <v>191</v>
      </c>
      <c r="Y1703" t="s">
        <v>89</v>
      </c>
      <c r="Z1703" t="s">
        <v>198</v>
      </c>
    </row>
    <row r="1704" spans="1:26" x14ac:dyDescent="0.25">
      <c r="A1704" s="148">
        <v>494</v>
      </c>
      <c r="B1704" s="25">
        <v>42917</v>
      </c>
      <c r="C1704" t="s">
        <v>203</v>
      </c>
      <c r="D1704">
        <v>72</v>
      </c>
      <c r="E1704">
        <v>53</v>
      </c>
      <c r="F1704">
        <v>1.6E-2</v>
      </c>
      <c r="G1704">
        <v>521333</v>
      </c>
      <c r="H1704">
        <v>13160</v>
      </c>
      <c r="I1704">
        <v>16.600000000000001</v>
      </c>
      <c r="J1704">
        <v>129</v>
      </c>
      <c r="K1704">
        <v>129</v>
      </c>
      <c r="L1704">
        <v>13.1</v>
      </c>
      <c r="M1704">
        <v>0.97856154910096826</v>
      </c>
      <c r="N1704">
        <v>2.0922999999999998</v>
      </c>
      <c r="O1704">
        <v>2.0411000000000001</v>
      </c>
      <c r="P1704">
        <v>1.7290000000000001</v>
      </c>
      <c r="Q1704">
        <v>1.659</v>
      </c>
      <c r="R1704">
        <v>5.2302999999999997</v>
      </c>
      <c r="S1704">
        <v>0.432</v>
      </c>
      <c r="T1704">
        <v>0.42499999999999999</v>
      </c>
      <c r="U1704">
        <v>0.41899999999999998</v>
      </c>
      <c r="V1704">
        <v>0.435</v>
      </c>
      <c r="W1704" t="s">
        <v>148</v>
      </c>
      <c r="X1704" t="s">
        <v>191</v>
      </c>
      <c r="Y1704" t="s">
        <v>89</v>
      </c>
      <c r="Z1704" t="s">
        <v>198</v>
      </c>
    </row>
    <row r="1705" spans="1:26" x14ac:dyDescent="0.25">
      <c r="A1705" s="148" t="s">
        <v>242</v>
      </c>
      <c r="B1705" s="25">
        <v>42916</v>
      </c>
      <c r="C1705" t="s">
        <v>241</v>
      </c>
      <c r="D1705">
        <v>78</v>
      </c>
      <c r="E1705">
        <v>72</v>
      </c>
      <c r="F1705">
        <v>1.6E-2</v>
      </c>
      <c r="G1705">
        <v>521333</v>
      </c>
      <c r="H1705">
        <v>13160</v>
      </c>
      <c r="I1705">
        <v>16.8</v>
      </c>
      <c r="J1705">
        <v>130</v>
      </c>
      <c r="K1705">
        <v>130</v>
      </c>
      <c r="L1705">
        <v>13.2</v>
      </c>
      <c r="M1705">
        <v>0.97788527988942653</v>
      </c>
      <c r="N1705">
        <v>2.0133999999999999</v>
      </c>
      <c r="O1705">
        <v>2.2214999999999998</v>
      </c>
      <c r="P1705">
        <v>1.5880000000000001</v>
      </c>
      <c r="Q1705">
        <v>1.7689999999999999</v>
      </c>
      <c r="R1705">
        <v>5.1482999999999999</v>
      </c>
      <c r="S1705">
        <v>0.40600000000000003</v>
      </c>
      <c r="T1705">
        <v>0.41</v>
      </c>
      <c r="U1705">
        <v>0.39900000000000002</v>
      </c>
      <c r="V1705">
        <v>0.41499999999999998</v>
      </c>
      <c r="W1705" t="s">
        <v>148</v>
      </c>
      <c r="X1705" t="s">
        <v>191</v>
      </c>
      <c r="Y1705" t="s">
        <v>89</v>
      </c>
      <c r="Z1705" t="s">
        <v>198</v>
      </c>
    </row>
    <row r="1706" spans="1:26" x14ac:dyDescent="0.25">
      <c r="A1706" s="148">
        <v>489</v>
      </c>
      <c r="B1706" s="25">
        <v>42915</v>
      </c>
      <c r="C1706" t="s">
        <v>222</v>
      </c>
      <c r="D1706">
        <v>64.8</v>
      </c>
      <c r="E1706">
        <v>71</v>
      </c>
      <c r="F1706">
        <v>1.6E-2</v>
      </c>
      <c r="G1706">
        <v>521333</v>
      </c>
      <c r="H1706">
        <v>13160</v>
      </c>
      <c r="I1706">
        <v>16.7</v>
      </c>
      <c r="J1706">
        <v>129</v>
      </c>
      <c r="K1706">
        <v>129</v>
      </c>
      <c r="L1706">
        <v>13.2</v>
      </c>
      <c r="M1706">
        <v>0.97788527988942653</v>
      </c>
      <c r="N1706">
        <v>2.8712</v>
      </c>
      <c r="O1706">
        <v>2.0623999999999998</v>
      </c>
      <c r="P1706">
        <v>2.6726524521051358</v>
      </c>
      <c r="Q1706">
        <v>1.8540000000000001</v>
      </c>
      <c r="R1706">
        <v>5.3606999999999996</v>
      </c>
      <c r="S1706">
        <v>0.499</v>
      </c>
      <c r="T1706">
        <v>0.48199999999999998</v>
      </c>
      <c r="U1706">
        <v>0.48</v>
      </c>
      <c r="V1706">
        <v>0.496</v>
      </c>
      <c r="W1706" t="s">
        <v>148</v>
      </c>
      <c r="X1706" t="s">
        <v>212</v>
      </c>
      <c r="Y1706" t="s">
        <v>89</v>
      </c>
      <c r="Z1706" t="s">
        <v>198</v>
      </c>
    </row>
    <row r="1707" spans="1:26" x14ac:dyDescent="0.25">
      <c r="A1707" s="148">
        <v>489</v>
      </c>
      <c r="B1707" s="25">
        <v>42915</v>
      </c>
      <c r="C1707" t="s">
        <v>222</v>
      </c>
      <c r="D1707">
        <v>64.8</v>
      </c>
      <c r="E1707">
        <v>71</v>
      </c>
      <c r="F1707">
        <v>1.6E-2</v>
      </c>
      <c r="G1707">
        <v>521333</v>
      </c>
      <c r="H1707">
        <v>13160</v>
      </c>
      <c r="I1707">
        <v>16.7</v>
      </c>
      <c r="J1707">
        <v>129</v>
      </c>
      <c r="K1707">
        <v>129</v>
      </c>
      <c r="L1707">
        <v>13.2</v>
      </c>
      <c r="M1707">
        <v>0.97788527988942653</v>
      </c>
      <c r="N1707">
        <v>2.8712</v>
      </c>
      <c r="O1707">
        <v>2.0623999999999998</v>
      </c>
      <c r="P1707">
        <v>2.6726524521051358</v>
      </c>
      <c r="Q1707">
        <v>1.8540000000000001</v>
      </c>
      <c r="R1707">
        <v>5.3606999999999996</v>
      </c>
      <c r="S1707">
        <v>0.499</v>
      </c>
      <c r="T1707">
        <v>0.48199999999999998</v>
      </c>
      <c r="U1707">
        <v>0.48</v>
      </c>
      <c r="V1707">
        <v>0.496</v>
      </c>
      <c r="W1707" t="s">
        <v>148</v>
      </c>
      <c r="X1707" t="s">
        <v>212</v>
      </c>
      <c r="Y1707" t="s">
        <v>89</v>
      </c>
      <c r="Z1707" t="s">
        <v>198</v>
      </c>
    </row>
    <row r="1708" spans="1:26" x14ac:dyDescent="0.25">
      <c r="A1708" s="148">
        <v>479</v>
      </c>
      <c r="B1708" s="25">
        <v>42913</v>
      </c>
      <c r="C1708" t="s">
        <v>220</v>
      </c>
      <c r="D1708">
        <v>61.8</v>
      </c>
      <c r="E1708">
        <v>65</v>
      </c>
      <c r="F1708">
        <v>1.6E-2</v>
      </c>
      <c r="G1708">
        <v>521333</v>
      </c>
      <c r="H1708">
        <v>13160</v>
      </c>
      <c r="I1708">
        <v>16.399999999999999</v>
      </c>
      <c r="J1708">
        <v>129</v>
      </c>
      <c r="K1708">
        <v>129</v>
      </c>
      <c r="L1708">
        <v>12.9</v>
      </c>
      <c r="M1708">
        <v>0.97991689750692512</v>
      </c>
      <c r="N1708">
        <v>2.3780999999999999</v>
      </c>
      <c r="O1708">
        <v>2.1126</v>
      </c>
      <c r="P1708">
        <v>2.2029999999999998</v>
      </c>
      <c r="Q1708">
        <v>1.923</v>
      </c>
      <c r="R1708">
        <v>4.9097</v>
      </c>
      <c r="S1708">
        <v>0.45500000000000002</v>
      </c>
      <c r="T1708">
        <v>0.44700000000000001</v>
      </c>
      <c r="U1708">
        <v>0.442</v>
      </c>
      <c r="V1708">
        <v>0.45800000000000002</v>
      </c>
      <c r="W1708">
        <v>0</v>
      </c>
      <c r="X1708">
        <v>0</v>
      </c>
      <c r="Y1708" t="s">
        <v>89</v>
      </c>
      <c r="Z1708" t="s">
        <v>198</v>
      </c>
    </row>
    <row r="1709" spans="1:26" x14ac:dyDescent="0.25">
      <c r="A1709" s="148">
        <v>474</v>
      </c>
      <c r="B1709" s="25">
        <v>42912</v>
      </c>
      <c r="C1709" t="s">
        <v>222</v>
      </c>
      <c r="D1709">
        <v>65.400000000000006</v>
      </c>
      <c r="E1709">
        <v>71</v>
      </c>
      <c r="F1709">
        <v>1.6E-2</v>
      </c>
      <c r="G1709">
        <v>521333</v>
      </c>
      <c r="H1709">
        <v>13160</v>
      </c>
      <c r="I1709">
        <v>16.600000000000001</v>
      </c>
      <c r="J1709">
        <v>129.5</v>
      </c>
      <c r="K1709">
        <v>129.5</v>
      </c>
      <c r="L1709">
        <v>13</v>
      </c>
      <c r="M1709">
        <v>0.97923875432525953</v>
      </c>
      <c r="N1709">
        <v>2.7189000000000001</v>
      </c>
      <c r="O1709">
        <v>2.2635000000000001</v>
      </c>
      <c r="P1709">
        <v>2.37</v>
      </c>
      <c r="Q1709">
        <v>1.893</v>
      </c>
      <c r="R1709">
        <v>4.9459</v>
      </c>
      <c r="S1709">
        <v>0.43099999999999999</v>
      </c>
      <c r="T1709">
        <v>0.41399999999999998</v>
      </c>
      <c r="U1709">
        <v>0.41399999999999998</v>
      </c>
      <c r="V1709">
        <v>0.43</v>
      </c>
      <c r="W1709" t="s">
        <v>148</v>
      </c>
      <c r="X1709" t="s">
        <v>221</v>
      </c>
      <c r="Y1709" t="s">
        <v>89</v>
      </c>
      <c r="Z1709" t="s">
        <v>198</v>
      </c>
    </row>
    <row r="1710" spans="1:26" x14ac:dyDescent="0.25">
      <c r="A1710" s="148">
        <v>473</v>
      </c>
      <c r="B1710" s="25">
        <v>42912</v>
      </c>
      <c r="C1710" t="s">
        <v>220</v>
      </c>
      <c r="D1710">
        <v>66.2</v>
      </c>
      <c r="E1710">
        <v>74</v>
      </c>
      <c r="F1710">
        <v>1.6E-2</v>
      </c>
      <c r="G1710">
        <v>521333</v>
      </c>
      <c r="H1710">
        <v>13160</v>
      </c>
      <c r="I1710">
        <v>16.7</v>
      </c>
      <c r="J1710">
        <v>130</v>
      </c>
      <c r="K1710">
        <v>130</v>
      </c>
      <c r="L1710">
        <v>13.1</v>
      </c>
      <c r="M1710">
        <v>0.97856154910096826</v>
      </c>
      <c r="N1710">
        <v>2.1402999999999999</v>
      </c>
      <c r="O1710">
        <v>2.7692000000000001</v>
      </c>
      <c r="P1710">
        <v>1.99</v>
      </c>
      <c r="Q1710">
        <v>2.5390000000000001</v>
      </c>
      <c r="R1710">
        <v>4.9459</v>
      </c>
      <c r="S1710">
        <v>0.46</v>
      </c>
      <c r="T1710">
        <v>0.45300000000000001</v>
      </c>
      <c r="U1710">
        <v>0.44700000000000001</v>
      </c>
      <c r="V1710">
        <v>0.46300000000000002</v>
      </c>
      <c r="W1710" t="s">
        <v>148</v>
      </c>
      <c r="X1710" t="s">
        <v>221</v>
      </c>
      <c r="Y1710" t="s">
        <v>89</v>
      </c>
      <c r="Z1710" t="s">
        <v>198</v>
      </c>
    </row>
    <row r="1711" spans="1:26" x14ac:dyDescent="0.25">
      <c r="A1711" s="148">
        <v>469</v>
      </c>
      <c r="B1711" s="25">
        <v>42911</v>
      </c>
      <c r="C1711" t="s">
        <v>217</v>
      </c>
      <c r="D1711">
        <v>78</v>
      </c>
      <c r="E1711">
        <v>68</v>
      </c>
      <c r="F1711">
        <v>1.6E-2</v>
      </c>
      <c r="G1711">
        <v>521333</v>
      </c>
      <c r="H1711">
        <v>13160</v>
      </c>
      <c r="I1711">
        <v>16.600000000000001</v>
      </c>
      <c r="J1711">
        <v>130</v>
      </c>
      <c r="K1711">
        <v>130</v>
      </c>
      <c r="L1711">
        <v>13</v>
      </c>
      <c r="M1711">
        <v>0.97923875432525953</v>
      </c>
      <c r="N1711">
        <v>2.7702</v>
      </c>
      <c r="O1711">
        <v>2.1284000000000001</v>
      </c>
      <c r="P1711">
        <v>2.702</v>
      </c>
      <c r="Q1711">
        <v>2.1160000000000001</v>
      </c>
      <c r="R1711">
        <v>4.9459</v>
      </c>
      <c r="S1711">
        <v>0.48199999999999998</v>
      </c>
      <c r="T1711">
        <v>0.49199999999999999</v>
      </c>
      <c r="U1711">
        <v>0.47699999999999998</v>
      </c>
      <c r="V1711">
        <v>0.49299999999999999</v>
      </c>
      <c r="W1711" t="s">
        <v>148</v>
      </c>
      <c r="X1711" t="s">
        <v>201</v>
      </c>
      <c r="Y1711" t="s">
        <v>89</v>
      </c>
      <c r="Z1711" t="s">
        <v>198</v>
      </c>
    </row>
    <row r="1712" spans="1:26" x14ac:dyDescent="0.25">
      <c r="A1712" s="148">
        <v>469</v>
      </c>
      <c r="B1712" s="25">
        <v>42911</v>
      </c>
      <c r="C1712" t="s">
        <v>217</v>
      </c>
      <c r="D1712">
        <v>78</v>
      </c>
      <c r="E1712">
        <v>68</v>
      </c>
      <c r="F1712">
        <v>1.6E-2</v>
      </c>
      <c r="G1712">
        <v>521333</v>
      </c>
      <c r="H1712">
        <v>13160</v>
      </c>
      <c r="I1712">
        <v>16.600000000000001</v>
      </c>
      <c r="J1712">
        <v>130</v>
      </c>
      <c r="K1712">
        <v>130</v>
      </c>
      <c r="L1712">
        <v>13</v>
      </c>
      <c r="M1712">
        <v>0.97923875432525953</v>
      </c>
      <c r="N1712">
        <v>2.7702</v>
      </c>
      <c r="O1712">
        <v>2.1284000000000001</v>
      </c>
      <c r="P1712">
        <v>2.702</v>
      </c>
      <c r="Q1712">
        <v>2.1160000000000001</v>
      </c>
      <c r="R1712">
        <v>4.9459</v>
      </c>
      <c r="S1712">
        <v>0.48199999999999998</v>
      </c>
      <c r="T1712">
        <v>0.49199999999999999</v>
      </c>
      <c r="U1712">
        <v>0.47699999999999998</v>
      </c>
      <c r="V1712">
        <v>0.49299999999999999</v>
      </c>
      <c r="W1712" t="s">
        <v>148</v>
      </c>
      <c r="X1712" t="s">
        <v>201</v>
      </c>
      <c r="Y1712" t="s">
        <v>89</v>
      </c>
      <c r="Z1712" t="s">
        <v>198</v>
      </c>
    </row>
    <row r="1713" spans="1:26" x14ac:dyDescent="0.25">
      <c r="A1713" s="148">
        <v>464</v>
      </c>
      <c r="B1713" s="25">
        <v>42910</v>
      </c>
      <c r="C1713" t="s">
        <v>211</v>
      </c>
      <c r="D1713">
        <v>64.2</v>
      </c>
      <c r="E1713">
        <v>65</v>
      </c>
      <c r="F1713">
        <v>1.6E-2</v>
      </c>
      <c r="G1713">
        <v>521333</v>
      </c>
      <c r="H1713">
        <v>13160</v>
      </c>
      <c r="I1713">
        <v>16.5</v>
      </c>
      <c r="J1713">
        <v>129.5</v>
      </c>
      <c r="K1713">
        <v>129.5</v>
      </c>
      <c r="L1713">
        <v>12.9</v>
      </c>
      <c r="M1713">
        <v>0.97991689750692512</v>
      </c>
      <c r="N1713">
        <v>2.6932999999999998</v>
      </c>
      <c r="O1713">
        <v>2.1459000000000001</v>
      </c>
      <c r="P1713">
        <v>2.359</v>
      </c>
      <c r="Q1713">
        <v>1.843</v>
      </c>
      <c r="R1713">
        <v>4.9718999999999998</v>
      </c>
      <c r="S1713">
        <v>0.435</v>
      </c>
      <c r="T1713">
        <v>0.42699999999999999</v>
      </c>
      <c r="U1713">
        <v>0.42199999999999999</v>
      </c>
      <c r="V1713">
        <v>0.438</v>
      </c>
      <c r="W1713" t="s">
        <v>148</v>
      </c>
      <c r="X1713" t="s">
        <v>212</v>
      </c>
      <c r="Y1713" t="s">
        <v>89</v>
      </c>
      <c r="Z1713" t="s">
        <v>198</v>
      </c>
    </row>
    <row r="1714" spans="1:26" x14ac:dyDescent="0.25">
      <c r="A1714" s="148">
        <v>459</v>
      </c>
      <c r="B1714" s="25">
        <v>42909</v>
      </c>
      <c r="C1714" t="s">
        <v>203</v>
      </c>
      <c r="D1714">
        <v>69</v>
      </c>
      <c r="E1714">
        <v>72</v>
      </c>
      <c r="F1714">
        <v>1.6E-2</v>
      </c>
      <c r="G1714">
        <v>521333</v>
      </c>
      <c r="H1714">
        <v>13160</v>
      </c>
      <c r="I1714">
        <v>16.600000000000001</v>
      </c>
      <c r="J1714">
        <v>130</v>
      </c>
      <c r="K1714">
        <v>130</v>
      </c>
      <c r="L1714">
        <v>13</v>
      </c>
      <c r="M1714">
        <v>0.97923875432525953</v>
      </c>
      <c r="N1714">
        <v>2.8563999999999998</v>
      </c>
      <c r="O1714">
        <v>2.1472000000000002</v>
      </c>
      <c r="P1714">
        <v>2.7010000000000001</v>
      </c>
      <c r="Q1714">
        <v>1.9690000000000001</v>
      </c>
      <c r="R1714">
        <v>4.9817999999999998</v>
      </c>
      <c r="S1714">
        <v>0.47099999999999997</v>
      </c>
      <c r="T1714">
        <v>0.45700000000000002</v>
      </c>
      <c r="U1714">
        <v>0.45400000000000001</v>
      </c>
      <c r="V1714">
        <v>0.47</v>
      </c>
      <c r="W1714" t="s">
        <v>148</v>
      </c>
      <c r="X1714" t="s">
        <v>202</v>
      </c>
      <c r="Y1714" t="s">
        <v>89</v>
      </c>
      <c r="Z1714" t="s">
        <v>198</v>
      </c>
    </row>
    <row r="1715" spans="1:26" x14ac:dyDescent="0.25">
      <c r="A1715" s="148">
        <v>458</v>
      </c>
      <c r="B1715" s="25">
        <v>42909</v>
      </c>
      <c r="C1715" t="s">
        <v>200</v>
      </c>
      <c r="D1715">
        <v>66</v>
      </c>
      <c r="E1715">
        <v>69</v>
      </c>
      <c r="F1715">
        <v>1.6E-2</v>
      </c>
      <c r="G1715">
        <v>521333</v>
      </c>
      <c r="H1715">
        <v>13160</v>
      </c>
      <c r="I1715">
        <v>16.5</v>
      </c>
      <c r="J1715">
        <v>129</v>
      </c>
      <c r="K1715">
        <v>129</v>
      </c>
      <c r="L1715">
        <v>13</v>
      </c>
      <c r="M1715">
        <v>0.97923875432525953</v>
      </c>
      <c r="N1715">
        <v>2.3542999999999998</v>
      </c>
      <c r="O1715">
        <v>2.68</v>
      </c>
      <c r="P1715">
        <v>2.3298203460596572</v>
      </c>
      <c r="Q1715">
        <v>2.6309999999999998</v>
      </c>
      <c r="R1715">
        <v>4.9817999999999998</v>
      </c>
      <c r="S1715">
        <v>0.49299999999999999</v>
      </c>
      <c r="T1715">
        <v>0.48899999999999999</v>
      </c>
      <c r="U1715">
        <v>0.48099999999999998</v>
      </c>
      <c r="V1715">
        <v>0.497</v>
      </c>
      <c r="W1715" t="s">
        <v>148</v>
      </c>
      <c r="X1715" t="s">
        <v>201</v>
      </c>
      <c r="Y1715" t="s">
        <v>89</v>
      </c>
      <c r="Z1715" t="s">
        <v>198</v>
      </c>
    </row>
    <row r="1716" spans="1:26" x14ac:dyDescent="0.25">
      <c r="A1716" s="148">
        <v>456</v>
      </c>
      <c r="B1716" s="25">
        <v>42908</v>
      </c>
      <c r="C1716" t="s">
        <v>199</v>
      </c>
      <c r="D1716">
        <v>60</v>
      </c>
      <c r="E1716">
        <v>50</v>
      </c>
      <c r="F1716">
        <v>1.6E-2</v>
      </c>
      <c r="G1716">
        <v>521333</v>
      </c>
      <c r="H1716">
        <v>13160</v>
      </c>
      <c r="I1716">
        <v>16.8</v>
      </c>
      <c r="J1716">
        <v>135</v>
      </c>
      <c r="K1716">
        <v>135</v>
      </c>
      <c r="L1716">
        <v>13</v>
      </c>
      <c r="M1716">
        <v>0.97923875432525953</v>
      </c>
      <c r="N1716">
        <v>1.758</v>
      </c>
      <c r="O1716">
        <v>2.1044</v>
      </c>
      <c r="P1716">
        <v>1.7290000000000001</v>
      </c>
      <c r="Q1716">
        <v>1.986</v>
      </c>
      <c r="R1716">
        <v>5.0247999999999999</v>
      </c>
      <c r="S1716">
        <v>0.49399999999999999</v>
      </c>
      <c r="T1716">
        <v>0.47399999999999998</v>
      </c>
      <c r="U1716">
        <v>0.47399999999999998</v>
      </c>
      <c r="V1716">
        <v>0.49</v>
      </c>
      <c r="W1716">
        <v>0</v>
      </c>
      <c r="X1716" t="s">
        <v>188</v>
      </c>
      <c r="Y1716" t="s">
        <v>89</v>
      </c>
      <c r="Z1716" t="s">
        <v>198</v>
      </c>
    </row>
    <row r="1717" spans="1:26" x14ac:dyDescent="0.25">
      <c r="A1717" s="148">
        <v>454</v>
      </c>
      <c r="B1717" s="25">
        <v>42907</v>
      </c>
      <c r="C1717" t="s">
        <v>197</v>
      </c>
      <c r="D1717">
        <v>60</v>
      </c>
      <c r="E1717">
        <v>50</v>
      </c>
      <c r="F1717">
        <v>1.6E-2</v>
      </c>
      <c r="G1717">
        <v>521333</v>
      </c>
      <c r="H1717">
        <v>13160</v>
      </c>
      <c r="I1717">
        <v>16.7</v>
      </c>
      <c r="J1717">
        <v>132</v>
      </c>
      <c r="K1717">
        <v>132</v>
      </c>
      <c r="L1717">
        <v>13</v>
      </c>
      <c r="M1717">
        <v>0.97923875432525953</v>
      </c>
      <c r="N1717">
        <v>1.893</v>
      </c>
      <c r="O1717">
        <v>2.3540999999999999</v>
      </c>
      <c r="P1717">
        <v>1.758</v>
      </c>
      <c r="Q1717">
        <v>2.1190000000000002</v>
      </c>
      <c r="R1717">
        <v>5.1685999999999996</v>
      </c>
      <c r="S1717">
        <v>0.48</v>
      </c>
      <c r="T1717">
        <v>0.46500000000000002</v>
      </c>
      <c r="U1717">
        <v>0.46300000000000002</v>
      </c>
      <c r="V1717">
        <v>0.47899999999999998</v>
      </c>
      <c r="W1717">
        <v>0</v>
      </c>
      <c r="X1717" t="s">
        <v>188</v>
      </c>
      <c r="Y1717" t="s">
        <v>89</v>
      </c>
      <c r="Z1717" t="s">
        <v>198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81"/>
  <sheetViews>
    <sheetView zoomScale="85" zoomScaleNormal="85" workbookViewId="0">
      <selection activeCell="G15" sqref="G15:I15"/>
    </sheetView>
  </sheetViews>
  <sheetFormatPr baseColWidth="10" defaultRowHeight="15" x14ac:dyDescent="0.25"/>
  <cols>
    <col min="1" max="2" width="10.28515625" style="169" customWidth="1"/>
    <col min="3" max="3" width="12.140625" style="169" customWidth="1"/>
    <col min="4" max="4" width="17.140625" style="169" customWidth="1"/>
    <col min="5" max="5" width="7.140625" style="169" customWidth="1"/>
    <col min="6" max="6" width="9.5703125" style="169" customWidth="1"/>
    <col min="7" max="7" width="12.7109375" style="169" customWidth="1"/>
    <col min="8" max="8" width="9.140625" style="169" customWidth="1"/>
    <col min="9" max="9" width="10" style="169" customWidth="1"/>
    <col min="10" max="10" width="6.42578125" style="169" customWidth="1"/>
    <col min="11" max="13" width="11.42578125" style="169"/>
    <col min="14" max="14" width="11.42578125" style="169" hidden="1" customWidth="1"/>
    <col min="15" max="15" width="11.42578125" style="169"/>
    <col min="16" max="16" width="11.42578125" style="169" hidden="1" customWidth="1"/>
    <col min="17" max="17" width="62.7109375" style="169" hidden="1" customWidth="1"/>
    <col min="18" max="18" width="14.7109375" style="169" hidden="1" customWidth="1"/>
    <col min="19" max="43" width="11.42578125" style="169" hidden="1" customWidth="1"/>
    <col min="44" max="16384" width="11.42578125" style="169"/>
  </cols>
  <sheetData>
    <row r="1" spans="1:44" ht="11.25" customHeight="1" x14ac:dyDescent="0.25">
      <c r="A1" s="271"/>
      <c r="B1" s="272"/>
      <c r="C1" s="275" t="s">
        <v>1344</v>
      </c>
      <c r="D1" s="275"/>
      <c r="E1" s="275"/>
      <c r="F1" s="275"/>
      <c r="G1" s="275"/>
      <c r="H1" s="275"/>
      <c r="I1" s="276"/>
      <c r="J1" s="168"/>
      <c r="Q1" s="169" t="s">
        <v>1</v>
      </c>
      <c r="R1" s="169" t="s">
        <v>2</v>
      </c>
      <c r="S1" s="169" t="s">
        <v>3</v>
      </c>
      <c r="T1" s="169" t="s">
        <v>4</v>
      </c>
      <c r="U1" s="169" t="s">
        <v>5</v>
      </c>
      <c r="V1" s="169" t="s">
        <v>6</v>
      </c>
      <c r="W1" s="169" t="s">
        <v>7</v>
      </c>
      <c r="X1" s="169" t="s">
        <v>8</v>
      </c>
      <c r="Y1" s="169" t="s">
        <v>9</v>
      </c>
      <c r="Z1" s="169" t="s">
        <v>10</v>
      </c>
      <c r="AA1" s="169" t="s">
        <v>11</v>
      </c>
      <c r="AB1" s="169" t="s">
        <v>12</v>
      </c>
      <c r="AC1" s="169" t="s">
        <v>13</v>
      </c>
      <c r="AD1" s="169" t="s">
        <v>14</v>
      </c>
      <c r="AE1" s="169" t="s">
        <v>15</v>
      </c>
      <c r="AF1" s="169" t="s">
        <v>16</v>
      </c>
      <c r="AG1" s="169" t="s">
        <v>17</v>
      </c>
      <c r="AH1" s="169" t="s">
        <v>18</v>
      </c>
      <c r="AI1" s="169" t="s">
        <v>19</v>
      </c>
      <c r="AJ1" s="169" t="s">
        <v>20</v>
      </c>
      <c r="AK1" s="169" t="s">
        <v>21</v>
      </c>
      <c r="AL1" s="169" t="s">
        <v>22</v>
      </c>
      <c r="AM1" s="169" t="s">
        <v>23</v>
      </c>
      <c r="AN1" s="169" t="s">
        <v>24</v>
      </c>
      <c r="AO1" s="169" t="s">
        <v>87</v>
      </c>
      <c r="AP1" s="169" t="s">
        <v>88</v>
      </c>
    </row>
    <row r="2" spans="1:44" ht="11.25" customHeight="1" x14ac:dyDescent="0.25">
      <c r="A2" s="268"/>
      <c r="B2" s="246"/>
      <c r="C2" s="277"/>
      <c r="D2" s="277"/>
      <c r="E2" s="277"/>
      <c r="F2" s="277"/>
      <c r="G2" s="277"/>
      <c r="H2" s="277"/>
      <c r="I2" s="278"/>
      <c r="J2" s="168"/>
      <c r="Q2" s="169">
        <f>D7</f>
        <v>2179</v>
      </c>
      <c r="R2" s="170">
        <f ca="1">B7</f>
        <v>43278</v>
      </c>
      <c r="S2" s="169">
        <f>G7</f>
        <v>0</v>
      </c>
      <c r="T2" s="169">
        <f>B8</f>
        <v>0</v>
      </c>
      <c r="U2" s="169">
        <f>D8</f>
        <v>0</v>
      </c>
      <c r="V2" s="171">
        <f>G8</f>
        <v>0</v>
      </c>
      <c r="W2" s="169">
        <f>F9</f>
        <v>521333</v>
      </c>
      <c r="X2" s="169" t="str">
        <f>I9</f>
        <v>4J0643</v>
      </c>
      <c r="Y2" s="172">
        <f>B10</f>
        <v>0</v>
      </c>
      <c r="Z2" s="172">
        <f>D10</f>
        <v>0</v>
      </c>
      <c r="AA2" s="172">
        <f>D11</f>
        <v>0</v>
      </c>
      <c r="AB2" s="172" t="str">
        <f>F10</f>
        <v/>
      </c>
      <c r="AC2" s="173" t="str">
        <f>H10</f>
        <v/>
      </c>
      <c r="AD2" s="173">
        <f>B13</f>
        <v>0</v>
      </c>
      <c r="AE2" s="173">
        <f>B14</f>
        <v>0</v>
      </c>
      <c r="AF2" s="171">
        <f>D13</f>
        <v>0</v>
      </c>
      <c r="AG2" s="171">
        <f>D14</f>
        <v>0</v>
      </c>
      <c r="AH2" s="173">
        <f ca="1">F13</f>
        <v>5.1741000000000001</v>
      </c>
      <c r="AI2" s="171" t="str">
        <f>H12</f>
        <v/>
      </c>
      <c r="AJ2" s="171" t="str">
        <f>H13</f>
        <v/>
      </c>
      <c r="AK2" s="171" t="str">
        <f>H14</f>
        <v/>
      </c>
      <c r="AL2" s="171" t="str">
        <f>I13</f>
        <v/>
      </c>
      <c r="AM2" s="169">
        <f>A16</f>
        <v>0</v>
      </c>
      <c r="AN2" s="169">
        <f>G15</f>
        <v>0</v>
      </c>
      <c r="AO2" s="169" t="str">
        <f>IF(P10=1,"CPF1","CPF2")</f>
        <v>CPF1</v>
      </c>
      <c r="AP2" s="169" t="str">
        <f>IF(Q6=1,"Tabla 5A","Tabla 5B")</f>
        <v>Tabla 5A</v>
      </c>
    </row>
    <row r="3" spans="1:44" ht="11.25" customHeight="1" x14ac:dyDescent="0.25">
      <c r="A3" s="268"/>
      <c r="B3" s="246"/>
      <c r="C3" s="279" t="s">
        <v>75</v>
      </c>
      <c r="D3" s="279"/>
      <c r="E3" s="280" t="s">
        <v>25</v>
      </c>
      <c r="F3" s="280"/>
      <c r="G3" s="281">
        <v>42810</v>
      </c>
      <c r="H3" s="279" t="s">
        <v>977</v>
      </c>
      <c r="I3" s="282"/>
      <c r="J3" s="168"/>
    </row>
    <row r="4" spans="1:44" ht="12" customHeight="1" x14ac:dyDescent="0.25">
      <c r="A4" s="268"/>
      <c r="B4" s="246"/>
      <c r="C4" s="279"/>
      <c r="D4" s="279"/>
      <c r="E4" s="280"/>
      <c r="F4" s="280"/>
      <c r="G4" s="281"/>
      <c r="H4" s="279"/>
      <c r="I4" s="282"/>
      <c r="J4" s="168"/>
    </row>
    <row r="5" spans="1:44" ht="16.5" customHeight="1" thickBot="1" x14ac:dyDescent="0.3">
      <c r="A5" s="273"/>
      <c r="B5" s="274"/>
      <c r="C5" s="174" t="s">
        <v>26</v>
      </c>
      <c r="D5" s="283" t="s">
        <v>89</v>
      </c>
      <c r="E5" s="283"/>
      <c r="F5" s="175" t="s">
        <v>27</v>
      </c>
      <c r="G5" s="283" t="s">
        <v>28</v>
      </c>
      <c r="H5" s="283"/>
      <c r="I5" s="284"/>
      <c r="J5" s="168"/>
    </row>
    <row r="6" spans="1:44" ht="15" customHeight="1" x14ac:dyDescent="0.25">
      <c r="A6" s="259" t="s">
        <v>29</v>
      </c>
      <c r="B6" s="260"/>
      <c r="C6" s="260"/>
      <c r="D6" s="260"/>
      <c r="E6" s="260"/>
      <c r="F6" s="260"/>
      <c r="G6" s="260"/>
      <c r="H6" s="260"/>
      <c r="I6" s="261"/>
      <c r="J6" s="168"/>
      <c r="M6" s="176"/>
      <c r="Q6" s="169">
        <v>1</v>
      </c>
    </row>
    <row r="7" spans="1:44" ht="19.5" customHeight="1" x14ac:dyDescent="0.25">
      <c r="A7" s="158" t="s">
        <v>30</v>
      </c>
      <c r="B7" s="170">
        <f ca="1">TODAY()</f>
        <v>43278</v>
      </c>
      <c r="C7" s="159" t="s">
        <v>31</v>
      </c>
      <c r="D7" s="218">
        <v>2179</v>
      </c>
      <c r="E7" s="262" t="s">
        <v>32</v>
      </c>
      <c r="F7" s="262"/>
      <c r="G7" s="263"/>
      <c r="H7" s="263"/>
      <c r="I7" s="264"/>
      <c r="J7" s="177"/>
    </row>
    <row r="8" spans="1:44" ht="19.5" customHeight="1" x14ac:dyDescent="0.25">
      <c r="A8" s="158" t="s">
        <v>33</v>
      </c>
      <c r="B8" s="160"/>
      <c r="C8" s="5" t="s">
        <v>34</v>
      </c>
      <c r="D8" s="160"/>
      <c r="E8" s="265" t="s">
        <v>35</v>
      </c>
      <c r="F8" s="265"/>
      <c r="G8" s="266"/>
      <c r="H8" s="266"/>
      <c r="I8" s="267"/>
      <c r="J8" s="177"/>
      <c r="M8" s="169" t="s">
        <v>1134</v>
      </c>
    </row>
    <row r="9" spans="1:44" ht="19.5" customHeight="1" x14ac:dyDescent="0.25">
      <c r="A9" s="285" t="s">
        <v>36</v>
      </c>
      <c r="B9" s="263"/>
      <c r="C9" s="161" t="s">
        <v>37</v>
      </c>
      <c r="D9" s="263" t="s">
        <v>38</v>
      </c>
      <c r="E9" s="263"/>
      <c r="F9" s="161">
        <v>521333</v>
      </c>
      <c r="G9" s="286" t="s">
        <v>39</v>
      </c>
      <c r="H9" s="286"/>
      <c r="I9" s="178" t="s">
        <v>1585</v>
      </c>
      <c r="J9" s="179"/>
    </row>
    <row r="10" spans="1:44" ht="19.5" customHeight="1" x14ac:dyDescent="0.25">
      <c r="A10" s="162" t="s">
        <v>40</v>
      </c>
      <c r="B10" s="287"/>
      <c r="C10" s="11" t="s">
        <v>41</v>
      </c>
      <c r="D10" s="180"/>
      <c r="E10" s="164" t="s">
        <v>40</v>
      </c>
      <c r="F10" s="287" t="str">
        <f>IF(D11="","",IF(Q6=1,API_60F(R20,R14),API_60F2(R20,R14)))</f>
        <v/>
      </c>
      <c r="G10" s="164" t="s">
        <v>42</v>
      </c>
      <c r="H10" s="257" t="str">
        <f>IF(F10="","",141.5/(F10+131.5))</f>
        <v/>
      </c>
      <c r="I10" s="288"/>
      <c r="J10" s="181"/>
      <c r="N10" s="81" t="e">
        <f>AVERAGE(H12,H13)</f>
        <v>#DIV/0!</v>
      </c>
      <c r="P10" s="169">
        <v>1</v>
      </c>
    </row>
    <row r="11" spans="1:44" ht="19.5" customHeight="1" x14ac:dyDescent="0.25">
      <c r="A11" s="163" t="s">
        <v>43</v>
      </c>
      <c r="B11" s="287"/>
      <c r="C11" s="165" t="s">
        <v>44</v>
      </c>
      <c r="D11" s="225"/>
      <c r="E11" s="14" t="s">
        <v>45</v>
      </c>
      <c r="F11" s="287"/>
      <c r="G11" s="165" t="s">
        <v>46</v>
      </c>
      <c r="H11" s="257"/>
      <c r="I11" s="288"/>
      <c r="J11" s="181"/>
      <c r="N11" s="169" t="e">
        <f>0.032*POWER(N10,1/3)</f>
        <v>#DIV/0!</v>
      </c>
    </row>
    <row r="12" spans="1:44" ht="19.5" customHeight="1" x14ac:dyDescent="0.25">
      <c r="A12" s="268" t="s">
        <v>47</v>
      </c>
      <c r="B12" s="246"/>
      <c r="C12" s="161" t="s">
        <v>48</v>
      </c>
      <c r="D12" s="161" t="s">
        <v>49</v>
      </c>
      <c r="E12" s="269" t="s">
        <v>90</v>
      </c>
      <c r="F12" s="270"/>
      <c r="G12" s="164" t="s">
        <v>50</v>
      </c>
      <c r="H12" s="182" t="str">
        <f>IF(D14="","",ROUND((D13*F13)/(B13*10),3))</f>
        <v/>
      </c>
      <c r="I12" s="167" t="s">
        <v>22</v>
      </c>
      <c r="J12" s="181"/>
      <c r="N12" s="169" t="e">
        <f>IF(ABS(H12-H13)&lt;N11,1,2)</f>
        <v>#VALUE!</v>
      </c>
      <c r="Q12" s="169" t="s">
        <v>77</v>
      </c>
    </row>
    <row r="13" spans="1:44" ht="19.5" customHeight="1" x14ac:dyDescent="0.25">
      <c r="A13" s="162" t="s">
        <v>51</v>
      </c>
      <c r="B13" s="183"/>
      <c r="C13" s="164" t="s">
        <v>52</v>
      </c>
      <c r="D13" s="184"/>
      <c r="E13" s="17" t="s">
        <v>53</v>
      </c>
      <c r="F13" s="256">
        <f ca="1">IF(B7="","",VLOOKUP(B7,Titulo!A6:N36,8,FALSE))</f>
        <v>5.1741000000000001</v>
      </c>
      <c r="G13" s="165" t="s">
        <v>54</v>
      </c>
      <c r="H13" s="182" t="str">
        <f>IF(D14="","",ROUND((D14*F13)/(B14*10),3))</f>
        <v/>
      </c>
      <c r="I13" s="258" t="str">
        <f>IF(A16="",IF(H14="","",ROUND((H14+G8),3)),IF(A16="OK",IF(H14="","",ROUND((H14+G8),3)),L14))</f>
        <v/>
      </c>
      <c r="J13" s="181"/>
      <c r="K13" s="169" t="str">
        <f>+IF(H14="","",ROUND((H14+G8),3))</f>
        <v/>
      </c>
      <c r="O13" s="169" t="s">
        <v>758</v>
      </c>
      <c r="Q13" s="169" t="s">
        <v>78</v>
      </c>
      <c r="R13" s="169" t="s">
        <v>79</v>
      </c>
      <c r="AR13" s="169" t="str">
        <f>IF(D14="","",ROUND(((H12+H13)/2)*H10,3))</f>
        <v/>
      </c>
    </row>
    <row r="14" spans="1:44" ht="19.5" customHeight="1" x14ac:dyDescent="0.25">
      <c r="A14" s="163" t="s">
        <v>55</v>
      </c>
      <c r="B14" s="183"/>
      <c r="C14" s="165" t="s">
        <v>56</v>
      </c>
      <c r="D14" s="184"/>
      <c r="E14" s="18" t="s">
        <v>57</v>
      </c>
      <c r="F14" s="257"/>
      <c r="G14" s="166" t="s">
        <v>58</v>
      </c>
      <c r="H14" s="192" t="str">
        <f>IF(D14="","",ROUND(((H12+H13)/2)*H10,3))</f>
        <v/>
      </c>
      <c r="I14" s="258"/>
      <c r="J14" s="181"/>
      <c r="K14" s="169" t="s">
        <v>986</v>
      </c>
      <c r="L14" s="244">
        <v>2.2000000000000002</v>
      </c>
      <c r="O14" s="169" t="s">
        <v>757</v>
      </c>
      <c r="Q14" s="169" t="s">
        <v>80</v>
      </c>
      <c r="R14" s="172" t="e">
        <f>+ROUND(AVERAGE(D10:D11),1)</f>
        <v>#DIV/0!</v>
      </c>
      <c r="AR14" s="171"/>
    </row>
    <row r="15" spans="1:44" ht="19.5" customHeight="1" x14ac:dyDescent="0.25">
      <c r="A15" s="253" t="s">
        <v>765</v>
      </c>
      <c r="B15" s="254"/>
      <c r="C15" s="254"/>
      <c r="D15" s="254"/>
      <c r="E15" s="254"/>
      <c r="F15" s="255"/>
      <c r="G15" s="246"/>
      <c r="H15" s="246"/>
      <c r="I15" s="247"/>
      <c r="J15" s="181"/>
      <c r="K15" s="169" t="s">
        <v>987</v>
      </c>
      <c r="L15" s="244"/>
      <c r="Q15" s="169" t="s">
        <v>81</v>
      </c>
      <c r="R15" s="172">
        <f>B10</f>
        <v>0</v>
      </c>
    </row>
    <row r="16" spans="1:44" ht="19.5" customHeight="1" x14ac:dyDescent="0.25">
      <c r="A16" s="248"/>
      <c r="B16" s="249"/>
      <c r="C16" s="249"/>
      <c r="D16" s="249"/>
      <c r="E16" s="249"/>
      <c r="F16" s="249"/>
      <c r="G16" s="246" t="s">
        <v>60</v>
      </c>
      <c r="H16" s="246"/>
      <c r="I16" s="247"/>
      <c r="J16" s="181"/>
      <c r="Q16" s="169" t="s">
        <v>82</v>
      </c>
      <c r="R16" s="169">
        <f>+(141.5*999.016)/(131.5+R15)</f>
        <v>1074.9867984790874</v>
      </c>
    </row>
    <row r="17" spans="1:18" ht="9.75" customHeight="1" x14ac:dyDescent="0.25">
      <c r="A17" s="250"/>
      <c r="B17" s="251"/>
      <c r="C17" s="251"/>
      <c r="D17" s="251"/>
      <c r="E17" s="251"/>
      <c r="F17" s="251"/>
      <c r="G17" s="251"/>
      <c r="H17" s="251"/>
      <c r="I17" s="252"/>
      <c r="J17" s="181"/>
      <c r="Q17" s="169" t="s">
        <v>83</v>
      </c>
      <c r="R17" s="169" t="e">
        <f>1-(0.00001278*(R14-60))-(0.0000000062*(R14-60)^2)</f>
        <v>#DIV/0!</v>
      </c>
    </row>
    <row r="18" spans="1:18" x14ac:dyDescent="0.25">
      <c r="A18" s="185"/>
      <c r="B18" s="179"/>
      <c r="C18" s="185"/>
      <c r="D18" s="186"/>
      <c r="E18" s="179"/>
      <c r="F18" s="179"/>
      <c r="G18" s="179"/>
      <c r="H18" s="179"/>
      <c r="I18" s="179"/>
      <c r="J18" s="181"/>
      <c r="Q18" s="169" t="s">
        <v>84</v>
      </c>
      <c r="R18" s="169" t="e">
        <f>+R17*R16</f>
        <v>#DIV/0!</v>
      </c>
    </row>
    <row r="19" spans="1:18" x14ac:dyDescent="0.25">
      <c r="A19" s="185"/>
      <c r="B19" s="185"/>
      <c r="C19" s="185"/>
      <c r="D19" s="185"/>
      <c r="E19" s="187"/>
      <c r="F19" s="187"/>
      <c r="G19" s="187"/>
      <c r="H19" s="187"/>
      <c r="I19" s="219"/>
      <c r="J19" s="181"/>
      <c r="Q19" s="169" t="s">
        <v>85</v>
      </c>
      <c r="R19" s="169" t="e">
        <f>+R18/999.016</f>
        <v>#DIV/0!</v>
      </c>
    </row>
    <row r="20" spans="1:18" x14ac:dyDescent="0.25">
      <c r="A20" s="187"/>
      <c r="B20" s="187"/>
      <c r="C20" s="188"/>
      <c r="D20" s="187"/>
      <c r="E20" s="187"/>
      <c r="F20" s="188"/>
      <c r="G20" s="179"/>
      <c r="H20" s="179"/>
      <c r="I20" s="179"/>
      <c r="J20" s="181"/>
      <c r="Q20" s="169" t="s">
        <v>9</v>
      </c>
      <c r="R20" s="169" t="e">
        <f>141.5/R19-131.5</f>
        <v>#DIV/0!</v>
      </c>
    </row>
    <row r="21" spans="1:18" x14ac:dyDescent="0.25">
      <c r="A21" s="181"/>
      <c r="B21" s="189"/>
      <c r="C21" s="181"/>
      <c r="D21" s="181"/>
      <c r="E21" s="181"/>
      <c r="F21" s="189"/>
      <c r="G21" s="181"/>
      <c r="H21" s="189"/>
      <c r="I21" s="189"/>
      <c r="J21" s="181"/>
      <c r="Q21" s="169" t="s">
        <v>86</v>
      </c>
      <c r="R21" s="169" t="e">
        <f>+ROUND(R20,1)</f>
        <v>#DIV/0!</v>
      </c>
    </row>
    <row r="22" spans="1:18" x14ac:dyDescent="0.25">
      <c r="A22" s="181"/>
      <c r="B22" s="189"/>
      <c r="C22" s="181"/>
      <c r="D22" s="181"/>
      <c r="E22" s="181"/>
      <c r="F22" s="189"/>
      <c r="G22" s="181"/>
      <c r="H22" s="189"/>
      <c r="I22" s="189"/>
      <c r="J22" s="181"/>
    </row>
    <row r="23" spans="1:18" x14ac:dyDescent="0.25">
      <c r="A23" s="189"/>
      <c r="B23" s="189"/>
      <c r="C23" s="188"/>
      <c r="D23" s="188"/>
      <c r="E23" s="189"/>
      <c r="F23" s="189"/>
      <c r="G23" s="181"/>
      <c r="H23" s="188"/>
      <c r="I23" s="189"/>
      <c r="J23" s="181"/>
    </row>
    <row r="24" spans="1:18" x14ac:dyDescent="0.25">
      <c r="A24" s="181"/>
      <c r="B24" s="189"/>
      <c r="C24" s="181"/>
      <c r="D24" s="210"/>
      <c r="E24" s="188"/>
      <c r="F24" s="189"/>
      <c r="G24" s="181"/>
      <c r="H24" s="189"/>
      <c r="I24" s="189"/>
      <c r="J24" s="181"/>
    </row>
    <row r="25" spans="1:18" x14ac:dyDescent="0.25">
      <c r="A25" s="181"/>
      <c r="B25" s="189"/>
      <c r="C25" s="181"/>
      <c r="D25" s="188"/>
      <c r="E25" s="190"/>
      <c r="F25" s="189"/>
      <c r="G25" s="189"/>
      <c r="H25" s="189"/>
      <c r="I25" s="189"/>
      <c r="J25" s="181"/>
    </row>
    <row r="26" spans="1:18" ht="15" customHeight="1" x14ac:dyDescent="0.25">
      <c r="A26" s="189"/>
      <c r="B26" s="189"/>
      <c r="C26" s="189"/>
      <c r="D26" s="189"/>
      <c r="E26" s="189"/>
      <c r="F26" s="189"/>
      <c r="G26" s="189"/>
      <c r="H26" s="189"/>
      <c r="I26" s="189"/>
      <c r="J26" s="181"/>
    </row>
    <row r="27" spans="1:18" x14ac:dyDescent="0.25">
      <c r="A27" s="189"/>
      <c r="B27" s="189"/>
      <c r="C27" s="189"/>
      <c r="D27" s="189"/>
      <c r="E27" s="189"/>
      <c r="F27" s="189"/>
      <c r="G27" s="189"/>
      <c r="H27" s="189"/>
      <c r="I27" s="189"/>
      <c r="J27" s="181"/>
    </row>
    <row r="28" spans="1:18" ht="9.75" customHeight="1" x14ac:dyDescent="0.25">
      <c r="A28" s="191"/>
      <c r="B28" s="189"/>
      <c r="C28" s="189"/>
      <c r="D28" s="189"/>
      <c r="E28" s="189"/>
      <c r="F28" s="189"/>
      <c r="G28" s="189"/>
      <c r="H28" s="189"/>
      <c r="I28" s="189"/>
      <c r="J28" s="181"/>
    </row>
    <row r="29" spans="1:18" x14ac:dyDescent="0.25">
      <c r="A29" s="185"/>
      <c r="B29" s="179"/>
      <c r="C29" s="185"/>
      <c r="D29" s="186"/>
      <c r="E29" s="179"/>
      <c r="F29" s="179"/>
      <c r="G29" s="179"/>
      <c r="H29" s="179"/>
      <c r="I29" s="179"/>
      <c r="J29" s="181"/>
    </row>
    <row r="30" spans="1:18" x14ac:dyDescent="0.25">
      <c r="A30" s="185"/>
      <c r="B30" s="185"/>
      <c r="C30" s="185"/>
      <c r="D30" s="185"/>
      <c r="E30" s="187"/>
      <c r="F30" s="187"/>
      <c r="G30" s="187"/>
      <c r="H30" s="187"/>
      <c r="I30" s="187"/>
      <c r="J30" s="181"/>
    </row>
    <row r="31" spans="1:18" x14ac:dyDescent="0.25">
      <c r="A31" s="187"/>
      <c r="B31" s="187"/>
      <c r="C31" s="188"/>
      <c r="D31" s="187"/>
      <c r="E31" s="187"/>
      <c r="F31" s="188"/>
      <c r="G31" s="179"/>
      <c r="H31" s="179"/>
      <c r="I31" s="179"/>
      <c r="J31" s="181"/>
    </row>
    <row r="32" spans="1:18" x14ac:dyDescent="0.25">
      <c r="A32" s="181"/>
      <c r="B32" s="189"/>
      <c r="C32" s="181"/>
      <c r="D32" s="181"/>
      <c r="E32" s="181"/>
      <c r="F32" s="189"/>
      <c r="G32" s="181"/>
      <c r="H32" s="189"/>
      <c r="I32" s="189"/>
      <c r="J32" s="181"/>
    </row>
    <row r="33" spans="1:12" x14ac:dyDescent="0.25">
      <c r="A33" s="181"/>
      <c r="B33" s="189"/>
      <c r="C33" s="181"/>
      <c r="D33" s="181"/>
      <c r="E33" s="181"/>
      <c r="F33" s="189"/>
      <c r="G33" s="181"/>
      <c r="H33" s="189"/>
      <c r="I33" s="189"/>
      <c r="J33" s="181"/>
    </row>
    <row r="34" spans="1:12" x14ac:dyDescent="0.25">
      <c r="A34" s="189"/>
      <c r="B34" s="189"/>
      <c r="C34" s="188"/>
      <c r="D34" s="188"/>
      <c r="E34" s="189"/>
      <c r="F34" s="189"/>
      <c r="G34" s="181"/>
      <c r="H34" s="188"/>
      <c r="I34" s="189"/>
      <c r="J34" s="181"/>
    </row>
    <row r="35" spans="1:12" ht="15" customHeight="1" x14ac:dyDescent="0.25">
      <c r="A35" s="181"/>
      <c r="B35" s="189"/>
      <c r="C35" s="181"/>
      <c r="D35" s="188"/>
      <c r="E35" s="188"/>
      <c r="F35" s="189"/>
      <c r="G35" s="181"/>
      <c r="H35" s="189"/>
      <c r="I35" s="189"/>
      <c r="J35" s="181"/>
    </row>
    <row r="36" spans="1:12" x14ac:dyDescent="0.25">
      <c r="A36" s="181"/>
      <c r="B36" s="189"/>
      <c r="C36" s="181"/>
      <c r="D36" s="188"/>
      <c r="E36" s="190"/>
      <c r="F36" s="189"/>
      <c r="G36" s="189"/>
      <c r="H36" s="189"/>
      <c r="I36" s="189"/>
      <c r="J36" s="181"/>
    </row>
    <row r="37" spans="1:12" x14ac:dyDescent="0.25">
      <c r="A37" s="189"/>
      <c r="B37" s="189"/>
      <c r="C37" s="189"/>
      <c r="D37" s="189"/>
      <c r="E37" s="189"/>
      <c r="F37" s="189"/>
      <c r="G37" s="189"/>
      <c r="H37" s="189"/>
      <c r="I37" s="189"/>
      <c r="J37" s="181"/>
    </row>
    <row r="38" spans="1:12" x14ac:dyDescent="0.25">
      <c r="A38" s="189"/>
      <c r="B38" s="189"/>
      <c r="C38" s="189"/>
      <c r="D38" s="189"/>
      <c r="E38" s="189"/>
      <c r="F38" s="189"/>
      <c r="G38" s="189"/>
      <c r="H38" s="189"/>
      <c r="I38" s="189"/>
    </row>
    <row r="39" spans="1:12" ht="9.75" customHeight="1" x14ac:dyDescent="0.25">
      <c r="A39" s="191"/>
      <c r="B39" s="189"/>
      <c r="C39" s="189"/>
      <c r="D39" s="189"/>
      <c r="E39" s="189"/>
      <c r="F39" s="189"/>
      <c r="G39" s="189"/>
      <c r="H39" s="189"/>
      <c r="I39" s="189"/>
    </row>
    <row r="40" spans="1:12" x14ac:dyDescent="0.25">
      <c r="A40" s="185"/>
      <c r="B40" s="179"/>
      <c r="C40" s="185"/>
      <c r="D40" s="186"/>
      <c r="E40" s="179"/>
      <c r="F40" s="179"/>
      <c r="G40" s="179"/>
      <c r="H40" s="179"/>
      <c r="I40" s="179"/>
      <c r="L40" s="188"/>
    </row>
    <row r="41" spans="1:12" x14ac:dyDescent="0.25">
      <c r="A41" s="185"/>
      <c r="B41" s="185"/>
      <c r="C41" s="185"/>
      <c r="D41" s="185"/>
      <c r="E41" s="187"/>
      <c r="F41" s="187"/>
      <c r="G41" s="187"/>
      <c r="H41" s="187"/>
      <c r="I41" s="187"/>
    </row>
    <row r="42" spans="1:12" x14ac:dyDescent="0.25">
      <c r="A42" s="187"/>
      <c r="B42" s="187"/>
      <c r="C42" s="188"/>
      <c r="D42" s="187"/>
      <c r="E42" s="187"/>
      <c r="F42" s="188"/>
      <c r="G42" s="179"/>
      <c r="H42" s="179"/>
      <c r="I42" s="179"/>
    </row>
    <row r="43" spans="1:12" x14ac:dyDescent="0.25">
      <c r="A43" s="181"/>
      <c r="B43" s="189"/>
      <c r="C43" s="181"/>
      <c r="D43" s="181"/>
      <c r="E43" s="181"/>
      <c r="F43" s="189"/>
      <c r="G43" s="181"/>
      <c r="H43" s="189"/>
      <c r="I43" s="189"/>
    </row>
    <row r="44" spans="1:12" ht="15" customHeight="1" x14ac:dyDescent="0.25">
      <c r="A44" s="181"/>
      <c r="B44" s="189"/>
      <c r="C44" s="181"/>
      <c r="D44" s="181"/>
      <c r="E44" s="181"/>
      <c r="F44" s="189"/>
      <c r="G44" s="181"/>
      <c r="H44" s="189"/>
      <c r="I44" s="189"/>
    </row>
    <row r="45" spans="1:12" x14ac:dyDescent="0.25">
      <c r="A45" s="189"/>
      <c r="B45" s="189"/>
      <c r="C45" s="188"/>
      <c r="D45" s="188"/>
      <c r="E45" s="189"/>
      <c r="F45" s="189"/>
      <c r="G45" s="181"/>
      <c r="H45" s="188"/>
      <c r="I45" s="189"/>
    </row>
    <row r="46" spans="1:12" x14ac:dyDescent="0.25">
      <c r="A46" s="181"/>
      <c r="B46" s="189"/>
      <c r="C46" s="181"/>
      <c r="D46" s="188"/>
      <c r="E46" s="188"/>
      <c r="F46" s="189"/>
      <c r="G46" s="181"/>
      <c r="H46" s="189"/>
      <c r="I46" s="189"/>
    </row>
    <row r="47" spans="1:12" x14ac:dyDescent="0.25">
      <c r="A47" s="181"/>
      <c r="B47" s="189"/>
      <c r="C47" s="181"/>
      <c r="D47" s="188"/>
      <c r="E47" s="190"/>
      <c r="F47" s="189"/>
      <c r="G47" s="189"/>
      <c r="H47" s="189"/>
      <c r="I47" s="189"/>
    </row>
    <row r="48" spans="1:12" x14ac:dyDescent="0.25">
      <c r="A48" s="189"/>
      <c r="B48" s="189"/>
      <c r="C48" s="189"/>
      <c r="D48" s="189"/>
      <c r="E48" s="189"/>
      <c r="F48" s="189"/>
      <c r="G48" s="189"/>
      <c r="H48" s="189"/>
      <c r="I48" s="189"/>
    </row>
    <row r="49" spans="1:9" x14ac:dyDescent="0.25">
      <c r="A49" s="189"/>
      <c r="B49" s="189"/>
      <c r="C49" s="189"/>
      <c r="D49" s="189"/>
      <c r="E49" s="189"/>
      <c r="F49" s="189"/>
      <c r="G49" s="189"/>
      <c r="H49" s="189"/>
      <c r="I49" s="189"/>
    </row>
    <row r="50" spans="1:9" x14ac:dyDescent="0.25">
      <c r="A50" s="245"/>
      <c r="B50" s="245"/>
      <c r="C50" s="188"/>
      <c r="D50" s="188"/>
      <c r="E50" s="189"/>
      <c r="F50" s="189"/>
      <c r="G50" s="181"/>
      <c r="H50" s="188"/>
      <c r="I50" s="189"/>
    </row>
    <row r="51" spans="1:9" x14ac:dyDescent="0.25">
      <c r="A51" s="181"/>
      <c r="B51" s="189"/>
      <c r="C51" s="181"/>
      <c r="D51" s="188"/>
      <c r="E51" s="188"/>
      <c r="F51" s="245"/>
      <c r="G51" s="181"/>
      <c r="H51" s="189"/>
      <c r="I51" s="245"/>
    </row>
    <row r="52" spans="1:9" x14ac:dyDescent="0.25">
      <c r="A52" s="181"/>
      <c r="B52" s="189"/>
      <c r="C52" s="181"/>
      <c r="D52" s="188"/>
      <c r="E52" s="190"/>
      <c r="F52" s="245"/>
      <c r="G52" s="189"/>
      <c r="H52" s="189"/>
      <c r="I52" s="245"/>
    </row>
    <row r="80" spans="2:2" hidden="1" x14ac:dyDescent="0.25">
      <c r="B80" s="169" t="s">
        <v>148</v>
      </c>
    </row>
    <row r="81" spans="2:2" hidden="1" x14ac:dyDescent="0.25">
      <c r="B81" s="169" t="s">
        <v>661</v>
      </c>
    </row>
  </sheetData>
  <mergeCells count="32">
    <mergeCell ref="A12:B12"/>
    <mergeCell ref="E12:F12"/>
    <mergeCell ref="A1:B5"/>
    <mergeCell ref="C1:I2"/>
    <mergeCell ref="C3:D4"/>
    <mergeCell ref="E3:F4"/>
    <mergeCell ref="G3:G4"/>
    <mergeCell ref="H3:I4"/>
    <mergeCell ref="D5:E5"/>
    <mergeCell ref="G5:I5"/>
    <mergeCell ref="A9:B9"/>
    <mergeCell ref="D9:E9"/>
    <mergeCell ref="G9:H9"/>
    <mergeCell ref="B10:B11"/>
    <mergeCell ref="F10:F11"/>
    <mergeCell ref="H10:I11"/>
    <mergeCell ref="A6:I6"/>
    <mergeCell ref="E7:F7"/>
    <mergeCell ref="G7:I7"/>
    <mergeCell ref="E8:F8"/>
    <mergeCell ref="G8:I8"/>
    <mergeCell ref="L14:L15"/>
    <mergeCell ref="A50:B50"/>
    <mergeCell ref="F51:F52"/>
    <mergeCell ref="I51:I52"/>
    <mergeCell ref="G15:I15"/>
    <mergeCell ref="A16:F16"/>
    <mergeCell ref="G16:I16"/>
    <mergeCell ref="A17:I17"/>
    <mergeCell ref="A15:F15"/>
    <mergeCell ref="F13:F14"/>
    <mergeCell ref="I13:I14"/>
  </mergeCells>
  <conditionalFormatting sqref="I13:I14">
    <cfRule type="expression" dxfId="3" priority="1">
      <formula>$N$12=1</formula>
    </cfRule>
    <cfRule type="expression" dxfId="2" priority="2">
      <formula>$N$12=2</formula>
    </cfRule>
  </conditionalFormatting>
  <dataValidations count="3">
    <dataValidation type="list" allowBlank="1" showInputMessage="1" showErrorMessage="1" sqref="G15:I15">
      <formula1>"Felix Serrano,Edwin Jimeno,Daniel Bastidas,Willy Corzo,Jose Gil,Jorge Santander,Diana Delgado,Diego Herrera,Carmelo Bejarano, Yilmar Espeleta, Carlos Monroy"</formula1>
    </dataValidation>
    <dataValidation type="list" allowBlank="1" showInputMessage="1" showErrorMessage="1" sqref="G7:I7">
      <formula1>"TK 502,TK501,TK 640,TK 650,TK 680,TK 690,TK 700,TK 650 DRENA,TK 680 DRENA,TK 690 DRENA,TK 700 DRENA,TK 650 RECIBE,TK 680 RECIBE,TK 690 RECIBE,TK 700 RECIBE"</formula1>
    </dataValidation>
    <dataValidation type="list" allowBlank="1" showInputMessage="1" showErrorMessage="1" sqref="A16:F16">
      <formula1>$B$79:$B$82</formula1>
    </dataValidation>
  </dataValidation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egarDatos">
                <anchor moveWithCells="1" sizeWithCells="1">
                  <from>
                    <xdr:col>9</xdr:col>
                    <xdr:colOff>409575</xdr:colOff>
                    <xdr:row>5</xdr:row>
                    <xdr:rowOff>180975</xdr:rowOff>
                  </from>
                  <to>
                    <xdr:col>11</xdr:col>
                    <xdr:colOff>171450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Option Button 9">
              <controlPr defaultSize="0" autoFill="0" autoLine="0" autoPict="0" macro="[0]!Macro1">
                <anchor moveWithCells="1">
                  <from>
                    <xdr:col>10</xdr:col>
                    <xdr:colOff>28575</xdr:colOff>
                    <xdr:row>7</xdr:row>
                    <xdr:rowOff>228600</xdr:rowOff>
                  </from>
                  <to>
                    <xdr:col>11</xdr:col>
                    <xdr:colOff>381000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Option Button 10">
              <controlPr defaultSize="0" autoFill="0" autoLine="0" autoPict="0">
                <anchor moveWithCells="1">
                  <from>
                    <xdr:col>10</xdr:col>
                    <xdr:colOff>9525</xdr:colOff>
                    <xdr:row>9</xdr:row>
                    <xdr:rowOff>219075</xdr:rowOff>
                  </from>
                  <to>
                    <xdr:col>11</xdr:col>
                    <xdr:colOff>409575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Group Box 14">
              <controlPr defaultSize="0" autoFill="0" autoPict="0">
                <anchor moveWithCells="1">
                  <from>
                    <xdr:col>10</xdr:col>
                    <xdr:colOff>9525</xdr:colOff>
                    <xdr:row>0</xdr:row>
                    <xdr:rowOff>66675</xdr:rowOff>
                  </from>
                  <to>
                    <xdr:col>11</xdr:col>
                    <xdr:colOff>95250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Option Button 15">
              <controlPr defaultSize="0" autoFill="0" autoLine="0" autoPict="0">
                <anchor moveWithCells="1">
                  <from>
                    <xdr:col>10</xdr:col>
                    <xdr:colOff>66675</xdr:colOff>
                    <xdr:row>1</xdr:row>
                    <xdr:rowOff>76200</xdr:rowOff>
                  </from>
                  <to>
                    <xdr:col>11</xdr:col>
                    <xdr:colOff>38100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Option Button 18">
              <controlPr defaultSize="0" autoFill="0" autoLine="0" autoPict="0">
                <anchor moveWithCells="1">
                  <from>
                    <xdr:col>10</xdr:col>
                    <xdr:colOff>76200</xdr:colOff>
                    <xdr:row>3</xdr:row>
                    <xdr:rowOff>114300</xdr:rowOff>
                  </from>
                  <to>
                    <xdr:col>10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pageSetUpPr fitToPage="1"/>
  </sheetPr>
  <dimension ref="A1:AA76"/>
  <sheetViews>
    <sheetView view="pageBreakPreview" topLeftCell="A12" zoomScale="110" zoomScaleNormal="115" zoomScaleSheetLayoutView="110" workbookViewId="0">
      <selection activeCell="E32" sqref="E32"/>
    </sheetView>
  </sheetViews>
  <sheetFormatPr baseColWidth="10" defaultRowHeight="15" x14ac:dyDescent="0.25"/>
  <cols>
    <col min="1" max="1" width="2.140625" customWidth="1"/>
    <col min="9" max="10" width="5.7109375" customWidth="1"/>
    <col min="12" max="12" width="2.140625" customWidth="1"/>
    <col min="15" max="17" width="0" hidden="1" customWidth="1"/>
    <col min="18" max="18" width="52.85546875" hidden="1" customWidth="1"/>
  </cols>
  <sheetData>
    <row r="1" spans="1:27" ht="11.25" customHeight="1" thickBot="1" x14ac:dyDescent="0.3">
      <c r="A1" s="82"/>
      <c r="B1" s="83"/>
      <c r="C1" s="83"/>
      <c r="D1" s="83"/>
      <c r="E1" s="83"/>
      <c r="F1" s="83"/>
      <c r="G1" s="83"/>
      <c r="H1" s="83"/>
      <c r="I1" s="83"/>
      <c r="J1" s="83"/>
      <c r="K1" s="83"/>
      <c r="L1" s="84"/>
    </row>
    <row r="2" spans="1:27" ht="20.100000000000001" customHeight="1" thickBot="1" x14ac:dyDescent="0.3">
      <c r="A2" s="85"/>
      <c r="B2" s="346"/>
      <c r="C2" s="347"/>
      <c r="D2" s="347"/>
      <c r="E2" s="354" t="s">
        <v>91</v>
      </c>
      <c r="F2" s="355"/>
      <c r="G2" s="355"/>
      <c r="H2" s="355"/>
      <c r="I2" s="355"/>
      <c r="J2" s="355"/>
      <c r="K2" s="356"/>
      <c r="L2" s="85"/>
      <c r="R2" s="342" t="s">
        <v>92</v>
      </c>
      <c r="S2" s="343"/>
      <c r="T2" s="343"/>
      <c r="U2" s="343"/>
      <c r="V2" s="343"/>
      <c r="W2" s="343"/>
      <c r="X2" s="343"/>
      <c r="Y2" s="343"/>
      <c r="Z2" s="343"/>
      <c r="AA2" s="344"/>
    </row>
    <row r="3" spans="1:27" ht="20.100000000000001" customHeight="1" x14ac:dyDescent="0.25">
      <c r="A3" s="86"/>
      <c r="B3" s="348"/>
      <c r="C3" s="296"/>
      <c r="D3" s="296"/>
      <c r="E3" s="357"/>
      <c r="F3" s="358"/>
      <c r="G3" s="358"/>
      <c r="H3" s="358"/>
      <c r="I3" s="358"/>
      <c r="J3" s="358"/>
      <c r="K3" s="359"/>
      <c r="L3" s="87"/>
    </row>
    <row r="4" spans="1:27" ht="20.100000000000001" customHeight="1" x14ac:dyDescent="0.25">
      <c r="A4" s="86"/>
      <c r="B4" s="348"/>
      <c r="C4" s="296"/>
      <c r="D4" s="296"/>
      <c r="E4" s="357"/>
      <c r="F4" s="358"/>
      <c r="G4" s="358"/>
      <c r="H4" s="358"/>
      <c r="I4" s="358"/>
      <c r="J4" s="358"/>
      <c r="K4" s="359"/>
      <c r="L4" s="87"/>
    </row>
    <row r="5" spans="1:27" ht="15.75" thickBot="1" x14ac:dyDescent="0.3">
      <c r="A5" s="86"/>
      <c r="B5" s="349"/>
      <c r="C5" s="350"/>
      <c r="D5" s="350"/>
      <c r="E5" s="360"/>
      <c r="F5" s="361"/>
      <c r="G5" s="361"/>
      <c r="H5" s="361"/>
      <c r="I5" s="361"/>
      <c r="J5" s="361"/>
      <c r="K5" s="362"/>
      <c r="L5" s="87"/>
    </row>
    <row r="6" spans="1:27" ht="7.5" customHeight="1" thickBot="1" x14ac:dyDescent="0.3">
      <c r="A6" s="86"/>
      <c r="B6" s="88"/>
      <c r="C6" s="88"/>
      <c r="D6" s="88"/>
      <c r="E6" s="88"/>
      <c r="F6" s="88"/>
      <c r="G6" s="88"/>
      <c r="H6" s="88"/>
      <c r="I6" s="88"/>
      <c r="J6" s="88"/>
      <c r="K6" s="88"/>
      <c r="L6" s="87"/>
    </row>
    <row r="7" spans="1:27" ht="15" customHeight="1" thickBot="1" x14ac:dyDescent="0.3">
      <c r="A7" s="86"/>
      <c r="B7" s="342" t="s">
        <v>92</v>
      </c>
      <c r="C7" s="343"/>
      <c r="D7" s="343"/>
      <c r="E7" s="343"/>
      <c r="F7" s="343"/>
      <c r="G7" s="343"/>
      <c r="H7" s="343"/>
      <c r="I7" s="343"/>
      <c r="J7" s="343"/>
      <c r="K7" s="344"/>
      <c r="L7" s="87"/>
    </row>
    <row r="8" spans="1:27" ht="7.5" customHeight="1" x14ac:dyDescent="0.25">
      <c r="A8" s="86"/>
      <c r="B8" s="89"/>
      <c r="C8" s="90"/>
      <c r="D8" s="90"/>
      <c r="E8" s="90"/>
      <c r="F8" s="90"/>
      <c r="G8" s="90"/>
      <c r="H8" s="90"/>
      <c r="I8" s="90"/>
      <c r="J8" s="90"/>
      <c r="K8" s="91"/>
      <c r="L8" s="87"/>
    </row>
    <row r="9" spans="1:27" x14ac:dyDescent="0.25">
      <c r="A9" s="86"/>
      <c r="B9" s="328" t="s">
        <v>93</v>
      </c>
      <c r="C9" s="293"/>
      <c r="D9" s="352" t="s">
        <v>94</v>
      </c>
      <c r="E9" s="352"/>
      <c r="F9" s="88"/>
      <c r="G9" s="293" t="s">
        <v>95</v>
      </c>
      <c r="H9" s="293"/>
      <c r="I9" s="352" t="str">
        <f ca="1">TEXT(I11, "ddmmyyyy")&amp;D20</f>
        <v>270620180</v>
      </c>
      <c r="J9" s="352"/>
      <c r="K9" s="353"/>
      <c r="L9" s="87"/>
    </row>
    <row r="10" spans="1:27" x14ac:dyDescent="0.25">
      <c r="A10" s="86"/>
      <c r="B10" s="328" t="s">
        <v>96</v>
      </c>
      <c r="C10" s="293"/>
      <c r="D10" s="331">
        <v>3004527</v>
      </c>
      <c r="E10" s="331"/>
      <c r="F10" s="88"/>
      <c r="G10" s="293" t="s">
        <v>97</v>
      </c>
      <c r="H10" s="293"/>
      <c r="I10" s="331" t="s">
        <v>98</v>
      </c>
      <c r="J10" s="331"/>
      <c r="K10" s="332"/>
      <c r="L10" s="87"/>
    </row>
    <row r="11" spans="1:27" x14ac:dyDescent="0.25">
      <c r="A11" s="86"/>
      <c r="B11" s="328" t="s">
        <v>99</v>
      </c>
      <c r="C11" s="293"/>
      <c r="D11" s="331" t="s">
        <v>28</v>
      </c>
      <c r="E11" s="331"/>
      <c r="F11" s="88"/>
      <c r="G11" s="293" t="s">
        <v>100</v>
      </c>
      <c r="H11" s="293"/>
      <c r="I11" s="330">
        <f ca="1">ANALITO!B7</f>
        <v>43278</v>
      </c>
      <c r="J11" s="331"/>
      <c r="K11" s="332"/>
      <c r="L11" s="87"/>
    </row>
    <row r="12" spans="1:27" x14ac:dyDescent="0.25">
      <c r="A12" s="86"/>
      <c r="B12" s="328" t="s">
        <v>101</v>
      </c>
      <c r="C12" s="293"/>
      <c r="D12" s="331" t="s">
        <v>102</v>
      </c>
      <c r="E12" s="331"/>
      <c r="F12" s="88"/>
      <c r="G12" s="293" t="s">
        <v>103</v>
      </c>
      <c r="H12" s="293"/>
      <c r="I12" s="331" t="s">
        <v>104</v>
      </c>
      <c r="J12" s="331"/>
      <c r="K12" s="332"/>
      <c r="L12" s="87"/>
    </row>
    <row r="13" spans="1:27" ht="7.5" customHeight="1" thickBot="1" x14ac:dyDescent="0.3">
      <c r="A13" s="86"/>
      <c r="B13" s="92"/>
      <c r="C13" s="93"/>
      <c r="D13" s="94"/>
      <c r="E13" s="94"/>
      <c r="F13" s="95"/>
      <c r="G13" s="95"/>
      <c r="H13" s="95"/>
      <c r="I13" s="95"/>
      <c r="J13" s="95"/>
      <c r="K13" s="96"/>
      <c r="L13" s="87"/>
    </row>
    <row r="14" spans="1:27" ht="7.5" customHeight="1" thickBot="1" x14ac:dyDescent="0.3">
      <c r="A14" s="86"/>
      <c r="B14" s="97"/>
      <c r="C14" s="97"/>
      <c r="D14" s="98"/>
      <c r="E14" s="98"/>
      <c r="F14" s="88"/>
      <c r="G14" s="88"/>
      <c r="H14" s="88"/>
      <c r="I14" s="88"/>
      <c r="J14" s="88"/>
      <c r="K14" s="88"/>
      <c r="L14" s="87"/>
    </row>
    <row r="15" spans="1:27" ht="15" customHeight="1" thickBot="1" x14ac:dyDescent="0.3">
      <c r="A15" s="86"/>
      <c r="B15" s="342" t="s">
        <v>105</v>
      </c>
      <c r="C15" s="343"/>
      <c r="D15" s="343"/>
      <c r="E15" s="343"/>
      <c r="F15" s="343"/>
      <c r="G15" s="343"/>
      <c r="H15" s="343"/>
      <c r="I15" s="343"/>
      <c r="J15" s="343"/>
      <c r="K15" s="344"/>
      <c r="L15" s="87"/>
    </row>
    <row r="16" spans="1:27" ht="7.5" customHeight="1" x14ac:dyDescent="0.25">
      <c r="A16" s="86"/>
      <c r="B16" s="89"/>
      <c r="C16" s="90"/>
      <c r="D16" s="90"/>
      <c r="E16" s="90"/>
      <c r="F16" s="90"/>
      <c r="G16" s="90"/>
      <c r="H16" s="90"/>
      <c r="I16" s="90"/>
      <c r="J16" s="90"/>
      <c r="K16" s="91"/>
      <c r="L16" s="87"/>
    </row>
    <row r="17" spans="1:19" x14ac:dyDescent="0.25">
      <c r="A17" s="86"/>
      <c r="B17" s="328" t="s">
        <v>106</v>
      </c>
      <c r="C17" s="293"/>
      <c r="D17" s="351">
        <f>ANALITO!D7</f>
        <v>2179</v>
      </c>
      <c r="E17" s="351"/>
      <c r="F17" s="88"/>
      <c r="G17" s="293" t="s">
        <v>107</v>
      </c>
      <c r="H17" s="293"/>
      <c r="I17" s="352" t="s">
        <v>108</v>
      </c>
      <c r="J17" s="352"/>
      <c r="K17" s="353"/>
      <c r="L17" s="87"/>
      <c r="Q17" s="99"/>
      <c r="R17" s="100"/>
    </row>
    <row r="18" spans="1:19" x14ac:dyDescent="0.25">
      <c r="A18" s="86"/>
      <c r="B18" s="328" t="s">
        <v>109</v>
      </c>
      <c r="C18" s="293"/>
      <c r="D18" s="331" t="s">
        <v>110</v>
      </c>
      <c r="E18" s="331"/>
      <c r="F18" s="88"/>
      <c r="G18" s="293" t="s">
        <v>111</v>
      </c>
      <c r="H18" s="293"/>
      <c r="I18" s="331" t="s">
        <v>112</v>
      </c>
      <c r="J18" s="331"/>
      <c r="K18" s="332"/>
      <c r="L18" s="87"/>
      <c r="Q18" s="99"/>
      <c r="R18" s="100"/>
      <c r="S18">
        <f>ANALITO!G7</f>
        <v>0</v>
      </c>
    </row>
    <row r="19" spans="1:19" x14ac:dyDescent="0.25">
      <c r="A19" s="86"/>
      <c r="B19" s="328" t="s">
        <v>113</v>
      </c>
      <c r="C19" s="293"/>
      <c r="D19" s="329" t="s">
        <v>114</v>
      </c>
      <c r="E19" s="329"/>
      <c r="F19" s="88"/>
      <c r="G19" s="293" t="s">
        <v>115</v>
      </c>
      <c r="H19" s="293"/>
      <c r="I19" s="330">
        <f ca="1">I11</f>
        <v>43278</v>
      </c>
      <c r="J19" s="331"/>
      <c r="K19" s="332"/>
      <c r="L19" s="87"/>
      <c r="Q19" s="99"/>
      <c r="R19" s="100"/>
      <c r="S19">
        <f>ANALITO!G7</f>
        <v>0</v>
      </c>
    </row>
    <row r="20" spans="1:19" x14ac:dyDescent="0.25">
      <c r="A20" s="86"/>
      <c r="B20" s="328" t="s">
        <v>116</v>
      </c>
      <c r="C20" s="293"/>
      <c r="D20" s="345">
        <f>ANALITO!G7</f>
        <v>0</v>
      </c>
      <c r="E20" s="345"/>
      <c r="F20" s="88"/>
      <c r="G20" s="293" t="s">
        <v>117</v>
      </c>
      <c r="H20" s="293"/>
      <c r="I20" s="330">
        <f ca="1">I11</f>
        <v>43278</v>
      </c>
      <c r="J20" s="331"/>
      <c r="K20" s="332"/>
      <c r="L20" s="87"/>
      <c r="Q20" s="99"/>
      <c r="R20" s="100"/>
    </row>
    <row r="21" spans="1:19" x14ac:dyDescent="0.25">
      <c r="A21" s="86"/>
      <c r="B21" s="328" t="s">
        <v>118</v>
      </c>
      <c r="C21" s="293"/>
      <c r="D21" s="331" t="s">
        <v>119</v>
      </c>
      <c r="E21" s="331"/>
      <c r="F21" s="88"/>
      <c r="G21" s="293" t="s">
        <v>120</v>
      </c>
      <c r="H21" s="293"/>
      <c r="I21" s="330">
        <f ca="1">I11</f>
        <v>43278</v>
      </c>
      <c r="J21" s="331"/>
      <c r="K21" s="332"/>
      <c r="L21" s="87"/>
      <c r="Q21" s="99"/>
      <c r="R21" s="100"/>
    </row>
    <row r="22" spans="1:19" ht="7.5" customHeight="1" thickBot="1" x14ac:dyDescent="0.3">
      <c r="A22" s="86"/>
      <c r="B22" s="92"/>
      <c r="C22" s="93"/>
      <c r="D22" s="94"/>
      <c r="E22" s="94"/>
      <c r="F22" s="95"/>
      <c r="G22" s="95"/>
      <c r="H22" s="95"/>
      <c r="I22" s="95"/>
      <c r="J22" s="95"/>
      <c r="K22" s="96"/>
      <c r="L22" s="87"/>
      <c r="Q22" s="99"/>
      <c r="R22" s="100"/>
    </row>
    <row r="23" spans="1:19" ht="7.5" customHeight="1" thickBot="1" x14ac:dyDescent="0.3">
      <c r="A23" s="86"/>
      <c r="B23" s="88"/>
      <c r="C23" s="88"/>
      <c r="D23" s="88"/>
      <c r="E23" s="88"/>
      <c r="F23" s="88"/>
      <c r="G23" s="88"/>
      <c r="H23" s="88"/>
      <c r="I23" s="88"/>
      <c r="J23" s="88"/>
      <c r="K23" s="88"/>
      <c r="L23" s="87"/>
      <c r="Q23" s="99"/>
      <c r="R23" s="100"/>
    </row>
    <row r="24" spans="1:19" ht="15" customHeight="1" thickBot="1" x14ac:dyDescent="0.3">
      <c r="A24" s="86"/>
      <c r="B24" s="333" t="s">
        <v>121</v>
      </c>
      <c r="C24" s="334"/>
      <c r="D24" s="334"/>
      <c r="E24" s="334"/>
      <c r="F24" s="334"/>
      <c r="G24" s="334"/>
      <c r="H24" s="334"/>
      <c r="I24" s="334"/>
      <c r="J24" s="334"/>
      <c r="K24" s="335"/>
      <c r="L24" s="87"/>
      <c r="Q24" s="99"/>
      <c r="R24" s="100"/>
    </row>
    <row r="25" spans="1:19" ht="15" customHeight="1" thickBot="1" x14ac:dyDescent="0.3">
      <c r="A25" s="101"/>
      <c r="B25" s="336" t="s">
        <v>122</v>
      </c>
      <c r="C25" s="337"/>
      <c r="D25" s="337"/>
      <c r="E25" s="102" t="s">
        <v>123</v>
      </c>
      <c r="F25" s="103" t="s">
        <v>124</v>
      </c>
      <c r="G25" s="102" t="s">
        <v>125</v>
      </c>
      <c r="H25" s="104" t="s">
        <v>126</v>
      </c>
      <c r="I25" s="338" t="s">
        <v>127</v>
      </c>
      <c r="J25" s="338"/>
      <c r="K25" s="105" t="s">
        <v>128</v>
      </c>
      <c r="L25" s="87"/>
      <c r="Q25" s="99"/>
      <c r="R25" s="100"/>
    </row>
    <row r="26" spans="1:19" x14ac:dyDescent="0.25">
      <c r="A26" s="101"/>
      <c r="B26" s="339"/>
      <c r="C26" s="340"/>
      <c r="D26" s="340"/>
      <c r="E26" s="106"/>
      <c r="F26" s="107"/>
      <c r="G26" s="108"/>
      <c r="H26" s="107"/>
      <c r="I26" s="341"/>
      <c r="J26" s="341"/>
      <c r="K26" s="109"/>
      <c r="L26" s="87"/>
      <c r="Q26" s="99"/>
      <c r="R26" s="100"/>
    </row>
    <row r="27" spans="1:19" ht="15" customHeight="1" x14ac:dyDescent="0.25">
      <c r="A27" s="110"/>
      <c r="B27" s="299" t="s">
        <v>129</v>
      </c>
      <c r="C27" s="300"/>
      <c r="D27" s="300"/>
      <c r="E27" s="111" t="s">
        <v>130</v>
      </c>
      <c r="F27" s="112" t="s">
        <v>131</v>
      </c>
      <c r="G27" s="113"/>
      <c r="H27" s="114"/>
      <c r="I27" s="327" t="str">
        <f>ANALITO!F10</f>
        <v/>
      </c>
      <c r="J27" s="327"/>
      <c r="K27" s="115" t="s">
        <v>132</v>
      </c>
      <c r="L27" s="87"/>
      <c r="Q27" s="99"/>
      <c r="R27" s="100"/>
    </row>
    <row r="28" spans="1:19" ht="15" customHeight="1" x14ac:dyDescent="0.25">
      <c r="A28" s="110"/>
      <c r="B28" s="299" t="str">
        <f>IF(ANALITO!A16="BSW REALIZADO POR METODO DE CENTRIFUGA (ASTM D-4007)","ANALISIS POR CENTRIFUGA","ANALISIS POR KARL FISCHER")</f>
        <v>ANALISIS POR KARL FISCHER</v>
      </c>
      <c r="C28" s="300"/>
      <c r="D28" s="300"/>
      <c r="E28" s="111" t="str">
        <f>IF(ANALITO!A16="BSW REALIZADO POR METODO DE CENTRIFUGA (ASTM D-4007)","ASTM-D-4007","ASTM-D-4377")</f>
        <v>ASTM-D-4377</v>
      </c>
      <c r="F28" s="112" t="s">
        <v>135</v>
      </c>
      <c r="G28" s="113"/>
      <c r="H28" s="157">
        <f>(0.5-I29)/100</f>
        <v>4.8300000000000001E-3</v>
      </c>
      <c r="I28" s="325" t="str">
        <f>IF(ANALITO!A16="BSW REALIZADO POR METODO DE CENTRIFUGA (ASTM D-4007)",ANALITO!I13,ANALITO!H14)</f>
        <v/>
      </c>
      <c r="J28" s="326"/>
      <c r="K28" s="115" t="str">
        <f>IF(I28&lt;0.484,"Conforme","No Conforme")</f>
        <v>No Conforme</v>
      </c>
      <c r="L28" s="87"/>
      <c r="Q28" s="99"/>
      <c r="R28" s="100"/>
    </row>
    <row r="29" spans="1:19" x14ac:dyDescent="0.25">
      <c r="A29" s="110"/>
      <c r="B29" s="299" t="s">
        <v>136</v>
      </c>
      <c r="C29" s="300"/>
      <c r="D29" s="300"/>
      <c r="E29" s="106" t="s">
        <v>137</v>
      </c>
      <c r="F29" s="107" t="s">
        <v>135</v>
      </c>
      <c r="G29" s="108"/>
      <c r="H29" s="116"/>
      <c r="I29" s="323">
        <v>1.7000000000000001E-2</v>
      </c>
      <c r="J29" s="323"/>
      <c r="K29" s="115"/>
      <c r="L29" s="87"/>
      <c r="M29" s="156"/>
      <c r="Q29" s="99"/>
      <c r="R29" s="100"/>
    </row>
    <row r="30" spans="1:19" x14ac:dyDescent="0.25">
      <c r="A30" s="110"/>
      <c r="B30" s="299" t="s">
        <v>138</v>
      </c>
      <c r="C30" s="300"/>
      <c r="D30" s="300"/>
      <c r="E30" s="106" t="s">
        <v>139</v>
      </c>
      <c r="F30" s="107" t="s">
        <v>140</v>
      </c>
      <c r="G30" s="108"/>
      <c r="H30" s="117"/>
      <c r="I30" s="327">
        <v>5.4</v>
      </c>
      <c r="J30" s="327"/>
      <c r="K30" s="115"/>
      <c r="L30" s="87"/>
      <c r="Q30" s="99"/>
      <c r="R30" s="100"/>
    </row>
    <row r="31" spans="1:19" x14ac:dyDescent="0.25">
      <c r="A31" s="110"/>
      <c r="B31" s="299" t="s">
        <v>141</v>
      </c>
      <c r="C31" s="300"/>
      <c r="D31" s="300"/>
      <c r="E31" s="106" t="s">
        <v>142</v>
      </c>
      <c r="F31" s="107" t="s">
        <v>143</v>
      </c>
      <c r="G31" s="108"/>
      <c r="H31" s="117"/>
      <c r="I31" s="323">
        <v>4728</v>
      </c>
      <c r="J31" s="324"/>
      <c r="K31" s="115"/>
      <c r="L31" s="87"/>
      <c r="Q31" s="99"/>
      <c r="R31" s="100"/>
    </row>
    <row r="32" spans="1:19" x14ac:dyDescent="0.25">
      <c r="A32" s="110"/>
      <c r="B32" s="299" t="s">
        <v>144</v>
      </c>
      <c r="C32" s="300"/>
      <c r="D32" s="300"/>
      <c r="E32" s="106" t="s">
        <v>585</v>
      </c>
      <c r="F32" s="107" t="s">
        <v>145</v>
      </c>
      <c r="G32" s="108"/>
      <c r="H32" s="117"/>
      <c r="I32" s="301">
        <v>1.24</v>
      </c>
      <c r="J32" s="301"/>
      <c r="K32" s="115"/>
      <c r="L32" s="87"/>
      <c r="Q32" s="99"/>
      <c r="R32" s="118"/>
    </row>
    <row r="33" spans="1:26" x14ac:dyDescent="0.25">
      <c r="A33" s="110"/>
      <c r="B33" s="299"/>
      <c r="C33" s="300"/>
      <c r="D33" s="300"/>
      <c r="E33" s="106"/>
      <c r="F33" s="107"/>
      <c r="G33" s="108"/>
      <c r="H33" s="107"/>
      <c r="I33" s="301"/>
      <c r="J33" s="301"/>
      <c r="K33" s="115"/>
      <c r="L33" s="87"/>
      <c r="Q33" s="99"/>
      <c r="R33" s="118"/>
    </row>
    <row r="34" spans="1:26" x14ac:dyDescent="0.25">
      <c r="A34" s="110"/>
      <c r="B34" s="299"/>
      <c r="C34" s="300"/>
      <c r="D34" s="300"/>
      <c r="E34" s="106"/>
      <c r="F34" s="107"/>
      <c r="G34" s="108"/>
      <c r="H34" s="107"/>
      <c r="I34" s="301"/>
      <c r="J34" s="301"/>
      <c r="K34" s="115"/>
      <c r="L34" s="87"/>
      <c r="Q34" s="99"/>
      <c r="R34" s="119"/>
    </row>
    <row r="35" spans="1:26" x14ac:dyDescent="0.25">
      <c r="A35" s="110"/>
      <c r="B35" s="299"/>
      <c r="C35" s="300"/>
      <c r="D35" s="300"/>
      <c r="E35" s="106"/>
      <c r="F35" s="107"/>
      <c r="G35" s="108"/>
      <c r="H35" s="107"/>
      <c r="I35" s="301"/>
      <c r="J35" s="301"/>
      <c r="K35" s="115"/>
      <c r="L35" s="87"/>
      <c r="Q35" s="99"/>
      <c r="R35" s="119"/>
    </row>
    <row r="36" spans="1:26" x14ac:dyDescent="0.25">
      <c r="A36" s="110"/>
      <c r="B36" s="299"/>
      <c r="C36" s="300"/>
      <c r="D36" s="300"/>
      <c r="E36" s="106"/>
      <c r="F36" s="107"/>
      <c r="G36" s="108"/>
      <c r="H36" s="107"/>
      <c r="I36" s="301"/>
      <c r="J36" s="301"/>
      <c r="K36" s="115"/>
      <c r="L36" s="87"/>
      <c r="Q36" s="99"/>
      <c r="R36" s="100"/>
    </row>
    <row r="37" spans="1:26" x14ac:dyDescent="0.25">
      <c r="A37" s="110"/>
      <c r="B37" s="299"/>
      <c r="C37" s="300"/>
      <c r="D37" s="300"/>
      <c r="E37" s="106"/>
      <c r="F37" s="107"/>
      <c r="G37" s="108"/>
      <c r="H37" s="107"/>
      <c r="I37" s="301"/>
      <c r="J37" s="301"/>
      <c r="K37" s="115"/>
      <c r="L37" s="87"/>
      <c r="Q37" s="99"/>
      <c r="R37" s="100"/>
    </row>
    <row r="38" spans="1:26" x14ac:dyDescent="0.25">
      <c r="A38" s="110"/>
      <c r="B38" s="299"/>
      <c r="C38" s="300"/>
      <c r="D38" s="300"/>
      <c r="E38" s="111"/>
      <c r="F38" s="120"/>
      <c r="G38" s="121"/>
      <c r="H38" s="112"/>
      <c r="I38" s="122"/>
      <c r="J38" s="122"/>
      <c r="K38" s="115"/>
      <c r="L38" s="87"/>
      <c r="Q38" s="99"/>
      <c r="R38" s="100"/>
    </row>
    <row r="39" spans="1:26" x14ac:dyDescent="0.25">
      <c r="A39" s="110"/>
      <c r="B39" s="299"/>
      <c r="C39" s="300"/>
      <c r="D39" s="300"/>
      <c r="E39" s="111"/>
      <c r="F39" s="120"/>
      <c r="G39" s="121"/>
      <c r="H39" s="112"/>
      <c r="I39" s="122"/>
      <c r="J39" s="122"/>
      <c r="K39" s="115"/>
      <c r="L39" s="87"/>
      <c r="Q39" s="99"/>
      <c r="R39" s="100"/>
    </row>
    <row r="40" spans="1:26" ht="15.75" thickBot="1" x14ac:dyDescent="0.3">
      <c r="A40" s="110"/>
      <c r="B40" s="123"/>
      <c r="C40" s="124"/>
      <c r="D40" s="124"/>
      <c r="E40" s="125"/>
      <c r="F40" s="126"/>
      <c r="G40" s="127"/>
      <c r="H40" s="128"/>
      <c r="I40" s="129"/>
      <c r="J40" s="129"/>
      <c r="K40" s="115"/>
      <c r="L40" s="87"/>
      <c r="Q40" s="99"/>
      <c r="R40" s="100"/>
    </row>
    <row r="41" spans="1:26" ht="18.75" customHeight="1" x14ac:dyDescent="0.25">
      <c r="A41" s="86"/>
      <c r="B41" s="302" t="s">
        <v>146</v>
      </c>
      <c r="C41" s="303"/>
      <c r="D41" s="303"/>
      <c r="E41" s="308"/>
      <c r="F41" s="309"/>
      <c r="G41" s="309"/>
      <c r="H41" s="309"/>
      <c r="I41" s="309"/>
      <c r="J41" s="309"/>
      <c r="K41" s="310"/>
      <c r="L41" s="87"/>
      <c r="Q41" s="99"/>
      <c r="R41" s="100"/>
    </row>
    <row r="42" spans="1:26" ht="18.75" customHeight="1" x14ac:dyDescent="0.25">
      <c r="A42" s="86"/>
      <c r="B42" s="304"/>
      <c r="C42" s="305"/>
      <c r="D42" s="305"/>
      <c r="E42" s="311"/>
      <c r="F42" s="312"/>
      <c r="G42" s="312"/>
      <c r="H42" s="312"/>
      <c r="I42" s="312"/>
      <c r="J42" s="312"/>
      <c r="K42" s="313"/>
      <c r="L42" s="87"/>
      <c r="Q42" s="99"/>
      <c r="R42" s="100"/>
    </row>
    <row r="43" spans="1:26" ht="18.75" customHeight="1" thickBot="1" x14ac:dyDescent="0.3">
      <c r="A43" s="86"/>
      <c r="B43" s="306"/>
      <c r="C43" s="307"/>
      <c r="D43" s="307"/>
      <c r="E43" s="314"/>
      <c r="F43" s="315"/>
      <c r="G43" s="315"/>
      <c r="H43" s="315"/>
      <c r="I43" s="315"/>
      <c r="J43" s="315"/>
      <c r="K43" s="316"/>
      <c r="L43" s="87"/>
    </row>
    <row r="44" spans="1:26" ht="28.5" customHeight="1" thickBot="1" x14ac:dyDescent="0.3">
      <c r="A44" s="86"/>
      <c r="B44" s="317" t="s">
        <v>147</v>
      </c>
      <c r="C44" s="318"/>
      <c r="D44" s="318"/>
      <c r="E44" s="319" t="s">
        <v>148</v>
      </c>
      <c r="F44" s="319"/>
      <c r="G44" s="319"/>
      <c r="H44" s="319"/>
      <c r="I44" s="320" t="s">
        <v>149</v>
      </c>
      <c r="J44" s="320"/>
      <c r="K44" s="130" t="s">
        <v>98</v>
      </c>
      <c r="L44" s="87"/>
    </row>
    <row r="45" spans="1:26" ht="18.75" customHeight="1" thickBot="1" x14ac:dyDescent="0.3">
      <c r="A45" s="86"/>
      <c r="B45" s="317" t="s">
        <v>150</v>
      </c>
      <c r="C45" s="318"/>
      <c r="D45" s="318"/>
      <c r="E45" s="321" t="s">
        <v>151</v>
      </c>
      <c r="F45" s="321"/>
      <c r="G45" s="321"/>
      <c r="H45" s="321"/>
      <c r="I45" s="321"/>
      <c r="J45" s="321"/>
      <c r="K45" s="322"/>
      <c r="L45" s="87"/>
    </row>
    <row r="46" spans="1:26" x14ac:dyDescent="0.25">
      <c r="A46" s="86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87"/>
      <c r="R46" s="131" t="s">
        <v>152</v>
      </c>
      <c r="V46" t="s">
        <v>153</v>
      </c>
      <c r="W46" t="s">
        <v>154</v>
      </c>
      <c r="X46" t="s">
        <v>154</v>
      </c>
      <c r="Y46" t="s">
        <v>154</v>
      </c>
      <c r="Z46" t="s">
        <v>154</v>
      </c>
    </row>
    <row r="47" spans="1:26" x14ac:dyDescent="0.25">
      <c r="A47" s="86"/>
      <c r="B47" s="293" t="s">
        <v>155</v>
      </c>
      <c r="C47" s="293"/>
      <c r="D47" s="298">
        <f>ANALITO!G15</f>
        <v>0</v>
      </c>
      <c r="E47" s="298"/>
      <c r="F47" s="298"/>
      <c r="G47" s="295" t="s">
        <v>156</v>
      </c>
      <c r="H47" s="295"/>
      <c r="I47" s="298" t="s">
        <v>157</v>
      </c>
      <c r="J47" s="298"/>
      <c r="K47" s="298"/>
      <c r="L47" s="87"/>
      <c r="R47" s="100"/>
    </row>
    <row r="48" spans="1:26" x14ac:dyDescent="0.25">
      <c r="A48" s="86"/>
      <c r="B48" s="293" t="s">
        <v>158</v>
      </c>
      <c r="C48" s="293"/>
      <c r="D48" s="294" t="s">
        <v>159</v>
      </c>
      <c r="E48" s="294"/>
      <c r="F48" s="294"/>
      <c r="G48" s="295" t="s">
        <v>158</v>
      </c>
      <c r="H48" s="295"/>
      <c r="I48" s="294" t="s">
        <v>160</v>
      </c>
      <c r="J48" s="294"/>
      <c r="K48" s="294"/>
      <c r="L48" s="87"/>
      <c r="R48" s="100"/>
    </row>
    <row r="49" spans="1:18" x14ac:dyDescent="0.25">
      <c r="A49" s="86"/>
      <c r="B49" s="296"/>
      <c r="C49" s="296"/>
      <c r="D49" s="22"/>
      <c r="E49" s="22"/>
      <c r="F49" s="22"/>
      <c r="G49" s="22"/>
      <c r="H49" s="22"/>
      <c r="I49" s="22"/>
      <c r="J49" s="22"/>
      <c r="K49" s="22"/>
      <c r="L49" s="87"/>
      <c r="R49" s="100"/>
    </row>
    <row r="50" spans="1:18" ht="117.75" customHeight="1" thickBot="1" x14ac:dyDescent="0.3">
      <c r="A50" s="132"/>
      <c r="B50" s="297" t="s">
        <v>161</v>
      </c>
      <c r="C50" s="297"/>
      <c r="D50" s="297"/>
      <c r="E50" s="297"/>
      <c r="F50" s="297"/>
      <c r="G50" s="297"/>
      <c r="H50" s="297"/>
      <c r="I50" s="297"/>
      <c r="J50" s="297"/>
      <c r="K50" s="297"/>
      <c r="L50" s="133"/>
    </row>
    <row r="51" spans="1:18" x14ac:dyDescent="0.25">
      <c r="B51" t="s">
        <v>962</v>
      </c>
      <c r="D51" t="s">
        <v>963</v>
      </c>
      <c r="J51" t="s">
        <v>964</v>
      </c>
      <c r="Q51" s="289" t="s">
        <v>162</v>
      </c>
      <c r="R51" s="131" t="s">
        <v>163</v>
      </c>
    </row>
    <row r="52" spans="1:18" x14ac:dyDescent="0.25">
      <c r="Q52" s="290"/>
      <c r="R52" s="131" t="s">
        <v>152</v>
      </c>
    </row>
    <row r="53" spans="1:18" x14ac:dyDescent="0.25">
      <c r="Q53" s="290"/>
      <c r="R53" s="131" t="s">
        <v>164</v>
      </c>
    </row>
    <row r="54" spans="1:18" x14ac:dyDescent="0.25">
      <c r="Q54" s="290"/>
      <c r="R54" s="131" t="s">
        <v>114</v>
      </c>
    </row>
    <row r="55" spans="1:18" x14ac:dyDescent="0.25">
      <c r="Q55" s="291"/>
      <c r="R55" s="131" t="s">
        <v>165</v>
      </c>
    </row>
    <row r="56" spans="1:18" x14ac:dyDescent="0.25">
      <c r="Q56" s="289" t="s">
        <v>166</v>
      </c>
      <c r="R56" s="131" t="s">
        <v>165</v>
      </c>
    </row>
    <row r="57" spans="1:18" ht="15" customHeight="1" x14ac:dyDescent="0.25">
      <c r="Q57" s="290"/>
      <c r="R57" s="131" t="s">
        <v>167</v>
      </c>
    </row>
    <row r="58" spans="1:18" x14ac:dyDescent="0.25">
      <c r="Q58" s="290"/>
      <c r="R58" s="131" t="s">
        <v>168</v>
      </c>
    </row>
    <row r="59" spans="1:18" x14ac:dyDescent="0.25">
      <c r="Q59" s="290"/>
      <c r="R59" s="131" t="s">
        <v>169</v>
      </c>
    </row>
    <row r="60" spans="1:18" x14ac:dyDescent="0.25">
      <c r="Q60" s="290"/>
      <c r="R60" s="131" t="s">
        <v>108</v>
      </c>
    </row>
    <row r="61" spans="1:18" x14ac:dyDescent="0.25">
      <c r="Q61" s="290"/>
      <c r="R61" s="131" t="s">
        <v>170</v>
      </c>
    </row>
    <row r="62" spans="1:18" x14ac:dyDescent="0.25">
      <c r="Q62" s="290"/>
      <c r="R62" s="131" t="s">
        <v>171</v>
      </c>
    </row>
    <row r="63" spans="1:18" x14ac:dyDescent="0.25">
      <c r="Q63" s="290"/>
      <c r="R63" s="131" t="s">
        <v>172</v>
      </c>
    </row>
    <row r="64" spans="1:18" x14ac:dyDescent="0.25">
      <c r="Q64" s="290"/>
      <c r="R64" s="131" t="s">
        <v>173</v>
      </c>
    </row>
    <row r="65" spans="17:18" x14ac:dyDescent="0.25">
      <c r="Q65" s="291"/>
      <c r="R65" s="134" t="s">
        <v>174</v>
      </c>
    </row>
    <row r="66" spans="17:18" x14ac:dyDescent="0.25">
      <c r="Q66" s="292" t="s">
        <v>175</v>
      </c>
      <c r="R66" s="134" t="s">
        <v>176</v>
      </c>
    </row>
    <row r="67" spans="17:18" x14ac:dyDescent="0.25">
      <c r="Q67" s="292"/>
      <c r="R67" s="135" t="s">
        <v>177</v>
      </c>
    </row>
    <row r="68" spans="17:18" x14ac:dyDescent="0.25">
      <c r="Q68" s="292"/>
      <c r="R68" s="135" t="s">
        <v>178</v>
      </c>
    </row>
    <row r="69" spans="17:18" x14ac:dyDescent="0.25">
      <c r="Q69" s="292"/>
      <c r="R69" s="131" t="s">
        <v>110</v>
      </c>
    </row>
    <row r="70" spans="17:18" x14ac:dyDescent="0.25">
      <c r="Q70" s="292"/>
      <c r="R70" s="131" t="s">
        <v>179</v>
      </c>
    </row>
    <row r="71" spans="17:18" x14ac:dyDescent="0.25">
      <c r="Q71" s="292"/>
      <c r="R71" s="131" t="s">
        <v>180</v>
      </c>
    </row>
    <row r="72" spans="17:18" x14ac:dyDescent="0.25">
      <c r="Q72" s="292"/>
      <c r="R72" s="131" t="s">
        <v>181</v>
      </c>
    </row>
    <row r="73" spans="17:18" x14ac:dyDescent="0.25">
      <c r="Q73" s="292"/>
      <c r="R73" s="131" t="s">
        <v>182</v>
      </c>
    </row>
    <row r="74" spans="17:18" x14ac:dyDescent="0.25">
      <c r="Q74" s="292"/>
      <c r="R74" s="131" t="s">
        <v>183</v>
      </c>
    </row>
    <row r="75" spans="17:18" x14ac:dyDescent="0.25">
      <c r="Q75" s="292"/>
      <c r="R75" s="131" t="s">
        <v>184</v>
      </c>
    </row>
    <row r="76" spans="17:18" x14ac:dyDescent="0.25">
      <c r="R76" s="136" t="s">
        <v>165</v>
      </c>
    </row>
  </sheetData>
  <mergeCells count="90">
    <mergeCell ref="R2:AA2"/>
    <mergeCell ref="B9:C9"/>
    <mergeCell ref="D9:E9"/>
    <mergeCell ref="G9:H9"/>
    <mergeCell ref="I9:K9"/>
    <mergeCell ref="E2:K5"/>
    <mergeCell ref="I20:K20"/>
    <mergeCell ref="B20:C20"/>
    <mergeCell ref="D20:E20"/>
    <mergeCell ref="B2:D5"/>
    <mergeCell ref="B7:K7"/>
    <mergeCell ref="B17:C17"/>
    <mergeCell ref="D17:E17"/>
    <mergeCell ref="G17:H17"/>
    <mergeCell ref="I17:K17"/>
    <mergeCell ref="B10:C10"/>
    <mergeCell ref="D10:E10"/>
    <mergeCell ref="G10:H10"/>
    <mergeCell ref="I10:K10"/>
    <mergeCell ref="B11:C11"/>
    <mergeCell ref="D11:E11"/>
    <mergeCell ref="G11:H11"/>
    <mergeCell ref="I11:K11"/>
    <mergeCell ref="B12:C12"/>
    <mergeCell ref="D12:E12"/>
    <mergeCell ref="G12:H12"/>
    <mergeCell ref="I12:K12"/>
    <mergeCell ref="B15:K15"/>
    <mergeCell ref="B18:C18"/>
    <mergeCell ref="D18:E18"/>
    <mergeCell ref="G18:H18"/>
    <mergeCell ref="I18:K18"/>
    <mergeCell ref="B19:C19"/>
    <mergeCell ref="D19:E19"/>
    <mergeCell ref="G19:H19"/>
    <mergeCell ref="I19:K19"/>
    <mergeCell ref="B27:D27"/>
    <mergeCell ref="I27:J27"/>
    <mergeCell ref="B21:C21"/>
    <mergeCell ref="D21:E21"/>
    <mergeCell ref="G21:H21"/>
    <mergeCell ref="I21:K21"/>
    <mergeCell ref="B24:K24"/>
    <mergeCell ref="B25:D25"/>
    <mergeCell ref="I25:J25"/>
    <mergeCell ref="B26:D26"/>
    <mergeCell ref="I26:J26"/>
    <mergeCell ref="G20:H20"/>
    <mergeCell ref="B28:D28"/>
    <mergeCell ref="I28:J28"/>
    <mergeCell ref="B29:D29"/>
    <mergeCell ref="I29:J29"/>
    <mergeCell ref="B30:D30"/>
    <mergeCell ref="I30:J30"/>
    <mergeCell ref="B31:D31"/>
    <mergeCell ref="I31:J31"/>
    <mergeCell ref="B32:D32"/>
    <mergeCell ref="I32:J32"/>
    <mergeCell ref="B33:D33"/>
    <mergeCell ref="I33:J33"/>
    <mergeCell ref="B34:D34"/>
    <mergeCell ref="I34:J34"/>
    <mergeCell ref="B35:D35"/>
    <mergeCell ref="I35:J35"/>
    <mergeCell ref="B36:D36"/>
    <mergeCell ref="I36:J36"/>
    <mergeCell ref="B47:C47"/>
    <mergeCell ref="D47:F47"/>
    <mergeCell ref="G47:H47"/>
    <mergeCell ref="I47:K47"/>
    <mergeCell ref="B37:D37"/>
    <mergeCell ref="I37:J37"/>
    <mergeCell ref="B38:D38"/>
    <mergeCell ref="B39:D39"/>
    <mergeCell ref="B41:D43"/>
    <mergeCell ref="E41:K43"/>
    <mergeCell ref="B44:D44"/>
    <mergeCell ref="E44:H44"/>
    <mergeCell ref="I44:J44"/>
    <mergeCell ref="B45:D45"/>
    <mergeCell ref="E45:K45"/>
    <mergeCell ref="Q51:Q55"/>
    <mergeCell ref="Q56:Q65"/>
    <mergeCell ref="Q66:Q75"/>
    <mergeCell ref="B48:C48"/>
    <mergeCell ref="D48:F48"/>
    <mergeCell ref="G48:H48"/>
    <mergeCell ref="I48:K48"/>
    <mergeCell ref="B49:C49"/>
    <mergeCell ref="B50:K50"/>
  </mergeCells>
  <dataValidations count="11">
    <dataValidation type="list" allowBlank="1" showInputMessage="1" showErrorMessage="1" sqref="D47:F47">
      <formula1>"Jaime A. Hernandez G.,Diana P. Delgado G.,Willy Corzo,Jorge Santander,Jose Gil,Daniel Bastidas"</formula1>
    </dataValidation>
    <dataValidation type="list" allowBlank="1" showInputMessage="1" showErrorMessage="1" sqref="D48:F48">
      <formula1>"INSPECTOR DE HIDROCARBUROS, INSPECTOR DE COMBUSTIBLES"</formula1>
    </dataValidation>
    <dataValidation type="list" allowBlank="1" showInputMessage="1" showErrorMessage="1" sqref="I17:K17">
      <formula1>$R$56:$R$65</formula1>
    </dataValidation>
    <dataValidation type="list" allowBlank="1" showInputMessage="1" showErrorMessage="1" sqref="I18:K18">
      <formula1>"CLIENTE, OIL TEST INTERNACIONAL, OTROS"</formula1>
    </dataValidation>
    <dataValidation type="list" allowBlank="1" showInputMessage="1" showErrorMessage="1" sqref="D21:E21">
      <formula1>"CRUDO, FUEL OIL, DESTILADO RESIDUAL, ACPM, GASOLINA"</formula1>
    </dataValidation>
    <dataValidation type="list" allowBlank="1" showInputMessage="1" showErrorMessage="1" sqref="D19:E19">
      <formula1>$R$51:$R$55</formula1>
    </dataValidation>
    <dataValidation type="list" allowBlank="1" showInputMessage="1" showErrorMessage="1" sqref="D18:E18">
      <formula1>$R$66:$R$76</formula1>
    </dataValidation>
    <dataValidation type="list" allowBlank="1" showInputMessage="1" showErrorMessage="1" sqref="E45:K45">
      <formula1>"La muestra cumple con los requisitos mínimos para los análisis solicitados, La muestra no cumple con los requisitos mínimos para los análisis solicitados"</formula1>
    </dataValidation>
    <dataValidation type="list" allowBlank="1" showInputMessage="1" showErrorMessage="1" sqref="I12:K12">
      <formula1>"CRUDOS CPF1, CRUDOS CPF2, AGUAS CPF1, AGUAS CPF2"</formula1>
    </dataValidation>
    <dataValidation type="list" allowBlank="1" showInputMessage="1" showErrorMessage="1" sqref="K26:K27 K29:K40">
      <formula1>"No conforme,Conforme"</formula1>
    </dataValidation>
    <dataValidation type="list" allowBlank="1" showInputMessage="1" showErrorMessage="1" sqref="A33:A39">
      <formula1>$P$74:$P$76</formula1>
    </dataValidation>
  </dataValidations>
  <pageMargins left="0.39370078740157483" right="0.39370078740157483" top="0.35433070866141736" bottom="0.35433070866141736" header="0.31496062992125984" footer="0.31496062992125984"/>
  <pageSetup scale="8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52"/>
  <sheetViews>
    <sheetView topLeftCell="A7" workbookViewId="0">
      <selection activeCell="D21" sqref="D21"/>
    </sheetView>
  </sheetViews>
  <sheetFormatPr baseColWidth="10" defaultRowHeight="15" x14ac:dyDescent="0.25"/>
  <cols>
    <col min="1" max="2" width="10.28515625" customWidth="1"/>
    <col min="3" max="3" width="12.140625" customWidth="1"/>
    <col min="4" max="4" width="17.140625" customWidth="1"/>
    <col min="5" max="5" width="7.140625" customWidth="1"/>
    <col min="6" max="6" width="9.5703125" customWidth="1"/>
    <col min="7" max="7" width="12.7109375" customWidth="1"/>
    <col min="8" max="8" width="9.140625" customWidth="1"/>
    <col min="9" max="9" width="10" customWidth="1"/>
    <col min="10" max="10" width="6.42578125" customWidth="1"/>
  </cols>
  <sheetData>
    <row r="1" spans="1:19" ht="11.25" customHeight="1" x14ac:dyDescent="0.25">
      <c r="A1" s="383"/>
      <c r="B1" s="384"/>
      <c r="C1" s="275" t="s">
        <v>0</v>
      </c>
      <c r="D1" s="275"/>
      <c r="E1" s="275"/>
      <c r="F1" s="275"/>
      <c r="G1" s="275"/>
      <c r="H1" s="275"/>
      <c r="I1" s="276"/>
      <c r="J1" s="1"/>
      <c r="Q1" s="22"/>
      <c r="R1" s="22"/>
      <c r="S1" s="22"/>
    </row>
    <row r="2" spans="1:19" ht="11.25" customHeight="1" x14ac:dyDescent="0.25">
      <c r="A2" s="365"/>
      <c r="B2" s="363"/>
      <c r="C2" s="277"/>
      <c r="D2" s="277"/>
      <c r="E2" s="277"/>
      <c r="F2" s="277"/>
      <c r="G2" s="277"/>
      <c r="H2" s="277"/>
      <c r="I2" s="278"/>
      <c r="J2" s="1"/>
      <c r="Q2" s="22"/>
      <c r="R2" s="78"/>
      <c r="S2" s="22"/>
    </row>
    <row r="3" spans="1:19" ht="11.25" customHeight="1" x14ac:dyDescent="0.25">
      <c r="A3" s="365"/>
      <c r="B3" s="363"/>
      <c r="C3" s="277" t="s">
        <v>74</v>
      </c>
      <c r="D3" s="277"/>
      <c r="E3" s="387" t="s">
        <v>25</v>
      </c>
      <c r="F3" s="387"/>
      <c r="G3" s="388">
        <v>42810</v>
      </c>
      <c r="H3" s="277" t="str">
        <f>ANALITO!H3</f>
        <v>VERSIÓN 0,71</v>
      </c>
      <c r="I3" s="278"/>
      <c r="J3" s="1"/>
      <c r="Q3" s="22"/>
      <c r="R3" s="22"/>
      <c r="S3" s="22"/>
    </row>
    <row r="4" spans="1:19" ht="12" customHeight="1" x14ac:dyDescent="0.25">
      <c r="A4" s="365"/>
      <c r="B4" s="363"/>
      <c r="C4" s="277"/>
      <c r="D4" s="277"/>
      <c r="E4" s="387"/>
      <c r="F4" s="387"/>
      <c r="G4" s="388"/>
      <c r="H4" s="277"/>
      <c r="I4" s="278"/>
      <c r="J4" s="1"/>
    </row>
    <row r="5" spans="1:19" ht="16.5" customHeight="1" thickBot="1" x14ac:dyDescent="0.3">
      <c r="A5" s="385"/>
      <c r="B5" s="386"/>
      <c r="C5" s="77" t="s">
        <v>26</v>
      </c>
      <c r="D5" s="389" t="s">
        <v>89</v>
      </c>
      <c r="E5" s="389"/>
      <c r="F5" s="2" t="s">
        <v>27</v>
      </c>
      <c r="G5" s="389" t="s">
        <v>28</v>
      </c>
      <c r="H5" s="389"/>
      <c r="I5" s="390"/>
      <c r="J5" s="1"/>
    </row>
    <row r="6" spans="1:19" ht="15" customHeight="1" x14ac:dyDescent="0.25">
      <c r="A6" s="374" t="s">
        <v>29</v>
      </c>
      <c r="B6" s="375"/>
      <c r="C6" s="375"/>
      <c r="D6" s="375"/>
      <c r="E6" s="375"/>
      <c r="F6" s="375"/>
      <c r="G6" s="375"/>
      <c r="H6" s="375"/>
      <c r="I6" s="376"/>
      <c r="J6" s="1"/>
    </row>
    <row r="7" spans="1:19" ht="19.5" customHeight="1" x14ac:dyDescent="0.25">
      <c r="A7" s="3" t="s">
        <v>30</v>
      </c>
      <c r="B7" s="4">
        <f>IFERROR(VLOOKUP(D7,'Base de Datos'!A1:X11616,2,FALSE),"")</f>
        <v>43275</v>
      </c>
      <c r="C7" s="5" t="s">
        <v>31</v>
      </c>
      <c r="D7" s="79">
        <v>2165</v>
      </c>
      <c r="E7" s="286" t="s">
        <v>32</v>
      </c>
      <c r="F7" s="286"/>
      <c r="G7" s="265" t="str">
        <f>IFERROR(VLOOKUP(D7,'Base de Datos'!A1:X11616,3,FALSE),"")</f>
        <v>TK 700 RECIBE</v>
      </c>
      <c r="H7" s="265"/>
      <c r="I7" s="377"/>
      <c r="J7" s="6"/>
    </row>
    <row r="8" spans="1:19" ht="19.5" customHeight="1" x14ac:dyDescent="0.25">
      <c r="A8" s="3" t="s">
        <v>33</v>
      </c>
      <c r="B8" s="76">
        <f>IFERROR(VLOOKUP(D7,'Base de Datos'!A1:X11616,4,FALSE),"")</f>
        <v>64.2</v>
      </c>
      <c r="C8" s="5" t="s">
        <v>34</v>
      </c>
      <c r="D8" s="76">
        <f>IFERROR(VLOOKUP(D7,'Base de Datos'!A1:X11616,5,FALSE),"")</f>
        <v>61</v>
      </c>
      <c r="E8" s="265" t="s">
        <v>35</v>
      </c>
      <c r="F8" s="265"/>
      <c r="G8" s="378">
        <f>IFERROR(VLOOKUP(D7,'Base de Datos'!A1:X11616,6,FALSE),"")</f>
        <v>1.7000000000000001E-2</v>
      </c>
      <c r="H8" s="378"/>
      <c r="I8" s="379"/>
      <c r="J8" s="6"/>
    </row>
    <row r="9" spans="1:19" ht="19.5" customHeight="1" x14ac:dyDescent="0.25">
      <c r="A9" s="380" t="s">
        <v>36</v>
      </c>
      <c r="B9" s="265"/>
      <c r="C9" s="7" t="s">
        <v>37</v>
      </c>
      <c r="D9" s="265" t="s">
        <v>38</v>
      </c>
      <c r="E9" s="265"/>
      <c r="F9" s="7">
        <f>IFERROR(VLOOKUP(D7,'Base de Datos'!A1:X11616,7,FALSE),"")</f>
        <v>521333</v>
      </c>
      <c r="G9" s="286" t="s">
        <v>39</v>
      </c>
      <c r="H9" s="286"/>
      <c r="I9" s="8" t="str">
        <f>IFERROR(VLOOKUP(D7,'Base de Datos'!A1:X11616,8,FALSE),"")</f>
        <v>4J0643</v>
      </c>
      <c r="J9" s="9"/>
    </row>
    <row r="10" spans="1:19" ht="19.5" customHeight="1" x14ac:dyDescent="0.25">
      <c r="A10" s="10" t="s">
        <v>40</v>
      </c>
      <c r="B10" s="381">
        <f>IFERROR(VLOOKUP(D7,'Base de Datos'!A1:X11616,9,FALSE),"")</f>
        <v>15.9</v>
      </c>
      <c r="C10" s="11" t="s">
        <v>41</v>
      </c>
      <c r="D10" s="193">
        <f>IFERROR(VLOOKUP(D7,'Base de Datos'!A1:X11579,10,FALSE),"")</f>
        <v>119.5</v>
      </c>
      <c r="E10" s="11" t="s">
        <v>40</v>
      </c>
      <c r="F10" s="381">
        <f>IFERROR(VLOOKUP(D7,'Base de Datos'!A1:X11616,12,FALSE),"")</f>
        <v>12.9</v>
      </c>
      <c r="G10" s="11" t="s">
        <v>42</v>
      </c>
      <c r="H10" s="372">
        <f>IFERROR(VLOOKUP(D7,'Base de Datos'!A1:X11616,13,FALSE),"")</f>
        <v>0.97991689750692512</v>
      </c>
      <c r="I10" s="382"/>
      <c r="J10" s="12"/>
    </row>
    <row r="11" spans="1:19" ht="19.5" customHeight="1" x14ac:dyDescent="0.25">
      <c r="A11" s="13" t="s">
        <v>43</v>
      </c>
      <c r="B11" s="381"/>
      <c r="C11" s="14" t="s">
        <v>44</v>
      </c>
      <c r="D11" s="193">
        <f>IFERROR(VLOOKUP(D7,'Base de Datos'!A1:X11579,11,FALSE),"")</f>
        <v>119.5</v>
      </c>
      <c r="E11" s="14" t="s">
        <v>45</v>
      </c>
      <c r="F11" s="381"/>
      <c r="G11" s="14" t="s">
        <v>46</v>
      </c>
      <c r="H11" s="372"/>
      <c r="I11" s="382"/>
      <c r="J11" s="12"/>
    </row>
    <row r="12" spans="1:19" ht="19.5" customHeight="1" x14ac:dyDescent="0.25">
      <c r="A12" s="365" t="s">
        <v>47</v>
      </c>
      <c r="B12" s="363"/>
      <c r="C12" s="7" t="s">
        <v>48</v>
      </c>
      <c r="D12" s="7" t="s">
        <v>49</v>
      </c>
      <c r="E12" s="269" t="s">
        <v>90</v>
      </c>
      <c r="F12" s="270"/>
      <c r="G12" s="11" t="s">
        <v>50</v>
      </c>
      <c r="H12" s="15">
        <f>IFERROR(VLOOKUP(D7,'Base de Datos'!A1:X11616,19,FALSE),"")</f>
        <v>1.3320000000000001</v>
      </c>
      <c r="I12" s="74" t="s">
        <v>22</v>
      </c>
      <c r="J12" s="12"/>
    </row>
    <row r="13" spans="1:19" ht="19.5" customHeight="1" x14ac:dyDescent="0.25">
      <c r="A13" s="10" t="s">
        <v>51</v>
      </c>
      <c r="B13" s="75">
        <f>IFERROR(VLOOKUP(D7,'Base de Datos'!A1:X11616,14,FALSE),"")</f>
        <v>1.3772</v>
      </c>
      <c r="C13" s="11" t="s">
        <v>52</v>
      </c>
      <c r="D13" s="16">
        <f>IFERROR(VLOOKUP(D7,'Base de Datos'!A1:X11616,16,FALSE),"")</f>
        <v>3.8340000000000001</v>
      </c>
      <c r="E13" s="17" t="s">
        <v>53</v>
      </c>
      <c r="F13" s="371">
        <f>IFERROR(VLOOKUP(D7,'Base de Datos'!A1:X11616,18,FALSE),"")</f>
        <v>4.7849000000000004</v>
      </c>
      <c r="G13" s="14" t="s">
        <v>54</v>
      </c>
      <c r="H13" s="15" t="b">
        <f>Busqueda!D22=IF(D14="","",ROUND((D14*F13)/(B14*10),3))</f>
        <v>0</v>
      </c>
      <c r="I13" s="373">
        <f>IFERROR(VLOOKUP(D7,'Base de Datos'!A1:X11616,22,FALSE),"")</f>
        <v>1.32</v>
      </c>
      <c r="J13" s="12"/>
    </row>
    <row r="14" spans="1:19" ht="19.5" customHeight="1" x14ac:dyDescent="0.25">
      <c r="A14" s="13" t="s">
        <v>55</v>
      </c>
      <c r="B14" s="75">
        <f>IFERROR(VLOOKUP(D7,'Base de Datos'!A1:X11616,15,FALSE),"")</f>
        <v>1.2764</v>
      </c>
      <c r="C14" s="14" t="s">
        <v>56</v>
      </c>
      <c r="D14" s="16">
        <f>IFERROR(VLOOKUP(D7,'Base de Datos'!A1:X11616,17,FALSE),"")</f>
        <v>3.5419999999999998</v>
      </c>
      <c r="E14" s="18" t="s">
        <v>57</v>
      </c>
      <c r="F14" s="372"/>
      <c r="G14" s="73" t="s">
        <v>58</v>
      </c>
      <c r="H14" s="15">
        <f>IFERROR(VLOOKUP(D7,'Base de Datos'!A1:X11616,21,FALSE),"")</f>
        <v>1.3029999999999999</v>
      </c>
      <c r="I14" s="373"/>
      <c r="J14" s="12"/>
    </row>
    <row r="15" spans="1:19" ht="19.5" customHeight="1" x14ac:dyDescent="0.25">
      <c r="A15" s="369" t="s">
        <v>59</v>
      </c>
      <c r="B15" s="370"/>
      <c r="C15" s="370"/>
      <c r="D15" s="370"/>
      <c r="E15" s="370"/>
      <c r="F15" s="270"/>
      <c r="G15" s="363" t="str">
        <f>IFERROR(VLOOKUP(D7,'Base de Datos'!A1:X11616,24,FALSE),"")</f>
        <v>Felix Serrano</v>
      </c>
      <c r="H15" s="363"/>
      <c r="I15" s="364"/>
      <c r="J15" s="12"/>
    </row>
    <row r="16" spans="1:19" ht="19.5" customHeight="1" x14ac:dyDescent="0.25">
      <c r="A16" s="365">
        <f>IFERROR(VLOOKUP(D7,'Base de Datos'!A1:X11616,23,FALSE),"")</f>
        <v>0</v>
      </c>
      <c r="B16" s="363"/>
      <c r="C16" s="363"/>
      <c r="D16" s="363"/>
      <c r="E16" s="363"/>
      <c r="F16" s="363"/>
      <c r="G16" s="363" t="s">
        <v>60</v>
      </c>
      <c r="H16" s="363"/>
      <c r="I16" s="364"/>
      <c r="J16" s="12"/>
    </row>
    <row r="17" spans="1:10" ht="9.75" customHeight="1" x14ac:dyDescent="0.25">
      <c r="A17" s="366" t="s">
        <v>29</v>
      </c>
      <c r="B17" s="367"/>
      <c r="C17" s="367"/>
      <c r="D17" s="367"/>
      <c r="E17" s="367"/>
      <c r="F17" s="367"/>
      <c r="G17" s="367"/>
      <c r="H17" s="367"/>
      <c r="I17" s="368"/>
      <c r="J17" s="12"/>
    </row>
    <row r="18" spans="1:10" x14ac:dyDescent="0.25">
      <c r="A18" s="19"/>
      <c r="B18" s="9"/>
      <c r="C18" s="19"/>
      <c r="D18" s="20"/>
      <c r="E18" s="9"/>
      <c r="F18" s="9"/>
      <c r="G18" s="9"/>
      <c r="H18" s="9"/>
      <c r="I18" s="9"/>
      <c r="J18" s="12"/>
    </row>
    <row r="19" spans="1:10" x14ac:dyDescent="0.25">
      <c r="A19" s="19"/>
      <c r="B19" s="19"/>
      <c r="C19" s="19"/>
      <c r="D19" s="19"/>
      <c r="E19" s="21"/>
      <c r="F19" s="21"/>
      <c r="G19" s="21"/>
      <c r="H19" s="21"/>
      <c r="I19" s="21"/>
      <c r="J19" s="12"/>
    </row>
    <row r="20" spans="1:10" x14ac:dyDescent="0.25">
      <c r="A20" s="21"/>
      <c r="B20" s="21"/>
      <c r="C20" s="22"/>
      <c r="D20" s="21"/>
      <c r="E20" s="21"/>
      <c r="F20" s="22"/>
      <c r="G20" s="9"/>
      <c r="H20" s="9"/>
      <c r="I20" s="9"/>
      <c r="J20" s="12"/>
    </row>
    <row r="21" spans="1:10" x14ac:dyDescent="0.25">
      <c r="A21" s="12"/>
      <c r="B21" s="72"/>
      <c r="C21" s="12"/>
      <c r="D21" s="12">
        <f>IF(D13="","",ROUND((D13*F13)/(B13*10),3))</f>
        <v>1.3320000000000001</v>
      </c>
      <c r="E21" s="12"/>
      <c r="F21" s="72"/>
      <c r="G21" s="12"/>
      <c r="H21" s="72"/>
      <c r="I21" s="72"/>
      <c r="J21" s="12"/>
    </row>
    <row r="22" spans="1:10" x14ac:dyDescent="0.25">
      <c r="A22" s="12"/>
      <c r="B22" s="72"/>
      <c r="C22" s="12"/>
      <c r="D22" s="12"/>
      <c r="E22" s="12"/>
      <c r="F22" s="72"/>
      <c r="G22" s="12"/>
      <c r="H22" s="72"/>
      <c r="I22" s="72"/>
      <c r="J22" s="12"/>
    </row>
    <row r="23" spans="1:10" x14ac:dyDescent="0.25">
      <c r="A23" s="72"/>
      <c r="B23" s="72"/>
      <c r="C23" s="22"/>
      <c r="D23" s="22"/>
      <c r="E23" s="72"/>
      <c r="F23" s="72"/>
      <c r="G23" s="12"/>
      <c r="H23" s="22"/>
      <c r="I23" s="72"/>
      <c r="J23" s="12"/>
    </row>
    <row r="24" spans="1:10" x14ac:dyDescent="0.25">
      <c r="A24" s="12"/>
      <c r="B24" s="72"/>
      <c r="C24" s="12"/>
      <c r="D24" s="22"/>
      <c r="E24" s="22"/>
      <c r="F24" s="72"/>
      <c r="G24" s="12"/>
      <c r="H24" s="72"/>
      <c r="I24" s="72"/>
      <c r="J24" s="12"/>
    </row>
    <row r="25" spans="1:10" x14ac:dyDescent="0.25">
      <c r="A25" s="12"/>
      <c r="B25" s="72"/>
      <c r="C25" s="12"/>
      <c r="D25" s="22"/>
      <c r="E25" s="23"/>
      <c r="F25" s="72"/>
      <c r="G25" s="72"/>
      <c r="H25" s="72"/>
      <c r="I25" s="72"/>
      <c r="J25" s="12"/>
    </row>
    <row r="26" spans="1:10" ht="15" customHeight="1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12"/>
    </row>
    <row r="27" spans="1:10" x14ac:dyDescent="0.25">
      <c r="A27" s="72"/>
      <c r="B27" s="72"/>
      <c r="C27" s="72"/>
      <c r="D27" s="72"/>
      <c r="E27" s="72"/>
      <c r="F27" s="72"/>
      <c r="G27" s="72"/>
      <c r="H27" s="72"/>
      <c r="I27" s="72"/>
      <c r="J27" s="12"/>
    </row>
    <row r="28" spans="1:10" ht="9.75" customHeight="1" x14ac:dyDescent="0.25">
      <c r="A28" s="24"/>
      <c r="B28" s="72"/>
      <c r="C28" s="72"/>
      <c r="D28" s="72"/>
      <c r="E28" s="72"/>
      <c r="F28" s="72"/>
      <c r="G28" s="72"/>
      <c r="H28" s="72"/>
      <c r="I28" s="72"/>
      <c r="J28" s="12"/>
    </row>
    <row r="29" spans="1:10" x14ac:dyDescent="0.25">
      <c r="A29" s="19"/>
      <c r="B29" s="9"/>
      <c r="C29" s="19"/>
      <c r="D29" s="20"/>
      <c r="E29" s="9"/>
      <c r="F29" s="9"/>
      <c r="G29" s="9"/>
      <c r="H29" s="9"/>
      <c r="I29" s="9"/>
      <c r="J29" s="12"/>
    </row>
    <row r="30" spans="1:10" x14ac:dyDescent="0.25">
      <c r="A30" s="19"/>
      <c r="B30" s="19"/>
      <c r="C30" s="19"/>
      <c r="D30" s="19"/>
      <c r="E30" s="21"/>
      <c r="F30" s="21"/>
      <c r="G30" s="21"/>
      <c r="H30" s="21"/>
      <c r="I30" s="21"/>
      <c r="J30" s="12"/>
    </row>
    <row r="31" spans="1:10" x14ac:dyDescent="0.25">
      <c r="A31" s="21"/>
      <c r="B31" s="21"/>
      <c r="C31" s="22"/>
      <c r="D31" s="21"/>
      <c r="E31" s="21"/>
      <c r="F31" s="22"/>
      <c r="G31" s="9"/>
      <c r="H31" s="9"/>
      <c r="I31" s="9"/>
      <c r="J31" s="12"/>
    </row>
    <row r="32" spans="1:10" x14ac:dyDescent="0.25">
      <c r="A32" s="12"/>
      <c r="B32" s="72"/>
      <c r="C32" s="12"/>
      <c r="D32" s="12"/>
      <c r="E32" s="12"/>
      <c r="F32" s="72"/>
      <c r="G32" s="12"/>
      <c r="H32" s="72"/>
      <c r="I32" s="72"/>
      <c r="J32" s="12"/>
    </row>
    <row r="33" spans="1:12" x14ac:dyDescent="0.25">
      <c r="A33" s="12"/>
      <c r="B33" s="72"/>
      <c r="C33" s="12"/>
      <c r="D33" s="12"/>
      <c r="E33" s="12"/>
      <c r="F33" s="72"/>
      <c r="G33" s="12"/>
      <c r="H33" s="72"/>
      <c r="I33" s="72"/>
      <c r="J33" s="12"/>
    </row>
    <row r="34" spans="1:12" x14ac:dyDescent="0.25">
      <c r="A34" s="72"/>
      <c r="B34" s="72"/>
      <c r="C34" s="22"/>
      <c r="D34" s="22"/>
      <c r="E34" s="72"/>
      <c r="F34" s="72"/>
      <c r="G34" s="12"/>
      <c r="H34" s="22"/>
      <c r="I34" s="72"/>
      <c r="J34" s="12"/>
    </row>
    <row r="35" spans="1:12" ht="15" customHeight="1" x14ac:dyDescent="0.25">
      <c r="A35" s="12"/>
      <c r="B35" s="72"/>
      <c r="C35" s="12"/>
      <c r="D35" s="22"/>
      <c r="E35" s="22"/>
      <c r="F35" s="72"/>
      <c r="G35" s="12"/>
      <c r="H35" s="72"/>
      <c r="I35" s="72"/>
      <c r="J35" s="12"/>
    </row>
    <row r="36" spans="1:12" x14ac:dyDescent="0.25">
      <c r="A36" s="12"/>
      <c r="B36" s="72"/>
      <c r="C36" s="12"/>
      <c r="D36" s="22"/>
      <c r="E36" s="23"/>
      <c r="F36" s="72"/>
      <c r="G36" s="72"/>
      <c r="H36" s="72"/>
      <c r="I36" s="72"/>
      <c r="J36" s="12"/>
    </row>
    <row r="37" spans="1:12" x14ac:dyDescent="0.25">
      <c r="A37" s="72"/>
      <c r="B37" s="72"/>
      <c r="C37" s="72"/>
      <c r="D37" s="72"/>
      <c r="E37" s="72"/>
      <c r="F37" s="72"/>
      <c r="G37" s="72"/>
      <c r="H37" s="72"/>
      <c r="I37" s="72"/>
      <c r="J37" s="12"/>
    </row>
    <row r="38" spans="1:12" x14ac:dyDescent="0.25">
      <c r="A38" s="72"/>
      <c r="B38" s="72"/>
      <c r="C38" s="72"/>
      <c r="D38" s="72"/>
      <c r="E38" s="72"/>
      <c r="F38" s="72"/>
      <c r="G38" s="72"/>
      <c r="H38" s="72"/>
      <c r="I38" s="72"/>
    </row>
    <row r="39" spans="1:12" ht="9.75" customHeight="1" x14ac:dyDescent="0.25">
      <c r="A39" s="24"/>
      <c r="B39" s="72"/>
      <c r="C39" s="72"/>
      <c r="D39" s="72"/>
      <c r="E39" s="72"/>
      <c r="F39" s="72"/>
      <c r="G39" s="72"/>
      <c r="H39" s="72"/>
      <c r="I39" s="72"/>
    </row>
    <row r="40" spans="1:12" x14ac:dyDescent="0.25">
      <c r="A40" s="19"/>
      <c r="B40" s="9"/>
      <c r="C40" s="19"/>
      <c r="D40" s="20"/>
      <c r="E40" s="9"/>
      <c r="F40" s="9"/>
      <c r="G40" s="9"/>
      <c r="H40" s="9"/>
      <c r="I40" s="9"/>
      <c r="L40" s="22"/>
    </row>
    <row r="41" spans="1:12" x14ac:dyDescent="0.25">
      <c r="A41" s="19"/>
      <c r="B41" s="19"/>
      <c r="C41" s="19"/>
      <c r="D41" s="19"/>
      <c r="E41" s="21"/>
      <c r="F41" s="21"/>
      <c r="G41" s="21"/>
      <c r="H41" s="21"/>
      <c r="I41" s="21"/>
    </row>
    <row r="42" spans="1:12" x14ac:dyDescent="0.25">
      <c r="A42" s="21"/>
      <c r="B42" s="21"/>
      <c r="C42" s="22"/>
      <c r="D42" s="21"/>
      <c r="E42" s="21"/>
      <c r="F42" s="22"/>
      <c r="G42" s="9"/>
      <c r="H42" s="9"/>
      <c r="I42" s="9"/>
    </row>
    <row r="43" spans="1:12" x14ac:dyDescent="0.25">
      <c r="A43" s="12"/>
      <c r="B43" s="72"/>
      <c r="C43" s="12"/>
      <c r="D43" s="12"/>
      <c r="E43" s="12"/>
      <c r="F43" s="72"/>
      <c r="G43" s="12"/>
      <c r="H43" s="72"/>
      <c r="I43" s="72"/>
    </row>
    <row r="44" spans="1:12" ht="15" customHeight="1" x14ac:dyDescent="0.25">
      <c r="A44" s="12"/>
      <c r="B44" s="72"/>
      <c r="C44" s="12"/>
      <c r="D44" s="12"/>
      <c r="E44" s="12"/>
      <c r="F44" s="72"/>
      <c r="G44" s="12"/>
      <c r="H44" s="72"/>
      <c r="I44" s="72"/>
    </row>
    <row r="45" spans="1:12" x14ac:dyDescent="0.25">
      <c r="A45" s="72"/>
      <c r="B45" s="72"/>
      <c r="C45" s="22"/>
      <c r="D45" s="22"/>
      <c r="E45" s="72"/>
      <c r="F45" s="72"/>
      <c r="G45" s="12"/>
      <c r="H45" s="22"/>
      <c r="I45" s="72"/>
    </row>
    <row r="46" spans="1:12" x14ac:dyDescent="0.25">
      <c r="A46" s="12"/>
      <c r="B46" s="72"/>
      <c r="C46" s="12"/>
      <c r="D46" s="22"/>
      <c r="E46" s="22"/>
      <c r="F46" s="72"/>
      <c r="G46" s="12"/>
      <c r="H46" s="72"/>
      <c r="I46" s="72"/>
    </row>
    <row r="47" spans="1:12" x14ac:dyDescent="0.25">
      <c r="A47" s="12"/>
      <c r="B47" s="72"/>
      <c r="C47" s="12"/>
      <c r="D47" s="22"/>
      <c r="E47" s="23"/>
      <c r="F47" s="72"/>
      <c r="G47" s="72"/>
      <c r="H47" s="72"/>
      <c r="I47" s="72"/>
    </row>
    <row r="48" spans="1:12" x14ac:dyDescent="0.25">
      <c r="A48" s="72"/>
      <c r="B48" s="72"/>
      <c r="C48" s="72"/>
      <c r="D48" s="72"/>
      <c r="E48" s="72"/>
      <c r="F48" s="72"/>
      <c r="G48" s="72"/>
      <c r="H48" s="72"/>
      <c r="I48" s="72"/>
    </row>
    <row r="49" spans="1:9" x14ac:dyDescent="0.25">
      <c r="A49" s="72"/>
      <c r="B49" s="72"/>
      <c r="C49" s="72"/>
      <c r="D49" s="72"/>
      <c r="E49" s="72"/>
      <c r="F49" s="72"/>
      <c r="G49" s="72"/>
      <c r="H49" s="72"/>
      <c r="I49" s="72"/>
    </row>
    <row r="50" spans="1:9" x14ac:dyDescent="0.25">
      <c r="A50" s="296"/>
      <c r="B50" s="296"/>
      <c r="C50" s="22"/>
      <c r="D50" s="22"/>
      <c r="E50" s="72"/>
      <c r="F50" s="72"/>
      <c r="G50" s="12"/>
      <c r="H50" s="22"/>
      <c r="I50" s="72"/>
    </row>
    <row r="51" spans="1:9" x14ac:dyDescent="0.25">
      <c r="A51" s="12"/>
      <c r="B51" s="72"/>
      <c r="C51" s="12"/>
      <c r="D51" s="22"/>
      <c r="E51" s="22"/>
      <c r="F51" s="296"/>
      <c r="G51" s="12"/>
      <c r="H51" s="72"/>
      <c r="I51" s="296"/>
    </row>
    <row r="52" spans="1:9" x14ac:dyDescent="0.25">
      <c r="A52" s="12"/>
      <c r="B52" s="72"/>
      <c r="C52" s="12"/>
      <c r="D52" s="22"/>
      <c r="E52" s="23"/>
      <c r="F52" s="296"/>
      <c r="G52" s="72"/>
      <c r="H52" s="72"/>
      <c r="I52" s="296"/>
    </row>
  </sheetData>
  <mergeCells count="31">
    <mergeCell ref="A1:B5"/>
    <mergeCell ref="C1:I2"/>
    <mergeCell ref="C3:D4"/>
    <mergeCell ref="E3:F4"/>
    <mergeCell ref="G3:G4"/>
    <mergeCell ref="H3:I4"/>
    <mergeCell ref="D5:E5"/>
    <mergeCell ref="G5:I5"/>
    <mergeCell ref="F13:F14"/>
    <mergeCell ref="I13:I14"/>
    <mergeCell ref="A6:I6"/>
    <mergeCell ref="E7:F7"/>
    <mergeCell ref="G7:I7"/>
    <mergeCell ref="E8:F8"/>
    <mergeCell ref="G8:I8"/>
    <mergeCell ref="A9:B9"/>
    <mergeCell ref="D9:E9"/>
    <mergeCell ref="G9:H9"/>
    <mergeCell ref="B10:B11"/>
    <mergeCell ref="F10:F11"/>
    <mergeCell ref="H10:I11"/>
    <mergeCell ref="A12:B12"/>
    <mergeCell ref="E12:F12"/>
    <mergeCell ref="A50:B50"/>
    <mergeCell ref="F51:F52"/>
    <mergeCell ref="I51:I52"/>
    <mergeCell ref="G15:I15"/>
    <mergeCell ref="A16:F16"/>
    <mergeCell ref="G16:I16"/>
    <mergeCell ref="A17:I17"/>
    <mergeCell ref="A15:F1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AQ52"/>
  <sheetViews>
    <sheetView tabSelected="1" zoomScale="85" zoomScaleNormal="85" workbookViewId="0">
      <selection activeCell="G15" sqref="G15:I15"/>
    </sheetView>
  </sheetViews>
  <sheetFormatPr baseColWidth="10" defaultRowHeight="15" x14ac:dyDescent="0.25"/>
  <cols>
    <col min="1" max="1" width="10.28515625" customWidth="1"/>
    <col min="2" max="2" width="11.5703125" customWidth="1"/>
    <col min="3" max="3" width="12.140625" customWidth="1"/>
    <col min="4" max="4" width="17.140625" customWidth="1"/>
    <col min="5" max="5" width="7.140625" customWidth="1"/>
    <col min="6" max="6" width="9.5703125" customWidth="1"/>
    <col min="7" max="7" width="12.7109375" customWidth="1"/>
    <col min="8" max="8" width="9.140625" customWidth="1"/>
    <col min="9" max="9" width="10" customWidth="1"/>
    <col min="10" max="10" width="6.42578125" hidden="1" customWidth="1"/>
    <col min="12" max="12" width="0" hidden="1" customWidth="1"/>
    <col min="13" max="13" width="11.42578125" hidden="1" customWidth="1"/>
    <col min="14" max="14" width="9.7109375" customWidth="1"/>
    <col min="15" max="16" width="11.42578125" hidden="1" customWidth="1"/>
    <col min="17" max="17" width="62.7109375" hidden="1" customWidth="1"/>
    <col min="18" max="18" width="14.7109375" hidden="1" customWidth="1"/>
    <col min="19" max="20" width="11.42578125" hidden="1" customWidth="1"/>
    <col min="21" max="21" width="0.140625" hidden="1" customWidth="1"/>
    <col min="22" max="22" width="4.85546875" hidden="1" customWidth="1"/>
    <col min="23" max="23" width="3" hidden="1" customWidth="1"/>
    <col min="24" max="24" width="3.28515625" hidden="1" customWidth="1"/>
    <col min="25" max="25" width="3.42578125" hidden="1" customWidth="1"/>
    <col min="26" max="26" width="2.28515625" hidden="1" customWidth="1"/>
    <col min="27" max="27" width="2.7109375" hidden="1" customWidth="1"/>
    <col min="28" max="30" width="2.5703125" hidden="1" customWidth="1"/>
    <col min="31" max="31" width="16.42578125" hidden="1" customWidth="1"/>
    <col min="32" max="32" width="2.140625" hidden="1" customWidth="1"/>
    <col min="33" max="33" width="1.140625" hidden="1" customWidth="1"/>
    <col min="34" max="34" width="2.28515625" hidden="1" customWidth="1"/>
    <col min="35" max="35" width="2.42578125" hidden="1" customWidth="1"/>
    <col min="36" max="36" width="2" hidden="1" customWidth="1"/>
    <col min="37" max="37" width="2.140625" hidden="1" customWidth="1"/>
    <col min="38" max="38" width="2" hidden="1" customWidth="1"/>
    <col min="39" max="39" width="2.85546875" hidden="1" customWidth="1"/>
    <col min="40" max="40" width="14.7109375" hidden="1" customWidth="1"/>
    <col min="41" max="41" width="12.140625" hidden="1" customWidth="1"/>
    <col min="42" max="42" width="9.7109375" hidden="1" customWidth="1"/>
    <col min="43" max="43" width="10.28515625" hidden="1" customWidth="1"/>
    <col min="44" max="44" width="6" customWidth="1"/>
    <col min="45" max="45" width="8.140625" customWidth="1"/>
    <col min="46" max="46" width="7.85546875" customWidth="1"/>
    <col min="47" max="47" width="8.42578125" customWidth="1"/>
    <col min="48" max="48" width="6.7109375" customWidth="1"/>
    <col min="49" max="49" width="8.42578125" customWidth="1"/>
    <col min="50" max="50" width="6.140625" customWidth="1"/>
    <col min="51" max="51" width="8.85546875" customWidth="1"/>
    <col min="52" max="52" width="10.28515625" customWidth="1"/>
  </cols>
  <sheetData>
    <row r="1" spans="1:42" ht="11.25" customHeight="1" x14ac:dyDescent="0.25">
      <c r="A1" s="383"/>
      <c r="B1" s="384"/>
      <c r="C1" s="275" t="s">
        <v>196</v>
      </c>
      <c r="D1" s="275"/>
      <c r="E1" s="275"/>
      <c r="F1" s="275"/>
      <c r="G1" s="275"/>
      <c r="H1" s="275"/>
      <c r="I1" s="276"/>
      <c r="J1" s="1"/>
      <c r="Q1" t="s">
        <v>1</v>
      </c>
      <c r="R1" t="s">
        <v>2</v>
      </c>
      <c r="S1" t="s">
        <v>3</v>
      </c>
      <c r="T1" t="s">
        <v>4</v>
      </c>
      <c r="U1" t="s">
        <v>5</v>
      </c>
      <c r="V1" t="s">
        <v>6</v>
      </c>
      <c r="W1" t="s">
        <v>7</v>
      </c>
      <c r="X1" t="s">
        <v>8</v>
      </c>
      <c r="Y1" t="s">
        <v>9</v>
      </c>
      <c r="Z1" t="s">
        <v>10</v>
      </c>
      <c r="AA1" t="s">
        <v>11</v>
      </c>
      <c r="AB1" t="s">
        <v>12</v>
      </c>
      <c r="AC1" t="s">
        <v>13</v>
      </c>
      <c r="AD1" t="s">
        <v>14</v>
      </c>
      <c r="AE1" t="s">
        <v>15</v>
      </c>
      <c r="AF1" t="s">
        <v>16</v>
      </c>
      <c r="AG1" t="s">
        <v>17</v>
      </c>
      <c r="AH1" t="s">
        <v>18</v>
      </c>
      <c r="AI1" t="s">
        <v>19</v>
      </c>
      <c r="AJ1" t="s">
        <v>20</v>
      </c>
      <c r="AK1" t="s">
        <v>21</v>
      </c>
      <c r="AL1" t="s">
        <v>22</v>
      </c>
      <c r="AM1" t="s">
        <v>23</v>
      </c>
      <c r="AN1" t="s">
        <v>24</v>
      </c>
      <c r="AO1" t="s">
        <v>87</v>
      </c>
      <c r="AP1" t="s">
        <v>88</v>
      </c>
    </row>
    <row r="2" spans="1:42" ht="11.25" customHeight="1" x14ac:dyDescent="0.25">
      <c r="A2" s="365"/>
      <c r="B2" s="363"/>
      <c r="C2" s="277"/>
      <c r="D2" s="277"/>
      <c r="E2" s="277"/>
      <c r="F2" s="277"/>
      <c r="G2" s="277"/>
      <c r="H2" s="277"/>
      <c r="I2" s="278"/>
      <c r="J2" s="1"/>
      <c r="Q2">
        <f>D7</f>
        <v>6216</v>
      </c>
      <c r="R2" s="4">
        <f ca="1">B7</f>
        <v>43278</v>
      </c>
      <c r="S2">
        <f>G7</f>
        <v>0</v>
      </c>
      <c r="T2">
        <f>B8</f>
        <v>0</v>
      </c>
      <c r="U2">
        <f>D8</f>
        <v>0</v>
      </c>
      <c r="V2" s="81">
        <f>G8</f>
        <v>0</v>
      </c>
      <c r="W2">
        <f>F9</f>
        <v>916148</v>
      </c>
      <c r="X2">
        <f>I9</f>
        <v>13160</v>
      </c>
      <c r="Y2" s="80">
        <f>B10</f>
        <v>0</v>
      </c>
      <c r="Z2" s="80">
        <f>D10</f>
        <v>0</v>
      </c>
      <c r="AA2" s="80">
        <f>D11</f>
        <v>0</v>
      </c>
      <c r="AB2" s="80" t="str">
        <f>F10</f>
        <v/>
      </c>
      <c r="AC2" s="137" t="str">
        <f>H10</f>
        <v/>
      </c>
      <c r="AD2" s="137">
        <f>B13</f>
        <v>0</v>
      </c>
      <c r="AE2" s="137">
        <f>B14</f>
        <v>0</v>
      </c>
      <c r="AF2" s="81">
        <f>D13</f>
        <v>0</v>
      </c>
      <c r="AG2" s="81">
        <f>D14</f>
        <v>0</v>
      </c>
      <c r="AH2" s="137">
        <f ca="1">F13</f>
        <v>5.1741000000000001</v>
      </c>
      <c r="AI2" s="81" t="str">
        <f>H12</f>
        <v/>
      </c>
      <c r="AJ2" s="81" t="str">
        <f>H13</f>
        <v/>
      </c>
      <c r="AK2" s="81" t="str">
        <f>H14</f>
        <v/>
      </c>
      <c r="AL2" s="81" t="str">
        <f>I13</f>
        <v/>
      </c>
      <c r="AM2">
        <f>A16</f>
        <v>0</v>
      </c>
      <c r="AN2">
        <f>G15</f>
        <v>0</v>
      </c>
      <c r="AO2" t="str">
        <f>IF(P10=1,"CPF1","CPF2")</f>
        <v>CPF1</v>
      </c>
      <c r="AP2" t="str">
        <f>IF(Q6=1,"Tabla 5A","Tabla 5B")</f>
        <v>Tabla 5A</v>
      </c>
    </row>
    <row r="3" spans="1:42" ht="11.25" customHeight="1" x14ac:dyDescent="0.25">
      <c r="A3" s="365"/>
      <c r="B3" s="363"/>
      <c r="C3" s="277" t="s">
        <v>75</v>
      </c>
      <c r="D3" s="277"/>
      <c r="E3" s="387" t="s">
        <v>25</v>
      </c>
      <c r="F3" s="387"/>
      <c r="G3" s="388">
        <v>42810</v>
      </c>
      <c r="H3" s="277" t="s">
        <v>977</v>
      </c>
      <c r="I3" s="278"/>
      <c r="J3" s="1"/>
    </row>
    <row r="4" spans="1:42" ht="12" customHeight="1" x14ac:dyDescent="0.25">
      <c r="A4" s="365"/>
      <c r="B4" s="363"/>
      <c r="C4" s="277"/>
      <c r="D4" s="277"/>
      <c r="E4" s="387"/>
      <c r="F4" s="387"/>
      <c r="G4" s="388"/>
      <c r="H4" s="277"/>
      <c r="I4" s="278"/>
      <c r="J4" s="1"/>
    </row>
    <row r="5" spans="1:42" ht="16.5" customHeight="1" thickBot="1" x14ac:dyDescent="0.3">
      <c r="A5" s="385"/>
      <c r="B5" s="386"/>
      <c r="C5" s="141" t="s">
        <v>26</v>
      </c>
      <c r="D5" s="389" t="s">
        <v>89</v>
      </c>
      <c r="E5" s="389"/>
      <c r="F5" s="2" t="s">
        <v>27</v>
      </c>
      <c r="G5" s="389" t="s">
        <v>28</v>
      </c>
      <c r="H5" s="389"/>
      <c r="I5" s="390"/>
      <c r="J5" s="1"/>
      <c r="N5" s="81"/>
    </row>
    <row r="6" spans="1:42" ht="15" customHeight="1" x14ac:dyDescent="0.25">
      <c r="A6" s="374" t="s">
        <v>29</v>
      </c>
      <c r="B6" s="375"/>
      <c r="C6" s="375"/>
      <c r="D6" s="375"/>
      <c r="E6" s="375"/>
      <c r="F6" s="375"/>
      <c r="G6" s="375"/>
      <c r="H6" s="375"/>
      <c r="I6" s="376"/>
      <c r="J6" s="1"/>
      <c r="Q6">
        <v>1</v>
      </c>
    </row>
    <row r="7" spans="1:42" ht="19.5" customHeight="1" x14ac:dyDescent="0.25">
      <c r="A7" s="3" t="s">
        <v>30</v>
      </c>
      <c r="B7" s="25">
        <f ca="1">TODAY()</f>
        <v>43278</v>
      </c>
      <c r="C7" s="5" t="s">
        <v>31</v>
      </c>
      <c r="D7" s="206">
        <v>6216</v>
      </c>
      <c r="E7" s="286" t="s">
        <v>185</v>
      </c>
      <c r="F7" s="286"/>
      <c r="G7" s="396"/>
      <c r="H7" s="396"/>
      <c r="I7" s="397"/>
      <c r="J7" s="6"/>
      <c r="O7" s="81" t="e">
        <f>(H12+H13)/2</f>
        <v>#VALUE!</v>
      </c>
    </row>
    <row r="8" spans="1:42" ht="19.5" customHeight="1" x14ac:dyDescent="0.25">
      <c r="A8" s="3" t="s">
        <v>33</v>
      </c>
      <c r="B8" s="202"/>
      <c r="C8" s="5" t="s">
        <v>1449</v>
      </c>
      <c r="D8" s="202"/>
      <c r="E8" s="265" t="s">
        <v>930</v>
      </c>
      <c r="F8" s="265"/>
      <c r="G8" s="398"/>
      <c r="H8" s="398"/>
      <c r="I8" s="399"/>
      <c r="J8" s="6"/>
    </row>
    <row r="9" spans="1:42" ht="19.5" customHeight="1" x14ac:dyDescent="0.25">
      <c r="A9" s="285" t="s">
        <v>36</v>
      </c>
      <c r="B9" s="263"/>
      <c r="C9" s="7" t="s">
        <v>37</v>
      </c>
      <c r="D9" s="263" t="s">
        <v>38</v>
      </c>
      <c r="E9" s="263"/>
      <c r="F9" s="7">
        <f>IF(G8="CRUDO MITO",B21,IF(G8="DESTILADO",B19,B20))</f>
        <v>916148</v>
      </c>
      <c r="G9" s="286" t="s">
        <v>39</v>
      </c>
      <c r="H9" s="286"/>
      <c r="I9" s="8">
        <v>13160</v>
      </c>
      <c r="J9" s="9"/>
      <c r="L9" t="s">
        <v>119</v>
      </c>
    </row>
    <row r="10" spans="1:42" ht="19.5" customHeight="1" x14ac:dyDescent="0.25">
      <c r="A10" s="10" t="s">
        <v>40</v>
      </c>
      <c r="B10" s="394"/>
      <c r="C10" s="11" t="s">
        <v>1362</v>
      </c>
      <c r="D10" s="203"/>
      <c r="E10" s="11" t="s">
        <v>40</v>
      </c>
      <c r="F10" s="381" t="str">
        <f>IF(D11="","",IF(Q6=1,API_60F(R20,R14),API_60F2(R20,R14)))</f>
        <v/>
      </c>
      <c r="G10" s="11" t="s">
        <v>42</v>
      </c>
      <c r="H10" s="372" t="str">
        <f>IF(F10="","",141.5/(F10+131.5))</f>
        <v/>
      </c>
      <c r="I10" s="382"/>
      <c r="J10" s="12"/>
      <c r="N10" s="81" t="e">
        <f>AVERAGE(H12,H13)</f>
        <v>#DIV/0!</v>
      </c>
      <c r="P10">
        <v>1</v>
      </c>
    </row>
    <row r="11" spans="1:42" ht="19.5" customHeight="1" x14ac:dyDescent="0.25">
      <c r="A11" s="13" t="s">
        <v>43</v>
      </c>
      <c r="B11" s="394"/>
      <c r="C11" s="165" t="s">
        <v>44</v>
      </c>
      <c r="D11" s="220"/>
      <c r="E11" s="165" t="s">
        <v>45</v>
      </c>
      <c r="F11" s="381"/>
      <c r="G11" s="14" t="s">
        <v>46</v>
      </c>
      <c r="H11" s="372"/>
      <c r="I11" s="382"/>
      <c r="J11" s="12"/>
      <c r="L11" t="s">
        <v>975</v>
      </c>
      <c r="N11" t="e">
        <f>0.032*POWER(N10,1/3)</f>
        <v>#DIV/0!</v>
      </c>
    </row>
    <row r="12" spans="1:42" ht="19.5" customHeight="1" x14ac:dyDescent="0.25">
      <c r="A12" s="268" t="s">
        <v>47</v>
      </c>
      <c r="B12" s="246"/>
      <c r="C12" s="7" t="s">
        <v>48</v>
      </c>
      <c r="D12" s="161" t="s">
        <v>49</v>
      </c>
      <c r="E12" s="269" t="s">
        <v>90</v>
      </c>
      <c r="F12" s="270"/>
      <c r="G12" s="11" t="s">
        <v>50</v>
      </c>
      <c r="H12" s="15" t="str">
        <f>IF(D13="","",ROUND((D13*F13)/(B13*10),3))</f>
        <v/>
      </c>
      <c r="I12" s="140" t="s">
        <v>22</v>
      </c>
      <c r="J12" s="12"/>
      <c r="N12" t="e">
        <f>IF(ABS(H12-H13)&lt;N11,1,2)</f>
        <v>#VALUE!</v>
      </c>
      <c r="Q12" t="s">
        <v>77</v>
      </c>
      <c r="W12" t="s">
        <v>194</v>
      </c>
    </row>
    <row r="13" spans="1:42" ht="19.5" customHeight="1" x14ac:dyDescent="0.25">
      <c r="A13" s="10" t="s">
        <v>51</v>
      </c>
      <c r="B13" s="204"/>
      <c r="C13" s="164" t="s">
        <v>52</v>
      </c>
      <c r="D13" s="205"/>
      <c r="E13" s="17" t="s">
        <v>53</v>
      </c>
      <c r="F13" s="371">
        <f ca="1">IF(B7="","",VLOOKUP(B7,Titulo!A6:N36,8,FALSE))</f>
        <v>5.1741000000000001</v>
      </c>
      <c r="G13" s="14" t="s">
        <v>54</v>
      </c>
      <c r="H13" s="15" t="str">
        <f>IF(D14="","",ROUND((D14*F13)/(B14*10),3))</f>
        <v/>
      </c>
      <c r="I13" s="373" t="str">
        <f>IF(H14="","",ROUND((H14),3))</f>
        <v/>
      </c>
      <c r="J13" s="12"/>
      <c r="Q13" t="s">
        <v>78</v>
      </c>
      <c r="R13" t="s">
        <v>79</v>
      </c>
      <c r="W13" t="s">
        <v>193</v>
      </c>
    </row>
    <row r="14" spans="1:42" ht="19.5" customHeight="1" x14ac:dyDescent="0.25">
      <c r="A14" s="13" t="s">
        <v>55</v>
      </c>
      <c r="B14" s="204"/>
      <c r="C14" s="165" t="s">
        <v>56</v>
      </c>
      <c r="D14" s="227"/>
      <c r="E14" s="18" t="s">
        <v>57</v>
      </c>
      <c r="F14" s="372"/>
      <c r="G14" s="139" t="s">
        <v>58</v>
      </c>
      <c r="H14" s="15" t="str">
        <f>IF(D14="","",ROUND(((H12+H13)/2)*H10,3))</f>
        <v/>
      </c>
      <c r="I14" s="373"/>
      <c r="J14" s="12"/>
      <c r="K14" s="25">
        <f ca="1">TODAY()</f>
        <v>43278</v>
      </c>
      <c r="M14">
        <v>63.4</v>
      </c>
      <c r="Q14" t="s">
        <v>80</v>
      </c>
      <c r="R14" s="80" t="e">
        <f>+ROUND(AVERAGE(D10:D11),1)</f>
        <v>#DIV/0!</v>
      </c>
      <c r="U14" t="s">
        <v>1454</v>
      </c>
      <c r="W14" t="s">
        <v>187</v>
      </c>
    </row>
    <row r="15" spans="1:42" ht="19.5" customHeight="1" x14ac:dyDescent="0.25">
      <c r="A15" s="253"/>
      <c r="B15" s="254"/>
      <c r="C15" s="254"/>
      <c r="D15" s="254"/>
      <c r="E15" s="254"/>
      <c r="F15" s="255"/>
      <c r="G15" s="391"/>
      <c r="H15" s="391"/>
      <c r="I15" s="392"/>
      <c r="J15" s="12"/>
      <c r="K15" t="str">
        <f>IF(H14="","",ROUND((H14),3))</f>
        <v/>
      </c>
      <c r="M15">
        <v>56</v>
      </c>
      <c r="Q15" t="s">
        <v>81</v>
      </c>
      <c r="R15" s="80">
        <f>B10</f>
        <v>0</v>
      </c>
      <c r="U15" t="s">
        <v>1048</v>
      </c>
      <c r="W15" t="s">
        <v>195</v>
      </c>
    </row>
    <row r="16" spans="1:42" ht="19.5" customHeight="1" x14ac:dyDescent="0.25">
      <c r="A16" s="393"/>
      <c r="B16" s="391"/>
      <c r="C16" s="391"/>
      <c r="D16" s="391"/>
      <c r="E16" s="391"/>
      <c r="F16" s="391"/>
      <c r="G16" s="363" t="s">
        <v>60</v>
      </c>
      <c r="H16" s="363"/>
      <c r="I16" s="364"/>
      <c r="J16" s="12"/>
      <c r="K16">
        <v>86</v>
      </c>
      <c r="M16" t="s">
        <v>252</v>
      </c>
      <c r="N16" s="151" t="e">
        <f>ROUND(AVERAGE(H12,H13),3)</f>
        <v>#DIV/0!</v>
      </c>
      <c r="Q16" t="s">
        <v>82</v>
      </c>
      <c r="R16">
        <f>+(141.5*999.016)/(131.5+R15)</f>
        <v>1074.9867984790874</v>
      </c>
      <c r="U16" t="s">
        <v>190</v>
      </c>
      <c r="W16" t="s">
        <v>291</v>
      </c>
    </row>
    <row r="17" spans="1:22" ht="21.75" customHeight="1" x14ac:dyDescent="0.25">
      <c r="A17" s="366"/>
      <c r="B17" s="367"/>
      <c r="C17" s="367"/>
      <c r="D17" s="367"/>
      <c r="E17" s="367"/>
      <c r="F17" s="367"/>
      <c r="G17" s="367"/>
      <c r="H17" s="367"/>
      <c r="I17" s="368"/>
      <c r="J17" s="12"/>
      <c r="K17">
        <v>84</v>
      </c>
      <c r="M17" s="149" t="s">
        <v>253</v>
      </c>
      <c r="N17" s="150" t="e">
        <f>ROUND(0.032*POWER(N16,1/3),4)</f>
        <v>#DIV/0!</v>
      </c>
      <c r="Q17" t="s">
        <v>83</v>
      </c>
      <c r="R17" t="e">
        <f>1-(0.00001278*(R14-60))-(0.0000000062*(R14-60)^2)</f>
        <v>#DIV/0!</v>
      </c>
      <c r="U17" t="s">
        <v>188</v>
      </c>
    </row>
    <row r="18" spans="1:22" hidden="1" x14ac:dyDescent="0.25">
      <c r="A18" s="19"/>
      <c r="B18" s="9" t="s">
        <v>355</v>
      </c>
      <c r="C18" s="19" t="s">
        <v>356</v>
      </c>
      <c r="D18" s="20" t="s">
        <v>357</v>
      </c>
      <c r="E18" s="9" t="s">
        <v>366</v>
      </c>
      <c r="F18" s="9"/>
      <c r="G18" s="9"/>
      <c r="H18" s="9"/>
      <c r="I18" s="9"/>
      <c r="J18" s="12"/>
      <c r="N18" s="150" t="e">
        <f>ROUND(0.032*POWER(N17,1/3),4)</f>
        <v>#DIV/0!</v>
      </c>
      <c r="Q18" t="s">
        <v>84</v>
      </c>
      <c r="R18" t="e">
        <f>+R17*R16</f>
        <v>#DIV/0!</v>
      </c>
      <c r="U18" t="s">
        <v>1048</v>
      </c>
    </row>
    <row r="19" spans="1:22" hidden="1" x14ac:dyDescent="0.25">
      <c r="A19" s="19" t="s">
        <v>347</v>
      </c>
      <c r="B19" s="19">
        <v>625212</v>
      </c>
      <c r="C19" s="19" t="s">
        <v>352</v>
      </c>
      <c r="D19" s="19">
        <v>0.1</v>
      </c>
      <c r="E19" s="21" t="s">
        <v>373</v>
      </c>
      <c r="F19" s="21"/>
      <c r="G19" s="21"/>
      <c r="H19" s="21"/>
      <c r="I19" s="21"/>
      <c r="J19" s="12"/>
      <c r="N19" s="150" t="e">
        <f>ROUND(0.032*POWER(N18,1/3),4)</f>
        <v>#DIV/0!</v>
      </c>
      <c r="Q19" t="s">
        <v>85</v>
      </c>
      <c r="R19" t="e">
        <f>+R18/999.016</f>
        <v>#DIV/0!</v>
      </c>
      <c r="U19" t="s">
        <v>189</v>
      </c>
      <c r="V19" s="222"/>
    </row>
    <row r="20" spans="1:22" hidden="1" x14ac:dyDescent="0.25">
      <c r="A20" s="21" t="s">
        <v>348</v>
      </c>
      <c r="B20" s="21">
        <v>916148</v>
      </c>
      <c r="C20" s="22" t="s">
        <v>352</v>
      </c>
      <c r="D20" s="21">
        <v>0.1</v>
      </c>
      <c r="E20" s="21" t="s">
        <v>374</v>
      </c>
      <c r="F20" s="22"/>
      <c r="G20" s="9"/>
      <c r="H20" s="9"/>
      <c r="I20" s="9"/>
      <c r="J20" s="12"/>
      <c r="N20" s="150" t="e">
        <f>ROUND(0.032*POWER(N19,1/3),4)</f>
        <v>#DIV/0!</v>
      </c>
      <c r="Q20" t="s">
        <v>9</v>
      </c>
      <c r="R20" t="e">
        <f>141.5/R19-131.5</f>
        <v>#DIV/0!</v>
      </c>
      <c r="U20" t="s">
        <v>671</v>
      </c>
      <c r="V20" s="222"/>
    </row>
    <row r="21" spans="1:22" hidden="1" x14ac:dyDescent="0.25">
      <c r="A21" s="12" t="s">
        <v>349</v>
      </c>
      <c r="B21" s="138">
        <v>521333</v>
      </c>
      <c r="C21" s="12" t="s">
        <v>112</v>
      </c>
      <c r="D21" s="12">
        <v>0.5</v>
      </c>
      <c r="E21" s="12" t="s">
        <v>373</v>
      </c>
      <c r="F21" s="138"/>
      <c r="G21" s="12"/>
      <c r="H21" s="138"/>
      <c r="I21" s="138"/>
      <c r="J21" s="12"/>
      <c r="N21" s="150" t="e">
        <f>ROUND(0.032*POWER(N20,1/3),4)</f>
        <v>#DIV/0!</v>
      </c>
      <c r="Q21" t="s">
        <v>86</v>
      </c>
      <c r="R21" t="e">
        <f>+ROUND(R20,1)</f>
        <v>#DIV/0!</v>
      </c>
      <c r="U21" s="395" t="s">
        <v>190</v>
      </c>
      <c r="V21" s="395"/>
    </row>
    <row r="22" spans="1:22" x14ac:dyDescent="0.25">
      <c r="A22" s="12"/>
      <c r="B22" s="138"/>
      <c r="C22" s="12"/>
      <c r="D22" s="12"/>
      <c r="E22" s="12"/>
      <c r="F22" s="138"/>
      <c r="G22" s="12"/>
      <c r="H22" s="138" t="s">
        <v>836</v>
      </c>
      <c r="I22" s="138"/>
      <c r="J22" s="12"/>
      <c r="N22" s="150">
        <f>ROUND(0.032*POWER(M22,1/3),4)</f>
        <v>0</v>
      </c>
      <c r="U22" t="s">
        <v>1052</v>
      </c>
    </row>
    <row r="23" spans="1:22" x14ac:dyDescent="0.25">
      <c r="A23" s="138"/>
      <c r="B23" s="138"/>
      <c r="C23" s="22"/>
      <c r="D23" s="22"/>
      <c r="E23" s="138"/>
      <c r="F23" s="138"/>
      <c r="G23" s="12"/>
      <c r="H23" s="22"/>
      <c r="I23" s="138"/>
      <c r="J23" s="12"/>
      <c r="N23" s="150"/>
      <c r="U23" t="s">
        <v>1451</v>
      </c>
    </row>
    <row r="24" spans="1:22" x14ac:dyDescent="0.25">
      <c r="A24" s="12"/>
      <c r="B24" s="138"/>
      <c r="C24" s="12"/>
      <c r="D24" s="22"/>
      <c r="E24" s="22"/>
      <c r="F24" s="138"/>
      <c r="G24" s="12"/>
      <c r="H24" s="138"/>
      <c r="I24" s="138"/>
      <c r="J24" s="12"/>
    </row>
    <row r="25" spans="1:22" x14ac:dyDescent="0.25">
      <c r="A25" s="12"/>
      <c r="B25" s="138"/>
      <c r="C25" s="12"/>
      <c r="D25" s="22"/>
      <c r="E25" s="23"/>
      <c r="F25" s="138"/>
      <c r="G25" s="138"/>
      <c r="H25" s="138"/>
      <c r="I25" s="138"/>
      <c r="J25" s="12"/>
    </row>
    <row r="26" spans="1:22" ht="15" customHeight="1" x14ac:dyDescent="0.25">
      <c r="A26" s="138"/>
      <c r="B26" s="138"/>
      <c r="C26" s="138"/>
      <c r="D26" s="138"/>
      <c r="E26" s="138"/>
      <c r="F26" s="138"/>
      <c r="G26" s="138"/>
      <c r="H26" s="138"/>
      <c r="I26" s="138"/>
      <c r="J26" s="12"/>
    </row>
    <row r="27" spans="1:22" x14ac:dyDescent="0.25">
      <c r="A27" s="138"/>
      <c r="B27" s="138"/>
      <c r="C27" s="138"/>
      <c r="D27" s="138"/>
      <c r="E27" s="138"/>
      <c r="F27" s="138"/>
      <c r="G27" s="138"/>
      <c r="H27" s="138"/>
      <c r="I27" s="138"/>
      <c r="J27" s="12"/>
    </row>
    <row r="28" spans="1:22" ht="9.75" customHeight="1" x14ac:dyDescent="0.25">
      <c r="A28" s="24"/>
      <c r="B28" s="138"/>
      <c r="C28" s="138"/>
      <c r="D28" s="138"/>
      <c r="E28" s="138"/>
      <c r="F28" s="138"/>
      <c r="G28" s="138"/>
      <c r="H28" s="138"/>
      <c r="I28" s="138"/>
      <c r="J28" s="12"/>
    </row>
    <row r="29" spans="1:22" x14ac:dyDescent="0.25">
      <c r="A29" s="19"/>
      <c r="B29" s="9"/>
      <c r="C29" s="19"/>
      <c r="D29" s="20"/>
      <c r="E29" s="9"/>
      <c r="F29" s="9"/>
      <c r="G29" s="9"/>
      <c r="H29" s="9"/>
      <c r="I29" s="9"/>
      <c r="J29" s="12"/>
    </row>
    <row r="30" spans="1:22" x14ac:dyDescent="0.25">
      <c r="A30" s="19"/>
      <c r="B30" s="19"/>
      <c r="C30" s="19"/>
      <c r="D30" s="19"/>
      <c r="E30" s="21"/>
      <c r="F30" s="21"/>
      <c r="G30" s="21"/>
      <c r="H30" s="21"/>
      <c r="I30" s="21"/>
      <c r="J30" s="12"/>
    </row>
    <row r="31" spans="1:22" x14ac:dyDescent="0.25">
      <c r="A31" s="21"/>
      <c r="B31" s="21"/>
      <c r="C31" s="22"/>
      <c r="D31" s="21"/>
      <c r="E31" s="21"/>
      <c r="F31" s="22"/>
      <c r="G31" s="9"/>
      <c r="H31" s="9"/>
      <c r="I31" s="9"/>
      <c r="J31" s="12"/>
    </row>
    <row r="32" spans="1:22" x14ac:dyDescent="0.25">
      <c r="A32" s="12"/>
      <c r="B32" s="138"/>
      <c r="C32" s="12"/>
      <c r="D32" s="12"/>
      <c r="E32" s="12"/>
      <c r="F32" s="138"/>
      <c r="G32" s="12"/>
      <c r="H32" s="138"/>
      <c r="I32" s="138"/>
      <c r="J32" s="12"/>
    </row>
    <row r="33" spans="1:12" x14ac:dyDescent="0.25">
      <c r="A33" s="12"/>
      <c r="B33" s="138"/>
      <c r="C33" s="12"/>
      <c r="D33" s="12"/>
      <c r="E33" s="12"/>
      <c r="F33" s="138"/>
      <c r="G33" s="12"/>
      <c r="H33" s="138"/>
      <c r="I33" s="138"/>
      <c r="J33" s="12"/>
    </row>
    <row r="34" spans="1:12" x14ac:dyDescent="0.25">
      <c r="A34" s="138"/>
      <c r="B34" s="138"/>
      <c r="C34" s="22"/>
      <c r="D34" s="22"/>
      <c r="E34" s="138"/>
      <c r="F34" s="138"/>
      <c r="G34" s="12"/>
      <c r="H34" s="22"/>
      <c r="I34" s="138"/>
      <c r="J34" s="12"/>
    </row>
    <row r="35" spans="1:12" ht="15" customHeight="1" x14ac:dyDescent="0.25">
      <c r="A35" s="12"/>
      <c r="B35" s="138"/>
      <c r="C35" s="12"/>
      <c r="D35" s="22"/>
      <c r="E35" s="22"/>
      <c r="F35" s="138"/>
      <c r="G35" s="12"/>
      <c r="H35" s="138"/>
      <c r="I35" s="138"/>
      <c r="J35" s="12"/>
    </row>
    <row r="36" spans="1:12" x14ac:dyDescent="0.25">
      <c r="A36" s="12"/>
      <c r="B36" s="138"/>
      <c r="C36" s="12"/>
      <c r="D36" s="22"/>
      <c r="E36" s="23"/>
      <c r="F36" s="138"/>
      <c r="G36" s="138"/>
      <c r="H36" s="138"/>
      <c r="I36" s="138"/>
      <c r="J36" s="12"/>
    </row>
    <row r="37" spans="1:12" x14ac:dyDescent="0.25">
      <c r="A37" s="138"/>
      <c r="B37" s="138"/>
      <c r="C37" s="138"/>
      <c r="D37" s="138"/>
      <c r="E37" s="138"/>
      <c r="F37" s="138"/>
      <c r="G37" s="138"/>
      <c r="H37" s="138"/>
      <c r="I37" s="138"/>
      <c r="J37" s="12"/>
    </row>
    <row r="38" spans="1:12" x14ac:dyDescent="0.25">
      <c r="A38" s="138"/>
      <c r="B38" s="138"/>
      <c r="C38" s="138"/>
      <c r="D38" s="138"/>
      <c r="E38" s="138"/>
      <c r="F38" s="138"/>
      <c r="G38" s="138"/>
      <c r="H38" s="138"/>
      <c r="I38" s="138"/>
    </row>
    <row r="39" spans="1:12" ht="9.75" customHeight="1" x14ac:dyDescent="0.25">
      <c r="A39" s="24"/>
      <c r="B39" s="138"/>
      <c r="C39" s="138"/>
      <c r="D39" s="138"/>
      <c r="E39" s="138"/>
      <c r="F39" s="138"/>
      <c r="G39" s="138"/>
      <c r="H39" s="138"/>
      <c r="I39" s="138"/>
    </row>
    <row r="40" spans="1:12" x14ac:dyDescent="0.25">
      <c r="A40" s="19"/>
      <c r="B40" s="9"/>
      <c r="C40" s="19"/>
      <c r="D40" s="20"/>
      <c r="E40" s="9"/>
      <c r="F40" s="9"/>
      <c r="G40" s="9"/>
      <c r="H40" s="9"/>
      <c r="I40" s="9"/>
      <c r="L40" s="22"/>
    </row>
    <row r="41" spans="1:12" x14ac:dyDescent="0.25">
      <c r="A41" s="19"/>
      <c r="B41" s="19"/>
      <c r="C41" s="19"/>
      <c r="D41" s="19"/>
      <c r="E41" s="21"/>
      <c r="F41" s="21"/>
      <c r="G41" s="21"/>
      <c r="H41" s="21"/>
      <c r="I41" s="21"/>
    </row>
    <row r="42" spans="1:12" x14ac:dyDescent="0.25">
      <c r="A42" s="21"/>
      <c r="B42" s="21"/>
      <c r="C42" s="22"/>
      <c r="D42" s="21"/>
      <c r="E42" s="21"/>
      <c r="F42" s="22"/>
      <c r="G42" s="9"/>
      <c r="H42" s="9"/>
      <c r="I42" s="9"/>
    </row>
    <row r="43" spans="1:12" x14ac:dyDescent="0.25">
      <c r="A43" s="12"/>
      <c r="B43" s="138"/>
      <c r="C43" s="12"/>
      <c r="D43" s="12"/>
      <c r="E43" s="12"/>
      <c r="F43" s="138"/>
      <c r="G43" s="12"/>
      <c r="H43" s="138"/>
      <c r="I43" s="138"/>
    </row>
    <row r="44" spans="1:12" ht="15" customHeight="1" x14ac:dyDescent="0.25">
      <c r="A44" s="12"/>
      <c r="B44" s="138"/>
      <c r="C44" s="12"/>
      <c r="D44" s="12"/>
      <c r="E44" s="12"/>
      <c r="F44" s="138"/>
      <c r="G44" s="12"/>
      <c r="H44" s="138"/>
      <c r="I44" s="138"/>
    </row>
    <row r="45" spans="1:12" x14ac:dyDescent="0.25">
      <c r="A45" s="138"/>
      <c r="B45" s="138"/>
      <c r="C45" s="22"/>
      <c r="D45" s="22"/>
      <c r="E45" s="138"/>
      <c r="F45" s="138"/>
      <c r="G45" s="12"/>
      <c r="H45" s="22"/>
      <c r="I45" s="138"/>
    </row>
    <row r="46" spans="1:12" x14ac:dyDescent="0.25">
      <c r="A46" s="12"/>
      <c r="B46" s="138"/>
      <c r="C46" s="12"/>
      <c r="D46" s="22"/>
      <c r="E46" s="22"/>
      <c r="F46" s="138"/>
      <c r="G46" s="12"/>
      <c r="H46" s="138"/>
      <c r="I46" s="138"/>
    </row>
    <row r="47" spans="1:12" x14ac:dyDescent="0.25">
      <c r="A47" s="12"/>
      <c r="B47" s="138"/>
      <c r="C47" s="12"/>
      <c r="D47" s="22"/>
      <c r="E47" s="23"/>
      <c r="F47" s="138"/>
      <c r="G47" s="138"/>
      <c r="H47" s="138"/>
      <c r="I47" s="138"/>
    </row>
    <row r="48" spans="1:12" x14ac:dyDescent="0.25">
      <c r="A48" s="138"/>
      <c r="B48" s="138"/>
      <c r="C48" s="138"/>
      <c r="D48" s="138"/>
      <c r="E48" s="138"/>
      <c r="F48" s="138"/>
      <c r="G48" s="138"/>
      <c r="H48" s="138"/>
      <c r="I48" s="138"/>
    </row>
    <row r="49" spans="1:9" x14ac:dyDescent="0.25">
      <c r="A49" s="138"/>
      <c r="B49" s="138"/>
      <c r="C49" s="138"/>
      <c r="D49" s="138"/>
      <c r="E49" s="138"/>
      <c r="F49" s="138"/>
      <c r="G49" s="138"/>
      <c r="H49" s="138"/>
      <c r="I49" s="138"/>
    </row>
    <row r="50" spans="1:9" x14ac:dyDescent="0.25">
      <c r="A50" s="296"/>
      <c r="B50" s="296"/>
      <c r="C50" s="22"/>
      <c r="D50" s="22"/>
      <c r="E50" s="138"/>
      <c r="F50" s="138"/>
      <c r="G50" s="12"/>
      <c r="H50" s="22"/>
      <c r="I50" s="138"/>
    </row>
    <row r="51" spans="1:9" x14ac:dyDescent="0.25">
      <c r="A51" s="12"/>
      <c r="B51" s="138"/>
      <c r="C51" s="12"/>
      <c r="D51" s="22"/>
      <c r="E51" s="22"/>
      <c r="F51" s="296"/>
      <c r="G51" s="12"/>
      <c r="H51" s="138"/>
      <c r="I51" s="296"/>
    </row>
    <row r="52" spans="1:9" x14ac:dyDescent="0.25">
      <c r="A52" s="12"/>
      <c r="B52" s="138"/>
      <c r="C52" s="12"/>
      <c r="D52" s="22"/>
      <c r="E52" s="23"/>
      <c r="F52" s="296"/>
      <c r="G52" s="138"/>
      <c r="H52" s="138"/>
      <c r="I52" s="296"/>
    </row>
  </sheetData>
  <sortState ref="W12:W15">
    <sortCondition ref="W12"/>
  </sortState>
  <mergeCells count="32">
    <mergeCell ref="U21:V21"/>
    <mergeCell ref="A1:B5"/>
    <mergeCell ref="C1:I2"/>
    <mergeCell ref="C3:D4"/>
    <mergeCell ref="E3:F4"/>
    <mergeCell ref="G3:G4"/>
    <mergeCell ref="H3:I4"/>
    <mergeCell ref="D5:E5"/>
    <mergeCell ref="G5:I5"/>
    <mergeCell ref="F13:F14"/>
    <mergeCell ref="I13:I14"/>
    <mergeCell ref="A6:I6"/>
    <mergeCell ref="E7:F7"/>
    <mergeCell ref="G7:I7"/>
    <mergeCell ref="E8:F8"/>
    <mergeCell ref="G8:I8"/>
    <mergeCell ref="A9:B9"/>
    <mergeCell ref="D9:E9"/>
    <mergeCell ref="G9:H9"/>
    <mergeCell ref="B10:B11"/>
    <mergeCell ref="F10:F11"/>
    <mergeCell ref="H10:I11"/>
    <mergeCell ref="A12:B12"/>
    <mergeCell ref="E12:F12"/>
    <mergeCell ref="F51:F52"/>
    <mergeCell ref="I51:I52"/>
    <mergeCell ref="A15:F15"/>
    <mergeCell ref="G15:I15"/>
    <mergeCell ref="A16:F16"/>
    <mergeCell ref="G16:I16"/>
    <mergeCell ref="A17:I17"/>
    <mergeCell ref="A50:B50"/>
  </mergeCells>
  <conditionalFormatting sqref="I13:I14">
    <cfRule type="expression" dxfId="1" priority="1">
      <formula>$N$12=1</formula>
    </cfRule>
    <cfRule type="expression" dxfId="0" priority="2">
      <formula>$N$12=2</formula>
    </cfRule>
  </conditionalFormatting>
  <dataValidations count="2">
    <dataValidation type="list" allowBlank="1" showInputMessage="1" showErrorMessage="1" sqref="G8:I8">
      <formula1>$W$12:$W$16</formula1>
    </dataValidation>
    <dataValidation type="list" allowBlank="1" showInputMessage="1" showErrorMessage="1" sqref="G15:I15">
      <formula1>$U$13:$U$23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egarDatosctk">
                <anchor moveWithCells="1" sizeWithCells="1">
                  <from>
                    <xdr:col>10</xdr:col>
                    <xdr:colOff>76200</xdr:colOff>
                    <xdr:row>5</xdr:row>
                    <xdr:rowOff>171450</xdr:rowOff>
                  </from>
                  <to>
                    <xdr:col>13</xdr:col>
                    <xdr:colOff>76200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Option Button 2">
              <controlPr defaultSize="0" autoFill="0" autoLine="0" autoPict="0" macro="[0]!Macro1">
                <anchor moveWithCells="1">
                  <from>
                    <xdr:col>10</xdr:col>
                    <xdr:colOff>28575</xdr:colOff>
                    <xdr:row>7</xdr:row>
                    <xdr:rowOff>228600</xdr:rowOff>
                  </from>
                  <to>
                    <xdr:col>13</xdr:col>
                    <xdr:colOff>381000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Option Button 3">
              <controlPr defaultSize="0" autoFill="0" autoLine="0" autoPict="0">
                <anchor moveWithCells="1">
                  <from>
                    <xdr:col>10</xdr:col>
                    <xdr:colOff>9525</xdr:colOff>
                    <xdr:row>9</xdr:row>
                    <xdr:rowOff>219075</xdr:rowOff>
                  </from>
                  <to>
                    <xdr:col>13</xdr:col>
                    <xdr:colOff>409575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9</xdr:col>
                    <xdr:colOff>9525</xdr:colOff>
                    <xdr:row>0</xdr:row>
                    <xdr:rowOff>66675</xdr:rowOff>
                  </from>
                  <to>
                    <xdr:col>11</xdr:col>
                    <xdr:colOff>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Option Button 5">
              <controlPr defaultSize="0" autoFill="0" autoLine="0" autoPict="0">
                <anchor moveWithCells="1">
                  <from>
                    <xdr:col>10</xdr:col>
                    <xdr:colOff>57150</xdr:colOff>
                    <xdr:row>1</xdr:row>
                    <xdr:rowOff>76200</xdr:rowOff>
                  </from>
                  <to>
                    <xdr:col>10</xdr:col>
                    <xdr:colOff>714375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Option Button 6">
              <controlPr defaultSize="0" autoFill="0" autoLine="0" autoPict="0">
                <anchor moveWithCells="1">
                  <from>
                    <xdr:col>10</xdr:col>
                    <xdr:colOff>66675</xdr:colOff>
                    <xdr:row>3</xdr:row>
                    <xdr:rowOff>114300</xdr:rowOff>
                  </from>
                  <to>
                    <xdr:col>10</xdr:col>
                    <xdr:colOff>533400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Z4233"/>
  <sheetViews>
    <sheetView workbookViewId="0">
      <selection activeCell="A2" sqref="A2:XFD9"/>
    </sheetView>
  </sheetViews>
  <sheetFormatPr baseColWidth="10" defaultRowHeight="15" x14ac:dyDescent="0.25"/>
  <cols>
    <col min="1" max="1" width="14.28515625" style="147" customWidth="1"/>
    <col min="2" max="2" width="10.7109375" style="25" customWidth="1"/>
    <col min="3" max="3" width="12.5703125" customWidth="1"/>
    <col min="4" max="4" width="10.85546875" customWidth="1"/>
    <col min="5" max="5" width="11.140625" customWidth="1"/>
    <col min="6" max="6" width="12.42578125" bestFit="1" customWidth="1"/>
    <col min="7" max="7" width="19.42578125" bestFit="1" customWidth="1"/>
    <col min="8" max="8" width="20" bestFit="1" customWidth="1"/>
    <col min="9" max="9" width="16.28515625" customWidth="1"/>
    <col min="10" max="10" width="13.28515625" customWidth="1"/>
    <col min="11" max="11" width="12" customWidth="1"/>
    <col min="12" max="12" width="6.42578125" customWidth="1"/>
    <col min="13" max="13" width="18.85546875" customWidth="1"/>
    <col min="14" max="14" width="15.5703125" customWidth="1"/>
    <col min="15" max="15" width="15.7109375" customWidth="1"/>
    <col min="16" max="16" width="12.42578125" customWidth="1"/>
    <col min="17" max="18" width="12.28515625" customWidth="1"/>
    <col min="19" max="20" width="10.140625" customWidth="1"/>
    <col min="21" max="21" width="13.5703125" customWidth="1"/>
    <col min="22" max="22" width="7.5703125" customWidth="1"/>
    <col min="23" max="23" width="6.140625" customWidth="1"/>
    <col min="24" max="24" width="14.28515625" customWidth="1"/>
    <col min="26" max="26" width="16.85546875" customWidth="1"/>
  </cols>
  <sheetData>
    <row r="1" spans="1:26" x14ac:dyDescent="0.25">
      <c r="A1" s="148" t="s">
        <v>1</v>
      </c>
      <c r="B1" s="25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87</v>
      </c>
      <c r="Z1" t="s">
        <v>88</v>
      </c>
    </row>
    <row r="2" spans="1:26" x14ac:dyDescent="0.25">
      <c r="A2" s="148">
        <v>6215</v>
      </c>
      <c r="B2" s="25">
        <v>43278</v>
      </c>
      <c r="C2" t="s">
        <v>1589</v>
      </c>
      <c r="D2">
        <v>67.099999999999994</v>
      </c>
      <c r="E2">
        <v>45</v>
      </c>
      <c r="F2" t="s">
        <v>291</v>
      </c>
      <c r="G2">
        <v>521333</v>
      </c>
      <c r="H2">
        <v>13160</v>
      </c>
      <c r="I2">
        <v>16.600000000000001</v>
      </c>
      <c r="J2">
        <v>115</v>
      </c>
      <c r="K2">
        <v>115</v>
      </c>
      <c r="L2">
        <v>13.8</v>
      </c>
      <c r="M2">
        <v>0.97384721266345486</v>
      </c>
      <c r="N2">
        <v>2.1040000000000001</v>
      </c>
      <c r="O2">
        <v>1.8806</v>
      </c>
      <c r="P2">
        <v>3.798</v>
      </c>
      <c r="Q2">
        <v>3.4820000000000002</v>
      </c>
      <c r="R2">
        <v>5.1741000000000001</v>
      </c>
      <c r="S2">
        <v>0.93400000000000005</v>
      </c>
      <c r="T2">
        <v>0.95799999999999996</v>
      </c>
      <c r="U2">
        <v>0.92100000000000004</v>
      </c>
      <c r="V2">
        <v>0.92100000000000004</v>
      </c>
      <c r="W2">
        <v>0</v>
      </c>
      <c r="X2" t="s">
        <v>188</v>
      </c>
      <c r="Y2" t="s">
        <v>89</v>
      </c>
      <c r="Z2" t="s">
        <v>198</v>
      </c>
    </row>
    <row r="3" spans="1:26" x14ac:dyDescent="0.25">
      <c r="A3" s="148">
        <v>6214</v>
      </c>
      <c r="B3" s="25">
        <v>43278</v>
      </c>
      <c r="C3" t="s">
        <v>1176</v>
      </c>
      <c r="D3">
        <v>67.099999999999994</v>
      </c>
      <c r="E3">
        <v>45</v>
      </c>
      <c r="F3" t="s">
        <v>291</v>
      </c>
      <c r="G3">
        <v>521333</v>
      </c>
      <c r="H3">
        <v>13160</v>
      </c>
      <c r="I3">
        <v>16.7</v>
      </c>
      <c r="J3">
        <v>114</v>
      </c>
      <c r="K3">
        <v>114</v>
      </c>
      <c r="L3">
        <v>13.9</v>
      </c>
      <c r="M3">
        <v>0.97317744154057773</v>
      </c>
      <c r="N3">
        <v>0.95740000000000003</v>
      </c>
      <c r="O3">
        <v>0.99929999999999997</v>
      </c>
      <c r="P3">
        <v>1.9079999999999999</v>
      </c>
      <c r="Q3">
        <v>2.0150000000000001</v>
      </c>
      <c r="R3">
        <v>5.1741000000000001</v>
      </c>
      <c r="S3">
        <v>1.0309999999999999</v>
      </c>
      <c r="T3">
        <v>1.0429999999999999</v>
      </c>
      <c r="U3">
        <v>1.0089999999999999</v>
      </c>
      <c r="V3">
        <v>1.0089999999999999</v>
      </c>
      <c r="W3">
        <v>0</v>
      </c>
      <c r="X3" t="s">
        <v>188</v>
      </c>
      <c r="Y3" t="s">
        <v>89</v>
      </c>
      <c r="Z3" t="s">
        <v>198</v>
      </c>
    </row>
    <row r="4" spans="1:26" x14ac:dyDescent="0.25">
      <c r="A4" s="148">
        <v>6213</v>
      </c>
      <c r="B4" s="25">
        <v>43278</v>
      </c>
      <c r="C4" t="s">
        <v>933</v>
      </c>
      <c r="D4">
        <v>67.099999999999994</v>
      </c>
      <c r="E4">
        <v>45</v>
      </c>
      <c r="F4" t="s">
        <v>291</v>
      </c>
      <c r="G4">
        <v>521333</v>
      </c>
      <c r="H4">
        <v>13160</v>
      </c>
      <c r="I4">
        <v>16.8</v>
      </c>
      <c r="J4">
        <v>115</v>
      </c>
      <c r="K4">
        <v>115</v>
      </c>
      <c r="L4">
        <v>13.9</v>
      </c>
      <c r="M4">
        <v>0.97317744154057773</v>
      </c>
      <c r="N4">
        <v>1.0938000000000001</v>
      </c>
      <c r="O4">
        <v>1.1579999999999999</v>
      </c>
      <c r="P4">
        <v>2.4169999999999998</v>
      </c>
      <c r="Q4">
        <v>2.5880000000000001</v>
      </c>
      <c r="R4">
        <v>5.1741000000000001</v>
      </c>
      <c r="S4">
        <v>1.143</v>
      </c>
      <c r="T4">
        <v>1.1559999999999999</v>
      </c>
      <c r="U4">
        <v>1.119</v>
      </c>
      <c r="V4">
        <v>1.119</v>
      </c>
      <c r="W4">
        <v>0</v>
      </c>
      <c r="X4" t="s">
        <v>188</v>
      </c>
      <c r="Y4" t="s">
        <v>89</v>
      </c>
      <c r="Z4" t="s">
        <v>198</v>
      </c>
    </row>
    <row r="5" spans="1:26" x14ac:dyDescent="0.25">
      <c r="A5" s="148">
        <v>6212</v>
      </c>
      <c r="B5" s="25">
        <v>43278</v>
      </c>
      <c r="C5" t="s">
        <v>852</v>
      </c>
      <c r="D5">
        <v>67.099999999999994</v>
      </c>
      <c r="E5">
        <v>45</v>
      </c>
      <c r="F5" t="s">
        <v>291</v>
      </c>
      <c r="G5">
        <v>521333</v>
      </c>
      <c r="H5">
        <v>13160</v>
      </c>
      <c r="I5">
        <v>16.8</v>
      </c>
      <c r="J5">
        <v>115</v>
      </c>
      <c r="K5">
        <v>115</v>
      </c>
      <c r="L5">
        <v>13.9</v>
      </c>
      <c r="M5">
        <v>0.97317744154057773</v>
      </c>
      <c r="N5">
        <v>0.96579999999999999</v>
      </c>
      <c r="O5">
        <v>0.93579999999999997</v>
      </c>
      <c r="P5">
        <v>2.1070000000000002</v>
      </c>
      <c r="Q5">
        <v>2.0190000000000001</v>
      </c>
      <c r="R5">
        <v>5.1741000000000001</v>
      </c>
      <c r="S5">
        <v>1.129</v>
      </c>
      <c r="T5">
        <v>1.1160000000000001</v>
      </c>
      <c r="U5">
        <v>1.0920000000000001</v>
      </c>
      <c r="V5">
        <v>1.0920000000000001</v>
      </c>
      <c r="W5">
        <v>0</v>
      </c>
      <c r="X5" t="s">
        <v>188</v>
      </c>
      <c r="Y5" t="s">
        <v>89</v>
      </c>
      <c r="Z5" t="s">
        <v>198</v>
      </c>
    </row>
    <row r="6" spans="1:26" x14ac:dyDescent="0.25">
      <c r="A6" s="148">
        <v>6211</v>
      </c>
      <c r="B6" s="25">
        <v>43278</v>
      </c>
      <c r="C6" t="s">
        <v>1603</v>
      </c>
      <c r="D6">
        <v>67.099999999999994</v>
      </c>
      <c r="E6">
        <v>45</v>
      </c>
      <c r="F6" t="s">
        <v>291</v>
      </c>
      <c r="G6">
        <v>521333</v>
      </c>
      <c r="H6">
        <v>13160</v>
      </c>
      <c r="I6">
        <v>16.8</v>
      </c>
      <c r="J6">
        <v>115</v>
      </c>
      <c r="K6">
        <v>115</v>
      </c>
      <c r="L6">
        <v>13.9</v>
      </c>
      <c r="M6">
        <v>0.97317744154057773</v>
      </c>
      <c r="N6">
        <v>0.9365</v>
      </c>
      <c r="O6">
        <v>0.92849999999999999</v>
      </c>
      <c r="P6">
        <v>1.996</v>
      </c>
      <c r="Q6">
        <v>2.008</v>
      </c>
      <c r="R6">
        <v>5.1741000000000001</v>
      </c>
      <c r="S6">
        <v>1.103</v>
      </c>
      <c r="T6">
        <v>1.119</v>
      </c>
      <c r="U6">
        <v>1.081</v>
      </c>
      <c r="V6">
        <v>1.081</v>
      </c>
      <c r="W6">
        <v>0</v>
      </c>
      <c r="X6" t="s">
        <v>188</v>
      </c>
      <c r="Y6" t="s">
        <v>89</v>
      </c>
      <c r="Z6" t="s">
        <v>198</v>
      </c>
    </row>
    <row r="7" spans="1:26" x14ac:dyDescent="0.25">
      <c r="A7" s="148">
        <v>6210</v>
      </c>
      <c r="B7" s="25">
        <v>43278</v>
      </c>
      <c r="C7" t="s">
        <v>1484</v>
      </c>
      <c r="D7">
        <v>67.099999999999994</v>
      </c>
      <c r="E7">
        <v>45</v>
      </c>
      <c r="F7" t="s">
        <v>187</v>
      </c>
      <c r="G7">
        <v>916148</v>
      </c>
      <c r="H7">
        <v>13160</v>
      </c>
      <c r="I7">
        <v>34.6</v>
      </c>
      <c r="J7">
        <v>78</v>
      </c>
      <c r="K7">
        <v>78</v>
      </c>
      <c r="L7">
        <v>33</v>
      </c>
      <c r="M7">
        <v>0.86018237082066873</v>
      </c>
      <c r="N7">
        <v>4.5693000000000001</v>
      </c>
      <c r="O7">
        <v>5.1010999999999997</v>
      </c>
      <c r="P7">
        <v>0.34499999999999997</v>
      </c>
      <c r="Q7">
        <v>0.40500000000000003</v>
      </c>
      <c r="R7">
        <v>5.1741000000000001</v>
      </c>
      <c r="S7">
        <v>3.9E-2</v>
      </c>
      <c r="T7">
        <v>4.1000000000000002E-2</v>
      </c>
      <c r="U7">
        <v>3.4000000000000002E-2</v>
      </c>
      <c r="V7">
        <v>3.4000000000000002E-2</v>
      </c>
      <c r="W7">
        <v>0</v>
      </c>
      <c r="X7" t="s">
        <v>188</v>
      </c>
      <c r="Y7" t="s">
        <v>89</v>
      </c>
      <c r="Z7" t="s">
        <v>207</v>
      </c>
    </row>
    <row r="8" spans="1:26" x14ac:dyDescent="0.25">
      <c r="A8" s="148">
        <v>6209</v>
      </c>
      <c r="B8" s="25">
        <v>43278</v>
      </c>
      <c r="C8" t="s">
        <v>1482</v>
      </c>
      <c r="D8">
        <v>67.099999999999994</v>
      </c>
      <c r="E8">
        <v>45</v>
      </c>
      <c r="F8" t="s">
        <v>187</v>
      </c>
      <c r="G8">
        <v>916148</v>
      </c>
      <c r="H8">
        <v>13160</v>
      </c>
      <c r="I8">
        <v>34.200000000000003</v>
      </c>
      <c r="J8">
        <v>78</v>
      </c>
      <c r="K8">
        <v>78</v>
      </c>
      <c r="L8">
        <v>32.6</v>
      </c>
      <c r="M8">
        <v>0.86227909811090797</v>
      </c>
      <c r="N8">
        <v>4.7103999999999999</v>
      </c>
      <c r="O8">
        <v>4.8691000000000004</v>
      </c>
      <c r="P8">
        <v>0.30599999999999999</v>
      </c>
      <c r="Q8">
        <v>0.25600000000000001</v>
      </c>
      <c r="R8">
        <v>5.1741000000000001</v>
      </c>
      <c r="S8">
        <v>3.4000000000000002E-2</v>
      </c>
      <c r="T8">
        <v>2.7E-2</v>
      </c>
      <c r="U8">
        <v>2.5999999999999999E-2</v>
      </c>
      <c r="V8">
        <v>2.5999999999999999E-2</v>
      </c>
      <c r="W8">
        <v>0</v>
      </c>
      <c r="X8" t="s">
        <v>188</v>
      </c>
      <c r="Y8" t="s">
        <v>89</v>
      </c>
      <c r="Z8" t="s">
        <v>207</v>
      </c>
    </row>
    <row r="9" spans="1:26" x14ac:dyDescent="0.25">
      <c r="A9" s="148">
        <v>6208</v>
      </c>
      <c r="B9" s="25">
        <v>43278</v>
      </c>
      <c r="C9" t="s">
        <v>830</v>
      </c>
      <c r="D9">
        <v>67.099999999999994</v>
      </c>
      <c r="E9">
        <v>45</v>
      </c>
      <c r="F9" t="s">
        <v>193</v>
      </c>
      <c r="G9">
        <v>625212</v>
      </c>
      <c r="H9">
        <v>13160</v>
      </c>
      <c r="I9">
        <v>23.6</v>
      </c>
      <c r="J9">
        <v>115</v>
      </c>
      <c r="K9">
        <v>115</v>
      </c>
      <c r="L9">
        <v>20.3</v>
      </c>
      <c r="M9">
        <v>0.9321475625823451</v>
      </c>
      <c r="N9">
        <v>4.9638</v>
      </c>
      <c r="O9">
        <v>5.0016999999999996</v>
      </c>
      <c r="P9">
        <v>0.752</v>
      </c>
      <c r="Q9">
        <v>0.81599999999999995</v>
      </c>
      <c r="R9">
        <v>5.1741000000000001</v>
      </c>
      <c r="S9">
        <v>7.8E-2</v>
      </c>
      <c r="T9">
        <v>8.4000000000000005E-2</v>
      </c>
      <c r="U9">
        <v>7.5999999999999998E-2</v>
      </c>
      <c r="V9">
        <v>7.5999999999999998E-2</v>
      </c>
      <c r="W9">
        <v>0</v>
      </c>
      <c r="X9" t="s">
        <v>188</v>
      </c>
      <c r="Y9" t="s">
        <v>89</v>
      </c>
      <c r="Z9" t="s">
        <v>198</v>
      </c>
    </row>
    <row r="10" spans="1:26" x14ac:dyDescent="0.25">
      <c r="A10" s="148">
        <v>6207</v>
      </c>
      <c r="B10" s="25">
        <v>43278</v>
      </c>
      <c r="C10" t="s">
        <v>1418</v>
      </c>
      <c r="D10">
        <v>67.099999999999994</v>
      </c>
      <c r="E10">
        <v>45</v>
      </c>
      <c r="F10" t="s">
        <v>193</v>
      </c>
      <c r="G10">
        <v>625212</v>
      </c>
      <c r="H10">
        <v>13160</v>
      </c>
      <c r="I10">
        <v>23.8</v>
      </c>
      <c r="J10">
        <v>115</v>
      </c>
      <c r="K10">
        <v>115</v>
      </c>
      <c r="L10">
        <v>20.5</v>
      </c>
      <c r="M10">
        <v>0.93092105263157898</v>
      </c>
      <c r="N10">
        <v>4.9638</v>
      </c>
      <c r="O10">
        <v>4.9911000000000003</v>
      </c>
      <c r="P10">
        <v>1.087</v>
      </c>
      <c r="Q10">
        <v>0.96799999999999997</v>
      </c>
      <c r="R10">
        <v>5.1741000000000001</v>
      </c>
      <c r="S10">
        <v>0.113</v>
      </c>
      <c r="T10">
        <v>0.1</v>
      </c>
      <c r="U10">
        <v>9.9000000000000005E-2</v>
      </c>
      <c r="V10">
        <v>9.9000000000000005E-2</v>
      </c>
      <c r="W10">
        <v>0</v>
      </c>
      <c r="X10" t="s">
        <v>188</v>
      </c>
      <c r="Y10" t="s">
        <v>89</v>
      </c>
      <c r="Z10" t="s">
        <v>198</v>
      </c>
    </row>
    <row r="11" spans="1:26" x14ac:dyDescent="0.25">
      <c r="A11" s="148">
        <v>6206</v>
      </c>
      <c r="B11" s="25">
        <v>43278</v>
      </c>
      <c r="C11" t="s">
        <v>1079</v>
      </c>
      <c r="D11">
        <v>62.7</v>
      </c>
      <c r="E11">
        <v>51</v>
      </c>
      <c r="F11" t="s">
        <v>291</v>
      </c>
      <c r="G11">
        <v>521333</v>
      </c>
      <c r="H11">
        <v>13160</v>
      </c>
      <c r="I11">
        <v>16.5</v>
      </c>
      <c r="J11">
        <v>111</v>
      </c>
      <c r="K11">
        <v>111</v>
      </c>
      <c r="L11">
        <v>13.9</v>
      </c>
      <c r="M11">
        <v>0.97317744154057773</v>
      </c>
      <c r="N11">
        <v>2.1312000000000002</v>
      </c>
      <c r="O11">
        <v>2.1147</v>
      </c>
      <c r="P11">
        <v>2.7679999999999998</v>
      </c>
      <c r="Q11">
        <v>2.7120000000000002</v>
      </c>
      <c r="R11">
        <v>5.1741000000000001</v>
      </c>
      <c r="S11">
        <v>0.67200000000000004</v>
      </c>
      <c r="T11">
        <v>0.66400000000000003</v>
      </c>
      <c r="U11">
        <v>0.65</v>
      </c>
      <c r="V11">
        <v>0.65</v>
      </c>
      <c r="W11">
        <v>0</v>
      </c>
      <c r="X11" t="s">
        <v>1454</v>
      </c>
      <c r="Y11" t="s">
        <v>89</v>
      </c>
      <c r="Z11" t="s">
        <v>198</v>
      </c>
    </row>
    <row r="12" spans="1:26" x14ac:dyDescent="0.25">
      <c r="A12" s="148">
        <v>6205</v>
      </c>
      <c r="B12" s="25">
        <v>43278</v>
      </c>
      <c r="C12" t="s">
        <v>1250</v>
      </c>
      <c r="D12">
        <v>60.2</v>
      </c>
      <c r="E12">
        <v>48</v>
      </c>
      <c r="F12" t="s">
        <v>291</v>
      </c>
      <c r="G12">
        <v>521333</v>
      </c>
      <c r="H12">
        <v>13160</v>
      </c>
      <c r="I12">
        <v>16.8</v>
      </c>
      <c r="J12">
        <v>113.5</v>
      </c>
      <c r="K12">
        <v>113.5</v>
      </c>
      <c r="L12">
        <v>14</v>
      </c>
      <c r="M12">
        <v>0.97250859106529208</v>
      </c>
      <c r="N12">
        <v>2.3149999999999999</v>
      </c>
      <c r="O12">
        <v>2.0647000000000002</v>
      </c>
      <c r="P12">
        <v>2.7679999999999998</v>
      </c>
      <c r="Q12">
        <v>2.4420000000000002</v>
      </c>
      <c r="R12">
        <v>5.1741000000000001</v>
      </c>
      <c r="S12">
        <v>0.61899999999999999</v>
      </c>
      <c r="T12">
        <v>0.61199999999999999</v>
      </c>
      <c r="U12">
        <v>0.59899999999999998</v>
      </c>
      <c r="V12">
        <v>0.59899999999999998</v>
      </c>
      <c r="W12">
        <v>0</v>
      </c>
      <c r="X12" t="s">
        <v>1454</v>
      </c>
      <c r="Y12" t="s">
        <v>89</v>
      </c>
      <c r="Z12" t="s">
        <v>198</v>
      </c>
    </row>
    <row r="13" spans="1:26" x14ac:dyDescent="0.25">
      <c r="A13" s="148">
        <v>6204</v>
      </c>
      <c r="B13" s="25">
        <v>43278</v>
      </c>
      <c r="C13" t="s">
        <v>532</v>
      </c>
      <c r="D13">
        <v>67.099999999999994</v>
      </c>
      <c r="E13">
        <v>49</v>
      </c>
      <c r="F13" t="s">
        <v>291</v>
      </c>
      <c r="G13">
        <v>521333</v>
      </c>
      <c r="H13">
        <v>13160</v>
      </c>
      <c r="I13">
        <v>16.7</v>
      </c>
      <c r="J13">
        <v>114</v>
      </c>
      <c r="K13">
        <v>114</v>
      </c>
      <c r="L13">
        <v>13.9</v>
      </c>
      <c r="M13">
        <v>0.97317744154057773</v>
      </c>
      <c r="N13">
        <v>2.0045999999999999</v>
      </c>
      <c r="O13">
        <v>1.8083</v>
      </c>
      <c r="P13">
        <v>2.387</v>
      </c>
      <c r="Q13">
        <v>2.0950000000000002</v>
      </c>
      <c r="R13">
        <v>5.1741000000000001</v>
      </c>
      <c r="S13">
        <v>0.61599999999999999</v>
      </c>
      <c r="T13">
        <v>0.59899999999999998</v>
      </c>
      <c r="U13">
        <v>0.59099999999999997</v>
      </c>
      <c r="V13">
        <v>0.59099999999999997</v>
      </c>
      <c r="W13">
        <v>0</v>
      </c>
      <c r="X13" t="s">
        <v>1454</v>
      </c>
      <c r="Y13" t="s">
        <v>89</v>
      </c>
      <c r="Z13" t="s">
        <v>198</v>
      </c>
    </row>
    <row r="14" spans="1:26" x14ac:dyDescent="0.25">
      <c r="A14" s="148">
        <v>6203</v>
      </c>
      <c r="B14" s="25">
        <v>43278</v>
      </c>
      <c r="C14" t="s">
        <v>1228</v>
      </c>
      <c r="D14">
        <v>69</v>
      </c>
      <c r="E14">
        <v>57</v>
      </c>
      <c r="F14" t="s">
        <v>291</v>
      </c>
      <c r="G14">
        <v>521333</v>
      </c>
      <c r="H14">
        <v>13160</v>
      </c>
      <c r="I14">
        <v>16.8</v>
      </c>
      <c r="J14">
        <v>115.5</v>
      </c>
      <c r="K14">
        <v>115.5</v>
      </c>
      <c r="L14">
        <v>13.9</v>
      </c>
      <c r="M14">
        <v>0.97317744154057773</v>
      </c>
      <c r="N14">
        <v>2.1080000000000001</v>
      </c>
      <c r="O14">
        <v>2.0874000000000001</v>
      </c>
      <c r="P14">
        <v>2.5139999999999998</v>
      </c>
      <c r="Q14">
        <v>2.4710000000000001</v>
      </c>
      <c r="R14">
        <v>5.1741000000000001</v>
      </c>
      <c r="S14">
        <v>0.61699999999999999</v>
      </c>
      <c r="T14">
        <v>0.61199999999999999</v>
      </c>
      <c r="U14">
        <v>0.59799999999999998</v>
      </c>
      <c r="V14">
        <v>0.59799999999999998</v>
      </c>
      <c r="W14">
        <v>0</v>
      </c>
      <c r="X14" t="s">
        <v>1454</v>
      </c>
      <c r="Y14" t="s">
        <v>89</v>
      </c>
      <c r="Z14" t="s">
        <v>198</v>
      </c>
    </row>
    <row r="15" spans="1:26" x14ac:dyDescent="0.25">
      <c r="A15" s="148">
        <v>6202</v>
      </c>
      <c r="B15" s="25">
        <v>43278</v>
      </c>
      <c r="C15" t="s">
        <v>1601</v>
      </c>
      <c r="D15">
        <v>62.1</v>
      </c>
      <c r="E15">
        <v>51</v>
      </c>
      <c r="F15" t="s">
        <v>291</v>
      </c>
      <c r="G15">
        <v>521333</v>
      </c>
      <c r="H15">
        <v>13160</v>
      </c>
      <c r="I15">
        <v>16.8</v>
      </c>
      <c r="J15">
        <v>113.5</v>
      </c>
      <c r="K15">
        <v>113.5</v>
      </c>
      <c r="L15">
        <v>14</v>
      </c>
      <c r="M15">
        <v>0.97250859106529208</v>
      </c>
      <c r="N15">
        <v>2.1652999999999998</v>
      </c>
      <c r="O15">
        <v>1.9730000000000001</v>
      </c>
      <c r="P15">
        <v>2.5339999999999998</v>
      </c>
      <c r="Q15">
        <v>2.2440000000000002</v>
      </c>
      <c r="R15">
        <v>5.1741000000000001</v>
      </c>
      <c r="S15">
        <v>0.60599999999999998</v>
      </c>
      <c r="T15">
        <v>0.58799999999999997</v>
      </c>
      <c r="U15">
        <v>0.58099999999999996</v>
      </c>
      <c r="V15">
        <v>0.58099999999999996</v>
      </c>
      <c r="W15">
        <v>0</v>
      </c>
      <c r="X15" t="s">
        <v>1454</v>
      </c>
      <c r="Y15" t="s">
        <v>89</v>
      </c>
      <c r="Z15" t="s">
        <v>198</v>
      </c>
    </row>
    <row r="16" spans="1:26" x14ac:dyDescent="0.25">
      <c r="A16" s="148">
        <v>6201</v>
      </c>
      <c r="B16" s="25">
        <v>43278</v>
      </c>
      <c r="C16" t="s">
        <v>1600</v>
      </c>
      <c r="D16">
        <v>68</v>
      </c>
      <c r="E16">
        <v>56</v>
      </c>
      <c r="F16" t="s">
        <v>291</v>
      </c>
      <c r="G16">
        <v>521333</v>
      </c>
      <c r="H16">
        <v>13160</v>
      </c>
      <c r="I16">
        <v>16.7</v>
      </c>
      <c r="J16">
        <v>112</v>
      </c>
      <c r="K16">
        <v>112</v>
      </c>
      <c r="L16">
        <v>14</v>
      </c>
      <c r="M16">
        <v>0.97250859106529208</v>
      </c>
      <c r="N16">
        <v>1.9064000000000001</v>
      </c>
      <c r="O16">
        <v>1.8375999999999999</v>
      </c>
      <c r="P16">
        <v>2.194</v>
      </c>
      <c r="Q16">
        <v>2.0939999999999999</v>
      </c>
      <c r="R16">
        <v>5.1741000000000001</v>
      </c>
      <c r="S16">
        <v>0.59499999999999997</v>
      </c>
      <c r="T16">
        <v>0.59</v>
      </c>
      <c r="U16">
        <v>0.57599999999999996</v>
      </c>
      <c r="V16">
        <v>0.57599999999999996</v>
      </c>
      <c r="W16">
        <v>0</v>
      </c>
      <c r="X16" t="s">
        <v>1454</v>
      </c>
      <c r="Y16" t="s">
        <v>89</v>
      </c>
      <c r="Z16" t="s">
        <v>198</v>
      </c>
    </row>
    <row r="17" spans="1:26" x14ac:dyDescent="0.25">
      <c r="A17" s="148">
        <v>6200</v>
      </c>
      <c r="B17" s="25">
        <v>43277</v>
      </c>
      <c r="C17" t="s">
        <v>1599</v>
      </c>
      <c r="D17">
        <v>68</v>
      </c>
      <c r="E17">
        <v>82</v>
      </c>
      <c r="F17" t="s">
        <v>291</v>
      </c>
      <c r="G17">
        <v>521333</v>
      </c>
      <c r="H17">
        <v>13160</v>
      </c>
      <c r="I17">
        <v>16.8</v>
      </c>
      <c r="J17">
        <v>115</v>
      </c>
      <c r="K17">
        <v>115</v>
      </c>
      <c r="L17">
        <v>13.9</v>
      </c>
      <c r="M17">
        <v>0.97317744154057773</v>
      </c>
      <c r="N17">
        <v>1.7411000000000001</v>
      </c>
      <c r="O17">
        <v>1.9633</v>
      </c>
      <c r="P17">
        <v>1.968</v>
      </c>
      <c r="Q17">
        <v>2.2690000000000001</v>
      </c>
      <c r="R17">
        <v>5.0532000000000004</v>
      </c>
      <c r="S17">
        <v>0.57099999999999995</v>
      </c>
      <c r="T17">
        <v>0.58399999999999996</v>
      </c>
      <c r="U17">
        <v>0.56200000000000006</v>
      </c>
      <c r="V17">
        <v>0.56200000000000006</v>
      </c>
      <c r="W17">
        <v>0</v>
      </c>
      <c r="X17" t="s">
        <v>188</v>
      </c>
      <c r="Y17" t="s">
        <v>89</v>
      </c>
      <c r="Z17" t="s">
        <v>198</v>
      </c>
    </row>
    <row r="18" spans="1:26" x14ac:dyDescent="0.25">
      <c r="A18" s="148">
        <v>6199</v>
      </c>
      <c r="B18" s="25">
        <v>43277</v>
      </c>
      <c r="C18" t="s">
        <v>1579</v>
      </c>
      <c r="D18">
        <v>68</v>
      </c>
      <c r="E18">
        <v>82</v>
      </c>
      <c r="F18" t="s">
        <v>291</v>
      </c>
      <c r="G18">
        <v>521333</v>
      </c>
      <c r="H18">
        <v>13160</v>
      </c>
      <c r="I18">
        <v>16.8</v>
      </c>
      <c r="J18">
        <v>115</v>
      </c>
      <c r="K18">
        <v>115</v>
      </c>
      <c r="L18">
        <v>13.9</v>
      </c>
      <c r="M18">
        <v>0.97317744154057773</v>
      </c>
      <c r="N18">
        <v>2.1173999999999999</v>
      </c>
      <c r="O18">
        <v>2.0095999999999998</v>
      </c>
      <c r="P18">
        <v>2.2530000000000001</v>
      </c>
      <c r="Q18">
        <v>2.1440000000000001</v>
      </c>
      <c r="R18">
        <v>5.0532000000000004</v>
      </c>
      <c r="S18">
        <v>0.53800000000000003</v>
      </c>
      <c r="T18">
        <v>0.53900000000000003</v>
      </c>
      <c r="U18">
        <v>0.52400000000000002</v>
      </c>
      <c r="V18">
        <v>0.52400000000000002</v>
      </c>
      <c r="W18">
        <v>0</v>
      </c>
      <c r="X18" t="s">
        <v>188</v>
      </c>
      <c r="Y18" t="s">
        <v>89</v>
      </c>
      <c r="Z18" t="s">
        <v>198</v>
      </c>
    </row>
    <row r="19" spans="1:26" x14ac:dyDescent="0.25">
      <c r="A19" s="148">
        <v>6198</v>
      </c>
      <c r="B19" s="25">
        <v>43277</v>
      </c>
      <c r="C19" t="s">
        <v>1455</v>
      </c>
      <c r="D19">
        <v>68</v>
      </c>
      <c r="E19">
        <v>82</v>
      </c>
      <c r="F19" t="s">
        <v>291</v>
      </c>
      <c r="G19">
        <v>521333</v>
      </c>
      <c r="H19">
        <v>13160</v>
      </c>
      <c r="I19">
        <v>16.8</v>
      </c>
      <c r="J19">
        <v>115</v>
      </c>
      <c r="K19">
        <v>115</v>
      </c>
      <c r="L19">
        <v>13.9</v>
      </c>
      <c r="M19">
        <v>0.97317744154057773</v>
      </c>
      <c r="N19">
        <v>2.0057999999999998</v>
      </c>
      <c r="O19">
        <v>1.8069</v>
      </c>
      <c r="P19">
        <v>2.9239999999999999</v>
      </c>
      <c r="Q19">
        <v>2.7069999999999999</v>
      </c>
      <c r="R19">
        <v>5.0532000000000004</v>
      </c>
      <c r="S19">
        <v>0.73699999999999999</v>
      </c>
      <c r="T19">
        <v>0.75700000000000001</v>
      </c>
      <c r="U19">
        <v>0.72699999999999998</v>
      </c>
      <c r="V19">
        <v>0.72699999999999998</v>
      </c>
      <c r="W19">
        <v>0</v>
      </c>
      <c r="X19" t="s">
        <v>188</v>
      </c>
      <c r="Y19" t="s">
        <v>89</v>
      </c>
      <c r="Z19" t="s">
        <v>198</v>
      </c>
    </row>
    <row r="20" spans="1:26" x14ac:dyDescent="0.25">
      <c r="A20" s="148">
        <v>6197</v>
      </c>
      <c r="B20" s="25">
        <v>43277</v>
      </c>
      <c r="C20" t="s">
        <v>1598</v>
      </c>
      <c r="D20">
        <v>68</v>
      </c>
      <c r="E20">
        <v>82</v>
      </c>
      <c r="F20" t="s">
        <v>291</v>
      </c>
      <c r="G20">
        <v>521333</v>
      </c>
      <c r="H20">
        <v>13160</v>
      </c>
      <c r="I20">
        <v>16.8</v>
      </c>
      <c r="J20">
        <v>115</v>
      </c>
      <c r="K20">
        <v>115</v>
      </c>
      <c r="L20">
        <v>13.9</v>
      </c>
      <c r="M20">
        <v>0.97317744154057773</v>
      </c>
      <c r="N20">
        <v>1.9365000000000001</v>
      </c>
      <c r="O20">
        <v>1.9871000000000001</v>
      </c>
      <c r="P20">
        <v>3.4689999999999999</v>
      </c>
      <c r="Q20">
        <v>3.6469999999999998</v>
      </c>
      <c r="R20">
        <v>5.0532000000000004</v>
      </c>
      <c r="S20">
        <v>0.90500000000000003</v>
      </c>
      <c r="T20">
        <v>0.92700000000000005</v>
      </c>
      <c r="U20">
        <v>0.89100000000000001</v>
      </c>
      <c r="V20">
        <v>0.89100000000000001</v>
      </c>
      <c r="W20">
        <v>0</v>
      </c>
      <c r="X20" t="s">
        <v>188</v>
      </c>
      <c r="Y20" t="s">
        <v>89</v>
      </c>
      <c r="Z20" t="s">
        <v>198</v>
      </c>
    </row>
    <row r="21" spans="1:26" x14ac:dyDescent="0.25">
      <c r="A21" s="148">
        <v>6196</v>
      </c>
      <c r="B21" s="25">
        <v>43277</v>
      </c>
      <c r="C21" t="s">
        <v>353</v>
      </c>
      <c r="D21">
        <v>68</v>
      </c>
      <c r="E21">
        <v>82</v>
      </c>
      <c r="F21" t="s">
        <v>194</v>
      </c>
      <c r="G21">
        <v>916148</v>
      </c>
      <c r="H21">
        <v>13160</v>
      </c>
      <c r="I21">
        <v>34.4</v>
      </c>
      <c r="J21">
        <v>81</v>
      </c>
      <c r="K21">
        <v>81</v>
      </c>
      <c r="L21">
        <v>32.5</v>
      </c>
      <c r="M21">
        <v>0.86280487804878048</v>
      </c>
      <c r="N21">
        <v>4.8117000000000001</v>
      </c>
      <c r="O21">
        <v>4.8693</v>
      </c>
      <c r="P21">
        <v>0.186</v>
      </c>
      <c r="Q21">
        <v>0.224</v>
      </c>
      <c r="R21">
        <v>5.0532000000000004</v>
      </c>
      <c r="S21">
        <v>0.02</v>
      </c>
      <c r="T21">
        <v>2.3E-2</v>
      </c>
      <c r="U21">
        <v>1.9E-2</v>
      </c>
      <c r="V21">
        <v>1.9E-2</v>
      </c>
      <c r="W21">
        <v>0</v>
      </c>
      <c r="X21" t="s">
        <v>188</v>
      </c>
      <c r="Y21" t="s">
        <v>89</v>
      </c>
      <c r="Z21" t="s">
        <v>207</v>
      </c>
    </row>
    <row r="22" spans="1:26" x14ac:dyDescent="0.25">
      <c r="A22" s="148">
        <v>6195</v>
      </c>
      <c r="B22" s="25">
        <v>43277</v>
      </c>
      <c r="C22" t="s">
        <v>1597</v>
      </c>
      <c r="D22">
        <v>68</v>
      </c>
      <c r="E22">
        <v>82</v>
      </c>
      <c r="F22" t="s">
        <v>194</v>
      </c>
      <c r="G22">
        <v>916148</v>
      </c>
      <c r="H22">
        <v>13160</v>
      </c>
      <c r="I22">
        <v>34.200000000000003</v>
      </c>
      <c r="J22">
        <v>81</v>
      </c>
      <c r="K22">
        <v>81</v>
      </c>
      <c r="L22">
        <v>32.4</v>
      </c>
      <c r="M22">
        <v>0.86333129957291033</v>
      </c>
      <c r="N22">
        <v>5.0895999999999999</v>
      </c>
      <c r="O22">
        <v>4.8669000000000002</v>
      </c>
      <c r="P22">
        <v>0.104</v>
      </c>
      <c r="Q22">
        <v>0.158</v>
      </c>
      <c r="R22">
        <v>5.0532000000000004</v>
      </c>
      <c r="S22">
        <v>0.01</v>
      </c>
      <c r="T22">
        <v>1.6E-2</v>
      </c>
      <c r="U22">
        <v>1.0999999999999999E-2</v>
      </c>
      <c r="V22">
        <v>1.0999999999999999E-2</v>
      </c>
      <c r="W22">
        <v>0</v>
      </c>
      <c r="X22" t="s">
        <v>188</v>
      </c>
      <c r="Y22" t="s">
        <v>89</v>
      </c>
      <c r="Z22" t="s">
        <v>207</v>
      </c>
    </row>
    <row r="23" spans="1:26" x14ac:dyDescent="0.25">
      <c r="A23" s="148">
        <v>6194</v>
      </c>
      <c r="B23" s="25">
        <v>43277</v>
      </c>
      <c r="C23" t="s">
        <v>1596</v>
      </c>
      <c r="D23">
        <v>68</v>
      </c>
      <c r="E23">
        <v>82</v>
      </c>
      <c r="F23" t="s">
        <v>194</v>
      </c>
      <c r="G23">
        <v>916148</v>
      </c>
      <c r="H23">
        <v>13160</v>
      </c>
      <c r="I23">
        <v>34.6</v>
      </c>
      <c r="J23">
        <v>82</v>
      </c>
      <c r="K23">
        <v>82</v>
      </c>
      <c r="L23">
        <v>32.700000000000003</v>
      </c>
      <c r="M23">
        <v>0.86175395858708903</v>
      </c>
      <c r="N23">
        <v>4.5861999999999998</v>
      </c>
      <c r="O23">
        <v>4.6997</v>
      </c>
      <c r="P23">
        <v>0.14499999999999999</v>
      </c>
      <c r="Q23">
        <v>0.189</v>
      </c>
      <c r="R23">
        <v>5.0532000000000004</v>
      </c>
      <c r="S23">
        <v>1.6E-2</v>
      </c>
      <c r="T23">
        <v>0.02</v>
      </c>
      <c r="U23">
        <v>1.6E-2</v>
      </c>
      <c r="V23">
        <v>1.6E-2</v>
      </c>
      <c r="W23">
        <v>0</v>
      </c>
      <c r="X23" t="s">
        <v>188</v>
      </c>
      <c r="Y23" t="s">
        <v>89</v>
      </c>
      <c r="Z23" t="s">
        <v>207</v>
      </c>
    </row>
    <row r="24" spans="1:26" x14ac:dyDescent="0.25">
      <c r="A24" s="148">
        <v>6193</v>
      </c>
      <c r="B24" s="25">
        <v>43277</v>
      </c>
      <c r="C24" t="s">
        <v>1595</v>
      </c>
      <c r="D24">
        <v>68</v>
      </c>
      <c r="E24">
        <v>82</v>
      </c>
      <c r="F24" t="s">
        <v>194</v>
      </c>
      <c r="G24">
        <v>916148</v>
      </c>
      <c r="H24">
        <v>13160</v>
      </c>
      <c r="I24">
        <v>34.4</v>
      </c>
      <c r="J24">
        <v>79</v>
      </c>
      <c r="K24">
        <v>79</v>
      </c>
      <c r="L24">
        <v>32.700000000000003</v>
      </c>
      <c r="M24">
        <v>0.86175395858708903</v>
      </c>
      <c r="N24">
        <v>4.9306000000000001</v>
      </c>
      <c r="O24">
        <v>5.0475000000000003</v>
      </c>
      <c r="P24">
        <v>0.125</v>
      </c>
      <c r="Q24">
        <v>0.16500000000000001</v>
      </c>
      <c r="R24">
        <v>5.0532000000000004</v>
      </c>
      <c r="S24">
        <v>1.2999999999999999E-2</v>
      </c>
      <c r="T24">
        <v>1.7000000000000001E-2</v>
      </c>
      <c r="U24">
        <v>1.2999999999999999E-2</v>
      </c>
      <c r="V24">
        <v>1.2999999999999999E-2</v>
      </c>
      <c r="W24">
        <v>0</v>
      </c>
      <c r="X24" t="s">
        <v>188</v>
      </c>
      <c r="Y24" t="s">
        <v>89</v>
      </c>
      <c r="Z24" t="s">
        <v>207</v>
      </c>
    </row>
    <row r="25" spans="1:26" x14ac:dyDescent="0.25">
      <c r="A25" s="148">
        <v>6192</v>
      </c>
      <c r="B25" s="25">
        <v>43277</v>
      </c>
      <c r="C25" t="s">
        <v>1389</v>
      </c>
      <c r="D25">
        <v>68</v>
      </c>
      <c r="E25">
        <v>82</v>
      </c>
      <c r="F25" t="s">
        <v>187</v>
      </c>
      <c r="G25">
        <v>916148</v>
      </c>
      <c r="H25">
        <v>13160</v>
      </c>
      <c r="I25">
        <v>35</v>
      </c>
      <c r="J25">
        <v>78</v>
      </c>
      <c r="K25">
        <v>78</v>
      </c>
      <c r="L25">
        <v>33.4</v>
      </c>
      <c r="M25">
        <v>0.85809581564584592</v>
      </c>
      <c r="N25">
        <v>5.1017000000000001</v>
      </c>
      <c r="O25">
        <v>5.0083000000000002</v>
      </c>
      <c r="P25">
        <v>0.32500000000000001</v>
      </c>
      <c r="Q25">
        <v>0.36899999999999999</v>
      </c>
      <c r="R25">
        <v>5.0532000000000004</v>
      </c>
      <c r="S25">
        <v>3.2000000000000001E-2</v>
      </c>
      <c r="T25">
        <v>3.6999999999999998E-2</v>
      </c>
      <c r="U25">
        <v>0.03</v>
      </c>
      <c r="V25">
        <v>0.03</v>
      </c>
      <c r="W25">
        <v>0</v>
      </c>
      <c r="X25" t="s">
        <v>188</v>
      </c>
      <c r="Y25" t="s">
        <v>89</v>
      </c>
      <c r="Z25" t="s">
        <v>207</v>
      </c>
    </row>
    <row r="26" spans="1:26" x14ac:dyDescent="0.25">
      <c r="A26" s="148">
        <v>6191</v>
      </c>
      <c r="B26" s="25">
        <v>43277</v>
      </c>
      <c r="C26" t="s">
        <v>215</v>
      </c>
      <c r="D26">
        <v>68</v>
      </c>
      <c r="E26">
        <v>82</v>
      </c>
      <c r="F26" t="s">
        <v>187</v>
      </c>
      <c r="G26">
        <v>916148</v>
      </c>
      <c r="H26">
        <v>13160</v>
      </c>
      <c r="I26">
        <v>34.1</v>
      </c>
      <c r="J26">
        <v>78</v>
      </c>
      <c r="K26">
        <v>78</v>
      </c>
      <c r="L26">
        <v>32.5</v>
      </c>
      <c r="M26">
        <v>0.86280487804878048</v>
      </c>
      <c r="N26">
        <v>4.5507</v>
      </c>
      <c r="O26">
        <v>4.6893000000000002</v>
      </c>
      <c r="P26">
        <v>0.19900000000000001</v>
      </c>
      <c r="Q26">
        <v>0.23899999999999999</v>
      </c>
      <c r="R26">
        <v>5.0532000000000004</v>
      </c>
      <c r="S26">
        <v>2.1999999999999999E-2</v>
      </c>
      <c r="T26">
        <v>2.5999999999999999E-2</v>
      </c>
      <c r="U26">
        <v>2.1000000000000001E-2</v>
      </c>
      <c r="V26">
        <v>2.1000000000000001E-2</v>
      </c>
      <c r="W26">
        <v>0</v>
      </c>
      <c r="X26" t="s">
        <v>188</v>
      </c>
      <c r="Y26" t="s">
        <v>89</v>
      </c>
      <c r="Z26" t="s">
        <v>207</v>
      </c>
    </row>
    <row r="27" spans="1:26" x14ac:dyDescent="0.25">
      <c r="A27" s="148">
        <v>6190</v>
      </c>
      <c r="B27" s="25">
        <v>43277</v>
      </c>
      <c r="C27" t="s">
        <v>790</v>
      </c>
      <c r="D27">
        <v>68</v>
      </c>
      <c r="E27">
        <v>82</v>
      </c>
      <c r="F27" t="s">
        <v>187</v>
      </c>
      <c r="G27">
        <v>916148</v>
      </c>
      <c r="H27">
        <v>13160</v>
      </c>
      <c r="I27">
        <v>34.200000000000003</v>
      </c>
      <c r="J27">
        <v>77</v>
      </c>
      <c r="K27">
        <v>77</v>
      </c>
      <c r="L27">
        <v>32.700000000000003</v>
      </c>
      <c r="M27">
        <v>0.86175395858708903</v>
      </c>
      <c r="N27">
        <v>4.2389999999999999</v>
      </c>
      <c r="O27">
        <v>4.8316999999999997</v>
      </c>
      <c r="P27">
        <v>0.30099999999999999</v>
      </c>
      <c r="Q27">
        <v>0.35799999999999998</v>
      </c>
      <c r="R27">
        <v>5.0532000000000004</v>
      </c>
      <c r="S27">
        <v>3.5999999999999997E-2</v>
      </c>
      <c r="T27">
        <v>3.6999999999999998E-2</v>
      </c>
      <c r="U27">
        <v>3.1E-2</v>
      </c>
      <c r="V27">
        <v>3.1E-2</v>
      </c>
      <c r="W27">
        <v>0</v>
      </c>
      <c r="X27" t="s">
        <v>188</v>
      </c>
      <c r="Y27" t="s">
        <v>89</v>
      </c>
      <c r="Z27" t="s">
        <v>207</v>
      </c>
    </row>
    <row r="28" spans="1:26" x14ac:dyDescent="0.25">
      <c r="A28" s="148">
        <v>6189</v>
      </c>
      <c r="B28" s="25">
        <v>43277</v>
      </c>
      <c r="C28" t="s">
        <v>235</v>
      </c>
      <c r="D28">
        <v>68</v>
      </c>
      <c r="E28">
        <v>82</v>
      </c>
      <c r="F28" t="s">
        <v>187</v>
      </c>
      <c r="G28">
        <v>916148</v>
      </c>
      <c r="H28">
        <v>13160</v>
      </c>
      <c r="I28">
        <v>34.5</v>
      </c>
      <c r="J28">
        <v>77</v>
      </c>
      <c r="K28">
        <v>77</v>
      </c>
      <c r="L28">
        <v>33</v>
      </c>
      <c r="M28">
        <v>0.86018237082066873</v>
      </c>
      <c r="N28">
        <v>4.2178000000000004</v>
      </c>
      <c r="O28">
        <v>4.6921999999999997</v>
      </c>
      <c r="P28">
        <v>0.221</v>
      </c>
      <c r="Q28">
        <v>0.26300000000000001</v>
      </c>
      <c r="R28">
        <v>5.0532000000000004</v>
      </c>
      <c r="S28">
        <v>2.5999999999999999E-2</v>
      </c>
      <c r="T28">
        <v>2.8000000000000001E-2</v>
      </c>
      <c r="U28">
        <v>2.3E-2</v>
      </c>
      <c r="V28">
        <v>2.3E-2</v>
      </c>
      <c r="W28">
        <v>0</v>
      </c>
      <c r="X28" t="s">
        <v>188</v>
      </c>
      <c r="Y28" t="s">
        <v>89</v>
      </c>
      <c r="Z28" t="s">
        <v>207</v>
      </c>
    </row>
    <row r="29" spans="1:26" x14ac:dyDescent="0.25">
      <c r="A29" s="148">
        <v>6188</v>
      </c>
      <c r="B29" s="25">
        <v>43277</v>
      </c>
      <c r="C29" t="s">
        <v>238</v>
      </c>
      <c r="D29">
        <v>68</v>
      </c>
      <c r="E29">
        <v>82</v>
      </c>
      <c r="F29" t="s">
        <v>187</v>
      </c>
      <c r="G29">
        <v>916148</v>
      </c>
      <c r="H29">
        <v>13160</v>
      </c>
      <c r="I29">
        <v>34.799999999999997</v>
      </c>
      <c r="J29">
        <v>77</v>
      </c>
      <c r="K29">
        <v>77</v>
      </c>
      <c r="L29">
        <v>33.299999999999997</v>
      </c>
      <c r="M29">
        <v>0.85861650485436891</v>
      </c>
      <c r="N29">
        <v>5.1738999999999997</v>
      </c>
      <c r="O29">
        <v>4.2687999999999997</v>
      </c>
      <c r="P29">
        <v>0.26400000000000001</v>
      </c>
      <c r="Q29">
        <v>0.28499999999999998</v>
      </c>
      <c r="R29">
        <v>5.0532000000000004</v>
      </c>
      <c r="S29">
        <v>2.5999999999999999E-2</v>
      </c>
      <c r="T29">
        <v>3.4000000000000002E-2</v>
      </c>
      <c r="U29">
        <v>2.5999999999999999E-2</v>
      </c>
      <c r="V29">
        <v>2.5999999999999999E-2</v>
      </c>
      <c r="W29">
        <v>0</v>
      </c>
      <c r="X29" t="s">
        <v>188</v>
      </c>
      <c r="Y29" t="s">
        <v>89</v>
      </c>
      <c r="Z29" t="s">
        <v>207</v>
      </c>
    </row>
    <row r="30" spans="1:26" x14ac:dyDescent="0.25">
      <c r="A30" s="148">
        <v>6187</v>
      </c>
      <c r="B30" s="25">
        <v>43277</v>
      </c>
      <c r="C30" t="s">
        <v>479</v>
      </c>
      <c r="D30">
        <v>68</v>
      </c>
      <c r="E30">
        <v>82</v>
      </c>
      <c r="F30" t="s">
        <v>193</v>
      </c>
      <c r="G30">
        <v>625212</v>
      </c>
      <c r="H30">
        <v>13160</v>
      </c>
      <c r="I30">
        <v>24.1</v>
      </c>
      <c r="J30">
        <v>114</v>
      </c>
      <c r="K30">
        <v>114</v>
      </c>
      <c r="L30">
        <v>20.9</v>
      </c>
      <c r="M30">
        <v>0.92847769028871385</v>
      </c>
      <c r="N30">
        <v>5.0083000000000002</v>
      </c>
      <c r="O30">
        <v>4.6246999999999998</v>
      </c>
      <c r="P30">
        <v>1.171</v>
      </c>
      <c r="Q30">
        <v>0.98499999999999999</v>
      </c>
      <c r="R30">
        <v>5.0532000000000004</v>
      </c>
      <c r="S30">
        <v>0.11799999999999999</v>
      </c>
      <c r="T30">
        <v>0.108</v>
      </c>
      <c r="U30">
        <v>0.105</v>
      </c>
      <c r="V30">
        <v>0.105</v>
      </c>
      <c r="W30">
        <v>0</v>
      </c>
      <c r="X30" t="s">
        <v>188</v>
      </c>
      <c r="Y30" t="s">
        <v>89</v>
      </c>
      <c r="Z30" t="s">
        <v>198</v>
      </c>
    </row>
    <row r="31" spans="1:26" x14ac:dyDescent="0.25">
      <c r="A31" s="148">
        <v>6186</v>
      </c>
      <c r="B31" s="25">
        <v>43277</v>
      </c>
      <c r="C31" t="s">
        <v>350</v>
      </c>
      <c r="D31">
        <v>68</v>
      </c>
      <c r="E31">
        <v>82</v>
      </c>
      <c r="F31" t="s">
        <v>193</v>
      </c>
      <c r="G31">
        <v>625212</v>
      </c>
      <c r="H31">
        <v>13160</v>
      </c>
      <c r="I31">
        <v>23.9</v>
      </c>
      <c r="J31">
        <v>114</v>
      </c>
      <c r="K31">
        <v>114</v>
      </c>
      <c r="L31">
        <v>20.7</v>
      </c>
      <c r="M31">
        <v>0.92969776609724053</v>
      </c>
      <c r="N31">
        <v>4.8585000000000003</v>
      </c>
      <c r="O31">
        <v>4.9166999999999996</v>
      </c>
      <c r="P31">
        <v>1.0089999999999999</v>
      </c>
      <c r="Q31">
        <v>0.95199999999999996</v>
      </c>
      <c r="R31">
        <v>5.0532000000000004</v>
      </c>
      <c r="S31">
        <v>0.105</v>
      </c>
      <c r="T31">
        <v>9.8000000000000004E-2</v>
      </c>
      <c r="U31">
        <v>9.4E-2</v>
      </c>
      <c r="V31">
        <v>9.4E-2</v>
      </c>
      <c r="W31">
        <v>0</v>
      </c>
      <c r="X31" t="s">
        <v>188</v>
      </c>
      <c r="Y31" t="s">
        <v>89</v>
      </c>
      <c r="Z31" t="s">
        <v>198</v>
      </c>
    </row>
    <row r="32" spans="1:26" x14ac:dyDescent="0.25">
      <c r="A32" s="148">
        <v>6185</v>
      </c>
      <c r="B32" s="25">
        <v>43277</v>
      </c>
      <c r="C32" t="s">
        <v>1033</v>
      </c>
      <c r="D32">
        <v>68</v>
      </c>
      <c r="E32">
        <v>82</v>
      </c>
      <c r="F32" t="s">
        <v>193</v>
      </c>
      <c r="G32">
        <v>625212</v>
      </c>
      <c r="H32">
        <v>13160</v>
      </c>
      <c r="I32">
        <v>24.3</v>
      </c>
      <c r="J32">
        <v>115</v>
      </c>
      <c r="K32">
        <v>115</v>
      </c>
      <c r="L32">
        <v>21</v>
      </c>
      <c r="M32">
        <v>0.9278688524590164</v>
      </c>
      <c r="N32">
        <v>4.7412999999999998</v>
      </c>
      <c r="O32">
        <v>4.9368999999999996</v>
      </c>
      <c r="P32">
        <v>0.72799999999999998</v>
      </c>
      <c r="Q32">
        <v>0.65300000000000002</v>
      </c>
      <c r="R32">
        <v>5.0532000000000004</v>
      </c>
      <c r="S32">
        <v>7.8E-2</v>
      </c>
      <c r="T32">
        <v>6.7000000000000004E-2</v>
      </c>
      <c r="U32">
        <v>6.7000000000000004E-2</v>
      </c>
      <c r="V32">
        <v>6.7000000000000004E-2</v>
      </c>
      <c r="W32">
        <v>0</v>
      </c>
      <c r="X32" t="s">
        <v>188</v>
      </c>
      <c r="Y32" t="s">
        <v>89</v>
      </c>
      <c r="Z32" t="s">
        <v>198</v>
      </c>
    </row>
    <row r="33" spans="1:26" x14ac:dyDescent="0.25">
      <c r="A33" s="148">
        <v>6184</v>
      </c>
      <c r="B33" s="25">
        <v>43277</v>
      </c>
      <c r="C33" t="s">
        <v>591</v>
      </c>
      <c r="D33">
        <v>68</v>
      </c>
      <c r="E33">
        <v>82</v>
      </c>
      <c r="F33" t="s">
        <v>193</v>
      </c>
      <c r="G33">
        <v>625212</v>
      </c>
      <c r="H33">
        <v>13160</v>
      </c>
      <c r="I33">
        <v>24.1</v>
      </c>
      <c r="J33">
        <v>114</v>
      </c>
      <c r="K33">
        <v>114</v>
      </c>
      <c r="L33">
        <v>20.9</v>
      </c>
      <c r="M33">
        <v>0.92847769028871385</v>
      </c>
      <c r="N33">
        <v>4.6921999999999997</v>
      </c>
      <c r="O33">
        <v>5.0011000000000001</v>
      </c>
      <c r="P33">
        <v>0.58599999999999997</v>
      </c>
      <c r="Q33">
        <v>0.61399999999999999</v>
      </c>
      <c r="R33">
        <v>5.0532000000000004</v>
      </c>
      <c r="S33">
        <v>6.3E-2</v>
      </c>
      <c r="T33">
        <v>6.2E-2</v>
      </c>
      <c r="U33">
        <v>5.8000000000000003E-2</v>
      </c>
      <c r="V33">
        <v>5.8000000000000003E-2</v>
      </c>
      <c r="W33">
        <v>0</v>
      </c>
      <c r="X33" t="s">
        <v>188</v>
      </c>
      <c r="Y33" t="s">
        <v>89</v>
      </c>
      <c r="Z33" t="s">
        <v>198</v>
      </c>
    </row>
    <row r="34" spans="1:26" x14ac:dyDescent="0.25">
      <c r="A34" s="148">
        <v>6183</v>
      </c>
      <c r="B34" s="25">
        <v>43277</v>
      </c>
      <c r="C34" t="s">
        <v>1252</v>
      </c>
      <c r="D34">
        <v>68</v>
      </c>
      <c r="E34">
        <v>82</v>
      </c>
      <c r="F34" t="s">
        <v>193</v>
      </c>
      <c r="G34">
        <v>625212</v>
      </c>
      <c r="H34">
        <v>13160</v>
      </c>
      <c r="I34">
        <v>23.8</v>
      </c>
      <c r="J34">
        <v>114</v>
      </c>
      <c r="K34">
        <v>114</v>
      </c>
      <c r="L34">
        <v>20.6</v>
      </c>
      <c r="M34">
        <v>0.93030900723208421</v>
      </c>
      <c r="N34">
        <v>5.0092999999999996</v>
      </c>
      <c r="O34">
        <v>5.1570999999999998</v>
      </c>
      <c r="P34">
        <v>1</v>
      </c>
      <c r="Q34">
        <v>0.92500000000000004</v>
      </c>
      <c r="R34">
        <v>5.0532000000000004</v>
      </c>
      <c r="S34">
        <v>0.10100000000000001</v>
      </c>
      <c r="T34">
        <v>9.0999999999999998E-2</v>
      </c>
      <c r="U34">
        <v>8.8999999999999996E-2</v>
      </c>
      <c r="V34">
        <v>8.8999999999999996E-2</v>
      </c>
      <c r="W34">
        <v>0</v>
      </c>
      <c r="X34" t="s">
        <v>188</v>
      </c>
      <c r="Y34" t="s">
        <v>89</v>
      </c>
      <c r="Z34" t="s">
        <v>198</v>
      </c>
    </row>
    <row r="35" spans="1:26" x14ac:dyDescent="0.25">
      <c r="A35" s="148">
        <v>6182</v>
      </c>
      <c r="B35" s="25">
        <v>43277</v>
      </c>
      <c r="C35" t="s">
        <v>301</v>
      </c>
      <c r="D35">
        <v>68</v>
      </c>
      <c r="E35">
        <v>82</v>
      </c>
      <c r="F35" t="s">
        <v>193</v>
      </c>
      <c r="G35">
        <v>625212</v>
      </c>
      <c r="H35">
        <v>13160</v>
      </c>
      <c r="I35">
        <v>23.6</v>
      </c>
      <c r="J35">
        <v>114</v>
      </c>
      <c r="K35">
        <v>114</v>
      </c>
      <c r="L35">
        <v>20.399999999999999</v>
      </c>
      <c r="M35">
        <v>0.93153390388413426</v>
      </c>
      <c r="N35">
        <v>4.3305999999999996</v>
      </c>
      <c r="O35">
        <v>4.5896999999999997</v>
      </c>
      <c r="P35">
        <v>0.68600000000000005</v>
      </c>
      <c r="Q35">
        <v>0.75900000000000001</v>
      </c>
      <c r="R35">
        <v>5.0532000000000004</v>
      </c>
      <c r="S35">
        <v>0.08</v>
      </c>
      <c r="T35">
        <v>8.4000000000000005E-2</v>
      </c>
      <c r="U35">
        <v>7.5999999999999998E-2</v>
      </c>
      <c r="V35">
        <v>7.5999999999999998E-2</v>
      </c>
      <c r="W35">
        <v>0</v>
      </c>
      <c r="X35" t="s">
        <v>188</v>
      </c>
      <c r="Y35" t="s">
        <v>89</v>
      </c>
      <c r="Z35" t="s">
        <v>198</v>
      </c>
    </row>
    <row r="36" spans="1:26" x14ac:dyDescent="0.25">
      <c r="A36" s="148">
        <v>6181</v>
      </c>
      <c r="B36" s="25">
        <v>43277</v>
      </c>
      <c r="C36" t="s">
        <v>1589</v>
      </c>
      <c r="D36">
        <v>59</v>
      </c>
      <c r="E36">
        <v>56</v>
      </c>
      <c r="F36" t="s">
        <v>291</v>
      </c>
      <c r="G36">
        <v>521333</v>
      </c>
      <c r="H36">
        <v>13160</v>
      </c>
      <c r="I36">
        <v>16.8</v>
      </c>
      <c r="J36">
        <v>115</v>
      </c>
      <c r="K36">
        <v>115</v>
      </c>
      <c r="L36">
        <v>13.9</v>
      </c>
      <c r="M36">
        <v>0.97317744154057773</v>
      </c>
      <c r="N36">
        <v>2.3149999999999999</v>
      </c>
      <c r="O36">
        <v>2.1562999999999999</v>
      </c>
      <c r="P36">
        <v>3.129</v>
      </c>
      <c r="Q36">
        <v>2.8650000000000002</v>
      </c>
      <c r="R36">
        <v>5.0532000000000004</v>
      </c>
      <c r="S36">
        <v>0.68300000000000005</v>
      </c>
      <c r="T36">
        <v>0.67100000000000004</v>
      </c>
      <c r="U36">
        <v>0.65900000000000003</v>
      </c>
      <c r="V36">
        <v>0.65900000000000003</v>
      </c>
      <c r="W36">
        <v>0</v>
      </c>
      <c r="X36" t="s">
        <v>1454</v>
      </c>
      <c r="Y36" t="s">
        <v>89</v>
      </c>
      <c r="Z36" t="s">
        <v>198</v>
      </c>
    </row>
    <row r="37" spans="1:26" s="209" customFormat="1" ht="16.5" customHeight="1" x14ac:dyDescent="0.25">
      <c r="A37" s="207">
        <v>6180</v>
      </c>
      <c r="B37" s="208">
        <v>43277</v>
      </c>
      <c r="C37" s="209" t="s">
        <v>1594</v>
      </c>
      <c r="D37" s="209">
        <v>60.2</v>
      </c>
      <c r="E37" s="209">
        <v>49</v>
      </c>
      <c r="F37" s="209" t="s">
        <v>291</v>
      </c>
      <c r="G37" s="209">
        <v>521333</v>
      </c>
      <c r="H37" s="209">
        <v>13160</v>
      </c>
      <c r="I37" s="209">
        <v>16.7</v>
      </c>
      <c r="J37" s="209">
        <v>114.5</v>
      </c>
      <c r="K37" s="209">
        <v>114.5</v>
      </c>
      <c r="L37" s="209">
        <v>13.9</v>
      </c>
      <c r="M37" s="209">
        <v>0.97317744154057773</v>
      </c>
      <c r="N37" s="209">
        <v>1.8062</v>
      </c>
      <c r="O37" s="209">
        <v>1.9872000000000001</v>
      </c>
      <c r="P37" s="209">
        <v>2.5910000000000002</v>
      </c>
      <c r="Q37" s="209">
        <v>2.863</v>
      </c>
      <c r="R37" s="209">
        <v>5.0532000000000004</v>
      </c>
      <c r="S37" s="209">
        <v>0.72499999999999998</v>
      </c>
      <c r="T37" s="209">
        <v>0.72799999999999998</v>
      </c>
      <c r="U37" s="209">
        <v>0.70699999999999996</v>
      </c>
      <c r="V37" s="209">
        <v>0.70699999999999996</v>
      </c>
      <c r="W37" s="209">
        <v>0</v>
      </c>
      <c r="X37" s="209" t="s">
        <v>1454</v>
      </c>
      <c r="Y37" s="209" t="s">
        <v>89</v>
      </c>
      <c r="Z37" s="209" t="s">
        <v>198</v>
      </c>
    </row>
    <row r="38" spans="1:26" s="209" customFormat="1" ht="16.5" customHeight="1" x14ac:dyDescent="0.25">
      <c r="A38" s="207">
        <v>6179</v>
      </c>
      <c r="B38" s="208">
        <v>43277</v>
      </c>
      <c r="C38" s="209" t="s">
        <v>1228</v>
      </c>
      <c r="D38" s="209">
        <v>63</v>
      </c>
      <c r="E38" s="209">
        <v>57</v>
      </c>
      <c r="F38" s="209" t="s">
        <v>291</v>
      </c>
      <c r="G38" s="209">
        <v>521333</v>
      </c>
      <c r="H38" s="209">
        <v>13160</v>
      </c>
      <c r="I38" s="209">
        <v>16.600000000000001</v>
      </c>
      <c r="J38" s="209">
        <v>111.5</v>
      </c>
      <c r="K38" s="209">
        <v>111.5</v>
      </c>
      <c r="L38" s="209">
        <v>13.9</v>
      </c>
      <c r="M38" s="209">
        <v>0.97317744154057773</v>
      </c>
      <c r="N38" s="209">
        <v>2.0981000000000001</v>
      </c>
      <c r="O38" s="209">
        <v>1.9047000000000001</v>
      </c>
      <c r="P38" s="209">
        <v>4.1920000000000002</v>
      </c>
      <c r="Q38" s="209">
        <v>3.7850000000000001</v>
      </c>
      <c r="R38" s="209">
        <v>5.0532000000000004</v>
      </c>
      <c r="S38" s="209">
        <v>1.01</v>
      </c>
      <c r="T38" s="209">
        <v>1.004</v>
      </c>
      <c r="U38" s="209">
        <v>0.98099999999999998</v>
      </c>
      <c r="V38" s="209">
        <v>0.98099999999999998</v>
      </c>
      <c r="W38" s="209">
        <v>0</v>
      </c>
      <c r="X38" s="209" t="s">
        <v>1454</v>
      </c>
      <c r="Y38" s="209" t="s">
        <v>89</v>
      </c>
      <c r="Z38" s="209" t="s">
        <v>198</v>
      </c>
    </row>
    <row r="39" spans="1:26" s="209" customFormat="1" ht="18" customHeight="1" x14ac:dyDescent="0.25">
      <c r="A39" s="207">
        <v>6178</v>
      </c>
      <c r="B39" s="208">
        <v>43277</v>
      </c>
      <c r="C39" s="209" t="s">
        <v>1532</v>
      </c>
      <c r="D39" s="209">
        <v>60.3</v>
      </c>
      <c r="E39" s="209">
        <v>47</v>
      </c>
      <c r="F39" s="209" t="s">
        <v>291</v>
      </c>
      <c r="G39" s="209">
        <v>521333</v>
      </c>
      <c r="H39" s="209">
        <v>13160</v>
      </c>
      <c r="I39" s="209">
        <v>16.600000000000001</v>
      </c>
      <c r="J39" s="209">
        <v>113</v>
      </c>
      <c r="K39" s="209">
        <v>113</v>
      </c>
      <c r="L39" s="209">
        <v>13.9</v>
      </c>
      <c r="M39" s="209">
        <v>0.97317744154057773</v>
      </c>
      <c r="N39" s="209">
        <v>2.1086999999999998</v>
      </c>
      <c r="O39" s="209">
        <v>2.1006</v>
      </c>
      <c r="P39" s="209">
        <v>4.0129999999999999</v>
      </c>
      <c r="Q39" s="209">
        <v>3.9860000000000002</v>
      </c>
      <c r="R39" s="209">
        <v>5.0532000000000004</v>
      </c>
      <c r="S39" s="209">
        <v>0.96199999999999997</v>
      </c>
      <c r="T39" s="209">
        <v>0.95899999999999996</v>
      </c>
      <c r="U39" s="209">
        <v>0.93500000000000005</v>
      </c>
      <c r="V39" s="209">
        <v>0.93500000000000005</v>
      </c>
      <c r="W39" s="209">
        <v>0</v>
      </c>
      <c r="X39" s="209" t="s">
        <v>1454</v>
      </c>
      <c r="Y39" s="209" t="s">
        <v>89</v>
      </c>
      <c r="Z39" s="209" t="s">
        <v>198</v>
      </c>
    </row>
    <row r="40" spans="1:26" s="209" customFormat="1" ht="16.5" customHeight="1" x14ac:dyDescent="0.25">
      <c r="A40" s="207">
        <v>6177</v>
      </c>
      <c r="B40" s="208">
        <v>43277</v>
      </c>
      <c r="C40" s="209" t="s">
        <v>1593</v>
      </c>
      <c r="D40" s="209">
        <v>60.3</v>
      </c>
      <c r="E40" s="209">
        <v>58</v>
      </c>
      <c r="F40" s="209" t="s">
        <v>291</v>
      </c>
      <c r="G40" s="209">
        <v>521333</v>
      </c>
      <c r="H40" s="209">
        <v>13160</v>
      </c>
      <c r="I40" s="209">
        <v>16.7</v>
      </c>
      <c r="J40" s="209">
        <v>114</v>
      </c>
      <c r="K40" s="209">
        <v>114</v>
      </c>
      <c r="L40" s="209">
        <v>13.9</v>
      </c>
      <c r="M40" s="209">
        <v>0.97317744154057773</v>
      </c>
      <c r="N40" s="209">
        <v>1.1892</v>
      </c>
      <c r="O40" s="209">
        <v>1.2674000000000001</v>
      </c>
      <c r="P40" s="209">
        <v>2.5169999999999999</v>
      </c>
      <c r="Q40" s="209">
        <v>2.6960000000000002</v>
      </c>
      <c r="R40" s="209">
        <v>5.0532000000000004</v>
      </c>
      <c r="S40" s="209">
        <v>1.07</v>
      </c>
      <c r="T40" s="209">
        <v>1.075</v>
      </c>
      <c r="U40" s="209">
        <v>1.044</v>
      </c>
      <c r="V40" s="209">
        <v>1.044</v>
      </c>
      <c r="W40" s="209">
        <v>0</v>
      </c>
      <c r="X40" s="209" t="s">
        <v>1454</v>
      </c>
      <c r="Y40" s="209" t="s">
        <v>89</v>
      </c>
      <c r="Z40" s="209" t="s">
        <v>198</v>
      </c>
    </row>
    <row r="41" spans="1:26" s="209" customFormat="1" ht="16.5" customHeight="1" x14ac:dyDescent="0.25">
      <c r="A41" s="207">
        <v>6176</v>
      </c>
      <c r="B41" s="208">
        <v>43276</v>
      </c>
      <c r="C41" s="209" t="s">
        <v>1592</v>
      </c>
      <c r="D41" s="209">
        <v>69</v>
      </c>
      <c r="E41" s="209">
        <v>74</v>
      </c>
      <c r="F41" s="209" t="s">
        <v>291</v>
      </c>
      <c r="G41" s="209">
        <v>521333</v>
      </c>
      <c r="H41" s="209">
        <v>13160</v>
      </c>
      <c r="I41" s="209">
        <v>16.8</v>
      </c>
      <c r="J41" s="209">
        <v>116</v>
      </c>
      <c r="K41" s="209">
        <v>116</v>
      </c>
      <c r="L41" s="209">
        <v>13.9</v>
      </c>
      <c r="M41" s="209">
        <v>0.97317744154057773</v>
      </c>
      <c r="N41" s="209">
        <v>0.9385</v>
      </c>
      <c r="O41" s="209">
        <v>1.0071000000000001</v>
      </c>
      <c r="P41" s="209">
        <v>2.1040000000000001</v>
      </c>
      <c r="Q41" s="209">
        <v>2.2360000000000002</v>
      </c>
      <c r="R41" s="209">
        <v>4.9637000000000002</v>
      </c>
      <c r="S41" s="209">
        <v>1.113</v>
      </c>
      <c r="T41" s="209">
        <v>1.1020000000000001</v>
      </c>
      <c r="U41" s="209">
        <v>1.0780000000000001</v>
      </c>
      <c r="V41" s="209">
        <v>1.0780000000000001</v>
      </c>
      <c r="W41" s="209">
        <v>0</v>
      </c>
      <c r="X41" s="209" t="s">
        <v>188</v>
      </c>
      <c r="Y41" s="209" t="s">
        <v>89</v>
      </c>
      <c r="Z41" s="209" t="s">
        <v>198</v>
      </c>
    </row>
    <row r="42" spans="1:26" s="209" customFormat="1" ht="16.5" customHeight="1" x14ac:dyDescent="0.25">
      <c r="A42" s="207">
        <v>6175</v>
      </c>
      <c r="B42" s="208">
        <v>43276</v>
      </c>
      <c r="C42" s="209" t="s">
        <v>1579</v>
      </c>
      <c r="D42" s="209">
        <v>69</v>
      </c>
      <c r="E42" s="209">
        <v>74</v>
      </c>
      <c r="F42" s="209" t="s">
        <v>291</v>
      </c>
      <c r="G42" s="209">
        <v>521333</v>
      </c>
      <c r="H42" s="209">
        <v>13160</v>
      </c>
      <c r="I42" s="209">
        <v>16.8</v>
      </c>
      <c r="J42" s="209">
        <v>116</v>
      </c>
      <c r="K42" s="209">
        <v>116</v>
      </c>
      <c r="L42" s="209">
        <v>13.9</v>
      </c>
      <c r="M42" s="209">
        <v>0.97317744154057773</v>
      </c>
      <c r="N42" s="209">
        <v>0.92630000000000001</v>
      </c>
      <c r="O42" s="209">
        <v>0.99819999999999998</v>
      </c>
      <c r="P42" s="209">
        <v>2.121</v>
      </c>
      <c r="Q42" s="209">
        <v>2.3210000000000002</v>
      </c>
      <c r="R42" s="209">
        <v>4.9637000000000002</v>
      </c>
      <c r="S42" s="209">
        <v>1.137</v>
      </c>
      <c r="T42" s="209">
        <v>1.1539999999999999</v>
      </c>
      <c r="U42" s="209">
        <v>1.115</v>
      </c>
      <c r="V42" s="209">
        <v>1.115</v>
      </c>
      <c r="W42" s="209">
        <v>0</v>
      </c>
      <c r="X42" s="209" t="s">
        <v>188</v>
      </c>
      <c r="Y42" s="209" t="s">
        <v>89</v>
      </c>
      <c r="Z42" s="209" t="s">
        <v>198</v>
      </c>
    </row>
    <row r="43" spans="1:26" s="209" customFormat="1" ht="16.5" customHeight="1" x14ac:dyDescent="0.25">
      <c r="A43" s="207">
        <v>6174</v>
      </c>
      <c r="B43" s="208">
        <v>43276</v>
      </c>
      <c r="C43" s="209" t="s">
        <v>1079</v>
      </c>
      <c r="D43" s="209">
        <v>69</v>
      </c>
      <c r="E43" s="209">
        <v>74</v>
      </c>
      <c r="F43" s="209" t="s">
        <v>291</v>
      </c>
      <c r="G43" s="209">
        <v>521333</v>
      </c>
      <c r="H43" s="209">
        <v>13160</v>
      </c>
      <c r="I43" s="209">
        <v>16.8</v>
      </c>
      <c r="J43" s="209">
        <v>116</v>
      </c>
      <c r="K43" s="209">
        <v>116</v>
      </c>
      <c r="L43" s="209">
        <v>13.9</v>
      </c>
      <c r="M43" s="209">
        <v>0.97317744154057773</v>
      </c>
      <c r="N43" s="209">
        <v>2.093</v>
      </c>
      <c r="O43" s="209">
        <v>1.8527</v>
      </c>
      <c r="P43" s="209">
        <v>3.99</v>
      </c>
      <c r="Q43" s="209">
        <v>3.4540000000000002</v>
      </c>
      <c r="R43" s="209">
        <v>4.9637000000000002</v>
      </c>
      <c r="S43" s="209">
        <v>0.94599999999999995</v>
      </c>
      <c r="T43" s="209">
        <v>0.92500000000000004</v>
      </c>
      <c r="U43" s="209">
        <v>0.91</v>
      </c>
      <c r="V43" s="209">
        <v>0.91</v>
      </c>
      <c r="W43" s="209">
        <v>0</v>
      </c>
      <c r="X43" s="209" t="s">
        <v>188</v>
      </c>
      <c r="Y43" s="209" t="s">
        <v>89</v>
      </c>
      <c r="Z43" s="209" t="s">
        <v>198</v>
      </c>
    </row>
    <row r="44" spans="1:26" s="209" customFormat="1" ht="16.5" customHeight="1" x14ac:dyDescent="0.25">
      <c r="A44" s="207">
        <v>6173</v>
      </c>
      <c r="B44" s="208">
        <v>43276</v>
      </c>
      <c r="C44" s="209" t="s">
        <v>1455</v>
      </c>
      <c r="D44" s="209">
        <v>69</v>
      </c>
      <c r="E44" s="209">
        <v>74</v>
      </c>
      <c r="F44" s="209" t="s">
        <v>291</v>
      </c>
      <c r="G44" s="209">
        <v>521333</v>
      </c>
      <c r="H44" s="209">
        <v>13160</v>
      </c>
      <c r="I44" s="209">
        <v>16.8</v>
      </c>
      <c r="J44" s="209">
        <v>116</v>
      </c>
      <c r="K44" s="209">
        <v>116</v>
      </c>
      <c r="L44" s="209">
        <v>13.9</v>
      </c>
      <c r="M44" s="209">
        <v>0.97317744154057773</v>
      </c>
      <c r="N44" s="209">
        <v>1.1076999999999999</v>
      </c>
      <c r="O44" s="209">
        <v>0.96379999999999999</v>
      </c>
      <c r="P44" s="209">
        <v>2.7909999999999999</v>
      </c>
      <c r="Q44" s="209">
        <v>2.4750000000000001</v>
      </c>
      <c r="R44" s="209">
        <v>4.9637000000000002</v>
      </c>
      <c r="S44" s="209">
        <v>1.2509999999999999</v>
      </c>
      <c r="T44" s="209">
        <v>1.2749999999999999</v>
      </c>
      <c r="U44" s="209">
        <v>1.2290000000000001</v>
      </c>
      <c r="V44" s="209">
        <v>1.2290000000000001</v>
      </c>
      <c r="W44" s="209">
        <v>0</v>
      </c>
      <c r="X44" s="209" t="s">
        <v>188</v>
      </c>
      <c r="Y44" s="209" t="s">
        <v>89</v>
      </c>
      <c r="Z44" s="209" t="s">
        <v>198</v>
      </c>
    </row>
    <row r="45" spans="1:26" s="209" customFormat="1" ht="16.5" customHeight="1" x14ac:dyDescent="0.25">
      <c r="A45" s="207">
        <v>6172</v>
      </c>
      <c r="B45" s="208">
        <v>43276</v>
      </c>
      <c r="C45" s="209" t="s">
        <v>1591</v>
      </c>
      <c r="D45" s="209">
        <v>69</v>
      </c>
      <c r="E45" s="209">
        <v>74</v>
      </c>
      <c r="F45" s="209" t="s">
        <v>291</v>
      </c>
      <c r="G45" s="209">
        <v>521333</v>
      </c>
      <c r="H45" s="209">
        <v>13160</v>
      </c>
      <c r="I45" s="209">
        <v>16.8</v>
      </c>
      <c r="J45" s="209">
        <v>116</v>
      </c>
      <c r="K45" s="209">
        <v>116</v>
      </c>
      <c r="L45" s="209">
        <v>13.9</v>
      </c>
      <c r="M45" s="209">
        <v>0.97317744154057773</v>
      </c>
      <c r="N45" s="209">
        <v>0.99009999999999998</v>
      </c>
      <c r="O45" s="209">
        <v>0.93169999999999997</v>
      </c>
      <c r="P45" s="209">
        <v>2.0449999999999999</v>
      </c>
      <c r="Q45" s="209">
        <v>1.9470000000000001</v>
      </c>
      <c r="R45" s="209">
        <v>4.9637000000000002</v>
      </c>
      <c r="S45" s="209">
        <v>1.0249999999999999</v>
      </c>
      <c r="T45" s="209">
        <v>1.0369999999999999</v>
      </c>
      <c r="U45" s="209">
        <v>1.0029999999999999</v>
      </c>
      <c r="V45" s="209">
        <v>1.0029999999999999</v>
      </c>
      <c r="W45" s="209">
        <v>0</v>
      </c>
      <c r="X45" s="209" t="s">
        <v>188</v>
      </c>
      <c r="Y45" s="209" t="s">
        <v>89</v>
      </c>
      <c r="Z45" s="209" t="s">
        <v>198</v>
      </c>
    </row>
    <row r="46" spans="1:26" s="209" customFormat="1" ht="16.5" customHeight="1" x14ac:dyDescent="0.25">
      <c r="A46" s="207">
        <v>6171</v>
      </c>
      <c r="B46" s="208">
        <v>43276</v>
      </c>
      <c r="C46" s="209" t="s">
        <v>1590</v>
      </c>
      <c r="D46" s="209">
        <v>69</v>
      </c>
      <c r="E46" s="209">
        <v>74</v>
      </c>
      <c r="F46" s="209" t="s">
        <v>291</v>
      </c>
      <c r="G46" s="209">
        <v>521333</v>
      </c>
      <c r="H46" s="209">
        <v>13160</v>
      </c>
      <c r="I46" s="209">
        <v>16.8</v>
      </c>
      <c r="J46" s="209">
        <v>116</v>
      </c>
      <c r="K46" s="209">
        <v>116</v>
      </c>
      <c r="L46" s="209">
        <v>13.9</v>
      </c>
      <c r="M46" s="209">
        <v>0.97317744154057773</v>
      </c>
      <c r="N46" s="209">
        <v>0.93059999999999998</v>
      </c>
      <c r="O46" s="209">
        <v>1.0146999999999999</v>
      </c>
      <c r="P46" s="209">
        <v>2.351</v>
      </c>
      <c r="Q46" s="209">
        <v>2.609</v>
      </c>
      <c r="R46" s="209">
        <v>4.9637000000000002</v>
      </c>
      <c r="S46" s="209">
        <v>1.254</v>
      </c>
      <c r="T46" s="209">
        <v>1.276</v>
      </c>
      <c r="U46" s="209">
        <v>1.2310000000000001</v>
      </c>
      <c r="V46" s="209">
        <v>1.2310000000000001</v>
      </c>
      <c r="W46" s="209">
        <v>0</v>
      </c>
      <c r="X46" s="209" t="s">
        <v>188</v>
      </c>
      <c r="Y46" s="209" t="s">
        <v>89</v>
      </c>
      <c r="Z46" s="209" t="s">
        <v>198</v>
      </c>
    </row>
    <row r="47" spans="1:26" s="209" customFormat="1" ht="16.5" customHeight="1" x14ac:dyDescent="0.25">
      <c r="A47" s="207">
        <v>6170</v>
      </c>
      <c r="B47" s="208">
        <v>43276</v>
      </c>
      <c r="C47" s="209" t="s">
        <v>1589</v>
      </c>
      <c r="D47" s="209">
        <v>69</v>
      </c>
      <c r="E47" s="209">
        <v>74</v>
      </c>
      <c r="F47" s="209" t="s">
        <v>291</v>
      </c>
      <c r="G47" s="209">
        <v>521333</v>
      </c>
      <c r="H47" s="209">
        <v>13160</v>
      </c>
      <c r="I47" s="209">
        <v>16.8</v>
      </c>
      <c r="J47" s="209">
        <v>115</v>
      </c>
      <c r="K47" s="209">
        <v>115</v>
      </c>
      <c r="L47" s="209">
        <v>13.9</v>
      </c>
      <c r="M47" s="209">
        <v>0.97317744154057773</v>
      </c>
      <c r="N47" s="209">
        <v>0.91869999999999996</v>
      </c>
      <c r="O47" s="209">
        <v>1.022</v>
      </c>
      <c r="P47" s="209">
        <v>2.0819999999999999</v>
      </c>
      <c r="Q47" s="209">
        <v>2.3359999999999999</v>
      </c>
      <c r="R47" s="209">
        <v>4.9637000000000002</v>
      </c>
      <c r="S47" s="209">
        <v>1.125</v>
      </c>
      <c r="T47" s="209">
        <v>1.135</v>
      </c>
      <c r="U47" s="209">
        <v>1.1000000000000001</v>
      </c>
      <c r="V47" s="209">
        <v>1.1000000000000001</v>
      </c>
      <c r="W47" s="209">
        <v>0</v>
      </c>
      <c r="X47" s="209" t="s">
        <v>188</v>
      </c>
      <c r="Y47" s="209" t="s">
        <v>89</v>
      </c>
      <c r="Z47" s="209" t="s">
        <v>198</v>
      </c>
    </row>
    <row r="48" spans="1:26" s="209" customFormat="1" ht="16.5" customHeight="1" x14ac:dyDescent="0.25">
      <c r="A48" s="207">
        <v>6169</v>
      </c>
      <c r="B48" s="208">
        <v>43276</v>
      </c>
      <c r="C48" s="209" t="s">
        <v>847</v>
      </c>
      <c r="D48" s="209">
        <v>69</v>
      </c>
      <c r="E48" s="209">
        <v>74</v>
      </c>
      <c r="F48" s="209" t="s">
        <v>291</v>
      </c>
      <c r="G48" s="209">
        <v>521333</v>
      </c>
      <c r="H48" s="209">
        <v>13160</v>
      </c>
      <c r="I48" s="209">
        <v>16.8</v>
      </c>
      <c r="J48" s="209">
        <v>115</v>
      </c>
      <c r="K48" s="209">
        <v>115</v>
      </c>
      <c r="L48" s="209">
        <v>13.9</v>
      </c>
      <c r="M48" s="209">
        <v>0.97317744154057773</v>
      </c>
      <c r="N48" s="209">
        <v>0.98360000000000003</v>
      </c>
      <c r="O48" s="209">
        <v>1.0528</v>
      </c>
      <c r="P48" s="209">
        <v>2.706</v>
      </c>
      <c r="Q48" s="209">
        <v>2.9180000000000001</v>
      </c>
      <c r="R48" s="209">
        <v>4.9637000000000002</v>
      </c>
      <c r="S48" s="209">
        <v>1.3660000000000001</v>
      </c>
      <c r="T48" s="209">
        <v>1.3759999999999999</v>
      </c>
      <c r="U48" s="209">
        <v>1.3340000000000001</v>
      </c>
      <c r="V48" s="209">
        <v>1.3340000000000001</v>
      </c>
      <c r="W48" s="209">
        <v>0</v>
      </c>
      <c r="X48" s="209" t="s">
        <v>188</v>
      </c>
      <c r="Y48" s="209" t="s">
        <v>89</v>
      </c>
      <c r="Z48" s="209" t="s">
        <v>198</v>
      </c>
    </row>
    <row r="49" spans="1:26" s="209" customFormat="1" ht="16.5" customHeight="1" x14ac:dyDescent="0.25">
      <c r="A49" s="207">
        <v>6168</v>
      </c>
      <c r="B49" s="208">
        <v>43276</v>
      </c>
      <c r="C49" s="209" t="s">
        <v>1588</v>
      </c>
      <c r="D49" s="209">
        <v>69</v>
      </c>
      <c r="E49" s="209">
        <v>74</v>
      </c>
      <c r="F49" s="209" t="s">
        <v>194</v>
      </c>
      <c r="G49" s="209">
        <v>916148</v>
      </c>
      <c r="H49" s="209">
        <v>13160</v>
      </c>
      <c r="I49" s="209">
        <v>34.5</v>
      </c>
      <c r="J49" s="209">
        <v>80</v>
      </c>
      <c r="K49" s="209">
        <v>80</v>
      </c>
      <c r="L49" s="209">
        <v>32.700000000000003</v>
      </c>
      <c r="M49" s="209">
        <v>0.86175395858708903</v>
      </c>
      <c r="N49" s="209">
        <v>4.9927999999999999</v>
      </c>
      <c r="O49" s="209">
        <v>4.2737999999999996</v>
      </c>
      <c r="P49" s="209">
        <v>0.13800000000000001</v>
      </c>
      <c r="Q49" s="209">
        <v>0.14399999999999999</v>
      </c>
      <c r="R49" s="209">
        <v>4.9637000000000002</v>
      </c>
      <c r="S49" s="209">
        <v>1.4E-2</v>
      </c>
      <c r="T49" s="209">
        <v>1.7000000000000001E-2</v>
      </c>
      <c r="U49" s="209">
        <v>1.2999999999999999E-2</v>
      </c>
      <c r="V49" s="209">
        <v>1.2999999999999999E-2</v>
      </c>
      <c r="W49" s="209">
        <v>0</v>
      </c>
      <c r="X49" s="209" t="s">
        <v>188</v>
      </c>
      <c r="Y49" s="209" t="s">
        <v>89</v>
      </c>
      <c r="Z49" s="209" t="s">
        <v>207</v>
      </c>
    </row>
    <row r="50" spans="1:26" s="209" customFormat="1" ht="16.5" customHeight="1" x14ac:dyDescent="0.25">
      <c r="A50" s="207">
        <v>6167</v>
      </c>
      <c r="B50" s="208">
        <v>43276</v>
      </c>
      <c r="C50" s="209" t="s">
        <v>1587</v>
      </c>
      <c r="D50" s="209">
        <v>69</v>
      </c>
      <c r="E50" s="209">
        <v>74</v>
      </c>
      <c r="F50" s="209" t="s">
        <v>194</v>
      </c>
      <c r="G50" s="209">
        <v>916148</v>
      </c>
      <c r="H50" s="209">
        <v>13160</v>
      </c>
      <c r="I50" s="209">
        <v>34.700000000000003</v>
      </c>
      <c r="J50" s="209">
        <v>80</v>
      </c>
      <c r="K50" s="209">
        <v>80</v>
      </c>
      <c r="L50" s="209">
        <v>32.9</v>
      </c>
      <c r="M50" s="209">
        <v>0.86070559610705588</v>
      </c>
      <c r="N50" s="209">
        <v>5.0094000000000003</v>
      </c>
      <c r="O50" s="209">
        <v>4.2899000000000003</v>
      </c>
      <c r="P50" s="209">
        <v>0.20300000000000001</v>
      </c>
      <c r="Q50" s="209">
        <v>0.151</v>
      </c>
      <c r="R50" s="209">
        <v>4.9637000000000002</v>
      </c>
      <c r="S50" s="209">
        <v>0.02</v>
      </c>
      <c r="T50" s="209">
        <v>1.7000000000000001E-2</v>
      </c>
      <c r="U50" s="209">
        <v>1.6E-2</v>
      </c>
      <c r="V50" s="209">
        <v>1.6E-2</v>
      </c>
      <c r="W50" s="209">
        <v>0</v>
      </c>
      <c r="X50" s="209" t="s">
        <v>188</v>
      </c>
      <c r="Y50" s="209" t="s">
        <v>89</v>
      </c>
      <c r="Z50" s="209" t="s">
        <v>207</v>
      </c>
    </row>
    <row r="51" spans="1:26" s="209" customFormat="1" ht="16.5" customHeight="1" x14ac:dyDescent="0.25">
      <c r="A51" s="207">
        <v>6166</v>
      </c>
      <c r="B51" s="208">
        <v>43276</v>
      </c>
      <c r="C51" s="209" t="s">
        <v>379</v>
      </c>
      <c r="D51" s="209">
        <v>69</v>
      </c>
      <c r="E51" s="209">
        <v>74</v>
      </c>
      <c r="F51" s="209" t="s">
        <v>187</v>
      </c>
      <c r="G51" s="209">
        <v>916148</v>
      </c>
      <c r="H51" s="209">
        <v>13160</v>
      </c>
      <c r="I51" s="209">
        <v>34.799999999999997</v>
      </c>
      <c r="J51" s="209">
        <v>81</v>
      </c>
      <c r="K51" s="209">
        <v>81</v>
      </c>
      <c r="L51" s="209">
        <v>32.9</v>
      </c>
      <c r="M51" s="209">
        <v>0.86070559610705588</v>
      </c>
      <c r="N51" s="209">
        <v>4.2992999999999997</v>
      </c>
      <c r="O51" s="209">
        <v>4.7808999999999999</v>
      </c>
      <c r="P51" s="209">
        <v>0.224</v>
      </c>
      <c r="Q51" s="209">
        <v>0.32500000000000001</v>
      </c>
      <c r="R51" s="209">
        <v>4.9637000000000002</v>
      </c>
      <c r="S51" s="209">
        <v>2.5999999999999999E-2</v>
      </c>
      <c r="T51" s="209">
        <v>3.4000000000000002E-2</v>
      </c>
      <c r="U51" s="209">
        <v>2.5999999999999999E-2</v>
      </c>
      <c r="V51" s="209">
        <v>2.5999999999999999E-2</v>
      </c>
      <c r="W51" s="209">
        <v>0</v>
      </c>
      <c r="X51" s="209" t="s">
        <v>188</v>
      </c>
      <c r="Y51" s="209" t="s">
        <v>89</v>
      </c>
      <c r="Z51" s="209" t="s">
        <v>207</v>
      </c>
    </row>
    <row r="52" spans="1:26" s="209" customFormat="1" ht="16.5" customHeight="1" x14ac:dyDescent="0.25">
      <c r="A52" s="207">
        <v>6165</v>
      </c>
      <c r="B52" s="208">
        <v>43276</v>
      </c>
      <c r="C52" s="209" t="s">
        <v>262</v>
      </c>
      <c r="D52" s="209">
        <v>69</v>
      </c>
      <c r="E52" s="209">
        <v>74</v>
      </c>
      <c r="F52" s="209" t="s">
        <v>187</v>
      </c>
      <c r="G52" s="209">
        <v>916148</v>
      </c>
      <c r="H52" s="209">
        <v>13160</v>
      </c>
      <c r="I52" s="209">
        <v>35.200000000000003</v>
      </c>
      <c r="J52" s="209">
        <v>81</v>
      </c>
      <c r="K52" s="209">
        <v>81</v>
      </c>
      <c r="L52" s="209">
        <v>33.299999999999997</v>
      </c>
      <c r="M52" s="209">
        <v>0.85861650485436891</v>
      </c>
      <c r="N52" s="209">
        <v>4.1108000000000002</v>
      </c>
      <c r="O52" s="209">
        <v>4.7209000000000003</v>
      </c>
      <c r="P52" s="209">
        <v>0.23899999999999999</v>
      </c>
      <c r="Q52" s="209">
        <v>0.23499999999999999</v>
      </c>
      <c r="R52" s="209">
        <v>4.9637000000000002</v>
      </c>
      <c r="S52" s="209">
        <v>2.9000000000000001E-2</v>
      </c>
      <c r="T52" s="209">
        <v>2.5000000000000001E-2</v>
      </c>
      <c r="U52" s="209">
        <v>2.3E-2</v>
      </c>
      <c r="V52" s="209">
        <v>2.3E-2</v>
      </c>
      <c r="W52" s="209">
        <v>0</v>
      </c>
      <c r="X52" s="209" t="s">
        <v>188</v>
      </c>
      <c r="Y52" s="209" t="s">
        <v>89</v>
      </c>
      <c r="Z52" s="209" t="s">
        <v>207</v>
      </c>
    </row>
    <row r="53" spans="1:26" s="209" customFormat="1" ht="16.5" customHeight="1" x14ac:dyDescent="0.25">
      <c r="A53" s="207">
        <v>6164</v>
      </c>
      <c r="B53" s="208">
        <v>43276</v>
      </c>
      <c r="C53" s="209" t="s">
        <v>502</v>
      </c>
      <c r="D53" s="209">
        <v>69</v>
      </c>
      <c r="E53" s="209">
        <v>74</v>
      </c>
      <c r="F53" s="209" t="s">
        <v>187</v>
      </c>
      <c r="G53" s="209">
        <v>916148</v>
      </c>
      <c r="H53" s="209">
        <v>13160</v>
      </c>
      <c r="I53" s="209">
        <v>34.700000000000003</v>
      </c>
      <c r="J53" s="209">
        <v>78</v>
      </c>
      <c r="K53" s="209">
        <v>78</v>
      </c>
      <c r="L53" s="209">
        <v>33.1</v>
      </c>
      <c r="M53" s="209">
        <v>0.85965978128797083</v>
      </c>
      <c r="N53" s="209">
        <v>5.2192999999999996</v>
      </c>
      <c r="O53" s="209">
        <v>4.6627999999999998</v>
      </c>
      <c r="P53" s="209">
        <v>0.30399999999999999</v>
      </c>
      <c r="Q53" s="209">
        <v>0.218</v>
      </c>
      <c r="R53" s="209">
        <v>4.9637000000000002</v>
      </c>
      <c r="S53" s="209">
        <v>2.9000000000000001E-2</v>
      </c>
      <c r="T53" s="209">
        <v>2.3E-2</v>
      </c>
      <c r="U53" s="209">
        <v>2.1999999999999999E-2</v>
      </c>
      <c r="V53" s="209">
        <v>2.1999999999999999E-2</v>
      </c>
      <c r="W53" s="209">
        <v>0</v>
      </c>
      <c r="X53" s="209" t="s">
        <v>188</v>
      </c>
      <c r="Y53" s="209" t="s">
        <v>89</v>
      </c>
      <c r="Z53" s="209" t="s">
        <v>207</v>
      </c>
    </row>
    <row r="54" spans="1:26" s="209" customFormat="1" ht="16.5" customHeight="1" x14ac:dyDescent="0.25">
      <c r="A54" s="207">
        <v>6163</v>
      </c>
      <c r="B54" s="208">
        <v>43276</v>
      </c>
      <c r="C54" s="209" t="s">
        <v>304</v>
      </c>
      <c r="D54" s="209">
        <v>69</v>
      </c>
      <c r="E54" s="209">
        <v>74</v>
      </c>
      <c r="F54" s="209" t="s">
        <v>187</v>
      </c>
      <c r="G54" s="209">
        <v>916148</v>
      </c>
      <c r="H54" s="209">
        <v>13160</v>
      </c>
      <c r="I54" s="209">
        <v>34.5</v>
      </c>
      <c r="J54" s="209">
        <v>78</v>
      </c>
      <c r="K54" s="209">
        <v>78</v>
      </c>
      <c r="L54" s="209">
        <v>32.9</v>
      </c>
      <c r="M54" s="209">
        <v>0.86070559610705588</v>
      </c>
      <c r="N54" s="209">
        <v>4.9446000000000003</v>
      </c>
      <c r="O54" s="209">
        <v>4.7026000000000003</v>
      </c>
      <c r="P54" s="209">
        <v>0.39900000000000002</v>
      </c>
      <c r="Q54" s="209">
        <v>0.28899999999999998</v>
      </c>
      <c r="R54" s="209">
        <v>4.9637000000000002</v>
      </c>
      <c r="S54" s="209">
        <v>0.04</v>
      </c>
      <c r="T54" s="209">
        <v>3.1E-2</v>
      </c>
      <c r="U54" s="209">
        <v>3.1E-2</v>
      </c>
      <c r="V54" s="209">
        <v>3.1E-2</v>
      </c>
      <c r="W54" s="209">
        <v>0</v>
      </c>
      <c r="X54" s="209" t="s">
        <v>188</v>
      </c>
      <c r="Y54" s="209" t="s">
        <v>89</v>
      </c>
      <c r="Z54" s="209" t="s">
        <v>207</v>
      </c>
    </row>
    <row r="55" spans="1:26" s="209" customFormat="1" ht="16.5" customHeight="1" x14ac:dyDescent="0.25">
      <c r="A55" s="207">
        <v>6162</v>
      </c>
      <c r="B55" s="208">
        <v>43276</v>
      </c>
      <c r="C55" s="209" t="s">
        <v>1586</v>
      </c>
      <c r="D55" s="209">
        <v>69</v>
      </c>
      <c r="E55" s="209">
        <v>74</v>
      </c>
      <c r="F55" s="209" t="s">
        <v>187</v>
      </c>
      <c r="G55" s="209">
        <v>916148</v>
      </c>
      <c r="H55" s="209">
        <v>13160</v>
      </c>
      <c r="I55" s="209">
        <v>34.6</v>
      </c>
      <c r="J55" s="209">
        <v>78</v>
      </c>
      <c r="K55" s="209">
        <v>78</v>
      </c>
      <c r="L55" s="209">
        <v>33</v>
      </c>
      <c r="M55" s="209">
        <v>0.86018237082066873</v>
      </c>
      <c r="N55" s="209">
        <v>5.1901000000000002</v>
      </c>
      <c r="O55" s="209">
        <v>4.2835999999999999</v>
      </c>
      <c r="P55" s="209">
        <v>0.34599999999999997</v>
      </c>
      <c r="Q55" s="209">
        <v>0.29899999999999999</v>
      </c>
      <c r="R55" s="209">
        <v>4.9637000000000002</v>
      </c>
      <c r="S55" s="209">
        <v>3.3000000000000002E-2</v>
      </c>
      <c r="T55" s="209">
        <v>3.5000000000000003E-2</v>
      </c>
      <c r="U55" s="209">
        <v>2.9000000000000001E-2</v>
      </c>
      <c r="V55" s="209">
        <v>2.9000000000000001E-2</v>
      </c>
      <c r="W55" s="209">
        <v>0</v>
      </c>
      <c r="X55" s="209" t="s">
        <v>188</v>
      </c>
      <c r="Y55" s="209" t="s">
        <v>89</v>
      </c>
      <c r="Z55" s="209" t="s">
        <v>207</v>
      </c>
    </row>
    <row r="56" spans="1:26" s="209" customFormat="1" ht="16.5" customHeight="1" x14ac:dyDescent="0.25">
      <c r="A56" s="207">
        <v>6161</v>
      </c>
      <c r="B56" s="208">
        <v>43276</v>
      </c>
      <c r="C56" s="209" t="s">
        <v>1490</v>
      </c>
      <c r="D56" s="209">
        <v>69</v>
      </c>
      <c r="E56" s="209">
        <v>74</v>
      </c>
      <c r="F56" s="209" t="s">
        <v>193</v>
      </c>
      <c r="G56" s="209">
        <v>625212</v>
      </c>
      <c r="H56" s="209">
        <v>13160</v>
      </c>
      <c r="I56" s="209">
        <v>23.8</v>
      </c>
      <c r="J56" s="209">
        <v>114</v>
      </c>
      <c r="K56" s="209">
        <v>114</v>
      </c>
      <c r="L56" s="209">
        <v>20.6</v>
      </c>
      <c r="M56" s="209">
        <v>0.93030900723208421</v>
      </c>
      <c r="N56" s="209">
        <v>4.8639000000000001</v>
      </c>
      <c r="O56" s="209">
        <v>4.9973999999999998</v>
      </c>
      <c r="P56" s="209">
        <v>0.81</v>
      </c>
      <c r="Q56" s="209">
        <v>0.92600000000000005</v>
      </c>
      <c r="R56" s="209">
        <v>4.9637000000000002</v>
      </c>
      <c r="S56" s="209">
        <v>8.3000000000000004E-2</v>
      </c>
      <c r="T56" s="209">
        <v>9.1999999999999998E-2</v>
      </c>
      <c r="U56" s="209">
        <v>8.1000000000000003E-2</v>
      </c>
      <c r="V56" s="209">
        <v>8.1000000000000003E-2</v>
      </c>
      <c r="W56" s="209">
        <v>0</v>
      </c>
      <c r="X56" s="209" t="s">
        <v>188</v>
      </c>
      <c r="Y56" s="209" t="s">
        <v>89</v>
      </c>
      <c r="Z56" s="209" t="s">
        <v>198</v>
      </c>
    </row>
    <row r="57" spans="1:26" s="209" customFormat="1" ht="16.5" customHeight="1" x14ac:dyDescent="0.25">
      <c r="A57" s="207">
        <v>6160</v>
      </c>
      <c r="B57" s="208">
        <v>43276</v>
      </c>
      <c r="C57" s="209" t="s">
        <v>254</v>
      </c>
      <c r="D57" s="209">
        <v>69</v>
      </c>
      <c r="E57" s="209">
        <v>74</v>
      </c>
      <c r="F57" s="209" t="s">
        <v>193</v>
      </c>
      <c r="G57" s="209">
        <v>625212</v>
      </c>
      <c r="H57" s="209">
        <v>13160</v>
      </c>
      <c r="I57" s="209">
        <v>23.6</v>
      </c>
      <c r="J57" s="209">
        <v>114</v>
      </c>
      <c r="K57" s="209">
        <v>114</v>
      </c>
      <c r="L57" s="209">
        <v>20.399999999999999</v>
      </c>
      <c r="M57" s="209">
        <v>0.93153390388413426</v>
      </c>
      <c r="N57" s="209">
        <v>4.7995999999999999</v>
      </c>
      <c r="O57" s="209">
        <v>5.0065999999999997</v>
      </c>
      <c r="P57" s="209">
        <v>1.0249999999999999</v>
      </c>
      <c r="Q57" s="209">
        <v>0.93700000000000006</v>
      </c>
      <c r="R57" s="209">
        <v>4.9637000000000002</v>
      </c>
      <c r="S57" s="209">
        <v>0.106</v>
      </c>
      <c r="T57" s="209">
        <v>9.2999999999999999E-2</v>
      </c>
      <c r="U57" s="209">
        <v>9.2999999999999999E-2</v>
      </c>
      <c r="V57" s="209">
        <v>9.2999999999999999E-2</v>
      </c>
      <c r="W57" s="209">
        <v>0</v>
      </c>
      <c r="X57" s="209" t="s">
        <v>188</v>
      </c>
      <c r="Y57" s="209" t="s">
        <v>89</v>
      </c>
      <c r="Z57" s="209" t="s">
        <v>198</v>
      </c>
    </row>
    <row r="58" spans="1:26" s="209" customFormat="1" ht="16.5" customHeight="1" x14ac:dyDescent="0.25">
      <c r="A58" s="207">
        <v>6159</v>
      </c>
      <c r="B58" s="208">
        <v>43276</v>
      </c>
      <c r="C58" s="209" t="s">
        <v>1264</v>
      </c>
      <c r="D58" s="209">
        <v>69</v>
      </c>
      <c r="E58" s="209">
        <v>74</v>
      </c>
      <c r="F58" s="209" t="s">
        <v>193</v>
      </c>
      <c r="G58" s="209">
        <v>625212</v>
      </c>
      <c r="H58" s="209">
        <v>13160</v>
      </c>
      <c r="I58" s="209">
        <v>24.3</v>
      </c>
      <c r="J58" s="209">
        <v>115</v>
      </c>
      <c r="K58" s="209">
        <v>115</v>
      </c>
      <c r="L58" s="209">
        <v>21</v>
      </c>
      <c r="M58" s="209">
        <v>0.9278688524590164</v>
      </c>
      <c r="N58" s="209">
        <v>4.8219000000000003</v>
      </c>
      <c r="O58" s="209">
        <v>4.7789000000000001</v>
      </c>
      <c r="P58" s="209">
        <v>0.623</v>
      </c>
      <c r="Q58" s="209">
        <v>0.54800000000000004</v>
      </c>
      <c r="R58" s="209">
        <v>4.9637000000000002</v>
      </c>
      <c r="S58" s="209">
        <v>6.4000000000000001E-2</v>
      </c>
      <c r="T58" s="209">
        <v>5.7000000000000002E-2</v>
      </c>
      <c r="U58" s="209">
        <v>5.6000000000000001E-2</v>
      </c>
      <c r="V58" s="209">
        <v>5.6000000000000001E-2</v>
      </c>
      <c r="W58" s="209">
        <v>0</v>
      </c>
      <c r="X58" s="209" t="s">
        <v>188</v>
      </c>
      <c r="Y58" s="209" t="s">
        <v>89</v>
      </c>
      <c r="Z58" s="209" t="s">
        <v>198</v>
      </c>
    </row>
    <row r="59" spans="1:26" s="209" customFormat="1" ht="16.5" customHeight="1" x14ac:dyDescent="0.25">
      <c r="A59" s="207">
        <v>6158</v>
      </c>
      <c r="B59" s="208">
        <v>43276</v>
      </c>
      <c r="C59" s="209" t="s">
        <v>1325</v>
      </c>
      <c r="D59" s="209">
        <v>69</v>
      </c>
      <c r="E59" s="209">
        <v>74</v>
      </c>
      <c r="F59" s="209" t="s">
        <v>193</v>
      </c>
      <c r="G59" s="209">
        <v>625212</v>
      </c>
      <c r="H59" s="209">
        <v>13160</v>
      </c>
      <c r="I59" s="209">
        <v>24.1</v>
      </c>
      <c r="J59" s="209">
        <v>115</v>
      </c>
      <c r="K59" s="209">
        <v>115</v>
      </c>
      <c r="L59" s="209">
        <v>20.8</v>
      </c>
      <c r="M59" s="209">
        <v>0.92908732764281021</v>
      </c>
      <c r="N59" s="209">
        <v>4.6932999999999998</v>
      </c>
      <c r="O59" s="209">
        <v>4.9988999999999999</v>
      </c>
      <c r="P59" s="209">
        <v>0.95299999999999996</v>
      </c>
      <c r="Q59" s="209">
        <v>0.91800000000000004</v>
      </c>
      <c r="R59" s="209">
        <v>4.9637000000000002</v>
      </c>
      <c r="S59" s="209">
        <v>0.10100000000000001</v>
      </c>
      <c r="T59" s="209">
        <v>9.0999999999999998E-2</v>
      </c>
      <c r="U59" s="209">
        <v>8.8999999999999996E-2</v>
      </c>
      <c r="V59" s="209">
        <v>8.8999999999999996E-2</v>
      </c>
      <c r="W59" s="209">
        <v>0</v>
      </c>
      <c r="X59" s="209" t="s">
        <v>188</v>
      </c>
      <c r="Y59" s="209" t="s">
        <v>89</v>
      </c>
      <c r="Z59" s="209" t="s">
        <v>198</v>
      </c>
    </row>
    <row r="60" spans="1:26" s="209" customFormat="1" ht="16.5" customHeight="1" x14ac:dyDescent="0.25">
      <c r="A60" s="207">
        <v>6157</v>
      </c>
      <c r="B60" s="208">
        <v>43276</v>
      </c>
      <c r="C60" s="209" t="s">
        <v>1047</v>
      </c>
      <c r="D60" s="209">
        <v>69</v>
      </c>
      <c r="E60" s="209">
        <v>74</v>
      </c>
      <c r="F60" s="209" t="s">
        <v>193</v>
      </c>
      <c r="G60" s="209">
        <v>625212</v>
      </c>
      <c r="H60" s="209">
        <v>13160</v>
      </c>
      <c r="I60" s="209">
        <v>23.8</v>
      </c>
      <c r="J60" s="209">
        <v>115</v>
      </c>
      <c r="K60" s="209">
        <v>115</v>
      </c>
      <c r="L60" s="209">
        <v>20.5</v>
      </c>
      <c r="M60" s="209">
        <v>0.93092105263157898</v>
      </c>
      <c r="N60" s="209">
        <v>4.569</v>
      </c>
      <c r="O60" s="209">
        <v>4.8236999999999997</v>
      </c>
      <c r="P60" s="209">
        <v>0.70799999999999996</v>
      </c>
      <c r="Q60" s="209">
        <v>0.82899999999999996</v>
      </c>
      <c r="R60" s="209">
        <v>4.9637000000000002</v>
      </c>
      <c r="S60" s="209">
        <v>7.6999999999999999E-2</v>
      </c>
      <c r="T60" s="209">
        <v>8.5000000000000006E-2</v>
      </c>
      <c r="U60" s="209">
        <v>7.4999999999999997E-2</v>
      </c>
      <c r="V60" s="209">
        <v>7.4999999999999997E-2</v>
      </c>
      <c r="W60" s="209">
        <v>0</v>
      </c>
      <c r="X60" s="209" t="s">
        <v>188</v>
      </c>
      <c r="Y60" s="209" t="s">
        <v>89</v>
      </c>
      <c r="Z60" s="209" t="s">
        <v>198</v>
      </c>
    </row>
    <row r="61" spans="1:26" s="209" customFormat="1" ht="16.5" customHeight="1" x14ac:dyDescent="0.25">
      <c r="A61" s="207">
        <v>6156</v>
      </c>
      <c r="B61" s="208">
        <v>43275</v>
      </c>
      <c r="C61" s="209" t="s">
        <v>1584</v>
      </c>
      <c r="D61" s="209">
        <v>68.400000000000006</v>
      </c>
      <c r="E61" s="209">
        <v>63</v>
      </c>
      <c r="F61" s="209" t="s">
        <v>291</v>
      </c>
      <c r="G61" s="209">
        <v>521333</v>
      </c>
      <c r="H61" s="209">
        <v>13160</v>
      </c>
      <c r="I61" s="209">
        <v>16.600000000000001</v>
      </c>
      <c r="J61" s="209">
        <v>112</v>
      </c>
      <c r="K61" s="209">
        <v>112</v>
      </c>
      <c r="L61" s="209">
        <v>13.9</v>
      </c>
      <c r="M61" s="209">
        <v>0.97317744154057773</v>
      </c>
      <c r="N61" s="209">
        <v>1.8267</v>
      </c>
      <c r="O61" s="209">
        <v>1.9207000000000001</v>
      </c>
      <c r="P61" s="209">
        <v>2.9289999999999998</v>
      </c>
      <c r="Q61" s="209">
        <v>3.0870000000000002</v>
      </c>
      <c r="R61" s="209">
        <v>4.7849000000000004</v>
      </c>
      <c r="S61" s="209">
        <v>0.76700000000000002</v>
      </c>
      <c r="T61" s="209">
        <v>0.76900000000000002</v>
      </c>
      <c r="U61" s="209">
        <v>0.747</v>
      </c>
      <c r="V61" s="209">
        <v>0.747</v>
      </c>
      <c r="W61" s="209">
        <v>0</v>
      </c>
      <c r="X61" s="209" t="s">
        <v>1454</v>
      </c>
      <c r="Y61" s="209" t="s">
        <v>89</v>
      </c>
      <c r="Z61" s="209" t="s">
        <v>198</v>
      </c>
    </row>
    <row r="62" spans="1:26" s="209" customFormat="1" ht="16.5" customHeight="1" x14ac:dyDescent="0.25">
      <c r="A62" s="207">
        <v>6155</v>
      </c>
      <c r="B62" s="208">
        <v>43275</v>
      </c>
      <c r="C62" s="209" t="s">
        <v>1583</v>
      </c>
      <c r="D62" s="209">
        <v>63.7</v>
      </c>
      <c r="E62" s="209">
        <v>51</v>
      </c>
      <c r="F62" s="209" t="s">
        <v>291</v>
      </c>
      <c r="G62" s="209">
        <v>521333</v>
      </c>
      <c r="H62" s="209">
        <v>13160</v>
      </c>
      <c r="I62" s="209">
        <v>16.7</v>
      </c>
      <c r="J62" s="209">
        <v>113</v>
      </c>
      <c r="K62" s="209">
        <v>113</v>
      </c>
      <c r="L62" s="209">
        <v>13.9</v>
      </c>
      <c r="M62" s="209">
        <v>0.97317744154057773</v>
      </c>
      <c r="N62" s="209">
        <v>2.0781000000000001</v>
      </c>
      <c r="O62" s="209">
        <v>1.9762999999999999</v>
      </c>
      <c r="P62" s="209">
        <v>4.1070000000000002</v>
      </c>
      <c r="Q62" s="209">
        <v>3.8769999999999998</v>
      </c>
      <c r="R62" s="209">
        <v>4.7849000000000004</v>
      </c>
      <c r="S62" s="209">
        <v>0.94599999999999995</v>
      </c>
      <c r="T62" s="209">
        <v>0.93899999999999995</v>
      </c>
      <c r="U62" s="209">
        <v>0.91700000000000004</v>
      </c>
      <c r="V62" s="209">
        <v>0.91700000000000004</v>
      </c>
      <c r="W62" s="209">
        <v>0</v>
      </c>
      <c r="X62" s="209" t="s">
        <v>1454</v>
      </c>
      <c r="Y62" s="209" t="s">
        <v>89</v>
      </c>
      <c r="Z62" s="209" t="s">
        <v>198</v>
      </c>
    </row>
    <row r="63" spans="1:26" s="209" customFormat="1" ht="16.5" customHeight="1" x14ac:dyDescent="0.25">
      <c r="A63" s="207">
        <v>6154</v>
      </c>
      <c r="B63" s="208">
        <v>43276</v>
      </c>
      <c r="C63" s="209" t="s">
        <v>1582</v>
      </c>
      <c r="D63" s="209">
        <v>67.2</v>
      </c>
      <c r="E63" s="209">
        <v>56</v>
      </c>
      <c r="F63" s="209" t="s">
        <v>291</v>
      </c>
      <c r="G63" s="209">
        <v>521333</v>
      </c>
      <c r="H63" s="209">
        <v>13160</v>
      </c>
      <c r="I63" s="209">
        <v>16.7</v>
      </c>
      <c r="J63" s="209">
        <v>113</v>
      </c>
      <c r="K63" s="209">
        <v>113</v>
      </c>
      <c r="L63" s="209">
        <v>13.9</v>
      </c>
      <c r="M63" s="209">
        <v>0.97317744154057773</v>
      </c>
      <c r="N63" s="209">
        <v>2.2107999999999999</v>
      </c>
      <c r="O63" s="209">
        <v>2.0653000000000001</v>
      </c>
      <c r="P63" s="209">
        <v>3.851</v>
      </c>
      <c r="Q63" s="209">
        <v>3.5680000000000001</v>
      </c>
      <c r="R63" s="209">
        <v>4.9637000000000002</v>
      </c>
      <c r="S63" s="209">
        <v>0.86499999999999999</v>
      </c>
      <c r="T63" s="209">
        <v>0.85799999999999998</v>
      </c>
      <c r="U63" s="209">
        <v>0.83799999999999997</v>
      </c>
      <c r="V63" s="209">
        <v>0.83799999999999997</v>
      </c>
      <c r="W63" s="209">
        <v>0</v>
      </c>
      <c r="X63" s="209" t="s">
        <v>1454</v>
      </c>
      <c r="Y63" s="209" t="s">
        <v>89</v>
      </c>
      <c r="Z63" s="209" t="s">
        <v>198</v>
      </c>
    </row>
    <row r="64" spans="1:26" s="209" customFormat="1" ht="16.5" customHeight="1" x14ac:dyDescent="0.25">
      <c r="A64" s="207">
        <v>6153</v>
      </c>
      <c r="B64" s="208">
        <v>43275</v>
      </c>
      <c r="C64" s="209" t="s">
        <v>1228</v>
      </c>
      <c r="D64" s="209">
        <v>70</v>
      </c>
      <c r="E64" s="209">
        <v>70</v>
      </c>
      <c r="F64" s="209" t="s">
        <v>291</v>
      </c>
      <c r="G64" s="209">
        <v>521333</v>
      </c>
      <c r="H64" s="209">
        <v>13160</v>
      </c>
      <c r="I64" s="209">
        <v>16.7</v>
      </c>
      <c r="J64" s="209">
        <v>114</v>
      </c>
      <c r="K64" s="209">
        <v>114</v>
      </c>
      <c r="L64" s="209">
        <v>13.9</v>
      </c>
      <c r="M64" s="209">
        <v>0.97317744154057773</v>
      </c>
      <c r="N64" s="209">
        <v>0.93220000000000003</v>
      </c>
      <c r="O64" s="209">
        <v>1.0829</v>
      </c>
      <c r="P64" s="209">
        <v>2.996</v>
      </c>
      <c r="Q64" s="209">
        <v>3.5470000000000002</v>
      </c>
      <c r="R64" s="209">
        <v>4.7849000000000004</v>
      </c>
      <c r="S64" s="209">
        <v>1.538</v>
      </c>
      <c r="T64" s="209">
        <v>1.5669999999999999</v>
      </c>
      <c r="U64" s="209">
        <v>1.5109999999999999</v>
      </c>
      <c r="V64" s="209">
        <v>1.5109999999999999</v>
      </c>
      <c r="W64" s="209">
        <v>0</v>
      </c>
      <c r="X64" s="209" t="s">
        <v>188</v>
      </c>
      <c r="Y64" s="209" t="s">
        <v>89</v>
      </c>
      <c r="Z64" s="209" t="s">
        <v>198</v>
      </c>
    </row>
    <row r="65" spans="1:26" s="209" customFormat="1" ht="16.5" customHeight="1" x14ac:dyDescent="0.25">
      <c r="A65" s="207">
        <v>6152</v>
      </c>
      <c r="B65" s="208">
        <v>43275</v>
      </c>
      <c r="C65" s="209" t="s">
        <v>1136</v>
      </c>
      <c r="D65" s="209">
        <v>70</v>
      </c>
      <c r="E65" s="209">
        <v>70</v>
      </c>
      <c r="F65" s="209" t="s">
        <v>291</v>
      </c>
      <c r="G65" s="209">
        <v>521333</v>
      </c>
      <c r="H65" s="209">
        <v>13160</v>
      </c>
      <c r="I65" s="209">
        <v>16.7</v>
      </c>
      <c r="J65" s="209">
        <v>114</v>
      </c>
      <c r="K65" s="209">
        <v>114</v>
      </c>
      <c r="L65" s="209">
        <v>13.9</v>
      </c>
      <c r="M65" s="209">
        <v>0.97317744154057773</v>
      </c>
      <c r="N65" s="209">
        <v>1.8542000000000001</v>
      </c>
      <c r="O65" s="209">
        <v>1.9486000000000001</v>
      </c>
      <c r="P65" s="209">
        <v>3.3690000000000002</v>
      </c>
      <c r="Q65" s="209">
        <v>3.4750000000000001</v>
      </c>
      <c r="R65" s="209">
        <v>4.7849000000000004</v>
      </c>
      <c r="S65" s="209">
        <v>0.86899999999999999</v>
      </c>
      <c r="T65" s="209">
        <v>0.85299999999999998</v>
      </c>
      <c r="U65" s="209">
        <v>0.83799999999999997</v>
      </c>
      <c r="V65" s="209">
        <v>0.83799999999999997</v>
      </c>
      <c r="W65" s="209">
        <v>0</v>
      </c>
      <c r="X65" s="209" t="s">
        <v>188</v>
      </c>
      <c r="Y65" s="209" t="s">
        <v>89</v>
      </c>
      <c r="Z65" s="209" t="s">
        <v>198</v>
      </c>
    </row>
    <row r="66" spans="1:26" s="209" customFormat="1" ht="16.5" customHeight="1" x14ac:dyDescent="0.25">
      <c r="A66" s="207">
        <v>6151</v>
      </c>
      <c r="B66" s="208">
        <v>43275</v>
      </c>
      <c r="C66" s="209" t="s">
        <v>1169</v>
      </c>
      <c r="D66" s="209">
        <v>70</v>
      </c>
      <c r="E66" s="209">
        <v>70</v>
      </c>
      <c r="F66" s="209" t="s">
        <v>291</v>
      </c>
      <c r="G66" s="209">
        <v>521333</v>
      </c>
      <c r="H66" s="209">
        <v>13160</v>
      </c>
      <c r="I66" s="209">
        <v>16.7</v>
      </c>
      <c r="J66" s="209">
        <v>114</v>
      </c>
      <c r="K66" s="209">
        <v>114</v>
      </c>
      <c r="L66" s="209">
        <v>13.9</v>
      </c>
      <c r="M66" s="209">
        <v>0.97317744154057773</v>
      </c>
      <c r="N66" s="209">
        <v>2.1055999999999999</v>
      </c>
      <c r="O66" s="209">
        <v>2.2368999999999999</v>
      </c>
      <c r="P66" s="209">
        <v>2.8940000000000001</v>
      </c>
      <c r="Q66" s="209">
        <v>3.052</v>
      </c>
      <c r="R66" s="209">
        <v>4.7849000000000004</v>
      </c>
      <c r="S66" s="209">
        <v>0.65800000000000003</v>
      </c>
      <c r="T66" s="209">
        <v>0.65300000000000002</v>
      </c>
      <c r="U66" s="209">
        <v>0.63800000000000001</v>
      </c>
      <c r="V66" s="209">
        <v>0.63800000000000001</v>
      </c>
      <c r="W66" s="209">
        <v>0</v>
      </c>
      <c r="X66" s="209" t="s">
        <v>188</v>
      </c>
      <c r="Y66" s="209" t="s">
        <v>89</v>
      </c>
      <c r="Z66" s="209" t="s">
        <v>198</v>
      </c>
    </row>
    <row r="67" spans="1:26" s="209" customFormat="1" ht="16.5" customHeight="1" x14ac:dyDescent="0.25">
      <c r="A67" s="207">
        <v>6150</v>
      </c>
      <c r="B67" s="208">
        <v>43275</v>
      </c>
      <c r="C67" s="209" t="s">
        <v>1581</v>
      </c>
      <c r="D67" s="209">
        <v>70</v>
      </c>
      <c r="E67" s="209">
        <v>70</v>
      </c>
      <c r="F67" s="209" t="s">
        <v>291</v>
      </c>
      <c r="G67" s="209">
        <v>521333</v>
      </c>
      <c r="H67" s="209">
        <v>13160</v>
      </c>
      <c r="I67" s="209">
        <v>16.7</v>
      </c>
      <c r="J67" s="209">
        <v>114</v>
      </c>
      <c r="K67" s="209">
        <v>114</v>
      </c>
      <c r="L67" s="209">
        <v>13.9</v>
      </c>
      <c r="M67" s="209">
        <v>0.97317744154057773</v>
      </c>
      <c r="N67" s="209">
        <v>1.8609</v>
      </c>
      <c r="O67" s="209">
        <v>1.9117999999999999</v>
      </c>
      <c r="P67" s="209">
        <v>2.0630000000000002</v>
      </c>
      <c r="Q67" s="209">
        <v>2.1960000000000002</v>
      </c>
      <c r="R67" s="209">
        <v>4.7849000000000004</v>
      </c>
      <c r="S67" s="209">
        <v>0.53</v>
      </c>
      <c r="T67" s="209">
        <v>0.55000000000000004</v>
      </c>
      <c r="U67" s="209">
        <v>0.52600000000000002</v>
      </c>
      <c r="V67" s="209">
        <v>0.52600000000000002</v>
      </c>
      <c r="W67" s="209">
        <v>0</v>
      </c>
      <c r="X67" s="209" t="s">
        <v>188</v>
      </c>
      <c r="Y67" s="209" t="s">
        <v>89</v>
      </c>
      <c r="Z67" s="209" t="s">
        <v>198</v>
      </c>
    </row>
    <row r="68" spans="1:26" s="209" customFormat="1" ht="16.5" customHeight="1" x14ac:dyDescent="0.25">
      <c r="A68" s="207">
        <v>6149</v>
      </c>
      <c r="B68" s="208">
        <v>43275</v>
      </c>
      <c r="C68" s="209" t="s">
        <v>1580</v>
      </c>
      <c r="D68" s="209">
        <v>70</v>
      </c>
      <c r="E68" s="209">
        <v>70</v>
      </c>
      <c r="F68" s="209" t="s">
        <v>291</v>
      </c>
      <c r="G68" s="209">
        <v>521333</v>
      </c>
      <c r="H68" s="209">
        <v>13160</v>
      </c>
      <c r="I68" s="209">
        <v>16.8</v>
      </c>
      <c r="J68" s="209">
        <v>115</v>
      </c>
      <c r="K68" s="209">
        <v>115</v>
      </c>
      <c r="L68" s="209">
        <v>13.9</v>
      </c>
      <c r="M68" s="209">
        <v>0.97317744154057773</v>
      </c>
      <c r="N68" s="209">
        <v>1.9666999999999999</v>
      </c>
      <c r="O68" s="209">
        <v>1.8206</v>
      </c>
      <c r="P68" s="209">
        <v>2.9860000000000002</v>
      </c>
      <c r="Q68" s="209">
        <v>2.669</v>
      </c>
      <c r="R68" s="209">
        <v>4.7849000000000004</v>
      </c>
      <c r="S68" s="209">
        <v>0.72599999999999998</v>
      </c>
      <c r="T68" s="209">
        <v>0.70099999999999996</v>
      </c>
      <c r="U68" s="209">
        <v>0.69399999999999995</v>
      </c>
      <c r="V68" s="209">
        <v>0.69399999999999995</v>
      </c>
      <c r="W68" s="209">
        <v>0</v>
      </c>
      <c r="X68" s="209" t="s">
        <v>188</v>
      </c>
      <c r="Y68" s="209" t="s">
        <v>89</v>
      </c>
      <c r="Z68" s="209" t="s">
        <v>198</v>
      </c>
    </row>
    <row r="69" spans="1:26" s="209" customFormat="1" ht="16.5" customHeight="1" x14ac:dyDescent="0.25">
      <c r="A69" s="207">
        <v>6148</v>
      </c>
      <c r="B69" s="208">
        <v>43275</v>
      </c>
      <c r="C69" s="209" t="s">
        <v>1579</v>
      </c>
      <c r="D69" s="209">
        <v>70</v>
      </c>
      <c r="E69" s="209">
        <v>70</v>
      </c>
      <c r="F69" s="209" t="s">
        <v>291</v>
      </c>
      <c r="G69" s="209">
        <v>521333</v>
      </c>
      <c r="H69" s="209">
        <v>13160</v>
      </c>
      <c r="I69" s="209">
        <v>16.8</v>
      </c>
      <c r="J69" s="209">
        <v>115</v>
      </c>
      <c r="K69" s="209">
        <v>115</v>
      </c>
      <c r="L69" s="209">
        <v>13.9</v>
      </c>
      <c r="M69" s="209">
        <v>0.97317744154057773</v>
      </c>
      <c r="N69" s="209">
        <v>1.8026</v>
      </c>
      <c r="O69" s="209">
        <v>1.9497</v>
      </c>
      <c r="P69" s="209">
        <v>2.9380000000000002</v>
      </c>
      <c r="Q69" s="209">
        <v>3.2290000000000001</v>
      </c>
      <c r="R69" s="209">
        <v>4.7849000000000004</v>
      </c>
      <c r="S69" s="209">
        <v>0.78</v>
      </c>
      <c r="T69" s="209">
        <v>0.79200000000000004</v>
      </c>
      <c r="U69" s="209">
        <v>0.76500000000000001</v>
      </c>
      <c r="V69" s="209">
        <v>0.76500000000000001</v>
      </c>
      <c r="W69" s="209">
        <v>0</v>
      </c>
      <c r="X69" s="209" t="s">
        <v>188</v>
      </c>
      <c r="Y69" s="209" t="s">
        <v>89</v>
      </c>
      <c r="Z69" s="209" t="s">
        <v>198</v>
      </c>
    </row>
    <row r="70" spans="1:26" s="209" customFormat="1" ht="16.5" customHeight="1" x14ac:dyDescent="0.25">
      <c r="A70" s="207">
        <v>6147</v>
      </c>
      <c r="B70" s="208">
        <v>43275</v>
      </c>
      <c r="C70" s="209" t="s">
        <v>1444</v>
      </c>
      <c r="D70" s="209">
        <v>70</v>
      </c>
      <c r="E70" s="209">
        <v>70</v>
      </c>
      <c r="F70" s="209" t="s">
        <v>193</v>
      </c>
      <c r="G70" s="209">
        <v>625212</v>
      </c>
      <c r="H70" s="209">
        <v>13160</v>
      </c>
      <c r="I70" s="209">
        <v>23.8</v>
      </c>
      <c r="J70" s="209">
        <v>114</v>
      </c>
      <c r="K70" s="209">
        <v>114</v>
      </c>
      <c r="L70" s="209">
        <v>20.6</v>
      </c>
      <c r="M70" s="209">
        <v>0.93030900723208421</v>
      </c>
      <c r="N70" s="209">
        <v>4.8036000000000003</v>
      </c>
      <c r="O70" s="209">
        <v>5.0044000000000004</v>
      </c>
      <c r="P70" s="209">
        <v>0.97599999999999998</v>
      </c>
      <c r="Q70" s="209">
        <v>1.105</v>
      </c>
      <c r="R70" s="209">
        <v>4.7849000000000004</v>
      </c>
      <c r="S70" s="209">
        <v>9.7000000000000003E-2</v>
      </c>
      <c r="T70" s="209">
        <v>0.106</v>
      </c>
      <c r="U70" s="209">
        <v>9.4E-2</v>
      </c>
      <c r="V70" s="209">
        <v>9.4E-2</v>
      </c>
      <c r="W70" s="209">
        <v>0</v>
      </c>
      <c r="X70" s="209" t="s">
        <v>188</v>
      </c>
      <c r="Y70" s="209" t="s">
        <v>89</v>
      </c>
      <c r="Z70" s="209" t="s">
        <v>198</v>
      </c>
    </row>
    <row r="71" spans="1:26" s="209" customFormat="1" ht="16.5" customHeight="1" x14ac:dyDescent="0.25">
      <c r="A71" s="207">
        <v>6146</v>
      </c>
      <c r="B71" s="208">
        <v>43275</v>
      </c>
      <c r="C71" s="209" t="s">
        <v>1578</v>
      </c>
      <c r="D71" s="209">
        <v>70</v>
      </c>
      <c r="E71" s="209">
        <v>70</v>
      </c>
      <c r="F71" s="209" t="s">
        <v>193</v>
      </c>
      <c r="G71" s="209">
        <v>625212</v>
      </c>
      <c r="H71" s="209">
        <v>13160</v>
      </c>
      <c r="I71" s="209">
        <v>23.7</v>
      </c>
      <c r="J71" s="209">
        <v>114</v>
      </c>
      <c r="K71" s="209">
        <v>114</v>
      </c>
      <c r="L71" s="209">
        <v>20.5</v>
      </c>
      <c r="M71" s="209">
        <v>0.93092105263157898</v>
      </c>
      <c r="N71" s="209">
        <v>4.7820999999999998</v>
      </c>
      <c r="O71" s="209">
        <v>4.8868999999999998</v>
      </c>
      <c r="P71" s="209">
        <v>0.77400000000000002</v>
      </c>
      <c r="Q71" s="209">
        <v>0.70099999999999996</v>
      </c>
      <c r="R71" s="209">
        <v>4.7849000000000004</v>
      </c>
      <c r="S71" s="209">
        <v>7.6999999999999999E-2</v>
      </c>
      <c r="T71" s="209">
        <v>6.9000000000000006E-2</v>
      </c>
      <c r="U71" s="209">
        <v>6.8000000000000005E-2</v>
      </c>
      <c r="V71" s="209">
        <v>6.8000000000000005E-2</v>
      </c>
      <c r="W71" s="209">
        <v>0</v>
      </c>
      <c r="X71" s="209" t="s">
        <v>188</v>
      </c>
      <c r="Y71" s="209" t="s">
        <v>89</v>
      </c>
      <c r="Z71" s="209" t="s">
        <v>198</v>
      </c>
    </row>
    <row r="72" spans="1:26" s="209" customFormat="1" ht="16.5" customHeight="1" x14ac:dyDescent="0.25">
      <c r="A72" s="207">
        <v>6145</v>
      </c>
      <c r="B72" s="208">
        <v>43275</v>
      </c>
      <c r="C72" s="209" t="s">
        <v>929</v>
      </c>
      <c r="D72" s="209">
        <v>70</v>
      </c>
      <c r="E72" s="209">
        <v>70</v>
      </c>
      <c r="F72" s="209" t="s">
        <v>193</v>
      </c>
      <c r="G72" s="209">
        <v>625212</v>
      </c>
      <c r="H72" s="209">
        <v>13160</v>
      </c>
      <c r="I72" s="209">
        <v>23.2</v>
      </c>
      <c r="J72" s="209">
        <v>114</v>
      </c>
      <c r="K72" s="209">
        <v>114</v>
      </c>
      <c r="L72" s="209">
        <v>20</v>
      </c>
      <c r="M72" s="209">
        <v>0.93399339933993397</v>
      </c>
      <c r="N72" s="209">
        <v>5.0090000000000003</v>
      </c>
      <c r="O72" s="209">
        <v>4.8266999999999998</v>
      </c>
      <c r="P72" s="209">
        <v>0.59899999999999998</v>
      </c>
      <c r="Q72" s="209">
        <v>0.59399999999999997</v>
      </c>
      <c r="R72" s="209">
        <v>4.7849000000000004</v>
      </c>
      <c r="S72" s="209">
        <v>5.7000000000000002E-2</v>
      </c>
      <c r="T72" s="209">
        <v>5.8999999999999997E-2</v>
      </c>
      <c r="U72" s="209">
        <v>5.3999999999999999E-2</v>
      </c>
      <c r="V72" s="209">
        <v>5.3999999999999999E-2</v>
      </c>
      <c r="W72" s="209">
        <v>0</v>
      </c>
      <c r="X72" s="209" t="s">
        <v>188</v>
      </c>
      <c r="Y72" s="209" t="s">
        <v>89</v>
      </c>
      <c r="Z72" s="209" t="s">
        <v>198</v>
      </c>
    </row>
    <row r="73" spans="1:26" s="209" customFormat="1" ht="16.5" customHeight="1" x14ac:dyDescent="0.25">
      <c r="A73" s="207">
        <v>6144</v>
      </c>
      <c r="B73" s="208">
        <v>43275</v>
      </c>
      <c r="C73" s="209" t="s">
        <v>1577</v>
      </c>
      <c r="D73" s="209">
        <v>70</v>
      </c>
      <c r="E73" s="209">
        <v>70</v>
      </c>
      <c r="F73" s="209" t="s">
        <v>193</v>
      </c>
      <c r="G73" s="209">
        <v>625212</v>
      </c>
      <c r="H73" s="209">
        <v>13160</v>
      </c>
      <c r="I73" s="209">
        <v>23.4</v>
      </c>
      <c r="J73" s="209">
        <v>113</v>
      </c>
      <c r="K73" s="209">
        <v>113</v>
      </c>
      <c r="L73" s="209">
        <v>20.3</v>
      </c>
      <c r="M73" s="209">
        <v>0.9321475625823451</v>
      </c>
      <c r="N73" s="209">
        <v>4.9062999999999999</v>
      </c>
      <c r="O73" s="209">
        <v>4.7705000000000002</v>
      </c>
      <c r="P73" s="209">
        <v>1.0049999999999999</v>
      </c>
      <c r="Q73" s="209">
        <v>0.84599999999999997</v>
      </c>
      <c r="R73" s="209">
        <v>4.7849000000000004</v>
      </c>
      <c r="S73" s="209">
        <v>9.8000000000000004E-2</v>
      </c>
      <c r="T73" s="209">
        <v>8.5000000000000006E-2</v>
      </c>
      <c r="U73" s="209">
        <v>8.5000000000000006E-2</v>
      </c>
      <c r="V73" s="209">
        <v>8.5000000000000006E-2</v>
      </c>
      <c r="W73" s="209">
        <v>0</v>
      </c>
      <c r="X73" s="209" t="s">
        <v>188</v>
      </c>
      <c r="Y73" s="209" t="s">
        <v>89</v>
      </c>
      <c r="Z73" s="209" t="s">
        <v>198</v>
      </c>
    </row>
    <row r="74" spans="1:26" s="209" customFormat="1" ht="16.5" customHeight="1" x14ac:dyDescent="0.25">
      <c r="A74" s="207">
        <v>6143</v>
      </c>
      <c r="B74" s="208">
        <v>43275</v>
      </c>
      <c r="C74" s="209" t="s">
        <v>1261</v>
      </c>
      <c r="D74" s="209">
        <v>70</v>
      </c>
      <c r="E74" s="209">
        <v>70</v>
      </c>
      <c r="F74" s="209" t="s">
        <v>193</v>
      </c>
      <c r="G74" s="209">
        <v>625212</v>
      </c>
      <c r="H74" s="209">
        <v>13160</v>
      </c>
      <c r="I74" s="209">
        <v>23.3</v>
      </c>
      <c r="J74" s="209">
        <v>113</v>
      </c>
      <c r="K74" s="209">
        <v>113</v>
      </c>
      <c r="L74" s="209">
        <v>20.2</v>
      </c>
      <c r="M74" s="209">
        <v>0.93276203032300598</v>
      </c>
      <c r="N74" s="209">
        <v>4.2590000000000003</v>
      </c>
      <c r="O74" s="209">
        <v>4.7870999999999997</v>
      </c>
      <c r="P74" s="209">
        <v>0.78400000000000003</v>
      </c>
      <c r="Q74" s="209">
        <v>0.82499999999999996</v>
      </c>
      <c r="R74" s="209">
        <v>4.7849000000000004</v>
      </c>
      <c r="S74" s="209">
        <v>8.7999999999999995E-2</v>
      </c>
      <c r="T74" s="209">
        <v>8.2000000000000003E-2</v>
      </c>
      <c r="U74" s="209">
        <v>7.9000000000000001E-2</v>
      </c>
      <c r="V74" s="209">
        <v>7.9000000000000001E-2</v>
      </c>
      <c r="W74" s="209">
        <v>0</v>
      </c>
      <c r="X74" s="209" t="s">
        <v>188</v>
      </c>
      <c r="Y74" s="209" t="s">
        <v>89</v>
      </c>
      <c r="Z74" s="209" t="s">
        <v>198</v>
      </c>
    </row>
    <row r="75" spans="1:26" s="209" customFormat="1" ht="16.5" customHeight="1" x14ac:dyDescent="0.25">
      <c r="A75" s="207">
        <v>6142</v>
      </c>
      <c r="B75" s="208">
        <v>43275</v>
      </c>
      <c r="C75" s="209" t="s">
        <v>1576</v>
      </c>
      <c r="D75" s="209">
        <v>70</v>
      </c>
      <c r="E75" s="209">
        <v>70</v>
      </c>
      <c r="F75" s="209" t="s">
        <v>193</v>
      </c>
      <c r="G75" s="209">
        <v>625212</v>
      </c>
      <c r="H75" s="209">
        <v>13160</v>
      </c>
      <c r="I75" s="209">
        <v>22.9</v>
      </c>
      <c r="J75" s="209">
        <v>113</v>
      </c>
      <c r="K75" s="209">
        <v>113</v>
      </c>
      <c r="L75" s="209">
        <v>19.8</v>
      </c>
      <c r="M75" s="209">
        <v>0.93522802379378711</v>
      </c>
      <c r="N75" s="209">
        <v>4.2935999999999996</v>
      </c>
      <c r="O75" s="209">
        <v>5.1707999999999998</v>
      </c>
      <c r="P75" s="209">
        <v>1.2050000000000001</v>
      </c>
      <c r="Q75" s="209">
        <v>1.4179999999999999</v>
      </c>
      <c r="R75" s="209">
        <v>4.7849000000000004</v>
      </c>
      <c r="S75" s="209">
        <v>0.13400000000000001</v>
      </c>
      <c r="T75" s="209">
        <v>0.13100000000000001</v>
      </c>
      <c r="U75" s="209">
        <v>0.124</v>
      </c>
      <c r="V75" s="209">
        <v>0.124</v>
      </c>
      <c r="W75" s="209">
        <v>0</v>
      </c>
      <c r="X75" s="209" t="s">
        <v>188</v>
      </c>
      <c r="Y75" s="209" t="s">
        <v>89</v>
      </c>
      <c r="Z75" s="209" t="s">
        <v>198</v>
      </c>
    </row>
    <row r="76" spans="1:26" s="209" customFormat="1" ht="16.5" customHeight="1" x14ac:dyDescent="0.25">
      <c r="A76" s="207">
        <v>6141</v>
      </c>
      <c r="B76" s="208">
        <v>43275</v>
      </c>
      <c r="C76" s="209" t="s">
        <v>1575</v>
      </c>
      <c r="D76" s="209">
        <v>61.4</v>
      </c>
      <c r="E76" s="209">
        <v>49</v>
      </c>
      <c r="F76" s="209" t="s">
        <v>291</v>
      </c>
      <c r="G76" s="209">
        <v>521333</v>
      </c>
      <c r="H76" s="209">
        <v>13160</v>
      </c>
      <c r="I76" s="209">
        <v>16.7</v>
      </c>
      <c r="J76" s="209">
        <v>113.5</v>
      </c>
      <c r="K76" s="209">
        <v>113.5</v>
      </c>
      <c r="L76" s="209">
        <v>13.9</v>
      </c>
      <c r="M76" s="209">
        <v>0.97317744154057773</v>
      </c>
      <c r="N76" s="209">
        <v>2.0651000000000002</v>
      </c>
      <c r="O76" s="209">
        <v>1.8763000000000001</v>
      </c>
      <c r="P76" s="209">
        <v>3.1230000000000002</v>
      </c>
      <c r="Q76" s="209">
        <v>2.806</v>
      </c>
      <c r="R76" s="209">
        <v>4.7849000000000004</v>
      </c>
      <c r="S76" s="209">
        <v>0.72399999999999998</v>
      </c>
      <c r="T76" s="209">
        <v>0.71599999999999997</v>
      </c>
      <c r="U76" s="209">
        <v>0.70099999999999996</v>
      </c>
      <c r="V76" s="209">
        <v>0.70099999999999996</v>
      </c>
      <c r="W76" s="209">
        <v>0</v>
      </c>
      <c r="X76" s="209" t="s">
        <v>1454</v>
      </c>
      <c r="Y76" s="209" t="s">
        <v>89</v>
      </c>
      <c r="Z76" s="209" t="s">
        <v>198</v>
      </c>
    </row>
    <row r="77" spans="1:26" s="209" customFormat="1" ht="16.5" customHeight="1" x14ac:dyDescent="0.25">
      <c r="A77" s="207">
        <v>6140</v>
      </c>
      <c r="B77" s="208">
        <v>43275</v>
      </c>
      <c r="C77" s="209" t="s">
        <v>1250</v>
      </c>
      <c r="D77" s="209">
        <v>67.400000000000006</v>
      </c>
      <c r="E77" s="209">
        <v>58</v>
      </c>
      <c r="F77" s="209" t="s">
        <v>291</v>
      </c>
      <c r="G77" s="209">
        <v>521333</v>
      </c>
      <c r="H77" s="209">
        <v>13160</v>
      </c>
      <c r="I77" s="209">
        <v>16.600000000000001</v>
      </c>
      <c r="J77" s="209">
        <v>111.5</v>
      </c>
      <c r="K77" s="209">
        <v>111.5</v>
      </c>
      <c r="L77" s="209">
        <v>13.9</v>
      </c>
      <c r="M77" s="209">
        <v>0.97317744154057773</v>
      </c>
      <c r="N77" s="209">
        <v>2.0004</v>
      </c>
      <c r="O77" s="209">
        <v>2.1783000000000001</v>
      </c>
      <c r="P77" s="209">
        <v>2.7370000000000001</v>
      </c>
      <c r="Q77" s="209">
        <v>3.0270000000000001</v>
      </c>
      <c r="R77" s="209">
        <v>4.7849000000000004</v>
      </c>
      <c r="S77" s="209">
        <v>0.65500000000000003</v>
      </c>
      <c r="T77" s="209">
        <v>0.66500000000000004</v>
      </c>
      <c r="U77" s="209">
        <v>0.64200000000000002</v>
      </c>
      <c r="V77" s="209">
        <v>0.64200000000000002</v>
      </c>
      <c r="W77" s="209">
        <v>0</v>
      </c>
      <c r="X77" s="209" t="s">
        <v>1454</v>
      </c>
      <c r="Y77" s="209" t="s">
        <v>89</v>
      </c>
      <c r="Z77" s="209" t="s">
        <v>198</v>
      </c>
    </row>
    <row r="78" spans="1:26" s="209" customFormat="1" ht="16.5" customHeight="1" x14ac:dyDescent="0.25">
      <c r="A78" s="207">
        <v>6139</v>
      </c>
      <c r="B78" s="208">
        <v>43275</v>
      </c>
      <c r="C78" s="209" t="s">
        <v>1574</v>
      </c>
      <c r="D78" s="209">
        <v>65</v>
      </c>
      <c r="E78" s="209">
        <v>57</v>
      </c>
      <c r="F78" s="209" t="s">
        <v>291</v>
      </c>
      <c r="G78" s="209">
        <v>521333</v>
      </c>
      <c r="H78" s="209">
        <v>13160</v>
      </c>
      <c r="I78" s="209">
        <v>16.600000000000001</v>
      </c>
      <c r="J78" s="209">
        <v>113</v>
      </c>
      <c r="K78" s="209">
        <v>113</v>
      </c>
      <c r="L78" s="209">
        <v>13.9</v>
      </c>
      <c r="M78" s="209">
        <v>0.97317744154057773</v>
      </c>
      <c r="N78" s="209">
        <v>2.3153999999999999</v>
      </c>
      <c r="O78" s="209">
        <v>2.2176</v>
      </c>
      <c r="P78" s="209">
        <v>3.5649999999999999</v>
      </c>
      <c r="Q78" s="209">
        <v>3.3969999999999998</v>
      </c>
      <c r="R78" s="209">
        <v>4.7849000000000004</v>
      </c>
      <c r="S78" s="209">
        <v>0.73699999999999999</v>
      </c>
      <c r="T78" s="209">
        <v>0.73299999999999998</v>
      </c>
      <c r="U78" s="209">
        <v>0.71499999999999997</v>
      </c>
      <c r="V78" s="209">
        <v>0.71499999999999997</v>
      </c>
      <c r="W78" s="209">
        <v>0</v>
      </c>
      <c r="X78" s="209" t="s">
        <v>1454</v>
      </c>
      <c r="Y78" s="209" t="s">
        <v>89</v>
      </c>
      <c r="Z78" s="209" t="s">
        <v>198</v>
      </c>
    </row>
    <row r="79" spans="1:26" s="209" customFormat="1" ht="16.5" customHeight="1" x14ac:dyDescent="0.25">
      <c r="A79" s="207">
        <v>6138</v>
      </c>
      <c r="B79" s="208">
        <v>43275</v>
      </c>
      <c r="C79" s="209" t="s">
        <v>485</v>
      </c>
      <c r="D79" s="209">
        <v>65.2</v>
      </c>
      <c r="E79" s="209">
        <v>56</v>
      </c>
      <c r="F79" s="209" t="s">
        <v>291</v>
      </c>
      <c r="G79" s="209">
        <v>521333</v>
      </c>
      <c r="H79" s="209">
        <v>13160</v>
      </c>
      <c r="I79" s="209">
        <v>16.899999999999999</v>
      </c>
      <c r="J79" s="209">
        <v>118</v>
      </c>
      <c r="K79" s="209">
        <v>118</v>
      </c>
      <c r="L79" s="209">
        <v>13.9</v>
      </c>
      <c r="M79" s="209">
        <v>0.97317744154057773</v>
      </c>
      <c r="N79" s="209">
        <v>2.0186999999999999</v>
      </c>
      <c r="O79" s="209">
        <v>2.1364999999999998</v>
      </c>
      <c r="P79" s="209">
        <v>3.57</v>
      </c>
      <c r="Q79" s="209">
        <v>3.83</v>
      </c>
      <c r="R79" s="209">
        <v>4.7849000000000004</v>
      </c>
      <c r="S79" s="209">
        <v>0.84599999999999997</v>
      </c>
      <c r="T79" s="209">
        <v>0.85799999999999998</v>
      </c>
      <c r="U79" s="209">
        <v>0.82899999999999996</v>
      </c>
      <c r="V79" s="209">
        <v>0.82899999999999996</v>
      </c>
      <c r="W79" s="209">
        <v>0</v>
      </c>
      <c r="X79" s="209" t="s">
        <v>1454</v>
      </c>
      <c r="Y79" s="209" t="s">
        <v>89</v>
      </c>
      <c r="Z79" s="209" t="s">
        <v>198</v>
      </c>
    </row>
    <row r="80" spans="1:26" s="209" customFormat="1" ht="16.5" customHeight="1" x14ac:dyDescent="0.25">
      <c r="A80" s="207">
        <v>6137</v>
      </c>
      <c r="B80" s="208">
        <v>43274</v>
      </c>
      <c r="C80" s="209" t="s">
        <v>1455</v>
      </c>
      <c r="D80" s="209">
        <v>65.8</v>
      </c>
      <c r="E80" s="209">
        <v>51</v>
      </c>
      <c r="F80" s="209" t="s">
        <v>291</v>
      </c>
      <c r="G80" s="209">
        <v>521333</v>
      </c>
      <c r="H80" s="209">
        <v>13160</v>
      </c>
      <c r="I80" s="209">
        <v>16.899999999999999</v>
      </c>
      <c r="J80" s="209">
        <v>117.5</v>
      </c>
      <c r="K80" s="209">
        <v>117.5</v>
      </c>
      <c r="L80" s="209">
        <v>13.9</v>
      </c>
      <c r="M80" s="209">
        <v>0.97317744154057773</v>
      </c>
      <c r="N80" s="209">
        <v>2.2178</v>
      </c>
      <c r="O80" s="209">
        <v>2.0981000000000001</v>
      </c>
      <c r="P80" s="209">
        <v>3.7280000000000002</v>
      </c>
      <c r="Q80" s="209">
        <v>3.4889999999999999</v>
      </c>
      <c r="R80" s="209">
        <v>5.1508000000000003</v>
      </c>
      <c r="S80" s="209">
        <v>0.86599999999999999</v>
      </c>
      <c r="T80" s="209">
        <v>0.85699999999999998</v>
      </c>
      <c r="U80" s="209">
        <v>0.83799999999999997</v>
      </c>
      <c r="V80" s="209">
        <v>0.83799999999999997</v>
      </c>
      <c r="W80" s="209">
        <v>0</v>
      </c>
      <c r="X80" s="209" t="s">
        <v>1454</v>
      </c>
      <c r="Y80" s="209" t="s">
        <v>89</v>
      </c>
      <c r="Z80" s="209" t="s">
        <v>198</v>
      </c>
    </row>
    <row r="81" spans="1:26" s="209" customFormat="1" ht="16.5" customHeight="1" x14ac:dyDescent="0.25">
      <c r="A81" s="207">
        <v>6136</v>
      </c>
      <c r="B81" s="208">
        <v>43274</v>
      </c>
      <c r="C81" s="209" t="s">
        <v>1125</v>
      </c>
      <c r="D81" s="209">
        <v>71.2</v>
      </c>
      <c r="E81" s="209">
        <v>68</v>
      </c>
      <c r="F81" s="209" t="s">
        <v>291</v>
      </c>
      <c r="G81" s="209">
        <v>521333</v>
      </c>
      <c r="H81" s="209">
        <v>13160</v>
      </c>
      <c r="I81" s="209">
        <v>16.600000000000001</v>
      </c>
      <c r="J81" s="209">
        <v>112</v>
      </c>
      <c r="K81" s="209">
        <v>112</v>
      </c>
      <c r="L81" s="209">
        <v>13.9</v>
      </c>
      <c r="M81" s="209">
        <v>0.97317744154057773</v>
      </c>
      <c r="N81" s="209">
        <v>2.0034000000000001</v>
      </c>
      <c r="O81" s="209">
        <v>2.0760999999999998</v>
      </c>
      <c r="P81" s="209">
        <v>3.3180000000000001</v>
      </c>
      <c r="Q81" s="209">
        <v>3.3460000000000001</v>
      </c>
      <c r="R81" s="209">
        <v>5.1508000000000003</v>
      </c>
      <c r="S81" s="209">
        <v>0.85299999999999998</v>
      </c>
      <c r="T81" s="209">
        <v>0.83</v>
      </c>
      <c r="U81" s="209">
        <v>0.81899999999999995</v>
      </c>
      <c r="V81" s="209">
        <v>0.81899999999999995</v>
      </c>
      <c r="W81" s="209">
        <v>0</v>
      </c>
      <c r="X81" s="209" t="s">
        <v>1454</v>
      </c>
      <c r="Y81" s="209" t="s">
        <v>89</v>
      </c>
      <c r="Z81" s="209" t="s">
        <v>198</v>
      </c>
    </row>
    <row r="82" spans="1:26" s="209" customFormat="1" ht="16.5" customHeight="1" x14ac:dyDescent="0.25">
      <c r="A82" s="207">
        <v>6135</v>
      </c>
      <c r="B82" s="208">
        <v>43274</v>
      </c>
      <c r="C82" s="209" t="s">
        <v>1573</v>
      </c>
      <c r="D82" s="209">
        <v>69.2</v>
      </c>
      <c r="E82" s="209">
        <v>52</v>
      </c>
      <c r="F82" s="209" t="s">
        <v>291</v>
      </c>
      <c r="G82" s="209">
        <v>521333</v>
      </c>
      <c r="H82" s="209">
        <v>13160</v>
      </c>
      <c r="I82" s="209">
        <v>16.899999999999999</v>
      </c>
      <c r="J82" s="209">
        <v>117.5</v>
      </c>
      <c r="K82" s="209">
        <v>117.5</v>
      </c>
      <c r="L82" s="209">
        <v>13.9</v>
      </c>
      <c r="M82" s="209">
        <v>0.97317744154057773</v>
      </c>
      <c r="N82" s="209">
        <v>2.3165</v>
      </c>
      <c r="O82" s="209">
        <v>2.2743000000000002</v>
      </c>
      <c r="P82" s="209">
        <v>4.3479999999999999</v>
      </c>
      <c r="Q82" s="209">
        <v>4.2069999999999999</v>
      </c>
      <c r="R82" s="209">
        <v>5.1508000000000003</v>
      </c>
      <c r="S82" s="209">
        <v>0.96699999999999997</v>
      </c>
      <c r="T82" s="209">
        <v>0.95299999999999996</v>
      </c>
      <c r="U82" s="209">
        <v>0.93400000000000005</v>
      </c>
      <c r="V82" s="209">
        <v>0.93400000000000005</v>
      </c>
      <c r="W82" s="209">
        <v>0</v>
      </c>
      <c r="X82" s="209" t="s">
        <v>1454</v>
      </c>
      <c r="Y82" s="209" t="s">
        <v>89</v>
      </c>
      <c r="Z82" s="209" t="s">
        <v>198</v>
      </c>
    </row>
    <row r="83" spans="1:26" s="209" customFormat="1" ht="16.5" customHeight="1" x14ac:dyDescent="0.25">
      <c r="A83" s="207">
        <v>6134</v>
      </c>
      <c r="B83" s="208">
        <v>43274</v>
      </c>
      <c r="C83" s="209" t="s">
        <v>1572</v>
      </c>
      <c r="D83" s="209">
        <v>67.2</v>
      </c>
      <c r="E83" s="209">
        <v>56</v>
      </c>
      <c r="F83" s="209" t="s">
        <v>291</v>
      </c>
      <c r="G83" s="209">
        <v>521333</v>
      </c>
      <c r="H83" s="209">
        <v>13160</v>
      </c>
      <c r="I83" s="209">
        <v>16.8</v>
      </c>
      <c r="J83" s="209">
        <v>115</v>
      </c>
      <c r="K83" s="209">
        <v>115</v>
      </c>
      <c r="L83" s="209">
        <v>13.9</v>
      </c>
      <c r="M83" s="209">
        <v>0.97317744154057773</v>
      </c>
      <c r="N83" s="209">
        <v>2.0783999999999998</v>
      </c>
      <c r="O83" s="209">
        <v>2.1783000000000001</v>
      </c>
      <c r="P83" s="209">
        <v>3.5830000000000002</v>
      </c>
      <c r="Q83" s="209">
        <v>3.7970000000000002</v>
      </c>
      <c r="R83" s="209">
        <v>5.1508000000000003</v>
      </c>
      <c r="S83" s="209">
        <v>0.88800000000000001</v>
      </c>
      <c r="T83" s="209">
        <v>0.89800000000000002</v>
      </c>
      <c r="U83" s="209">
        <v>0.86899999999999999</v>
      </c>
      <c r="V83" s="209">
        <v>0.86899999999999999</v>
      </c>
      <c r="W83" s="209">
        <v>0</v>
      </c>
      <c r="X83" s="209" t="s">
        <v>1454</v>
      </c>
      <c r="Y83" s="209" t="s">
        <v>89</v>
      </c>
      <c r="Z83" s="209" t="s">
        <v>198</v>
      </c>
    </row>
    <row r="84" spans="1:26" s="209" customFormat="1" ht="16.5" customHeight="1" x14ac:dyDescent="0.25">
      <c r="A84" s="207">
        <v>6133</v>
      </c>
      <c r="B84" s="208">
        <v>43274</v>
      </c>
      <c r="C84" s="209" t="s">
        <v>497</v>
      </c>
      <c r="D84" s="209">
        <v>68.7</v>
      </c>
      <c r="E84" s="209">
        <v>56</v>
      </c>
      <c r="F84" s="209" t="s">
        <v>291</v>
      </c>
      <c r="G84" s="209">
        <v>521333</v>
      </c>
      <c r="H84" s="209">
        <v>13160</v>
      </c>
      <c r="I84" s="209">
        <v>16.8</v>
      </c>
      <c r="J84" s="209">
        <v>116</v>
      </c>
      <c r="K84" s="209">
        <v>116</v>
      </c>
      <c r="L84" s="209">
        <v>13.9</v>
      </c>
      <c r="M84" s="209">
        <v>0.97317744154057773</v>
      </c>
      <c r="N84" s="209">
        <v>2.2780999999999998</v>
      </c>
      <c r="O84" s="209">
        <v>2.0891000000000002</v>
      </c>
      <c r="P84" s="209">
        <v>3.6240000000000001</v>
      </c>
      <c r="Q84" s="209">
        <v>3.319</v>
      </c>
      <c r="R84" s="209">
        <v>5.1508000000000003</v>
      </c>
      <c r="S84" s="209">
        <v>0.81899999999999995</v>
      </c>
      <c r="T84" s="209">
        <v>0.81799999999999995</v>
      </c>
      <c r="U84" s="209">
        <v>0.79700000000000004</v>
      </c>
      <c r="V84" s="209">
        <v>0.79700000000000004</v>
      </c>
      <c r="W84" s="209">
        <v>0</v>
      </c>
      <c r="X84" s="209" t="s">
        <v>1454</v>
      </c>
      <c r="Y84" s="209" t="s">
        <v>89</v>
      </c>
      <c r="Z84" s="209" t="s">
        <v>198</v>
      </c>
    </row>
    <row r="85" spans="1:26" s="209" customFormat="1" ht="16.5" customHeight="1" x14ac:dyDescent="0.25">
      <c r="A85" s="207">
        <v>6132</v>
      </c>
      <c r="B85" s="208">
        <v>43274</v>
      </c>
      <c r="C85" s="209" t="s">
        <v>1571</v>
      </c>
      <c r="D85" s="209">
        <v>65</v>
      </c>
      <c r="E85" s="209">
        <v>70</v>
      </c>
      <c r="F85" s="209" t="s">
        <v>291</v>
      </c>
      <c r="G85" s="209">
        <v>521333</v>
      </c>
      <c r="H85" s="209">
        <v>13160</v>
      </c>
      <c r="I85" s="209">
        <v>16.600000000000001</v>
      </c>
      <c r="J85" s="209">
        <v>113</v>
      </c>
      <c r="K85" s="209">
        <v>113</v>
      </c>
      <c r="L85" s="209">
        <v>13.9</v>
      </c>
      <c r="M85" s="209">
        <v>0.97317744154057773</v>
      </c>
      <c r="N85" s="209">
        <v>1.7428999999999999</v>
      </c>
      <c r="O85" s="209">
        <v>1.6534</v>
      </c>
      <c r="P85" s="209">
        <v>2.2589999999999999</v>
      </c>
      <c r="Q85" s="209">
        <v>2.1110000000000002</v>
      </c>
      <c r="R85" s="209">
        <v>5.1508000000000003</v>
      </c>
      <c r="S85" s="209">
        <v>0.66800000000000004</v>
      </c>
      <c r="T85" s="209">
        <v>0.65800000000000003</v>
      </c>
      <c r="U85" s="209">
        <v>0.64500000000000002</v>
      </c>
      <c r="V85" s="209">
        <v>0.64500000000000002</v>
      </c>
      <c r="W85" s="209">
        <v>0</v>
      </c>
      <c r="X85" s="209" t="s">
        <v>188</v>
      </c>
      <c r="Y85" s="209" t="s">
        <v>89</v>
      </c>
      <c r="Z85" s="209" t="s">
        <v>198</v>
      </c>
    </row>
    <row r="86" spans="1:26" s="209" customFormat="1" ht="16.5" customHeight="1" x14ac:dyDescent="0.25">
      <c r="A86" s="207">
        <v>6131</v>
      </c>
      <c r="B86" s="208">
        <v>43274</v>
      </c>
      <c r="C86" s="209" t="s">
        <v>1460</v>
      </c>
      <c r="D86" s="209">
        <v>65</v>
      </c>
      <c r="E86" s="209">
        <v>70</v>
      </c>
      <c r="F86" s="209" t="s">
        <v>291</v>
      </c>
      <c r="G86" s="209">
        <v>521333</v>
      </c>
      <c r="H86" s="209">
        <v>13160</v>
      </c>
      <c r="I86" s="209">
        <v>16.7</v>
      </c>
      <c r="J86" s="209">
        <v>114</v>
      </c>
      <c r="K86" s="209">
        <v>114</v>
      </c>
      <c r="L86" s="209">
        <v>13.9</v>
      </c>
      <c r="M86" s="209">
        <v>0.97317744154057773</v>
      </c>
      <c r="N86" s="209">
        <v>2.0632999999999999</v>
      </c>
      <c r="O86" s="209">
        <v>1.8004</v>
      </c>
      <c r="P86" s="209">
        <v>2.2530000000000001</v>
      </c>
      <c r="Q86" s="209">
        <v>1.9410000000000001</v>
      </c>
      <c r="R86" s="209">
        <v>5.1508000000000003</v>
      </c>
      <c r="S86" s="209">
        <v>0.56200000000000006</v>
      </c>
      <c r="T86" s="209">
        <v>0.55500000000000005</v>
      </c>
      <c r="U86" s="209">
        <v>0.54400000000000004</v>
      </c>
      <c r="V86" s="209">
        <v>0.54400000000000004</v>
      </c>
      <c r="W86" s="209">
        <v>0</v>
      </c>
      <c r="X86" s="209" t="s">
        <v>188</v>
      </c>
      <c r="Y86" s="209" t="s">
        <v>89</v>
      </c>
      <c r="Z86" s="209" t="s">
        <v>198</v>
      </c>
    </row>
    <row r="87" spans="1:26" s="209" customFormat="1" ht="16.5" customHeight="1" x14ac:dyDescent="0.25">
      <c r="A87" s="207">
        <v>6130</v>
      </c>
      <c r="B87" s="208">
        <v>43274</v>
      </c>
      <c r="C87" s="209" t="s">
        <v>1509</v>
      </c>
      <c r="D87" s="209">
        <v>65</v>
      </c>
      <c r="E87" s="209">
        <v>70</v>
      </c>
      <c r="F87" s="209" t="s">
        <v>291</v>
      </c>
      <c r="G87" s="209">
        <v>521333</v>
      </c>
      <c r="H87" s="209">
        <v>13160</v>
      </c>
      <c r="I87" s="209">
        <v>16.7</v>
      </c>
      <c r="J87" s="209">
        <v>114</v>
      </c>
      <c r="K87" s="209">
        <v>114</v>
      </c>
      <c r="L87" s="209">
        <v>13.9</v>
      </c>
      <c r="M87" s="209">
        <v>0.97317744154057773</v>
      </c>
      <c r="N87" s="209">
        <v>1.8568</v>
      </c>
      <c r="O87" s="209">
        <v>1.9923</v>
      </c>
      <c r="P87" s="209">
        <v>2.145</v>
      </c>
      <c r="Q87" s="209">
        <v>2.2690000000000001</v>
      </c>
      <c r="R87" s="209">
        <v>5.1508000000000003</v>
      </c>
      <c r="S87" s="209">
        <v>0.59499999999999997</v>
      </c>
      <c r="T87" s="209">
        <v>0.58699999999999997</v>
      </c>
      <c r="U87" s="209">
        <v>0.57499999999999996</v>
      </c>
      <c r="V87" s="209">
        <v>0.57499999999999996</v>
      </c>
      <c r="W87" s="209">
        <v>0</v>
      </c>
      <c r="X87" s="209" t="s">
        <v>188</v>
      </c>
      <c r="Y87" s="209" t="s">
        <v>89</v>
      </c>
      <c r="Z87" s="209" t="s">
        <v>198</v>
      </c>
    </row>
    <row r="88" spans="1:26" s="209" customFormat="1" ht="16.5" customHeight="1" x14ac:dyDescent="0.25">
      <c r="A88" s="207">
        <v>6129</v>
      </c>
      <c r="B88" s="208">
        <v>43274</v>
      </c>
      <c r="C88" s="209" t="s">
        <v>1570</v>
      </c>
      <c r="D88" s="209">
        <v>65</v>
      </c>
      <c r="E88" s="209">
        <v>70</v>
      </c>
      <c r="F88" s="209" t="s">
        <v>291</v>
      </c>
      <c r="G88" s="209">
        <v>521333</v>
      </c>
      <c r="H88" s="209">
        <v>13160</v>
      </c>
      <c r="I88" s="209">
        <v>16.7</v>
      </c>
      <c r="J88" s="209">
        <v>114</v>
      </c>
      <c r="K88" s="209">
        <v>114</v>
      </c>
      <c r="L88" s="209">
        <v>13.9</v>
      </c>
      <c r="M88" s="209">
        <v>0.97317744154057773</v>
      </c>
      <c r="N88" s="209">
        <v>1.8695999999999999</v>
      </c>
      <c r="O88" s="209">
        <v>1.9941</v>
      </c>
      <c r="P88" s="209">
        <v>2.2360000000000002</v>
      </c>
      <c r="Q88" s="209">
        <v>2.4780000000000002</v>
      </c>
      <c r="R88" s="209">
        <v>5.1508000000000003</v>
      </c>
      <c r="S88" s="209">
        <v>0.61599999999999999</v>
      </c>
      <c r="T88" s="209">
        <v>0.64</v>
      </c>
      <c r="U88" s="209">
        <v>0.61099999999999999</v>
      </c>
      <c r="V88" s="209">
        <v>0.61099999999999999</v>
      </c>
      <c r="W88" s="209">
        <v>0</v>
      </c>
      <c r="X88" s="209" t="s">
        <v>188</v>
      </c>
      <c r="Y88" s="209" t="s">
        <v>89</v>
      </c>
      <c r="Z88" s="209" t="s">
        <v>198</v>
      </c>
    </row>
    <row r="89" spans="1:26" s="209" customFormat="1" ht="16.5" customHeight="1" x14ac:dyDescent="0.25">
      <c r="A89" s="207">
        <v>6128</v>
      </c>
      <c r="B89" s="208">
        <v>43274</v>
      </c>
      <c r="C89" s="209" t="s">
        <v>1569</v>
      </c>
      <c r="D89" s="209">
        <v>65</v>
      </c>
      <c r="E89" s="209">
        <v>70</v>
      </c>
      <c r="F89" s="209" t="s">
        <v>291</v>
      </c>
      <c r="G89" s="209">
        <v>521333</v>
      </c>
      <c r="H89" s="209">
        <v>13160</v>
      </c>
      <c r="I89" s="209">
        <v>16.7</v>
      </c>
      <c r="J89" s="209">
        <v>114</v>
      </c>
      <c r="K89" s="209">
        <v>114</v>
      </c>
      <c r="L89" s="209">
        <v>13.9</v>
      </c>
      <c r="M89" s="209">
        <v>0.97317744154057773</v>
      </c>
      <c r="N89" s="209">
        <v>2.2429999999999999</v>
      </c>
      <c r="O89" s="209">
        <v>1.8874</v>
      </c>
      <c r="P89" s="209">
        <v>2.3559999999999999</v>
      </c>
      <c r="Q89" s="209">
        <v>2.004</v>
      </c>
      <c r="R89" s="209">
        <v>5.1508000000000003</v>
      </c>
      <c r="S89" s="209">
        <v>0.54100000000000004</v>
      </c>
      <c r="T89" s="209">
        <v>0.54700000000000004</v>
      </c>
      <c r="U89" s="209">
        <v>0.52900000000000003</v>
      </c>
      <c r="V89" s="209">
        <v>0.52900000000000003</v>
      </c>
      <c r="W89" s="209">
        <v>0</v>
      </c>
      <c r="X89" s="209" t="s">
        <v>188</v>
      </c>
      <c r="Y89" s="209" t="s">
        <v>89</v>
      </c>
      <c r="Z89" s="209" t="s">
        <v>198</v>
      </c>
    </row>
    <row r="90" spans="1:26" s="209" customFormat="1" ht="16.5" customHeight="1" x14ac:dyDescent="0.25">
      <c r="A90" s="207">
        <v>6127</v>
      </c>
      <c r="B90" s="208">
        <v>43274</v>
      </c>
      <c r="C90" s="209" t="s">
        <v>1568</v>
      </c>
      <c r="D90" s="209">
        <v>65</v>
      </c>
      <c r="E90" s="209">
        <v>70</v>
      </c>
      <c r="F90" s="209" t="s">
        <v>291</v>
      </c>
      <c r="G90" s="209">
        <v>521333</v>
      </c>
      <c r="H90" s="209">
        <v>13160</v>
      </c>
      <c r="I90" s="209">
        <v>16.8</v>
      </c>
      <c r="J90" s="209">
        <v>115</v>
      </c>
      <c r="K90" s="209">
        <v>115</v>
      </c>
      <c r="L90" s="209">
        <v>13.9</v>
      </c>
      <c r="M90" s="209">
        <v>0.97317744154057773</v>
      </c>
      <c r="N90" s="209">
        <v>1.9077</v>
      </c>
      <c r="O90" s="209">
        <v>1.9254</v>
      </c>
      <c r="P90" s="209">
        <v>2.0579999999999998</v>
      </c>
      <c r="Q90" s="209">
        <v>2.1440000000000001</v>
      </c>
      <c r="R90" s="209">
        <v>5.1508000000000003</v>
      </c>
      <c r="S90" s="209">
        <v>0.55600000000000005</v>
      </c>
      <c r="T90" s="209">
        <v>0.57399999999999995</v>
      </c>
      <c r="U90" s="209">
        <v>0.55000000000000004</v>
      </c>
      <c r="V90" s="209">
        <v>0.55000000000000004</v>
      </c>
      <c r="W90" s="209">
        <v>0</v>
      </c>
      <c r="X90" s="209" t="s">
        <v>188</v>
      </c>
      <c r="Y90" s="209" t="s">
        <v>89</v>
      </c>
      <c r="Z90" s="209" t="s">
        <v>198</v>
      </c>
    </row>
    <row r="91" spans="1:26" s="209" customFormat="1" ht="16.5" customHeight="1" x14ac:dyDescent="0.25">
      <c r="A91" s="207">
        <v>6126</v>
      </c>
      <c r="B91" s="208">
        <v>43274</v>
      </c>
      <c r="C91" s="209" t="s">
        <v>1567</v>
      </c>
      <c r="D91" s="209">
        <v>65</v>
      </c>
      <c r="E91" s="209">
        <v>70</v>
      </c>
      <c r="F91" s="209" t="s">
        <v>291</v>
      </c>
      <c r="G91" s="209">
        <v>521333</v>
      </c>
      <c r="H91" s="209">
        <v>13160</v>
      </c>
      <c r="I91" s="209">
        <v>16.8</v>
      </c>
      <c r="J91" s="209">
        <v>115</v>
      </c>
      <c r="K91" s="209">
        <v>115</v>
      </c>
      <c r="L91" s="209">
        <v>13.9</v>
      </c>
      <c r="M91" s="209">
        <v>0.97317744154057773</v>
      </c>
      <c r="N91" s="209">
        <v>1.7547999999999999</v>
      </c>
      <c r="O91" s="209">
        <v>1.9011</v>
      </c>
      <c r="P91" s="209">
        <v>2.105</v>
      </c>
      <c r="Q91" s="209">
        <v>2.19</v>
      </c>
      <c r="R91" s="209">
        <v>5.1508000000000003</v>
      </c>
      <c r="S91" s="209">
        <v>0.61799999999999999</v>
      </c>
      <c r="T91" s="209">
        <v>0.59299999999999997</v>
      </c>
      <c r="U91" s="209">
        <v>0.58899999999999997</v>
      </c>
      <c r="V91" s="209">
        <v>0.58899999999999997</v>
      </c>
      <c r="W91" s="209">
        <v>0</v>
      </c>
      <c r="X91" s="209" t="s">
        <v>188</v>
      </c>
      <c r="Y91" s="209" t="s">
        <v>89</v>
      </c>
      <c r="Z91" s="209" t="s">
        <v>198</v>
      </c>
    </row>
    <row r="92" spans="1:26" s="209" customFormat="1" ht="16.5" customHeight="1" x14ac:dyDescent="0.25">
      <c r="A92" s="207">
        <v>6125</v>
      </c>
      <c r="B92" s="208">
        <v>43274</v>
      </c>
      <c r="C92" s="209" t="s">
        <v>1566</v>
      </c>
      <c r="D92" s="209">
        <v>65</v>
      </c>
      <c r="E92" s="209">
        <v>70</v>
      </c>
      <c r="F92" s="209" t="s">
        <v>291</v>
      </c>
      <c r="G92" s="209">
        <v>521333</v>
      </c>
      <c r="H92" s="209">
        <v>13160</v>
      </c>
      <c r="I92" s="209">
        <v>16.8</v>
      </c>
      <c r="J92" s="209">
        <v>115</v>
      </c>
      <c r="K92" s="209">
        <v>115</v>
      </c>
      <c r="L92" s="209">
        <v>13.9</v>
      </c>
      <c r="M92" s="209">
        <v>0.97317744154057773</v>
      </c>
      <c r="N92" s="209">
        <v>1.8269</v>
      </c>
      <c r="O92" s="209">
        <v>1.9477</v>
      </c>
      <c r="P92" s="209">
        <v>1.974</v>
      </c>
      <c r="Q92" s="209">
        <v>2.1440000000000001</v>
      </c>
      <c r="R92" s="209">
        <v>5.1508000000000003</v>
      </c>
      <c r="S92" s="209">
        <v>0.55700000000000005</v>
      </c>
      <c r="T92" s="209">
        <v>0.56699999999999995</v>
      </c>
      <c r="U92" s="209">
        <v>0.54700000000000004</v>
      </c>
      <c r="V92" s="209">
        <v>0.54700000000000004</v>
      </c>
      <c r="W92" s="209">
        <v>0</v>
      </c>
      <c r="X92" s="209" t="s">
        <v>188</v>
      </c>
      <c r="Y92" s="209" t="s">
        <v>89</v>
      </c>
      <c r="Z92" s="209" t="s">
        <v>198</v>
      </c>
    </row>
    <row r="93" spans="1:26" s="209" customFormat="1" ht="16.5" customHeight="1" x14ac:dyDescent="0.25">
      <c r="A93" s="207">
        <v>6124</v>
      </c>
      <c r="B93" s="208">
        <v>43274</v>
      </c>
      <c r="C93" s="209" t="s">
        <v>1136</v>
      </c>
      <c r="D93" s="209">
        <v>65</v>
      </c>
      <c r="E93" s="209">
        <v>70</v>
      </c>
      <c r="F93" s="209" t="s">
        <v>291</v>
      </c>
      <c r="G93" s="209">
        <v>521333</v>
      </c>
      <c r="H93" s="209">
        <v>13160</v>
      </c>
      <c r="I93" s="209">
        <v>16.8</v>
      </c>
      <c r="J93" s="209">
        <v>115</v>
      </c>
      <c r="K93" s="209">
        <v>115</v>
      </c>
      <c r="L93" s="209">
        <v>13.9</v>
      </c>
      <c r="M93" s="209">
        <v>0.97317744154057773</v>
      </c>
      <c r="N93" s="209">
        <v>1.9036</v>
      </c>
      <c r="O93" s="209">
        <v>2.0057999999999998</v>
      </c>
      <c r="P93" s="209">
        <v>1.925</v>
      </c>
      <c r="Q93" s="209">
        <v>1.998</v>
      </c>
      <c r="R93" s="209">
        <v>5.1508000000000003</v>
      </c>
      <c r="S93" s="209">
        <v>0.52100000000000002</v>
      </c>
      <c r="T93" s="209">
        <v>0.51300000000000001</v>
      </c>
      <c r="U93" s="209">
        <v>0.503</v>
      </c>
      <c r="V93" s="209">
        <v>0.503</v>
      </c>
      <c r="W93" s="209">
        <v>0</v>
      </c>
      <c r="X93" s="209" t="s">
        <v>188</v>
      </c>
      <c r="Y93" s="209" t="s">
        <v>89</v>
      </c>
      <c r="Z93" s="209" t="s">
        <v>198</v>
      </c>
    </row>
    <row r="94" spans="1:26" s="209" customFormat="1" ht="16.5" customHeight="1" x14ac:dyDescent="0.25">
      <c r="A94" s="207">
        <v>6123</v>
      </c>
      <c r="B94" s="208">
        <v>43274</v>
      </c>
      <c r="C94" s="209" t="s">
        <v>372</v>
      </c>
      <c r="D94" s="209">
        <v>65</v>
      </c>
      <c r="E94" s="209">
        <v>70</v>
      </c>
      <c r="F94" s="209" t="s">
        <v>187</v>
      </c>
      <c r="G94" s="209">
        <v>916148</v>
      </c>
      <c r="H94" s="209">
        <v>13160</v>
      </c>
      <c r="I94" s="209">
        <v>34.4</v>
      </c>
      <c r="J94" s="209">
        <v>79</v>
      </c>
      <c r="K94" s="209">
        <v>79</v>
      </c>
      <c r="L94" s="209">
        <v>32.700000000000003</v>
      </c>
      <c r="M94" s="209">
        <v>0.86175395858708903</v>
      </c>
      <c r="N94" s="209">
        <v>5.0061999999999998</v>
      </c>
      <c r="O94" s="209">
        <v>4.8571</v>
      </c>
      <c r="P94" s="209">
        <v>0.60099999999999998</v>
      </c>
      <c r="Q94" s="209">
        <v>0.48799999999999999</v>
      </c>
      <c r="R94" s="209">
        <v>5.1508000000000003</v>
      </c>
      <c r="S94" s="209">
        <v>6.2E-2</v>
      </c>
      <c r="T94" s="209">
        <v>5.1999999999999998E-2</v>
      </c>
      <c r="U94" s="209">
        <v>4.9000000000000002E-2</v>
      </c>
      <c r="V94" s="209">
        <v>4.9000000000000002E-2</v>
      </c>
      <c r="W94" s="209">
        <v>0</v>
      </c>
      <c r="X94" s="209" t="s">
        <v>188</v>
      </c>
      <c r="Y94" s="209" t="s">
        <v>89</v>
      </c>
      <c r="Z94" s="209" t="s">
        <v>207</v>
      </c>
    </row>
    <row r="95" spans="1:26" s="209" customFormat="1" ht="16.5" customHeight="1" x14ac:dyDescent="0.25">
      <c r="A95" s="207">
        <v>6122</v>
      </c>
      <c r="B95" s="208">
        <v>43274</v>
      </c>
      <c r="C95" s="209" t="s">
        <v>219</v>
      </c>
      <c r="D95" s="209">
        <v>65</v>
      </c>
      <c r="E95" s="209">
        <v>70</v>
      </c>
      <c r="F95" s="209" t="s">
        <v>187</v>
      </c>
      <c r="G95" s="209">
        <v>916148</v>
      </c>
      <c r="H95" s="209">
        <v>13160</v>
      </c>
      <c r="I95" s="209">
        <v>34.200000000000003</v>
      </c>
      <c r="J95" s="209">
        <v>79</v>
      </c>
      <c r="K95" s="209">
        <v>79</v>
      </c>
      <c r="L95" s="209">
        <v>32.5</v>
      </c>
      <c r="M95" s="209">
        <v>0.86280487804878048</v>
      </c>
      <c r="N95" s="209">
        <v>4.0994000000000002</v>
      </c>
      <c r="O95" s="209">
        <v>4.6837</v>
      </c>
      <c r="P95" s="209">
        <v>0.30399999999999999</v>
      </c>
      <c r="Q95" s="209">
        <v>0.35699999999999998</v>
      </c>
      <c r="R95" s="209">
        <v>5.1508000000000003</v>
      </c>
      <c r="S95" s="209">
        <v>3.7999999999999999E-2</v>
      </c>
      <c r="T95" s="209">
        <v>3.9E-2</v>
      </c>
      <c r="U95" s="209">
        <v>3.3000000000000002E-2</v>
      </c>
      <c r="V95" s="209">
        <v>3.3000000000000002E-2</v>
      </c>
      <c r="W95" s="209">
        <v>0</v>
      </c>
      <c r="X95" s="209" t="s">
        <v>188</v>
      </c>
      <c r="Y95" s="209" t="s">
        <v>89</v>
      </c>
      <c r="Z95" s="209" t="s">
        <v>207</v>
      </c>
    </row>
    <row r="96" spans="1:26" s="209" customFormat="1" ht="16.5" customHeight="1" x14ac:dyDescent="0.25">
      <c r="A96" s="207">
        <v>6121</v>
      </c>
      <c r="B96" s="208">
        <v>43274</v>
      </c>
      <c r="C96" s="209" t="s">
        <v>1565</v>
      </c>
      <c r="D96" s="209">
        <v>65</v>
      </c>
      <c r="E96" s="209">
        <v>70</v>
      </c>
      <c r="F96" s="209" t="s">
        <v>187</v>
      </c>
      <c r="G96" s="209">
        <v>916148</v>
      </c>
      <c r="H96" s="209">
        <v>13160</v>
      </c>
      <c r="I96" s="209">
        <v>33.700000000000003</v>
      </c>
      <c r="J96" s="209">
        <v>80</v>
      </c>
      <c r="K96" s="209">
        <v>80</v>
      </c>
      <c r="L96" s="209">
        <v>32</v>
      </c>
      <c r="M96" s="209">
        <v>0.86544342507645255</v>
      </c>
      <c r="N96" s="209">
        <v>5.0007999999999999</v>
      </c>
      <c r="O96" s="209">
        <v>4.2035999999999998</v>
      </c>
      <c r="P96" s="209">
        <v>0.33700000000000002</v>
      </c>
      <c r="Q96" s="209">
        <v>0.247</v>
      </c>
      <c r="R96" s="209">
        <v>5.1508000000000003</v>
      </c>
      <c r="S96" s="209">
        <v>3.5000000000000003E-2</v>
      </c>
      <c r="T96" s="209">
        <v>0.03</v>
      </c>
      <c r="U96" s="209">
        <v>2.8000000000000001E-2</v>
      </c>
      <c r="V96" s="209">
        <v>2.8000000000000001E-2</v>
      </c>
      <c r="W96" s="209">
        <v>0</v>
      </c>
      <c r="X96" s="209" t="s">
        <v>188</v>
      </c>
      <c r="Y96" s="209" t="s">
        <v>89</v>
      </c>
      <c r="Z96" s="209" t="s">
        <v>207</v>
      </c>
    </row>
    <row r="97" spans="1:26" s="209" customFormat="1" ht="16.5" customHeight="1" x14ac:dyDescent="0.25">
      <c r="A97" s="207">
        <v>6120</v>
      </c>
      <c r="B97" s="208">
        <v>43274</v>
      </c>
      <c r="C97" s="209" t="s">
        <v>314</v>
      </c>
      <c r="D97" s="209">
        <v>65</v>
      </c>
      <c r="E97" s="209">
        <v>70</v>
      </c>
      <c r="F97" s="209" t="s">
        <v>193</v>
      </c>
      <c r="G97" s="209">
        <v>625212</v>
      </c>
      <c r="H97" s="209">
        <v>13160</v>
      </c>
      <c r="I97" s="209">
        <v>23.8</v>
      </c>
      <c r="J97" s="209">
        <v>114</v>
      </c>
      <c r="K97" s="209">
        <v>114</v>
      </c>
      <c r="L97" s="209">
        <v>20.6</v>
      </c>
      <c r="M97" s="209">
        <v>0.93030900723208421</v>
      </c>
      <c r="N97" s="209">
        <v>4.7887000000000004</v>
      </c>
      <c r="O97" s="209">
        <v>4.8639000000000001</v>
      </c>
      <c r="P97" s="209">
        <v>0.92800000000000005</v>
      </c>
      <c r="Q97" s="209">
        <v>0.85699999999999998</v>
      </c>
      <c r="R97" s="209">
        <v>5.1508000000000003</v>
      </c>
      <c r="S97" s="209">
        <v>0.1</v>
      </c>
      <c r="T97" s="209">
        <v>9.0999999999999998E-2</v>
      </c>
      <c r="U97" s="209">
        <v>8.8999999999999996E-2</v>
      </c>
      <c r="V97" s="209">
        <v>8.8999999999999996E-2</v>
      </c>
      <c r="W97" s="209">
        <v>0</v>
      </c>
      <c r="X97" s="209" t="s">
        <v>188</v>
      </c>
      <c r="Y97" s="209" t="s">
        <v>89</v>
      </c>
      <c r="Z97" s="209" t="s">
        <v>198</v>
      </c>
    </row>
    <row r="98" spans="1:26" s="209" customFormat="1" ht="16.5" customHeight="1" x14ac:dyDescent="0.25">
      <c r="A98" s="207">
        <v>6119</v>
      </c>
      <c r="B98" s="208">
        <v>43274</v>
      </c>
      <c r="C98" s="209" t="s">
        <v>1434</v>
      </c>
      <c r="D98" s="209">
        <v>65</v>
      </c>
      <c r="E98" s="209">
        <v>70</v>
      </c>
      <c r="F98" s="209" t="s">
        <v>193</v>
      </c>
      <c r="G98" s="209">
        <v>625212</v>
      </c>
      <c r="H98" s="209">
        <v>13160</v>
      </c>
      <c r="I98" s="209">
        <v>24</v>
      </c>
      <c r="J98" s="209">
        <v>114</v>
      </c>
      <c r="K98" s="209">
        <v>114</v>
      </c>
      <c r="L98" s="209">
        <v>20.8</v>
      </c>
      <c r="M98" s="209">
        <v>0.92908732764281021</v>
      </c>
      <c r="N98" s="209">
        <v>4.7789000000000001</v>
      </c>
      <c r="O98" s="209">
        <v>4.9905999999999997</v>
      </c>
      <c r="P98" s="209">
        <v>0.52800000000000002</v>
      </c>
      <c r="Q98" s="209">
        <v>0.60299999999999998</v>
      </c>
      <c r="R98" s="209">
        <v>5.1508000000000003</v>
      </c>
      <c r="S98" s="209">
        <v>5.7000000000000002E-2</v>
      </c>
      <c r="T98" s="209">
        <v>6.2E-2</v>
      </c>
      <c r="U98" s="209">
        <v>5.5E-2</v>
      </c>
      <c r="V98" s="209">
        <v>5.5E-2</v>
      </c>
      <c r="W98" s="209">
        <v>0</v>
      </c>
      <c r="X98" s="209" t="s">
        <v>188</v>
      </c>
      <c r="Y98" s="209" t="s">
        <v>89</v>
      </c>
      <c r="Z98" s="209" t="s">
        <v>198</v>
      </c>
    </row>
    <row r="99" spans="1:26" s="209" customFormat="1" ht="16.5" customHeight="1" x14ac:dyDescent="0.25">
      <c r="A99" s="207">
        <v>6118</v>
      </c>
      <c r="B99" s="208">
        <v>43274</v>
      </c>
      <c r="C99" s="209" t="s">
        <v>1512</v>
      </c>
      <c r="D99" s="209">
        <v>65</v>
      </c>
      <c r="E99" s="209">
        <v>70</v>
      </c>
      <c r="F99" s="209" t="s">
        <v>193</v>
      </c>
      <c r="G99" s="209">
        <v>625212</v>
      </c>
      <c r="H99" s="209">
        <v>13160</v>
      </c>
      <c r="I99" s="209">
        <v>23.2</v>
      </c>
      <c r="J99" s="209">
        <v>114</v>
      </c>
      <c r="K99" s="209">
        <v>114</v>
      </c>
      <c r="L99" s="209">
        <v>20</v>
      </c>
      <c r="M99" s="209">
        <v>0.93399339933993397</v>
      </c>
      <c r="N99" s="209">
        <v>4.9008000000000003</v>
      </c>
      <c r="O99" s="209">
        <v>5.0016999999999996</v>
      </c>
      <c r="P99" s="209">
        <v>0.72499999999999998</v>
      </c>
      <c r="Q99" s="209">
        <v>0.69199999999999995</v>
      </c>
      <c r="R99" s="209">
        <v>5.1508000000000003</v>
      </c>
      <c r="S99" s="209">
        <v>7.5999999999999998E-2</v>
      </c>
      <c r="T99" s="209">
        <v>7.0999999999999994E-2</v>
      </c>
      <c r="U99" s="209">
        <v>6.9000000000000006E-2</v>
      </c>
      <c r="V99" s="209">
        <v>6.9000000000000006E-2</v>
      </c>
      <c r="W99" s="209">
        <v>0</v>
      </c>
      <c r="X99" s="209" t="s">
        <v>188</v>
      </c>
      <c r="Y99" s="209" t="s">
        <v>89</v>
      </c>
      <c r="Z99" s="209" t="s">
        <v>198</v>
      </c>
    </row>
    <row r="100" spans="1:26" s="209" customFormat="1" ht="16.5" customHeight="1" x14ac:dyDescent="0.25">
      <c r="A100" s="207">
        <v>6117</v>
      </c>
      <c r="B100" s="208">
        <v>43274</v>
      </c>
      <c r="C100" s="209" t="s">
        <v>387</v>
      </c>
      <c r="D100" s="209">
        <v>65</v>
      </c>
      <c r="E100" s="209">
        <v>70</v>
      </c>
      <c r="F100" s="209" t="s">
        <v>193</v>
      </c>
      <c r="G100" s="209">
        <v>625212</v>
      </c>
      <c r="H100" s="209">
        <v>13160</v>
      </c>
      <c r="I100" s="209">
        <v>24</v>
      </c>
      <c r="J100" s="209">
        <v>115</v>
      </c>
      <c r="K100" s="209">
        <v>115</v>
      </c>
      <c r="L100" s="209">
        <v>20.7</v>
      </c>
      <c r="M100" s="209">
        <v>0.92969776609724053</v>
      </c>
      <c r="N100" s="209">
        <v>4.8010999999999999</v>
      </c>
      <c r="O100" s="209">
        <v>4.9623999999999997</v>
      </c>
      <c r="P100" s="209">
        <v>0.59899999999999998</v>
      </c>
      <c r="Q100" s="209">
        <v>0.52600000000000002</v>
      </c>
      <c r="R100" s="209">
        <v>5.1508000000000003</v>
      </c>
      <c r="S100" s="209">
        <v>6.4000000000000001E-2</v>
      </c>
      <c r="T100" s="209">
        <v>5.5E-2</v>
      </c>
      <c r="U100" s="209">
        <v>5.5E-2</v>
      </c>
      <c r="V100" s="209">
        <v>5.5E-2</v>
      </c>
      <c r="W100" s="209">
        <v>0</v>
      </c>
      <c r="X100" s="209" t="s">
        <v>188</v>
      </c>
      <c r="Y100" s="209" t="s">
        <v>89</v>
      </c>
      <c r="Z100" s="209" t="s">
        <v>198</v>
      </c>
    </row>
    <row r="101" spans="1:26" s="209" customFormat="1" ht="16.5" customHeight="1" x14ac:dyDescent="0.25">
      <c r="A101" s="207">
        <v>6116</v>
      </c>
      <c r="B101" s="208">
        <v>43274</v>
      </c>
      <c r="C101" s="209" t="s">
        <v>1548</v>
      </c>
      <c r="D101" s="209">
        <v>65</v>
      </c>
      <c r="E101" s="209">
        <v>70</v>
      </c>
      <c r="F101" s="209" t="s">
        <v>193</v>
      </c>
      <c r="G101" s="209">
        <v>625212</v>
      </c>
      <c r="H101" s="209">
        <v>13160</v>
      </c>
      <c r="I101" s="209">
        <v>23.7</v>
      </c>
      <c r="J101" s="209">
        <v>115</v>
      </c>
      <c r="K101" s="209">
        <v>115</v>
      </c>
      <c r="L101" s="209">
        <v>20.399999999999999</v>
      </c>
      <c r="M101" s="209">
        <v>0.93153390388413426</v>
      </c>
      <c r="N101" s="209">
        <v>4.5587999999999997</v>
      </c>
      <c r="O101" s="209">
        <v>4.9001000000000001</v>
      </c>
      <c r="P101" s="209">
        <v>0.6</v>
      </c>
      <c r="Q101" s="209">
        <v>0.69099999999999995</v>
      </c>
      <c r="R101" s="209">
        <v>5.1508000000000003</v>
      </c>
      <c r="S101" s="209">
        <v>6.8000000000000005E-2</v>
      </c>
      <c r="T101" s="209">
        <v>7.2999999999999995E-2</v>
      </c>
      <c r="U101" s="209">
        <v>6.6000000000000003E-2</v>
      </c>
      <c r="V101" s="209">
        <v>6.6000000000000003E-2</v>
      </c>
      <c r="W101" s="209">
        <v>0</v>
      </c>
      <c r="X101" s="209" t="s">
        <v>188</v>
      </c>
      <c r="Y101" s="209" t="s">
        <v>89</v>
      </c>
      <c r="Z101" s="209" t="s">
        <v>198</v>
      </c>
    </row>
    <row r="102" spans="1:26" s="209" customFormat="1" ht="16.5" customHeight="1" x14ac:dyDescent="0.25">
      <c r="A102" s="207">
        <v>6115</v>
      </c>
      <c r="B102" s="208">
        <v>43274</v>
      </c>
      <c r="C102" s="209" t="s">
        <v>1497</v>
      </c>
      <c r="D102" s="209">
        <v>65</v>
      </c>
      <c r="E102" s="209">
        <v>70</v>
      </c>
      <c r="F102" s="209" t="s">
        <v>193</v>
      </c>
      <c r="G102" s="209">
        <v>625212</v>
      </c>
      <c r="H102" s="209">
        <v>13160</v>
      </c>
      <c r="I102" s="209">
        <v>23.2</v>
      </c>
      <c r="J102" s="209">
        <v>115</v>
      </c>
      <c r="K102" s="209">
        <v>115</v>
      </c>
      <c r="L102" s="209">
        <v>20</v>
      </c>
      <c r="M102" s="209">
        <v>0.93399339933993397</v>
      </c>
      <c r="N102" s="209">
        <v>4.9991000000000003</v>
      </c>
      <c r="O102" s="209">
        <v>4.6642999999999999</v>
      </c>
      <c r="P102" s="209">
        <v>0.96599999999999997</v>
      </c>
      <c r="Q102" s="209">
        <v>0.79400000000000004</v>
      </c>
      <c r="R102" s="209">
        <v>5.1508000000000003</v>
      </c>
      <c r="S102" s="209">
        <v>0.1</v>
      </c>
      <c r="T102" s="209">
        <v>8.7999999999999995E-2</v>
      </c>
      <c r="U102" s="209">
        <v>8.7999999999999995E-2</v>
      </c>
      <c r="V102" s="209">
        <v>8.7999999999999995E-2</v>
      </c>
      <c r="W102" s="209">
        <v>0</v>
      </c>
      <c r="X102" s="209" t="s">
        <v>188</v>
      </c>
      <c r="Y102" s="209" t="s">
        <v>89</v>
      </c>
      <c r="Z102" s="209" t="s">
        <v>198</v>
      </c>
    </row>
    <row r="103" spans="1:26" s="209" customFormat="1" ht="16.5" customHeight="1" x14ac:dyDescent="0.25">
      <c r="A103" s="207">
        <v>6114</v>
      </c>
      <c r="B103" s="208">
        <v>43274</v>
      </c>
      <c r="C103" s="209" t="s">
        <v>277</v>
      </c>
      <c r="D103" s="209">
        <v>65</v>
      </c>
      <c r="E103" s="209">
        <v>70</v>
      </c>
      <c r="F103" s="209" t="s">
        <v>193</v>
      </c>
      <c r="G103" s="209">
        <v>625212</v>
      </c>
      <c r="H103" s="209">
        <v>13160</v>
      </c>
      <c r="I103" s="209">
        <v>23.3</v>
      </c>
      <c r="J103" s="209">
        <v>115</v>
      </c>
      <c r="K103" s="209">
        <v>115</v>
      </c>
      <c r="L103" s="209">
        <v>20.100000000000001</v>
      </c>
      <c r="M103" s="209">
        <v>0.9333773087071241</v>
      </c>
      <c r="N103" s="209">
        <v>5.1047000000000002</v>
      </c>
      <c r="O103" s="209">
        <v>4.6601999999999997</v>
      </c>
      <c r="P103" s="209">
        <v>0.53600000000000003</v>
      </c>
      <c r="Q103" s="209">
        <v>0.56399999999999995</v>
      </c>
      <c r="R103" s="209">
        <v>5.1508000000000003</v>
      </c>
      <c r="S103" s="209">
        <v>5.3999999999999999E-2</v>
      </c>
      <c r="T103" s="209">
        <v>6.2E-2</v>
      </c>
      <c r="U103" s="209">
        <v>5.3999999999999999E-2</v>
      </c>
      <c r="V103" s="209">
        <v>5.3999999999999999E-2</v>
      </c>
      <c r="W103" s="209">
        <v>0</v>
      </c>
      <c r="X103" s="209" t="s">
        <v>188</v>
      </c>
      <c r="Y103" s="209" t="s">
        <v>89</v>
      </c>
      <c r="Z103" s="209" t="s">
        <v>198</v>
      </c>
    </row>
    <row r="104" spans="1:26" s="209" customFormat="1" ht="16.5" customHeight="1" x14ac:dyDescent="0.25">
      <c r="A104" s="207">
        <v>6113</v>
      </c>
      <c r="B104" s="208">
        <v>43274</v>
      </c>
      <c r="C104" s="209" t="s">
        <v>459</v>
      </c>
      <c r="D104" s="209">
        <v>65</v>
      </c>
      <c r="E104" s="209">
        <v>70</v>
      </c>
      <c r="F104" s="209" t="s">
        <v>193</v>
      </c>
      <c r="G104" s="209">
        <v>625212</v>
      </c>
      <c r="H104" s="209">
        <v>13160</v>
      </c>
      <c r="I104" s="209">
        <v>23.1</v>
      </c>
      <c r="J104" s="209">
        <v>114</v>
      </c>
      <c r="K104" s="209">
        <v>114</v>
      </c>
      <c r="L104" s="209">
        <v>19.899999999999999</v>
      </c>
      <c r="M104" s="209">
        <v>0.93461030383091148</v>
      </c>
      <c r="N104" s="209">
        <v>4.6098999999999997</v>
      </c>
      <c r="O104" s="209">
        <v>4.5174000000000003</v>
      </c>
      <c r="P104" s="209">
        <v>0.73599999999999999</v>
      </c>
      <c r="Q104" s="209">
        <v>0.68400000000000005</v>
      </c>
      <c r="R104" s="209">
        <v>5.1508000000000003</v>
      </c>
      <c r="S104" s="209">
        <v>8.2000000000000003E-2</v>
      </c>
      <c r="T104" s="209">
        <v>7.8E-2</v>
      </c>
      <c r="U104" s="209">
        <v>7.4999999999999997E-2</v>
      </c>
      <c r="V104" s="209">
        <v>7.4999999999999997E-2</v>
      </c>
      <c r="W104" s="209">
        <v>0</v>
      </c>
      <c r="X104" s="209" t="s">
        <v>188</v>
      </c>
      <c r="Y104" s="209" t="s">
        <v>89</v>
      </c>
      <c r="Z104" s="209" t="s">
        <v>198</v>
      </c>
    </row>
    <row r="105" spans="1:26" s="209" customFormat="1" ht="16.5" customHeight="1" x14ac:dyDescent="0.25">
      <c r="A105" s="207">
        <v>6112</v>
      </c>
      <c r="B105" s="208">
        <v>43273</v>
      </c>
      <c r="C105" s="209" t="s">
        <v>1353</v>
      </c>
      <c r="D105" s="209">
        <v>65</v>
      </c>
      <c r="E105" s="209">
        <v>70</v>
      </c>
      <c r="F105" s="209" t="s">
        <v>193</v>
      </c>
      <c r="G105" s="209">
        <v>625212</v>
      </c>
      <c r="H105" s="209">
        <v>13160</v>
      </c>
      <c r="I105" s="209">
        <v>23.7</v>
      </c>
      <c r="J105" s="209">
        <v>114</v>
      </c>
      <c r="K105" s="209">
        <v>114</v>
      </c>
      <c r="L105" s="209">
        <v>20.5</v>
      </c>
      <c r="M105" s="209">
        <v>0.93092105263157898</v>
      </c>
      <c r="N105" s="209">
        <v>4.5960999999999999</v>
      </c>
      <c r="O105" s="209">
        <v>4.9207000000000001</v>
      </c>
      <c r="P105" s="209">
        <v>0.65400000000000003</v>
      </c>
      <c r="Q105" s="209">
        <v>0.58199999999999996</v>
      </c>
      <c r="R105" s="209">
        <v>5.0378999999999996</v>
      </c>
      <c r="S105" s="209">
        <v>7.1999999999999995E-2</v>
      </c>
      <c r="T105" s="209">
        <v>0.06</v>
      </c>
      <c r="U105" s="209">
        <v>6.0999999999999999E-2</v>
      </c>
      <c r="V105" s="209">
        <v>6.0999999999999999E-2</v>
      </c>
      <c r="W105" s="209">
        <v>0</v>
      </c>
      <c r="X105" s="209" t="s">
        <v>188</v>
      </c>
      <c r="Y105" s="209" t="s">
        <v>89</v>
      </c>
      <c r="Z105" s="209" t="s">
        <v>198</v>
      </c>
    </row>
    <row r="106" spans="1:26" s="209" customFormat="1" ht="16.5" customHeight="1" x14ac:dyDescent="0.25">
      <c r="A106" s="207">
        <v>6111</v>
      </c>
      <c r="B106" s="208">
        <v>43273</v>
      </c>
      <c r="C106" s="209" t="s">
        <v>1455</v>
      </c>
      <c r="D106" s="209">
        <v>67</v>
      </c>
      <c r="E106" s="209">
        <v>52</v>
      </c>
      <c r="F106" s="209" t="s">
        <v>291</v>
      </c>
      <c r="G106" s="209">
        <v>521333</v>
      </c>
      <c r="H106" s="209">
        <v>13160</v>
      </c>
      <c r="I106" s="209">
        <v>16.7</v>
      </c>
      <c r="J106" s="209">
        <v>114.5</v>
      </c>
      <c r="K106" s="209">
        <v>114.5</v>
      </c>
      <c r="L106" s="209">
        <v>13.9</v>
      </c>
      <c r="M106" s="209">
        <v>0.97317744154057773</v>
      </c>
      <c r="N106" s="209">
        <v>2.1631</v>
      </c>
      <c r="O106" s="209">
        <v>2.1981999999999999</v>
      </c>
      <c r="P106" s="209">
        <v>4.2210000000000001</v>
      </c>
      <c r="Q106" s="209">
        <v>4.2460000000000004</v>
      </c>
      <c r="R106" s="209">
        <v>5.0378999999999996</v>
      </c>
      <c r="S106" s="209">
        <v>0.98299999999999998</v>
      </c>
      <c r="T106" s="209">
        <v>0.97299999999999998</v>
      </c>
      <c r="U106" s="209">
        <v>0.95199999999999996</v>
      </c>
      <c r="V106" s="209">
        <v>0.95199999999999996</v>
      </c>
      <c r="W106" s="209">
        <v>0</v>
      </c>
      <c r="X106" s="209" t="s">
        <v>1454</v>
      </c>
      <c r="Y106" s="209" t="s">
        <v>89</v>
      </c>
      <c r="Z106" s="209" t="s">
        <v>198</v>
      </c>
    </row>
    <row r="107" spans="1:26" s="209" customFormat="1" ht="16.5" customHeight="1" x14ac:dyDescent="0.25">
      <c r="A107" s="207">
        <v>6110</v>
      </c>
      <c r="B107" s="208">
        <v>43273</v>
      </c>
      <c r="C107" s="209" t="s">
        <v>844</v>
      </c>
      <c r="D107" s="209">
        <v>63.2</v>
      </c>
      <c r="E107" s="209">
        <v>51</v>
      </c>
      <c r="F107" s="209" t="s">
        <v>291</v>
      </c>
      <c r="G107" s="209">
        <v>521333</v>
      </c>
      <c r="H107" s="209">
        <v>13160</v>
      </c>
      <c r="I107" s="209">
        <v>16.600000000000001</v>
      </c>
      <c r="J107" s="209">
        <v>112</v>
      </c>
      <c r="K107" s="209">
        <v>112</v>
      </c>
      <c r="L107" s="209">
        <v>13.9</v>
      </c>
      <c r="M107" s="209">
        <v>0.97317744154057773</v>
      </c>
      <c r="N107" s="209">
        <v>2.0647000000000002</v>
      </c>
      <c r="O107" s="209">
        <v>2.0537000000000001</v>
      </c>
      <c r="P107" s="209">
        <v>3.3370000000000002</v>
      </c>
      <c r="Q107" s="209">
        <v>3.2029999999999998</v>
      </c>
      <c r="R107" s="209">
        <v>5.0378999999999996</v>
      </c>
      <c r="S107" s="209">
        <v>0.81399999999999995</v>
      </c>
      <c r="T107" s="209">
        <v>0.78600000000000003</v>
      </c>
      <c r="U107" s="209">
        <v>0.77900000000000003</v>
      </c>
      <c r="V107" s="209">
        <v>0.77900000000000003</v>
      </c>
      <c r="W107" s="209">
        <v>0</v>
      </c>
      <c r="X107" s="209" t="s">
        <v>1454</v>
      </c>
      <c r="Y107" s="209" t="s">
        <v>89</v>
      </c>
      <c r="Z107" s="209" t="s">
        <v>198</v>
      </c>
    </row>
    <row r="108" spans="1:26" s="209" customFormat="1" ht="16.5" customHeight="1" x14ac:dyDescent="0.25">
      <c r="A108" s="207">
        <v>6109</v>
      </c>
      <c r="B108" s="208">
        <v>43273</v>
      </c>
      <c r="C108" s="209" t="s">
        <v>1125</v>
      </c>
      <c r="D108" s="209">
        <v>59</v>
      </c>
      <c r="E108" s="209">
        <v>48</v>
      </c>
      <c r="F108" s="209" t="s">
        <v>291</v>
      </c>
      <c r="G108" s="209">
        <v>521333</v>
      </c>
      <c r="H108" s="209">
        <v>13160</v>
      </c>
      <c r="I108" s="209">
        <v>16.7</v>
      </c>
      <c r="J108" s="209">
        <v>114</v>
      </c>
      <c r="K108" s="209">
        <v>114</v>
      </c>
      <c r="L108" s="209">
        <v>13.9</v>
      </c>
      <c r="M108" s="209">
        <v>0.97317744154057773</v>
      </c>
      <c r="N108" s="209">
        <v>2.1086999999999998</v>
      </c>
      <c r="O108" s="209">
        <v>2.0548999999999999</v>
      </c>
      <c r="P108" s="209">
        <v>2.9529999999999998</v>
      </c>
      <c r="Q108" s="209">
        <v>2.8759999999999999</v>
      </c>
      <c r="R108" s="209">
        <v>5.0378999999999996</v>
      </c>
      <c r="S108" s="209">
        <v>0.70599999999999996</v>
      </c>
      <c r="T108" s="209">
        <v>0.70499999999999996</v>
      </c>
      <c r="U108" s="209">
        <v>0.68700000000000006</v>
      </c>
      <c r="V108" s="209">
        <v>0.68700000000000006</v>
      </c>
      <c r="W108" s="209">
        <v>0</v>
      </c>
      <c r="X108" s="209" t="s">
        <v>1454</v>
      </c>
      <c r="Y108" s="209" t="s">
        <v>89</v>
      </c>
      <c r="Z108" s="209" t="s">
        <v>198</v>
      </c>
    </row>
    <row r="109" spans="1:26" s="209" customFormat="1" ht="16.5" customHeight="1" x14ac:dyDescent="0.25">
      <c r="A109" s="207">
        <v>6108</v>
      </c>
      <c r="B109" s="208">
        <v>43273</v>
      </c>
      <c r="C109" s="209" t="s">
        <v>1456</v>
      </c>
      <c r="D109" s="209">
        <v>59</v>
      </c>
      <c r="E109" s="209">
        <v>45</v>
      </c>
      <c r="F109" s="209" t="s">
        <v>291</v>
      </c>
      <c r="G109" s="209">
        <v>521333</v>
      </c>
      <c r="H109" s="209">
        <v>13160</v>
      </c>
      <c r="I109" s="209">
        <v>16.899999999999999</v>
      </c>
      <c r="J109" s="209">
        <v>117</v>
      </c>
      <c r="K109" s="209">
        <v>117</v>
      </c>
      <c r="L109" s="209">
        <v>13.9</v>
      </c>
      <c r="M109" s="209">
        <v>0.97317744154057773</v>
      </c>
      <c r="N109" s="209">
        <v>2.0670000000000002</v>
      </c>
      <c r="O109" s="209">
        <v>2.0560999999999998</v>
      </c>
      <c r="P109" s="209">
        <v>3.8839999999999999</v>
      </c>
      <c r="Q109" s="209">
        <v>3.8279999999999998</v>
      </c>
      <c r="R109" s="209">
        <v>5.0378999999999996</v>
      </c>
      <c r="S109" s="209">
        <v>0.94699999999999995</v>
      </c>
      <c r="T109" s="209">
        <v>0.93799999999999994</v>
      </c>
      <c r="U109" s="209">
        <v>0.91700000000000004</v>
      </c>
      <c r="V109" s="209">
        <v>0.91700000000000004</v>
      </c>
      <c r="W109" s="209">
        <v>0</v>
      </c>
      <c r="X109" s="209" t="s">
        <v>1454</v>
      </c>
      <c r="Y109" s="209" t="s">
        <v>89</v>
      </c>
      <c r="Z109" s="209" t="s">
        <v>198</v>
      </c>
    </row>
    <row r="110" spans="1:26" s="209" customFormat="1" ht="16.5" customHeight="1" x14ac:dyDescent="0.25">
      <c r="A110" s="207">
        <v>6107</v>
      </c>
      <c r="B110" s="208">
        <v>43273</v>
      </c>
      <c r="C110" s="209" t="s">
        <v>1457</v>
      </c>
      <c r="D110" s="209">
        <v>56</v>
      </c>
      <c r="E110" s="209">
        <v>43</v>
      </c>
      <c r="F110" s="209" t="s">
        <v>291</v>
      </c>
      <c r="G110" s="209">
        <v>521333</v>
      </c>
      <c r="H110" s="209">
        <v>13160</v>
      </c>
      <c r="I110" s="209">
        <v>16.8</v>
      </c>
      <c r="J110" s="209">
        <v>116</v>
      </c>
      <c r="K110" s="209">
        <v>116</v>
      </c>
      <c r="L110" s="209">
        <v>13.9</v>
      </c>
      <c r="M110" s="209">
        <v>0.97317744154057773</v>
      </c>
      <c r="N110" s="209">
        <v>2.0424000000000002</v>
      </c>
      <c r="O110" s="209">
        <v>2.0175999999999998</v>
      </c>
      <c r="P110" s="209">
        <v>4.0110000000000001</v>
      </c>
      <c r="Q110" s="209">
        <v>3.8730000000000002</v>
      </c>
      <c r="R110" s="209">
        <v>5.0378999999999996</v>
      </c>
      <c r="S110" s="209">
        <v>0.98899999999999999</v>
      </c>
      <c r="T110" s="209">
        <v>0.96699999999999997</v>
      </c>
      <c r="U110" s="209">
        <v>0.95199999999999996</v>
      </c>
      <c r="V110" s="209">
        <v>0.95199999999999996</v>
      </c>
      <c r="W110" s="209">
        <v>0</v>
      </c>
      <c r="X110" s="209" t="s">
        <v>1454</v>
      </c>
      <c r="Y110" s="209" t="s">
        <v>89</v>
      </c>
      <c r="Z110" s="209" t="s">
        <v>198</v>
      </c>
    </row>
    <row r="111" spans="1:26" s="209" customFormat="1" ht="16.5" customHeight="1" x14ac:dyDescent="0.25">
      <c r="A111" s="207">
        <v>6106</v>
      </c>
      <c r="B111" s="208">
        <v>43273</v>
      </c>
      <c r="C111" s="209" t="s">
        <v>1228</v>
      </c>
      <c r="D111" s="209">
        <v>67</v>
      </c>
      <c r="E111" s="209">
        <v>56</v>
      </c>
      <c r="F111" s="209" t="s">
        <v>291</v>
      </c>
      <c r="G111" s="209">
        <v>521333</v>
      </c>
      <c r="H111" s="209">
        <v>13160</v>
      </c>
      <c r="I111" s="209">
        <v>17</v>
      </c>
      <c r="J111" s="209">
        <v>119</v>
      </c>
      <c r="K111" s="209">
        <v>119</v>
      </c>
      <c r="L111" s="209">
        <v>13.9</v>
      </c>
      <c r="M111" s="209">
        <v>0.97317744154057773</v>
      </c>
      <c r="N111" s="209">
        <v>2.0154000000000001</v>
      </c>
      <c r="O111" s="209">
        <v>2.0266999999999999</v>
      </c>
      <c r="P111" s="209">
        <v>3.798</v>
      </c>
      <c r="Q111" s="209">
        <v>3.9359999999999999</v>
      </c>
      <c r="R111" s="209">
        <v>5.0378999999999996</v>
      </c>
      <c r="S111" s="209">
        <v>0.94899999999999995</v>
      </c>
      <c r="T111" s="209">
        <v>0.97799999999999998</v>
      </c>
      <c r="U111" s="209">
        <v>0.93799999999999994</v>
      </c>
      <c r="V111" s="209">
        <v>0.93799999999999994</v>
      </c>
      <c r="W111" s="209">
        <v>0</v>
      </c>
      <c r="X111" s="209" t="s">
        <v>1454</v>
      </c>
      <c r="Y111" s="209" t="s">
        <v>89</v>
      </c>
      <c r="Z111" s="209" t="s">
        <v>198</v>
      </c>
    </row>
    <row r="112" spans="1:26" s="209" customFormat="1" ht="16.5" customHeight="1" x14ac:dyDescent="0.25">
      <c r="A112" s="207">
        <v>6105</v>
      </c>
      <c r="B112" s="208">
        <v>43273</v>
      </c>
      <c r="C112" s="209" t="s">
        <v>1458</v>
      </c>
      <c r="D112" s="209">
        <v>65</v>
      </c>
      <c r="E112" s="209">
        <v>64</v>
      </c>
      <c r="F112" s="209" t="s">
        <v>291</v>
      </c>
      <c r="G112" s="209">
        <v>521333</v>
      </c>
      <c r="H112" s="209">
        <v>13160</v>
      </c>
      <c r="I112" s="209">
        <v>16.899999999999999</v>
      </c>
      <c r="J112" s="209">
        <v>116</v>
      </c>
      <c r="K112" s="209">
        <v>116</v>
      </c>
      <c r="L112" s="209">
        <v>14</v>
      </c>
      <c r="M112" s="209">
        <v>0.97250859106529208</v>
      </c>
      <c r="N112" s="209">
        <v>1.8638999999999999</v>
      </c>
      <c r="O112" s="209">
        <v>1.9399</v>
      </c>
      <c r="P112" s="209">
        <v>1.7090000000000001</v>
      </c>
      <c r="Q112" s="209">
        <v>1.6910000000000001</v>
      </c>
      <c r="R112" s="209">
        <v>5.0378999999999996</v>
      </c>
      <c r="S112" s="209">
        <v>0.46200000000000002</v>
      </c>
      <c r="T112" s="209">
        <v>0.439</v>
      </c>
      <c r="U112" s="209">
        <v>0.438</v>
      </c>
      <c r="V112" s="209">
        <v>0.438</v>
      </c>
      <c r="W112" s="209">
        <v>0</v>
      </c>
      <c r="X112" s="209" t="s">
        <v>188</v>
      </c>
      <c r="Y112" s="209" t="s">
        <v>89</v>
      </c>
      <c r="Z112" s="209" t="s">
        <v>198</v>
      </c>
    </row>
    <row r="113" spans="1:26" s="209" customFormat="1" ht="16.5" customHeight="1" x14ac:dyDescent="0.25">
      <c r="A113" s="207">
        <v>6104</v>
      </c>
      <c r="B113" s="208">
        <v>43273</v>
      </c>
      <c r="C113" s="209" t="s">
        <v>1459</v>
      </c>
      <c r="D113" s="209">
        <v>65</v>
      </c>
      <c r="E113" s="209">
        <v>64</v>
      </c>
      <c r="F113" s="209" t="s">
        <v>291</v>
      </c>
      <c r="G113" s="209">
        <v>521333</v>
      </c>
      <c r="H113" s="209">
        <v>13160</v>
      </c>
      <c r="I113" s="209">
        <v>16.899999999999999</v>
      </c>
      <c r="J113" s="209">
        <v>115</v>
      </c>
      <c r="K113" s="209">
        <v>115</v>
      </c>
      <c r="L113" s="209">
        <v>14</v>
      </c>
      <c r="M113" s="209">
        <v>0.97250859106529208</v>
      </c>
      <c r="N113" s="209">
        <v>1.7108000000000001</v>
      </c>
      <c r="O113" s="209">
        <v>1.8698999999999999</v>
      </c>
      <c r="P113" s="209">
        <v>1.869</v>
      </c>
      <c r="Q113" s="209">
        <v>2.109</v>
      </c>
      <c r="R113" s="209">
        <v>5.0378999999999996</v>
      </c>
      <c r="S113" s="209">
        <v>0.55000000000000004</v>
      </c>
      <c r="T113" s="209">
        <v>0.56799999999999995</v>
      </c>
      <c r="U113" s="209">
        <v>0.54400000000000004</v>
      </c>
      <c r="V113" s="209">
        <v>0.54400000000000004</v>
      </c>
      <c r="W113" s="209">
        <v>0</v>
      </c>
      <c r="X113" s="209" t="s">
        <v>188</v>
      </c>
      <c r="Y113" s="209" t="s">
        <v>89</v>
      </c>
      <c r="Z113" s="209" t="s">
        <v>198</v>
      </c>
    </row>
    <row r="114" spans="1:26" s="209" customFormat="1" ht="16.5" customHeight="1" x14ac:dyDescent="0.25">
      <c r="A114" s="207">
        <v>6103</v>
      </c>
      <c r="B114" s="208">
        <v>43273</v>
      </c>
      <c r="C114" s="209" t="s">
        <v>1460</v>
      </c>
      <c r="D114" s="209">
        <v>65</v>
      </c>
      <c r="E114" s="209">
        <v>64</v>
      </c>
      <c r="F114" s="209" t="s">
        <v>291</v>
      </c>
      <c r="G114" s="209">
        <v>521333</v>
      </c>
      <c r="H114" s="209">
        <v>13160</v>
      </c>
      <c r="I114" s="209">
        <v>16.899999999999999</v>
      </c>
      <c r="J114" s="209">
        <v>116</v>
      </c>
      <c r="K114" s="209">
        <v>116</v>
      </c>
      <c r="L114" s="209">
        <v>14</v>
      </c>
      <c r="M114" s="209">
        <v>0.97250859106529208</v>
      </c>
      <c r="N114" s="209">
        <v>2.0068999999999999</v>
      </c>
      <c r="O114" s="209">
        <v>1.8036000000000001</v>
      </c>
      <c r="P114" s="209">
        <v>1.966</v>
      </c>
      <c r="Q114" s="209">
        <v>1.825</v>
      </c>
      <c r="R114" s="209">
        <v>5.0378999999999996</v>
      </c>
      <c r="S114" s="209">
        <v>0.49399999999999999</v>
      </c>
      <c r="T114" s="209">
        <v>0.51</v>
      </c>
      <c r="U114" s="209">
        <v>0.48799999999999999</v>
      </c>
      <c r="V114" s="209">
        <v>0.48799999999999999</v>
      </c>
      <c r="W114" s="209">
        <v>0</v>
      </c>
      <c r="X114" s="209" t="s">
        <v>188</v>
      </c>
      <c r="Y114" s="209" t="s">
        <v>89</v>
      </c>
      <c r="Z114" s="209" t="s">
        <v>198</v>
      </c>
    </row>
    <row r="115" spans="1:26" s="209" customFormat="1" ht="16.5" customHeight="1" x14ac:dyDescent="0.25">
      <c r="A115" s="207">
        <v>6102</v>
      </c>
      <c r="B115" s="208">
        <v>43273</v>
      </c>
      <c r="C115" s="209" t="s">
        <v>1028</v>
      </c>
      <c r="D115" s="209">
        <v>65</v>
      </c>
      <c r="E115" s="209">
        <v>64</v>
      </c>
      <c r="F115" s="209" t="s">
        <v>291</v>
      </c>
      <c r="G115" s="209">
        <v>521333</v>
      </c>
      <c r="H115" s="209">
        <v>13160</v>
      </c>
      <c r="I115" s="209">
        <v>16.8</v>
      </c>
      <c r="J115" s="209">
        <v>116</v>
      </c>
      <c r="K115" s="209">
        <v>116</v>
      </c>
      <c r="L115" s="209">
        <v>13.9</v>
      </c>
      <c r="M115" s="209">
        <v>0.97317744154057773</v>
      </c>
      <c r="N115" s="209">
        <v>1.8871</v>
      </c>
      <c r="O115" s="209">
        <v>1.9265000000000001</v>
      </c>
      <c r="P115" s="209">
        <v>1.9359999999999999</v>
      </c>
      <c r="Q115" s="209">
        <v>1.895</v>
      </c>
      <c r="R115" s="209">
        <v>5.0378999999999996</v>
      </c>
      <c r="S115" s="209">
        <v>0.51700000000000002</v>
      </c>
      <c r="T115" s="209">
        <v>0.496</v>
      </c>
      <c r="U115" s="209">
        <v>0.49299999999999999</v>
      </c>
      <c r="V115" s="209">
        <v>0.49299999999999999</v>
      </c>
      <c r="W115" s="209">
        <v>0</v>
      </c>
      <c r="X115" s="209" t="s">
        <v>188</v>
      </c>
      <c r="Y115" s="209" t="s">
        <v>89</v>
      </c>
      <c r="Z115" s="209" t="s">
        <v>198</v>
      </c>
    </row>
    <row r="116" spans="1:26" s="209" customFormat="1" ht="16.5" customHeight="1" x14ac:dyDescent="0.25">
      <c r="A116" s="207">
        <v>6101</v>
      </c>
      <c r="B116" s="208">
        <v>43273</v>
      </c>
      <c r="C116" s="209" t="s">
        <v>1461</v>
      </c>
      <c r="D116" s="209">
        <v>65</v>
      </c>
      <c r="E116" s="209">
        <v>64</v>
      </c>
      <c r="F116" s="209" t="s">
        <v>291</v>
      </c>
      <c r="G116" s="209">
        <v>521333</v>
      </c>
      <c r="H116" s="209">
        <v>13160</v>
      </c>
      <c r="I116" s="209">
        <v>16.899999999999999</v>
      </c>
      <c r="J116" s="209">
        <v>116</v>
      </c>
      <c r="K116" s="209">
        <v>116</v>
      </c>
      <c r="L116" s="209">
        <v>14</v>
      </c>
      <c r="M116" s="209">
        <v>0.97250859106529208</v>
      </c>
      <c r="N116" s="209">
        <v>1.9824999999999999</v>
      </c>
      <c r="O116" s="209">
        <v>2.1044</v>
      </c>
      <c r="P116" s="209">
        <v>2.0449999999999999</v>
      </c>
      <c r="Q116" s="209">
        <v>2.1360000000000001</v>
      </c>
      <c r="R116" s="209">
        <v>5.0378999999999996</v>
      </c>
      <c r="S116" s="209">
        <v>0.52</v>
      </c>
      <c r="T116" s="209">
        <v>0.51100000000000001</v>
      </c>
      <c r="U116" s="209">
        <v>0.501</v>
      </c>
      <c r="V116" s="209">
        <v>0.501</v>
      </c>
      <c r="W116" s="209">
        <v>0</v>
      </c>
      <c r="X116" s="209" t="s">
        <v>188</v>
      </c>
      <c r="Y116" s="209" t="s">
        <v>89</v>
      </c>
      <c r="Z116" s="209" t="s">
        <v>198</v>
      </c>
    </row>
    <row r="117" spans="1:26" s="209" customFormat="1" ht="16.5" customHeight="1" x14ac:dyDescent="0.25">
      <c r="A117" s="207">
        <v>6100</v>
      </c>
      <c r="B117" s="208">
        <v>43273</v>
      </c>
      <c r="C117" s="209" t="s">
        <v>1462</v>
      </c>
      <c r="D117" s="209">
        <v>65</v>
      </c>
      <c r="E117" s="209">
        <v>64</v>
      </c>
      <c r="F117" s="209" t="s">
        <v>291</v>
      </c>
      <c r="G117" s="209">
        <v>521333</v>
      </c>
      <c r="H117" s="209">
        <v>13160</v>
      </c>
      <c r="I117" s="209">
        <v>16.7</v>
      </c>
      <c r="J117" s="209">
        <v>114</v>
      </c>
      <c r="K117" s="209">
        <v>114</v>
      </c>
      <c r="L117" s="209">
        <v>13.9</v>
      </c>
      <c r="M117" s="209">
        <v>0.97317744154057773</v>
      </c>
      <c r="N117" s="209">
        <v>2.0598999999999998</v>
      </c>
      <c r="O117" s="209">
        <v>1.8366</v>
      </c>
      <c r="P117" s="209">
        <v>2.319</v>
      </c>
      <c r="Q117" s="209">
        <v>2.1440000000000001</v>
      </c>
      <c r="R117" s="209">
        <v>5.0378999999999996</v>
      </c>
      <c r="S117" s="209">
        <v>0.56699999999999995</v>
      </c>
      <c r="T117" s="209">
        <v>0.58799999999999997</v>
      </c>
      <c r="U117" s="209">
        <v>0.56200000000000006</v>
      </c>
      <c r="V117" s="209">
        <v>0.56200000000000006</v>
      </c>
      <c r="W117" s="209">
        <v>0</v>
      </c>
      <c r="X117" s="209" t="s">
        <v>188</v>
      </c>
      <c r="Y117" s="209" t="s">
        <v>89</v>
      </c>
      <c r="Z117" s="209" t="s">
        <v>198</v>
      </c>
    </row>
    <row r="118" spans="1:26" s="209" customFormat="1" ht="16.5" customHeight="1" x14ac:dyDescent="0.25">
      <c r="A118" s="207">
        <v>6099</v>
      </c>
      <c r="B118" s="208">
        <v>43273</v>
      </c>
      <c r="C118" s="209" t="s">
        <v>1463</v>
      </c>
      <c r="D118" s="209">
        <v>65</v>
      </c>
      <c r="E118" s="209">
        <v>64</v>
      </c>
      <c r="F118" s="209" t="s">
        <v>291</v>
      </c>
      <c r="G118" s="209">
        <v>521333</v>
      </c>
      <c r="H118" s="209">
        <v>13160</v>
      </c>
      <c r="I118" s="209">
        <v>16.8</v>
      </c>
      <c r="J118" s="209">
        <v>115</v>
      </c>
      <c r="K118" s="209">
        <v>115</v>
      </c>
      <c r="L118" s="209">
        <v>13.9</v>
      </c>
      <c r="M118" s="209">
        <v>0.97317744154057773</v>
      </c>
      <c r="N118" s="209">
        <v>1.9006000000000001</v>
      </c>
      <c r="O118" s="209">
        <v>1.7188000000000001</v>
      </c>
      <c r="P118" s="209">
        <v>1.9359999999999999</v>
      </c>
      <c r="Q118" s="209">
        <v>1.798</v>
      </c>
      <c r="R118" s="209">
        <v>5.0378999999999996</v>
      </c>
      <c r="S118" s="209">
        <v>0.51300000000000001</v>
      </c>
      <c r="T118" s="209">
        <v>0.52700000000000002</v>
      </c>
      <c r="U118" s="209">
        <v>0.50600000000000001</v>
      </c>
      <c r="V118" s="209">
        <v>0.50600000000000001</v>
      </c>
      <c r="W118" s="209">
        <v>0</v>
      </c>
      <c r="X118" s="209" t="s">
        <v>188</v>
      </c>
      <c r="Y118" s="209" t="s">
        <v>89</v>
      </c>
      <c r="Z118" s="209" t="s">
        <v>198</v>
      </c>
    </row>
    <row r="119" spans="1:26" s="209" customFormat="1" ht="16.5" customHeight="1" x14ac:dyDescent="0.25">
      <c r="A119" s="207">
        <v>6098</v>
      </c>
      <c r="B119" s="208">
        <v>43273</v>
      </c>
      <c r="C119" s="209" t="s">
        <v>601</v>
      </c>
      <c r="D119" s="209">
        <v>65</v>
      </c>
      <c r="E119" s="209">
        <v>64</v>
      </c>
      <c r="F119" s="209" t="s">
        <v>291</v>
      </c>
      <c r="G119" s="209">
        <v>521333</v>
      </c>
      <c r="H119" s="209">
        <v>13160</v>
      </c>
      <c r="I119" s="209">
        <v>16.8</v>
      </c>
      <c r="J119" s="209">
        <v>115</v>
      </c>
      <c r="K119" s="209">
        <v>115</v>
      </c>
      <c r="L119" s="209">
        <v>13.9</v>
      </c>
      <c r="M119" s="209">
        <v>0.97317744154057773</v>
      </c>
      <c r="N119" s="209">
        <v>1.7825</v>
      </c>
      <c r="O119" s="209">
        <v>1.9036</v>
      </c>
      <c r="P119" s="209">
        <v>1.6060000000000001</v>
      </c>
      <c r="Q119" s="209">
        <v>1.66</v>
      </c>
      <c r="R119" s="209">
        <v>5.0378999999999996</v>
      </c>
      <c r="S119" s="209">
        <v>0.45400000000000001</v>
      </c>
      <c r="T119" s="209">
        <v>0.439</v>
      </c>
      <c r="U119" s="209">
        <v>0.435</v>
      </c>
      <c r="V119" s="209">
        <v>0.435</v>
      </c>
      <c r="W119" s="209">
        <v>0</v>
      </c>
      <c r="X119" s="209" t="s">
        <v>188</v>
      </c>
      <c r="Y119" s="209" t="s">
        <v>89</v>
      </c>
      <c r="Z119" s="209" t="s">
        <v>198</v>
      </c>
    </row>
    <row r="120" spans="1:26" s="209" customFormat="1" ht="16.5" customHeight="1" x14ac:dyDescent="0.25">
      <c r="A120" s="207">
        <v>6097</v>
      </c>
      <c r="B120" s="208">
        <v>43273</v>
      </c>
      <c r="C120" s="209" t="s">
        <v>630</v>
      </c>
      <c r="D120" s="209">
        <v>65</v>
      </c>
      <c r="E120" s="209">
        <v>64</v>
      </c>
      <c r="F120" s="209" t="s">
        <v>187</v>
      </c>
      <c r="G120" s="209">
        <v>791921</v>
      </c>
      <c r="H120" s="209">
        <v>13160</v>
      </c>
      <c r="I120" s="209">
        <v>33.9</v>
      </c>
      <c r="J120" s="209">
        <v>77</v>
      </c>
      <c r="K120" s="209">
        <v>77</v>
      </c>
      <c r="L120" s="209">
        <v>32.4</v>
      </c>
      <c r="M120" s="209">
        <v>0.86333129957291033</v>
      </c>
      <c r="N120" s="209">
        <v>4.8509000000000002</v>
      </c>
      <c r="O120" s="209">
        <v>4.9973999999999998</v>
      </c>
      <c r="P120" s="209">
        <v>0.44</v>
      </c>
      <c r="Q120" s="209">
        <v>0.36899999999999999</v>
      </c>
      <c r="R120" s="209">
        <v>5.0378999999999996</v>
      </c>
      <c r="S120" s="209">
        <v>4.5999999999999999E-2</v>
      </c>
      <c r="T120" s="209">
        <v>3.6999999999999998E-2</v>
      </c>
      <c r="U120" s="209">
        <v>3.5999999999999997E-2</v>
      </c>
      <c r="V120" s="209">
        <v>3.5999999999999997E-2</v>
      </c>
      <c r="W120" s="209">
        <v>0</v>
      </c>
      <c r="X120" s="209" t="s">
        <v>188</v>
      </c>
      <c r="Y120" s="209" t="s">
        <v>89</v>
      </c>
      <c r="Z120" s="209" t="s">
        <v>207</v>
      </c>
    </row>
    <row r="121" spans="1:26" s="209" customFormat="1" ht="16.5" customHeight="1" x14ac:dyDescent="0.25">
      <c r="A121" s="207">
        <v>6096</v>
      </c>
      <c r="B121" s="208">
        <v>43273</v>
      </c>
      <c r="C121" s="209" t="s">
        <v>694</v>
      </c>
      <c r="D121" s="209">
        <v>65</v>
      </c>
      <c r="E121" s="209">
        <v>64</v>
      </c>
      <c r="F121" s="209" t="s">
        <v>187</v>
      </c>
      <c r="G121" s="209">
        <v>791921</v>
      </c>
      <c r="H121" s="209">
        <v>13160</v>
      </c>
      <c r="I121" s="209">
        <v>33.9</v>
      </c>
      <c r="J121" s="209">
        <v>76</v>
      </c>
      <c r="K121" s="209">
        <v>76</v>
      </c>
      <c r="L121" s="209">
        <v>32.5</v>
      </c>
      <c r="M121" s="209">
        <v>0.86280487804878048</v>
      </c>
      <c r="N121" s="209">
        <v>4.8036000000000003</v>
      </c>
      <c r="O121" s="209">
        <v>4.9077000000000002</v>
      </c>
      <c r="P121" s="209">
        <v>0.38800000000000001</v>
      </c>
      <c r="Q121" s="209">
        <v>0.36899999999999999</v>
      </c>
      <c r="R121" s="209">
        <v>5.0378999999999996</v>
      </c>
      <c r="S121" s="209">
        <v>4.1000000000000002E-2</v>
      </c>
      <c r="T121" s="209">
        <v>3.7999999999999999E-2</v>
      </c>
      <c r="U121" s="209">
        <v>3.4000000000000002E-2</v>
      </c>
      <c r="V121" s="209">
        <v>3.4000000000000002E-2</v>
      </c>
      <c r="W121" s="209">
        <v>0</v>
      </c>
      <c r="X121" s="209" t="s">
        <v>188</v>
      </c>
      <c r="Y121" s="209" t="s">
        <v>89</v>
      </c>
      <c r="Z121" s="209" t="s">
        <v>207</v>
      </c>
    </row>
    <row r="122" spans="1:26" s="209" customFormat="1" ht="16.5" customHeight="1" x14ac:dyDescent="0.25">
      <c r="A122" s="207">
        <v>6095</v>
      </c>
      <c r="B122" s="208">
        <v>43273</v>
      </c>
      <c r="C122" s="209" t="s">
        <v>278</v>
      </c>
      <c r="D122" s="209">
        <v>65</v>
      </c>
      <c r="E122" s="209">
        <v>64</v>
      </c>
      <c r="F122" s="209" t="s">
        <v>187</v>
      </c>
      <c r="G122" s="209">
        <v>791921</v>
      </c>
      <c r="H122" s="209">
        <v>13160</v>
      </c>
      <c r="I122" s="209">
        <v>33.5</v>
      </c>
      <c r="J122" s="209">
        <v>76</v>
      </c>
      <c r="K122" s="209">
        <v>76</v>
      </c>
      <c r="L122" s="209">
        <v>32.1</v>
      </c>
      <c r="M122" s="209">
        <v>0.86491442542787289</v>
      </c>
      <c r="N122" s="209">
        <v>5.1292999999999997</v>
      </c>
      <c r="O122" s="209">
        <v>4.7815000000000003</v>
      </c>
      <c r="P122" s="209">
        <v>0.28899999999999998</v>
      </c>
      <c r="Q122" s="209">
        <v>0.34699999999999998</v>
      </c>
      <c r="R122" s="209">
        <v>5.0378999999999996</v>
      </c>
      <c r="S122" s="209">
        <v>2.8000000000000001E-2</v>
      </c>
      <c r="T122" s="209">
        <v>3.6999999999999998E-2</v>
      </c>
      <c r="U122" s="209">
        <v>2.8000000000000001E-2</v>
      </c>
      <c r="V122" s="209">
        <v>2.8000000000000001E-2</v>
      </c>
      <c r="W122" s="209">
        <v>0</v>
      </c>
      <c r="X122" s="209" t="s">
        <v>188</v>
      </c>
      <c r="Y122" s="209" t="s">
        <v>89</v>
      </c>
      <c r="Z122" s="209" t="s">
        <v>207</v>
      </c>
    </row>
    <row r="123" spans="1:26" s="209" customFormat="1" ht="16.5" customHeight="1" x14ac:dyDescent="0.25">
      <c r="A123" s="207">
        <v>6094</v>
      </c>
      <c r="B123" s="208">
        <v>43273</v>
      </c>
      <c r="C123" s="209" t="s">
        <v>267</v>
      </c>
      <c r="D123" s="209">
        <v>65</v>
      </c>
      <c r="E123" s="209">
        <v>64</v>
      </c>
      <c r="F123" s="209" t="s">
        <v>193</v>
      </c>
      <c r="G123" s="209">
        <v>625212</v>
      </c>
      <c r="H123" s="209">
        <v>13160</v>
      </c>
      <c r="I123" s="209">
        <v>22.2</v>
      </c>
      <c r="J123" s="209">
        <v>115</v>
      </c>
      <c r="K123" s="209">
        <v>115</v>
      </c>
      <c r="L123" s="209">
        <v>19</v>
      </c>
      <c r="M123" s="209">
        <v>0.94019933554817281</v>
      </c>
      <c r="N123" s="209">
        <v>5.0101000000000004</v>
      </c>
      <c r="O123" s="209">
        <v>4.4199000000000002</v>
      </c>
      <c r="P123" s="209">
        <v>0.77500000000000002</v>
      </c>
      <c r="Q123" s="209">
        <v>0.68400000000000005</v>
      </c>
      <c r="R123" s="209">
        <v>5.0378999999999996</v>
      </c>
      <c r="S123" s="209">
        <v>7.8E-2</v>
      </c>
      <c r="T123" s="209">
        <v>7.8E-2</v>
      </c>
      <c r="U123" s="209">
        <v>7.2999999999999995E-2</v>
      </c>
      <c r="V123" s="209">
        <v>7.2999999999999995E-2</v>
      </c>
      <c r="W123" s="209">
        <v>0</v>
      </c>
      <c r="X123" s="209" t="s">
        <v>188</v>
      </c>
      <c r="Y123" s="209" t="s">
        <v>89</v>
      </c>
      <c r="Z123" s="209" t="s">
        <v>198</v>
      </c>
    </row>
    <row r="124" spans="1:26" s="209" customFormat="1" ht="16.5" customHeight="1" x14ac:dyDescent="0.25">
      <c r="A124" s="207">
        <v>6093</v>
      </c>
      <c r="B124" s="208">
        <v>43273</v>
      </c>
      <c r="C124" s="209" t="s">
        <v>1464</v>
      </c>
      <c r="D124" s="209">
        <v>65</v>
      </c>
      <c r="E124" s="209">
        <v>64</v>
      </c>
      <c r="F124" s="209" t="s">
        <v>193</v>
      </c>
      <c r="G124" s="209">
        <v>625212</v>
      </c>
      <c r="H124" s="209">
        <v>13160</v>
      </c>
      <c r="I124" s="209">
        <v>22.8</v>
      </c>
      <c r="J124" s="209">
        <v>115</v>
      </c>
      <c r="K124" s="209">
        <v>115</v>
      </c>
      <c r="L124" s="209">
        <v>19.600000000000001</v>
      </c>
      <c r="M124" s="209">
        <v>0.93646591661151557</v>
      </c>
      <c r="N124" s="209">
        <v>4.4701000000000004</v>
      </c>
      <c r="O124" s="209">
        <v>4.8036000000000003</v>
      </c>
      <c r="P124" s="209">
        <v>0.58699999999999997</v>
      </c>
      <c r="Q124" s="209">
        <v>0.66500000000000004</v>
      </c>
      <c r="R124" s="209">
        <v>5.0378999999999996</v>
      </c>
      <c r="S124" s="209">
        <v>6.6000000000000003E-2</v>
      </c>
      <c r="T124" s="209">
        <v>7.0000000000000007E-2</v>
      </c>
      <c r="U124" s="209">
        <v>6.4000000000000001E-2</v>
      </c>
      <c r="V124" s="209">
        <v>6.4000000000000001E-2</v>
      </c>
      <c r="W124" s="209">
        <v>0</v>
      </c>
      <c r="X124" s="209" t="s">
        <v>188</v>
      </c>
      <c r="Y124" s="209" t="s">
        <v>89</v>
      </c>
      <c r="Z124" s="209" t="s">
        <v>198</v>
      </c>
    </row>
    <row r="125" spans="1:26" s="209" customFormat="1" ht="16.5" customHeight="1" x14ac:dyDescent="0.25">
      <c r="A125" s="207">
        <v>6092</v>
      </c>
      <c r="B125" s="208">
        <v>43273</v>
      </c>
      <c r="C125" s="209" t="s">
        <v>1426</v>
      </c>
      <c r="D125" s="209">
        <v>65</v>
      </c>
      <c r="E125" s="209">
        <v>64</v>
      </c>
      <c r="F125" s="209" t="s">
        <v>193</v>
      </c>
      <c r="G125" s="209">
        <v>625212</v>
      </c>
      <c r="H125" s="209">
        <v>13160</v>
      </c>
      <c r="I125" s="209">
        <v>22.8</v>
      </c>
      <c r="J125" s="209">
        <v>115</v>
      </c>
      <c r="K125" s="209">
        <v>115</v>
      </c>
      <c r="L125" s="209">
        <v>19.600000000000001</v>
      </c>
      <c r="M125" s="209">
        <v>0.93646591661151557</v>
      </c>
      <c r="N125" s="209">
        <v>4.9988999999999999</v>
      </c>
      <c r="O125" s="209">
        <v>4.5167000000000002</v>
      </c>
      <c r="P125" s="209">
        <v>0.70099999999999996</v>
      </c>
      <c r="Q125" s="209">
        <v>0.58099999999999996</v>
      </c>
      <c r="R125" s="209">
        <v>5.0378999999999996</v>
      </c>
      <c r="S125" s="209">
        <v>7.0999999999999994E-2</v>
      </c>
      <c r="T125" s="209">
        <v>6.5000000000000002E-2</v>
      </c>
      <c r="U125" s="209">
        <v>6.4000000000000001E-2</v>
      </c>
      <c r="V125" s="209">
        <v>6.4000000000000001E-2</v>
      </c>
      <c r="W125" s="209">
        <v>0</v>
      </c>
      <c r="X125" s="209" t="s">
        <v>188</v>
      </c>
      <c r="Y125" s="209" t="s">
        <v>89</v>
      </c>
      <c r="Z125" s="209" t="s">
        <v>198</v>
      </c>
    </row>
    <row r="126" spans="1:26" s="209" customFormat="1" ht="16.5" customHeight="1" x14ac:dyDescent="0.25">
      <c r="A126" s="207">
        <v>6091</v>
      </c>
      <c r="B126" s="208">
        <v>43273</v>
      </c>
      <c r="C126" s="209" t="s">
        <v>1452</v>
      </c>
      <c r="D126" s="209">
        <v>65</v>
      </c>
      <c r="E126" s="209">
        <v>64</v>
      </c>
      <c r="F126" s="209" t="s">
        <v>193</v>
      </c>
      <c r="G126" s="209">
        <v>625212</v>
      </c>
      <c r="H126" s="209">
        <v>13160</v>
      </c>
      <c r="I126" s="209">
        <v>23.3</v>
      </c>
      <c r="J126" s="209">
        <v>115</v>
      </c>
      <c r="K126" s="209">
        <v>115</v>
      </c>
      <c r="L126" s="209">
        <v>20.100000000000001</v>
      </c>
      <c r="M126" s="209">
        <v>0.9333773087071241</v>
      </c>
      <c r="N126" s="209">
        <v>4.7069000000000001</v>
      </c>
      <c r="O126" s="209">
        <v>4.8204000000000002</v>
      </c>
      <c r="P126" s="209">
        <v>0.58499999999999996</v>
      </c>
      <c r="Q126" s="209">
        <v>0.48399999999999999</v>
      </c>
      <c r="R126" s="209">
        <v>5.0378999999999996</v>
      </c>
      <c r="S126" s="209">
        <v>6.3E-2</v>
      </c>
      <c r="T126" s="209">
        <v>5.0999999999999997E-2</v>
      </c>
      <c r="U126" s="209">
        <v>5.2999999999999999E-2</v>
      </c>
      <c r="V126" s="209">
        <v>5.2999999999999999E-2</v>
      </c>
      <c r="W126" s="209">
        <v>0</v>
      </c>
      <c r="X126" s="209" t="s">
        <v>188</v>
      </c>
      <c r="Y126" s="209" t="s">
        <v>89</v>
      </c>
      <c r="Z126" s="209" t="s">
        <v>198</v>
      </c>
    </row>
    <row r="127" spans="1:26" s="209" customFormat="1" ht="16.5" customHeight="1" x14ac:dyDescent="0.25">
      <c r="A127" s="207">
        <v>6090</v>
      </c>
      <c r="B127" s="208">
        <v>43273</v>
      </c>
      <c r="C127" s="209" t="s">
        <v>1465</v>
      </c>
      <c r="D127" s="209">
        <v>65</v>
      </c>
      <c r="E127" s="209">
        <v>64</v>
      </c>
      <c r="F127" s="209" t="s">
        <v>193</v>
      </c>
      <c r="G127" s="209">
        <v>625212</v>
      </c>
      <c r="H127" s="209">
        <v>13160</v>
      </c>
      <c r="I127" s="209">
        <v>23.1</v>
      </c>
      <c r="J127" s="209">
        <v>115</v>
      </c>
      <c r="K127" s="209">
        <v>115</v>
      </c>
      <c r="L127" s="209">
        <v>19.899999999999999</v>
      </c>
      <c r="M127" s="209">
        <v>0.93461030383091148</v>
      </c>
      <c r="N127" s="209">
        <v>4.1707999999999998</v>
      </c>
      <c r="O127" s="209">
        <v>5.0056000000000003</v>
      </c>
      <c r="P127" s="209">
        <v>0.57799999999999996</v>
      </c>
      <c r="Q127" s="209">
        <v>0.63600000000000001</v>
      </c>
      <c r="R127" s="209">
        <v>5.0378999999999996</v>
      </c>
      <c r="S127" s="209">
        <v>7.0000000000000007E-2</v>
      </c>
      <c r="T127" s="209">
        <v>6.4000000000000001E-2</v>
      </c>
      <c r="U127" s="209">
        <v>6.3E-2</v>
      </c>
      <c r="V127" s="209">
        <v>6.3E-2</v>
      </c>
      <c r="W127" s="209">
        <v>0</v>
      </c>
      <c r="X127" s="209" t="s">
        <v>188</v>
      </c>
      <c r="Y127" s="209" t="s">
        <v>89</v>
      </c>
      <c r="Z127" s="209" t="s">
        <v>198</v>
      </c>
    </row>
    <row r="128" spans="1:26" s="209" customFormat="1" ht="16.5" customHeight="1" x14ac:dyDescent="0.25">
      <c r="A128" s="207">
        <v>6089</v>
      </c>
      <c r="B128" s="208">
        <v>43273</v>
      </c>
      <c r="C128" s="209" t="s">
        <v>1419</v>
      </c>
      <c r="D128" s="209">
        <v>65</v>
      </c>
      <c r="E128" s="209">
        <v>64</v>
      </c>
      <c r="F128" s="209" t="s">
        <v>193</v>
      </c>
      <c r="G128" s="209">
        <v>625212</v>
      </c>
      <c r="H128" s="209">
        <v>13160</v>
      </c>
      <c r="I128" s="209">
        <v>22.3</v>
      </c>
      <c r="J128" s="209">
        <v>115</v>
      </c>
      <c r="K128" s="209">
        <v>115</v>
      </c>
      <c r="L128" s="209">
        <v>19.100000000000001</v>
      </c>
      <c r="M128" s="209">
        <v>0.93957503320053126</v>
      </c>
      <c r="N128" s="209">
        <v>4.7488999999999999</v>
      </c>
      <c r="O128" s="209">
        <v>4.9005999999999998</v>
      </c>
      <c r="P128" s="209">
        <v>0.48899999999999999</v>
      </c>
      <c r="Q128" s="209">
        <v>0.441</v>
      </c>
      <c r="R128" s="209">
        <v>5.0378999999999996</v>
      </c>
      <c r="S128" s="209">
        <v>5.1999999999999998E-2</v>
      </c>
      <c r="T128" s="209">
        <v>4.4999999999999998E-2</v>
      </c>
      <c r="U128" s="209">
        <v>4.5999999999999999E-2</v>
      </c>
      <c r="V128" s="209">
        <v>4.5999999999999999E-2</v>
      </c>
      <c r="W128" s="209">
        <v>0</v>
      </c>
      <c r="X128" s="209" t="s">
        <v>188</v>
      </c>
      <c r="Y128" s="209" t="s">
        <v>89</v>
      </c>
      <c r="Z128" s="209" t="s">
        <v>198</v>
      </c>
    </row>
    <row r="129" spans="1:26" s="209" customFormat="1" ht="16.5" customHeight="1" x14ac:dyDescent="0.25">
      <c r="A129" s="207">
        <v>6088</v>
      </c>
      <c r="B129" s="208">
        <v>43273</v>
      </c>
      <c r="C129" s="209" t="s">
        <v>1466</v>
      </c>
      <c r="D129" s="209">
        <v>65</v>
      </c>
      <c r="E129" s="209">
        <v>64</v>
      </c>
      <c r="F129" s="209" t="s">
        <v>193</v>
      </c>
      <c r="G129" s="209">
        <v>625212</v>
      </c>
      <c r="H129" s="209">
        <v>13160</v>
      </c>
      <c r="I129" s="209">
        <v>22.2</v>
      </c>
      <c r="J129" s="209">
        <v>115</v>
      </c>
      <c r="K129" s="209">
        <v>115</v>
      </c>
      <c r="L129" s="209">
        <v>19</v>
      </c>
      <c r="M129" s="209">
        <v>0.94019933554817281</v>
      </c>
      <c r="N129" s="209">
        <v>4.7758000000000003</v>
      </c>
      <c r="O129" s="209">
        <v>4.9603000000000002</v>
      </c>
      <c r="P129" s="209">
        <v>0.47799999999999998</v>
      </c>
      <c r="Q129" s="209">
        <v>0.56599999999999995</v>
      </c>
      <c r="R129" s="209">
        <v>5.0378999999999996</v>
      </c>
      <c r="S129" s="209">
        <v>0.05</v>
      </c>
      <c r="T129" s="209">
        <v>5.7000000000000002E-2</v>
      </c>
      <c r="U129" s="209">
        <v>0.05</v>
      </c>
      <c r="V129" s="209">
        <v>0.05</v>
      </c>
      <c r="W129" s="209">
        <v>0</v>
      </c>
      <c r="X129" s="209" t="s">
        <v>188</v>
      </c>
      <c r="Y129" s="209" t="s">
        <v>89</v>
      </c>
      <c r="Z129" s="209" t="s">
        <v>198</v>
      </c>
    </row>
    <row r="130" spans="1:26" s="209" customFormat="1" ht="16.5" customHeight="1" x14ac:dyDescent="0.25">
      <c r="A130" s="207">
        <v>6087</v>
      </c>
      <c r="B130" s="208">
        <v>43273</v>
      </c>
      <c r="C130" s="209" t="s">
        <v>1467</v>
      </c>
      <c r="D130" s="209">
        <v>69.8</v>
      </c>
      <c r="E130" s="209">
        <v>56</v>
      </c>
      <c r="F130" s="209" t="s">
        <v>291</v>
      </c>
      <c r="G130" s="209">
        <v>521333</v>
      </c>
      <c r="H130" s="209">
        <v>13160</v>
      </c>
      <c r="I130" s="209">
        <v>16.899999999999999</v>
      </c>
      <c r="J130" s="209">
        <v>117</v>
      </c>
      <c r="K130" s="209">
        <v>117</v>
      </c>
      <c r="L130" s="209">
        <v>13.9</v>
      </c>
      <c r="M130" s="209">
        <v>0.97317744154057773</v>
      </c>
      <c r="N130" s="209">
        <v>2.0167000000000002</v>
      </c>
      <c r="O130" s="209">
        <v>2.0451000000000001</v>
      </c>
      <c r="P130" s="209">
        <v>2.2839999999999998</v>
      </c>
      <c r="Q130" s="209">
        <v>2.375</v>
      </c>
      <c r="R130" s="209">
        <v>5.0378999999999996</v>
      </c>
      <c r="S130" s="209">
        <v>0.57099999999999995</v>
      </c>
      <c r="T130" s="209">
        <v>0.58499999999999996</v>
      </c>
      <c r="U130" s="209">
        <v>0.56200000000000006</v>
      </c>
      <c r="V130" s="209">
        <v>0.56200000000000006</v>
      </c>
      <c r="W130" s="209">
        <v>0</v>
      </c>
      <c r="X130" s="209" t="s">
        <v>1454</v>
      </c>
      <c r="Y130" s="209" t="s">
        <v>89</v>
      </c>
      <c r="Z130" s="209" t="s">
        <v>198</v>
      </c>
    </row>
    <row r="131" spans="1:26" s="209" customFormat="1" ht="16.5" customHeight="1" x14ac:dyDescent="0.25">
      <c r="A131" s="207">
        <v>6082</v>
      </c>
      <c r="B131" s="208">
        <v>43272</v>
      </c>
      <c r="C131" s="209" t="s">
        <v>1468</v>
      </c>
      <c r="D131" s="209">
        <v>66</v>
      </c>
      <c r="E131" s="209">
        <v>44</v>
      </c>
      <c r="F131" s="209" t="s">
        <v>291</v>
      </c>
      <c r="G131" s="209">
        <v>521333</v>
      </c>
      <c r="H131" s="209">
        <v>13160</v>
      </c>
      <c r="I131" s="209">
        <v>16.8</v>
      </c>
      <c r="J131" s="209">
        <v>115</v>
      </c>
      <c r="K131" s="209">
        <v>115</v>
      </c>
      <c r="L131" s="209">
        <v>13.9</v>
      </c>
      <c r="M131" s="209">
        <v>0.97317744154057773</v>
      </c>
      <c r="N131" s="209">
        <v>2.1114000000000002</v>
      </c>
      <c r="O131" s="209">
        <v>1.8063</v>
      </c>
      <c r="P131" s="209">
        <v>2.4470000000000001</v>
      </c>
      <c r="Q131" s="209">
        <v>2.0939999999999999</v>
      </c>
      <c r="R131" s="209">
        <v>5.1430999999999996</v>
      </c>
      <c r="S131" s="209">
        <v>0.59599999999999997</v>
      </c>
      <c r="T131" s="209">
        <v>0.59599999999999997</v>
      </c>
      <c r="U131" s="209">
        <v>0.57999999999999996</v>
      </c>
      <c r="V131" s="209">
        <v>0.57999999999999996</v>
      </c>
      <c r="W131" s="209">
        <v>0</v>
      </c>
      <c r="X131" s="209" t="s">
        <v>188</v>
      </c>
      <c r="Y131" s="209" t="s">
        <v>89</v>
      </c>
      <c r="Z131" s="209" t="s">
        <v>198</v>
      </c>
    </row>
    <row r="132" spans="1:26" s="209" customFormat="1" ht="16.5" customHeight="1" x14ac:dyDescent="0.25">
      <c r="A132" s="207">
        <v>6081</v>
      </c>
      <c r="B132" s="208">
        <v>43272</v>
      </c>
      <c r="C132" s="209" t="s">
        <v>1469</v>
      </c>
      <c r="D132" s="209">
        <v>66</v>
      </c>
      <c r="E132" s="209">
        <v>44</v>
      </c>
      <c r="F132" s="209" t="s">
        <v>291</v>
      </c>
      <c r="G132" s="209">
        <v>521333</v>
      </c>
      <c r="H132" s="209">
        <v>13160</v>
      </c>
      <c r="I132" s="209">
        <v>16.8</v>
      </c>
      <c r="J132" s="209">
        <v>115</v>
      </c>
      <c r="K132" s="209">
        <v>115</v>
      </c>
      <c r="L132" s="209">
        <v>13.9</v>
      </c>
      <c r="M132" s="209">
        <v>0.97317744154057773</v>
      </c>
      <c r="N132" s="209">
        <v>1.9104000000000001</v>
      </c>
      <c r="O132" s="209">
        <v>1.9776</v>
      </c>
      <c r="P132" s="209">
        <v>2.14</v>
      </c>
      <c r="Q132" s="209">
        <v>2.2690000000000001</v>
      </c>
      <c r="R132" s="209">
        <v>5.1430999999999996</v>
      </c>
      <c r="S132" s="209">
        <v>0.57599999999999996</v>
      </c>
      <c r="T132" s="209">
        <v>0.59</v>
      </c>
      <c r="U132" s="209">
        <v>0.56699999999999995</v>
      </c>
      <c r="V132" s="209">
        <v>0.56699999999999995</v>
      </c>
      <c r="W132" s="209">
        <v>0</v>
      </c>
      <c r="X132" s="209" t="s">
        <v>188</v>
      </c>
      <c r="Y132" s="209" t="s">
        <v>89</v>
      </c>
      <c r="Z132" s="209" t="s">
        <v>198</v>
      </c>
    </row>
    <row r="133" spans="1:26" s="209" customFormat="1" ht="16.5" customHeight="1" x14ac:dyDescent="0.25">
      <c r="A133" s="207">
        <v>6080</v>
      </c>
      <c r="B133" s="208">
        <v>43272</v>
      </c>
      <c r="C133" s="209" t="s">
        <v>902</v>
      </c>
      <c r="D133" s="209">
        <v>66</v>
      </c>
      <c r="E133" s="209">
        <v>44</v>
      </c>
      <c r="F133" s="209" t="s">
        <v>291</v>
      </c>
      <c r="G133" s="209">
        <v>521333</v>
      </c>
      <c r="H133" s="209">
        <v>13160</v>
      </c>
      <c r="I133" s="209">
        <v>16.8</v>
      </c>
      <c r="J133" s="209">
        <v>115</v>
      </c>
      <c r="K133" s="209">
        <v>115</v>
      </c>
      <c r="L133" s="209">
        <v>13.9</v>
      </c>
      <c r="M133" s="209">
        <v>0.97317744154057773</v>
      </c>
      <c r="N133" s="209">
        <v>2.1478000000000002</v>
      </c>
      <c r="O133" s="209">
        <v>1.8803000000000001</v>
      </c>
      <c r="P133" s="209">
        <v>2.218</v>
      </c>
      <c r="Q133" s="209">
        <v>1.96</v>
      </c>
      <c r="R133" s="209">
        <v>5.1430999999999996</v>
      </c>
      <c r="S133" s="209">
        <v>0.53100000000000003</v>
      </c>
      <c r="T133" s="209">
        <v>0.53600000000000003</v>
      </c>
      <c r="U133" s="209">
        <v>0.51900000000000002</v>
      </c>
      <c r="V133" s="209">
        <v>0.51900000000000002</v>
      </c>
      <c r="W133" s="209">
        <v>0</v>
      </c>
      <c r="X133" s="209" t="s">
        <v>188</v>
      </c>
      <c r="Y133" s="209" t="s">
        <v>89</v>
      </c>
      <c r="Z133" s="209" t="s">
        <v>198</v>
      </c>
    </row>
    <row r="134" spans="1:26" s="209" customFormat="1" ht="16.5" customHeight="1" x14ac:dyDescent="0.25">
      <c r="A134" s="207">
        <v>6079</v>
      </c>
      <c r="B134" s="208">
        <v>43272</v>
      </c>
      <c r="C134" s="209" t="s">
        <v>1470</v>
      </c>
      <c r="D134" s="209">
        <v>66</v>
      </c>
      <c r="E134" s="209">
        <v>44</v>
      </c>
      <c r="F134" s="209" t="s">
        <v>291</v>
      </c>
      <c r="G134" s="209">
        <v>521333</v>
      </c>
      <c r="H134" s="209">
        <v>13160</v>
      </c>
      <c r="I134" s="209">
        <v>16.8</v>
      </c>
      <c r="J134" s="209">
        <v>115</v>
      </c>
      <c r="K134" s="209">
        <v>115</v>
      </c>
      <c r="L134" s="209">
        <v>13.9</v>
      </c>
      <c r="M134" s="209">
        <v>0.97317744154057773</v>
      </c>
      <c r="N134" s="209">
        <v>1.9368000000000001</v>
      </c>
      <c r="O134" s="209">
        <v>2.0045000000000002</v>
      </c>
      <c r="P134" s="209">
        <v>2.339</v>
      </c>
      <c r="Q134" s="209">
        <v>2.3359999999999999</v>
      </c>
      <c r="R134" s="209">
        <v>5.1430999999999996</v>
      </c>
      <c r="S134" s="209">
        <v>0.621</v>
      </c>
      <c r="T134" s="209">
        <v>0.59899999999999998</v>
      </c>
      <c r="U134" s="209">
        <v>0.59399999999999997</v>
      </c>
      <c r="V134" s="209">
        <v>0.59399999999999997</v>
      </c>
      <c r="W134" s="209">
        <v>0</v>
      </c>
      <c r="X134" s="209" t="s">
        <v>188</v>
      </c>
      <c r="Y134" s="209" t="s">
        <v>89</v>
      </c>
      <c r="Z134" s="209" t="s">
        <v>198</v>
      </c>
    </row>
    <row r="135" spans="1:26" s="209" customFormat="1" ht="16.5" customHeight="1" x14ac:dyDescent="0.25">
      <c r="A135" s="207">
        <v>6078</v>
      </c>
      <c r="B135" s="208">
        <v>43272</v>
      </c>
      <c r="C135" s="209" t="s">
        <v>460</v>
      </c>
      <c r="D135" s="209">
        <v>66</v>
      </c>
      <c r="E135" s="209">
        <v>44</v>
      </c>
      <c r="F135" s="209" t="s">
        <v>187</v>
      </c>
      <c r="G135" s="209">
        <v>791921</v>
      </c>
      <c r="H135" s="209">
        <v>13160</v>
      </c>
      <c r="I135" s="209">
        <v>33.700000000000003</v>
      </c>
      <c r="J135" s="209">
        <v>80</v>
      </c>
      <c r="K135" s="209">
        <v>80</v>
      </c>
      <c r="L135" s="209">
        <v>32.200000000000003</v>
      </c>
      <c r="M135" s="209">
        <v>0.86438607208307883</v>
      </c>
      <c r="N135" s="209">
        <v>4.8632999999999997</v>
      </c>
      <c r="O135" s="209">
        <v>5.0144000000000002</v>
      </c>
      <c r="P135" s="209">
        <v>0.255</v>
      </c>
      <c r="Q135" s="209">
        <v>0.32600000000000001</v>
      </c>
      <c r="R135" s="209">
        <v>5.1430999999999996</v>
      </c>
      <c r="S135" s="209">
        <v>2.7E-2</v>
      </c>
      <c r="T135" s="209">
        <v>3.3000000000000002E-2</v>
      </c>
      <c r="U135" s="209">
        <v>2.5999999999999999E-2</v>
      </c>
      <c r="V135" s="209">
        <v>2.5999999999999999E-2</v>
      </c>
      <c r="W135" s="209">
        <v>0</v>
      </c>
      <c r="X135" s="209" t="s">
        <v>188</v>
      </c>
      <c r="Y135" s="209" t="s">
        <v>89</v>
      </c>
      <c r="Z135" s="209" t="s">
        <v>198</v>
      </c>
    </row>
    <row r="136" spans="1:26" s="209" customFormat="1" ht="16.5" customHeight="1" x14ac:dyDescent="0.25">
      <c r="A136" s="207">
        <v>6077</v>
      </c>
      <c r="B136" s="208">
        <v>43272</v>
      </c>
      <c r="C136" s="209" t="s">
        <v>1471</v>
      </c>
      <c r="D136" s="209">
        <v>66</v>
      </c>
      <c r="E136" s="209">
        <v>43</v>
      </c>
      <c r="F136" s="209" t="s">
        <v>193</v>
      </c>
      <c r="G136" s="209">
        <v>625212</v>
      </c>
      <c r="H136" s="209">
        <v>13160</v>
      </c>
      <c r="I136" s="209">
        <v>22.2</v>
      </c>
      <c r="J136" s="209">
        <v>115</v>
      </c>
      <c r="K136" s="209">
        <v>115</v>
      </c>
      <c r="L136" s="209">
        <v>19</v>
      </c>
      <c r="M136" s="209">
        <v>0.94019933554817281</v>
      </c>
      <c r="N136" s="209">
        <v>4.5965999999999996</v>
      </c>
      <c r="O136" s="209">
        <v>4.8704999999999998</v>
      </c>
      <c r="P136" s="209">
        <v>0.60499999999999998</v>
      </c>
      <c r="Q136" s="209">
        <v>0.56799999999999995</v>
      </c>
      <c r="R136" s="209">
        <v>5.1430999999999996</v>
      </c>
      <c r="S136" s="209">
        <v>6.8000000000000005E-2</v>
      </c>
      <c r="T136" s="209">
        <v>0.06</v>
      </c>
      <c r="U136" s="209">
        <v>0.06</v>
      </c>
      <c r="V136" s="209">
        <v>0.06</v>
      </c>
      <c r="W136" s="209">
        <v>0</v>
      </c>
      <c r="X136" s="209" t="s">
        <v>188</v>
      </c>
      <c r="Y136" s="209" t="s">
        <v>89</v>
      </c>
      <c r="Z136" s="209" t="s">
        <v>198</v>
      </c>
    </row>
    <row r="137" spans="1:26" s="209" customFormat="1" ht="16.5" customHeight="1" x14ac:dyDescent="0.25">
      <c r="A137" s="207">
        <v>6076</v>
      </c>
      <c r="B137" s="208">
        <v>43272</v>
      </c>
      <c r="C137" s="209" t="s">
        <v>1459</v>
      </c>
      <c r="D137" s="209">
        <v>68.8</v>
      </c>
      <c r="E137" s="209">
        <v>71</v>
      </c>
      <c r="F137" s="209" t="s">
        <v>291</v>
      </c>
      <c r="G137" s="209">
        <v>521333</v>
      </c>
      <c r="H137" s="209">
        <v>13160</v>
      </c>
      <c r="I137" s="209">
        <v>16.7</v>
      </c>
      <c r="J137" s="209">
        <v>113</v>
      </c>
      <c r="K137" s="209">
        <v>113</v>
      </c>
      <c r="L137" s="209">
        <v>13.9</v>
      </c>
      <c r="M137" s="209">
        <v>0.97317744154057773</v>
      </c>
      <c r="N137" s="209">
        <v>2.2501000000000002</v>
      </c>
      <c r="O137" s="209">
        <v>2.1543000000000001</v>
      </c>
      <c r="P137" s="209">
        <v>2.5470000000000002</v>
      </c>
      <c r="Q137" s="209">
        <v>2.3980000000000001</v>
      </c>
      <c r="R137" s="209">
        <v>5.1430999999999996</v>
      </c>
      <c r="S137" s="209">
        <v>0.58199999999999996</v>
      </c>
      <c r="T137" s="209">
        <v>0.57199999999999995</v>
      </c>
      <c r="U137" s="209">
        <v>0.56200000000000006</v>
      </c>
      <c r="V137" s="209">
        <v>0.56200000000000006</v>
      </c>
      <c r="W137" s="209">
        <v>0</v>
      </c>
      <c r="X137" s="209" t="s">
        <v>1454</v>
      </c>
      <c r="Y137" s="209" t="s">
        <v>89</v>
      </c>
      <c r="Z137" s="209" t="s">
        <v>198</v>
      </c>
    </row>
    <row r="138" spans="1:26" s="209" customFormat="1" ht="16.5" customHeight="1" x14ac:dyDescent="0.25">
      <c r="A138" s="207">
        <v>6075</v>
      </c>
      <c r="B138" s="208">
        <v>43272</v>
      </c>
      <c r="C138" s="209" t="s">
        <v>1472</v>
      </c>
      <c r="D138" s="209">
        <v>68</v>
      </c>
      <c r="E138" s="209">
        <v>67</v>
      </c>
      <c r="F138" s="209" t="s">
        <v>291</v>
      </c>
      <c r="G138" s="209">
        <v>521333</v>
      </c>
      <c r="H138" s="209">
        <v>13160</v>
      </c>
      <c r="I138" s="209">
        <v>17.100000000000001</v>
      </c>
      <c r="J138" s="209">
        <v>121</v>
      </c>
      <c r="K138" s="209">
        <v>121</v>
      </c>
      <c r="L138" s="209">
        <v>13.9</v>
      </c>
      <c r="M138" s="209">
        <v>0.97317744154057773</v>
      </c>
      <c r="N138" s="209">
        <v>2.0670999999999999</v>
      </c>
      <c r="O138" s="209">
        <v>2.1132</v>
      </c>
      <c r="P138" s="209">
        <v>2.9569999999999999</v>
      </c>
      <c r="Q138" s="209">
        <v>3.0670000000000002</v>
      </c>
      <c r="R138" s="209">
        <v>5.1430999999999996</v>
      </c>
      <c r="S138" s="209">
        <v>0.73599999999999999</v>
      </c>
      <c r="T138" s="209">
        <v>0.746</v>
      </c>
      <c r="U138" s="209">
        <v>0.72099999999999997</v>
      </c>
      <c r="V138" s="209">
        <v>0.72099999999999997</v>
      </c>
      <c r="W138" s="209">
        <v>0</v>
      </c>
      <c r="X138" s="209" t="s">
        <v>1454</v>
      </c>
      <c r="Y138" s="209" t="s">
        <v>89</v>
      </c>
      <c r="Z138" s="209" t="s">
        <v>198</v>
      </c>
    </row>
    <row r="139" spans="1:26" s="209" customFormat="1" ht="16.5" customHeight="1" x14ac:dyDescent="0.25">
      <c r="A139" s="207">
        <v>6074</v>
      </c>
      <c r="B139" s="208">
        <v>43272</v>
      </c>
      <c r="C139" s="209" t="s">
        <v>1213</v>
      </c>
      <c r="D139" s="209">
        <v>64.2</v>
      </c>
      <c r="E139" s="209">
        <v>59</v>
      </c>
      <c r="F139" s="209" t="s">
        <v>291</v>
      </c>
      <c r="G139" s="209">
        <v>521333</v>
      </c>
      <c r="H139" s="209">
        <v>13160</v>
      </c>
      <c r="I139" s="209">
        <v>16.7</v>
      </c>
      <c r="J139" s="209">
        <v>113.5</v>
      </c>
      <c r="K139" s="209">
        <v>113.5</v>
      </c>
      <c r="L139" s="209">
        <v>13.9</v>
      </c>
      <c r="M139" s="209">
        <v>0.97317744154057773</v>
      </c>
      <c r="N139" s="209">
        <v>2.1021000000000001</v>
      </c>
      <c r="O139" s="209">
        <v>2.0781999999999998</v>
      </c>
      <c r="P139" s="209">
        <v>2.532</v>
      </c>
      <c r="Q139" s="209">
        <v>2.3980000000000001</v>
      </c>
      <c r="R139" s="209">
        <v>5.1430999999999996</v>
      </c>
      <c r="S139" s="209">
        <v>0.61899999999999999</v>
      </c>
      <c r="T139" s="209">
        <v>0.59299999999999997</v>
      </c>
      <c r="U139" s="209">
        <v>0.59</v>
      </c>
      <c r="V139" s="209">
        <v>0.59</v>
      </c>
      <c r="W139" s="209" t="s">
        <v>148</v>
      </c>
      <c r="X139" s="209" t="s">
        <v>671</v>
      </c>
      <c r="Y139" s="209" t="s">
        <v>89</v>
      </c>
      <c r="Z139" s="209" t="s">
        <v>198</v>
      </c>
    </row>
    <row r="140" spans="1:26" s="209" customFormat="1" ht="16.5" customHeight="1" x14ac:dyDescent="0.25">
      <c r="A140" s="207">
        <v>6073</v>
      </c>
      <c r="B140" s="208">
        <v>43272</v>
      </c>
      <c r="C140" s="209" t="s">
        <v>1473</v>
      </c>
      <c r="D140" s="209">
        <v>64</v>
      </c>
      <c r="E140" s="209">
        <v>59</v>
      </c>
      <c r="F140" s="209" t="s">
        <v>291</v>
      </c>
      <c r="G140" s="209">
        <v>521333</v>
      </c>
      <c r="H140" s="209">
        <v>13160</v>
      </c>
      <c r="I140" s="209">
        <v>16.600000000000001</v>
      </c>
      <c r="J140" s="209">
        <v>113</v>
      </c>
      <c r="K140" s="209">
        <v>113</v>
      </c>
      <c r="L140" s="209">
        <v>13.9</v>
      </c>
      <c r="M140" s="209">
        <v>0.97317744154057773</v>
      </c>
      <c r="N140" s="209">
        <v>2.1406999999999998</v>
      </c>
      <c r="O140" s="209">
        <v>2.1074999999999999</v>
      </c>
      <c r="P140" s="209">
        <v>2.2269999999999999</v>
      </c>
      <c r="Q140" s="209">
        <v>2.1019999999999999</v>
      </c>
      <c r="R140" s="209">
        <v>5.1430999999999996</v>
      </c>
      <c r="S140" s="209">
        <v>0.53500000000000003</v>
      </c>
      <c r="T140" s="209">
        <v>0.51300000000000001</v>
      </c>
      <c r="U140" s="209">
        <v>0.51</v>
      </c>
      <c r="V140" s="209">
        <v>0.51</v>
      </c>
      <c r="W140" s="209" t="s">
        <v>148</v>
      </c>
      <c r="X140" s="209" t="s">
        <v>671</v>
      </c>
      <c r="Y140" s="209" t="s">
        <v>89</v>
      </c>
      <c r="Z140" s="209" t="s">
        <v>198</v>
      </c>
    </row>
    <row r="141" spans="1:26" s="209" customFormat="1" ht="16.5" customHeight="1" x14ac:dyDescent="0.25">
      <c r="A141" s="207">
        <v>6072</v>
      </c>
      <c r="B141" s="208">
        <v>43271</v>
      </c>
      <c r="C141" s="209" t="s">
        <v>1055</v>
      </c>
      <c r="D141" s="209">
        <v>64.2</v>
      </c>
      <c r="E141" s="209">
        <v>55</v>
      </c>
      <c r="F141" s="209" t="s">
        <v>291</v>
      </c>
      <c r="G141" s="209">
        <v>521333</v>
      </c>
      <c r="H141" s="209">
        <v>13160</v>
      </c>
      <c r="I141" s="209">
        <v>16.7</v>
      </c>
      <c r="J141" s="209">
        <v>114</v>
      </c>
      <c r="K141" s="209">
        <v>114</v>
      </c>
      <c r="L141" s="209">
        <v>13.9</v>
      </c>
      <c r="M141" s="209">
        <v>0.97317744154057773</v>
      </c>
      <c r="N141" s="209">
        <v>2.1012</v>
      </c>
      <c r="O141" s="209">
        <v>2.0785</v>
      </c>
      <c r="P141" s="209">
        <v>2.121</v>
      </c>
      <c r="Q141" s="209">
        <v>2.0209999999999999</v>
      </c>
      <c r="R141" s="209">
        <v>5.2488000000000001</v>
      </c>
      <c r="S141" s="209">
        <v>0.53</v>
      </c>
      <c r="T141" s="209">
        <v>0.51</v>
      </c>
      <c r="U141" s="209">
        <v>0.50600000000000001</v>
      </c>
      <c r="V141" s="209">
        <v>0.50600000000000001</v>
      </c>
      <c r="W141" s="209" t="s">
        <v>148</v>
      </c>
      <c r="X141" s="209" t="s">
        <v>671</v>
      </c>
      <c r="Y141" s="209" t="s">
        <v>89</v>
      </c>
      <c r="Z141" s="209" t="s">
        <v>198</v>
      </c>
    </row>
    <row r="142" spans="1:26" s="209" customFormat="1" ht="16.5" customHeight="1" x14ac:dyDescent="0.25">
      <c r="A142" s="207">
        <v>6071</v>
      </c>
      <c r="B142" s="208">
        <v>43271</v>
      </c>
      <c r="C142" s="209" t="s">
        <v>538</v>
      </c>
      <c r="D142" s="209">
        <v>65.8</v>
      </c>
      <c r="E142" s="209">
        <v>58</v>
      </c>
      <c r="F142" s="209" t="s">
        <v>291</v>
      </c>
      <c r="G142" s="209">
        <v>521333</v>
      </c>
      <c r="H142" s="209">
        <v>13160</v>
      </c>
      <c r="I142" s="209">
        <v>16.600000000000001</v>
      </c>
      <c r="J142" s="209">
        <v>113</v>
      </c>
      <c r="K142" s="209">
        <v>113</v>
      </c>
      <c r="L142" s="209">
        <v>13.9</v>
      </c>
      <c r="M142" s="209">
        <v>0.97317744154057773</v>
      </c>
      <c r="N142" s="209">
        <v>2.1543000000000001</v>
      </c>
      <c r="O142" s="209">
        <v>2.1257000000000001</v>
      </c>
      <c r="P142" s="209">
        <v>2.2309999999999999</v>
      </c>
      <c r="Q142" s="209">
        <v>2.1840000000000002</v>
      </c>
      <c r="R142" s="209">
        <v>5.2488000000000001</v>
      </c>
      <c r="S142" s="209">
        <v>0.54400000000000004</v>
      </c>
      <c r="T142" s="209">
        <v>0.53900000000000003</v>
      </c>
      <c r="U142" s="209">
        <v>0.52700000000000002</v>
      </c>
      <c r="V142" s="209">
        <v>0.52700000000000002</v>
      </c>
      <c r="W142" s="209" t="s">
        <v>148</v>
      </c>
      <c r="X142" s="209" t="s">
        <v>671</v>
      </c>
      <c r="Y142" s="209" t="s">
        <v>89</v>
      </c>
      <c r="Z142" s="209" t="s">
        <v>198</v>
      </c>
    </row>
    <row r="143" spans="1:26" s="209" customFormat="1" ht="16.5" customHeight="1" x14ac:dyDescent="0.25">
      <c r="A143" s="207">
        <v>6070</v>
      </c>
      <c r="B143" s="208">
        <v>43271</v>
      </c>
      <c r="C143" s="209" t="s">
        <v>1474</v>
      </c>
      <c r="D143" s="209">
        <v>64</v>
      </c>
      <c r="E143" s="209">
        <v>47</v>
      </c>
      <c r="F143" s="209" t="s">
        <v>291</v>
      </c>
      <c r="G143" s="209">
        <v>521333</v>
      </c>
      <c r="H143" s="209">
        <v>13160</v>
      </c>
      <c r="I143" s="209">
        <v>16.7</v>
      </c>
      <c r="J143" s="209">
        <v>113.5</v>
      </c>
      <c r="K143" s="209">
        <v>113.5</v>
      </c>
      <c r="L143" s="209">
        <v>13.9</v>
      </c>
      <c r="M143" s="209">
        <v>0.97317744154057773</v>
      </c>
      <c r="N143" s="209">
        <v>2.1196000000000002</v>
      </c>
      <c r="O143" s="209">
        <v>2.1078000000000001</v>
      </c>
      <c r="P143" s="209">
        <v>2.3159999999999998</v>
      </c>
      <c r="Q143" s="209">
        <v>2.2010000000000001</v>
      </c>
      <c r="R143" s="209">
        <v>5.2488000000000001</v>
      </c>
      <c r="S143" s="209">
        <v>0.57399999999999995</v>
      </c>
      <c r="T143" s="209">
        <v>0.54800000000000004</v>
      </c>
      <c r="U143" s="209">
        <v>0.54600000000000004</v>
      </c>
      <c r="V143" s="209">
        <v>0.54600000000000004</v>
      </c>
      <c r="W143" s="209" t="s">
        <v>148</v>
      </c>
      <c r="X143" s="209" t="s">
        <v>671</v>
      </c>
      <c r="Y143" s="209" t="s">
        <v>89</v>
      </c>
      <c r="Z143" s="209" t="s">
        <v>198</v>
      </c>
    </row>
    <row r="144" spans="1:26" s="209" customFormat="1" ht="16.5" customHeight="1" x14ac:dyDescent="0.25">
      <c r="A144" s="207">
        <v>6069</v>
      </c>
      <c r="B144" s="208">
        <v>43271</v>
      </c>
      <c r="C144" s="209" t="s">
        <v>1475</v>
      </c>
      <c r="D144" s="209">
        <v>64.599999999999994</v>
      </c>
      <c r="E144" s="209">
        <v>51</v>
      </c>
      <c r="F144" s="209" t="s">
        <v>291</v>
      </c>
      <c r="G144" s="209">
        <v>521333</v>
      </c>
      <c r="H144" s="209">
        <v>13160</v>
      </c>
      <c r="I144" s="209">
        <v>16.600000000000001</v>
      </c>
      <c r="J144" s="209">
        <v>113</v>
      </c>
      <c r="K144" s="209">
        <v>113</v>
      </c>
      <c r="L144" s="209">
        <v>13.9</v>
      </c>
      <c r="M144" s="209">
        <v>0.97317744154057773</v>
      </c>
      <c r="N144" s="209">
        <v>2.1101999999999999</v>
      </c>
      <c r="O144" s="209">
        <v>2.0788000000000002</v>
      </c>
      <c r="P144" s="209">
        <v>2.3319999999999999</v>
      </c>
      <c r="Q144" s="209">
        <v>2.2010000000000001</v>
      </c>
      <c r="R144" s="209">
        <v>5.2488000000000001</v>
      </c>
      <c r="S144" s="209">
        <v>0.57999999999999996</v>
      </c>
      <c r="T144" s="209">
        <v>0.55600000000000005</v>
      </c>
      <c r="U144" s="209">
        <v>0.55300000000000005</v>
      </c>
      <c r="V144" s="209">
        <v>0.55300000000000005</v>
      </c>
      <c r="W144" s="209" t="s">
        <v>148</v>
      </c>
      <c r="X144" s="209" t="s">
        <v>671</v>
      </c>
      <c r="Y144" s="209" t="s">
        <v>89</v>
      </c>
      <c r="Z144" s="209" t="s">
        <v>198</v>
      </c>
    </row>
    <row r="145" spans="1:26" s="209" customFormat="1" ht="16.5" customHeight="1" x14ac:dyDescent="0.25">
      <c r="A145" s="207">
        <v>6068</v>
      </c>
      <c r="B145" s="208">
        <v>43271</v>
      </c>
      <c r="C145" s="209" t="s">
        <v>1476</v>
      </c>
      <c r="D145" s="209">
        <v>66.599999999999994</v>
      </c>
      <c r="E145" s="209">
        <v>57</v>
      </c>
      <c r="F145" s="209" t="s">
        <v>291</v>
      </c>
      <c r="G145" s="209">
        <v>521333</v>
      </c>
      <c r="H145" s="209">
        <v>13160</v>
      </c>
      <c r="I145" s="209">
        <v>16.7</v>
      </c>
      <c r="J145" s="209">
        <v>114</v>
      </c>
      <c r="K145" s="209">
        <v>114</v>
      </c>
      <c r="L145" s="209">
        <v>13.9</v>
      </c>
      <c r="M145" s="209">
        <v>0.97317744154057773</v>
      </c>
      <c r="N145" s="209">
        <v>2.1278000000000001</v>
      </c>
      <c r="O145" s="209">
        <v>2.1189</v>
      </c>
      <c r="P145" s="209">
        <v>2.4020000000000001</v>
      </c>
      <c r="Q145" s="209">
        <v>2.3109999999999999</v>
      </c>
      <c r="R145" s="209">
        <v>5.2488000000000001</v>
      </c>
      <c r="S145" s="209">
        <v>0.59299999999999997</v>
      </c>
      <c r="T145" s="209">
        <v>0.57199999999999995</v>
      </c>
      <c r="U145" s="209">
        <v>0.56699999999999995</v>
      </c>
      <c r="V145" s="209">
        <v>0.56699999999999995</v>
      </c>
      <c r="W145" s="209" t="s">
        <v>148</v>
      </c>
      <c r="X145" s="209" t="s">
        <v>671</v>
      </c>
      <c r="Y145" s="209" t="s">
        <v>89</v>
      </c>
      <c r="Z145" s="209" t="s">
        <v>198</v>
      </c>
    </row>
    <row r="146" spans="1:26" s="209" customFormat="1" ht="16.5" customHeight="1" x14ac:dyDescent="0.25">
      <c r="A146" s="207">
        <v>6067</v>
      </c>
      <c r="B146" s="208">
        <v>43271</v>
      </c>
      <c r="C146" s="209" t="s">
        <v>1477</v>
      </c>
      <c r="D146" s="209">
        <v>64.400000000000006</v>
      </c>
      <c r="E146" s="209">
        <v>56</v>
      </c>
      <c r="F146" s="209" t="s">
        <v>291</v>
      </c>
      <c r="G146" s="209">
        <v>521333</v>
      </c>
      <c r="H146" s="209">
        <v>13160</v>
      </c>
      <c r="I146" s="209">
        <v>17.100000000000001</v>
      </c>
      <c r="J146" s="209">
        <v>121</v>
      </c>
      <c r="K146" s="209">
        <v>121</v>
      </c>
      <c r="L146" s="209">
        <v>13.9</v>
      </c>
      <c r="M146" s="209">
        <v>0.97317744154057773</v>
      </c>
      <c r="N146" s="209">
        <v>2.0830000000000002</v>
      </c>
      <c r="O146" s="209">
        <v>2.0781000000000001</v>
      </c>
      <c r="P146" s="209">
        <v>2.5</v>
      </c>
      <c r="Q146" s="209">
        <v>2.468</v>
      </c>
      <c r="R146" s="209">
        <v>5.2488000000000001</v>
      </c>
      <c r="S146" s="209">
        <v>0.63</v>
      </c>
      <c r="T146" s="209">
        <v>0.623</v>
      </c>
      <c r="U146" s="209">
        <v>0.61</v>
      </c>
      <c r="V146" s="209">
        <v>0.61</v>
      </c>
      <c r="W146" s="209">
        <v>0</v>
      </c>
      <c r="X146" s="209" t="s">
        <v>1454</v>
      </c>
      <c r="Y146" s="209" t="s">
        <v>89</v>
      </c>
      <c r="Z146" s="209" t="s">
        <v>198</v>
      </c>
    </row>
    <row r="147" spans="1:26" s="209" customFormat="1" ht="16.5" customHeight="1" x14ac:dyDescent="0.25">
      <c r="A147" s="207">
        <v>6066</v>
      </c>
      <c r="B147" s="208">
        <v>43271</v>
      </c>
      <c r="C147" s="209" t="s">
        <v>767</v>
      </c>
      <c r="D147" s="209">
        <v>65.3</v>
      </c>
      <c r="E147" s="209">
        <v>60</v>
      </c>
      <c r="F147" s="209" t="s">
        <v>291</v>
      </c>
      <c r="G147" s="209">
        <v>521333</v>
      </c>
      <c r="H147" s="209">
        <v>13160</v>
      </c>
      <c r="I147" s="209">
        <v>16.899999999999999</v>
      </c>
      <c r="J147" s="209">
        <v>118</v>
      </c>
      <c r="K147" s="209">
        <v>119</v>
      </c>
      <c r="L147" s="209">
        <v>13.9</v>
      </c>
      <c r="M147" s="209">
        <v>0.97317744154057773</v>
      </c>
      <c r="N147" s="209">
        <v>2.0259999999999998</v>
      </c>
      <c r="O147" s="209">
        <v>2.0375999999999999</v>
      </c>
      <c r="P147" s="209">
        <v>2.4740000000000002</v>
      </c>
      <c r="Q147" s="209">
        <v>2.5910000000000002</v>
      </c>
      <c r="R147" s="209">
        <v>5.2488000000000001</v>
      </c>
      <c r="S147" s="209">
        <v>0.64100000000000001</v>
      </c>
      <c r="T147" s="209">
        <v>0.66700000000000004</v>
      </c>
      <c r="U147" s="209">
        <v>0.63700000000000001</v>
      </c>
      <c r="V147" s="209">
        <v>0.63700000000000001</v>
      </c>
      <c r="W147" s="209">
        <v>0</v>
      </c>
      <c r="X147" s="209" t="s">
        <v>1454</v>
      </c>
      <c r="Y147" s="209" t="s">
        <v>89</v>
      </c>
      <c r="Z147" s="209" t="s">
        <v>198</v>
      </c>
    </row>
    <row r="148" spans="1:26" s="209" customFormat="1" ht="16.5" customHeight="1" x14ac:dyDescent="0.25">
      <c r="A148" s="207">
        <v>6065</v>
      </c>
      <c r="B148" s="208">
        <v>43271</v>
      </c>
      <c r="C148" s="209" t="s">
        <v>1478</v>
      </c>
      <c r="D148" s="209">
        <v>62.3</v>
      </c>
      <c r="E148" s="209">
        <v>57</v>
      </c>
      <c r="F148" s="209" t="s">
        <v>291</v>
      </c>
      <c r="G148" s="209">
        <v>521333</v>
      </c>
      <c r="H148" s="209">
        <v>13160</v>
      </c>
      <c r="I148" s="209">
        <v>17.100000000000001</v>
      </c>
      <c r="J148" s="209">
        <v>122</v>
      </c>
      <c r="K148" s="209">
        <v>122</v>
      </c>
      <c r="L148" s="209">
        <v>13.9</v>
      </c>
      <c r="M148" s="209">
        <v>0.97317744154057773</v>
      </c>
      <c r="N148" s="209">
        <v>2.0076000000000001</v>
      </c>
      <c r="O148" s="209">
        <v>2.0124</v>
      </c>
      <c r="P148" s="209">
        <v>2.8109999999999999</v>
      </c>
      <c r="Q148" s="209">
        <v>2.7629999999999999</v>
      </c>
      <c r="R148" s="209">
        <v>5.2488000000000001</v>
      </c>
      <c r="S148" s="209">
        <v>0.73499999999999999</v>
      </c>
      <c r="T148" s="209">
        <v>0.72099999999999997</v>
      </c>
      <c r="U148" s="209">
        <v>0.70799999999999996</v>
      </c>
      <c r="V148" s="209">
        <v>0.70799999999999996</v>
      </c>
      <c r="W148" s="209">
        <v>0</v>
      </c>
      <c r="X148" s="209" t="s">
        <v>1454</v>
      </c>
      <c r="Y148" s="209" t="s">
        <v>89</v>
      </c>
      <c r="Z148" s="209" t="s">
        <v>198</v>
      </c>
    </row>
    <row r="149" spans="1:26" s="209" customFormat="1" ht="16.5" customHeight="1" x14ac:dyDescent="0.25">
      <c r="A149" s="207">
        <v>6064</v>
      </c>
      <c r="B149" s="208">
        <v>43271</v>
      </c>
      <c r="C149" s="209" t="s">
        <v>522</v>
      </c>
      <c r="D149" s="209">
        <v>67.3</v>
      </c>
      <c r="E149" s="209">
        <v>51</v>
      </c>
      <c r="F149" s="209" t="s">
        <v>291</v>
      </c>
      <c r="G149" s="209">
        <v>521333</v>
      </c>
      <c r="H149" s="209">
        <v>13160</v>
      </c>
      <c r="I149" s="209">
        <v>17</v>
      </c>
      <c r="J149" s="209">
        <v>119</v>
      </c>
      <c r="K149" s="209">
        <v>119</v>
      </c>
      <c r="L149" s="209">
        <v>13.9</v>
      </c>
      <c r="M149" s="209">
        <v>0.97317744154057773</v>
      </c>
      <c r="N149" s="209">
        <v>2.2711999999999999</v>
      </c>
      <c r="O149" s="209">
        <v>2.1673</v>
      </c>
      <c r="P149" s="209">
        <v>3.2719999999999998</v>
      </c>
      <c r="Q149" s="209">
        <v>3.121</v>
      </c>
      <c r="R149" s="209">
        <v>5.2488000000000001</v>
      </c>
      <c r="S149" s="209">
        <v>0.75600000000000001</v>
      </c>
      <c r="T149" s="209">
        <v>0.75600000000000001</v>
      </c>
      <c r="U149" s="209">
        <v>0.73599999999999999</v>
      </c>
      <c r="V149" s="209">
        <v>0.73599999999999999</v>
      </c>
      <c r="W149" s="209">
        <v>0</v>
      </c>
      <c r="X149" s="209" t="s">
        <v>1454</v>
      </c>
      <c r="Y149" s="209" t="s">
        <v>89</v>
      </c>
      <c r="Z149" s="209" t="s">
        <v>198</v>
      </c>
    </row>
    <row r="150" spans="1:26" s="209" customFormat="1" ht="16.5" customHeight="1" x14ac:dyDescent="0.25">
      <c r="A150" s="207">
        <v>6063</v>
      </c>
      <c r="B150" s="208">
        <v>43271</v>
      </c>
      <c r="C150" s="209" t="s">
        <v>1479</v>
      </c>
      <c r="D150" s="209">
        <v>64.2</v>
      </c>
      <c r="E150" s="209">
        <v>53</v>
      </c>
      <c r="F150" s="209" t="s">
        <v>291</v>
      </c>
      <c r="G150" s="209">
        <v>521333</v>
      </c>
      <c r="H150" s="209">
        <v>13160</v>
      </c>
      <c r="I150" s="209">
        <v>16.7</v>
      </c>
      <c r="J150" s="209">
        <v>113.5</v>
      </c>
      <c r="K150" s="209">
        <v>113.5</v>
      </c>
      <c r="L150" s="209">
        <v>13.9</v>
      </c>
      <c r="M150" s="209">
        <v>0.97317744154057773</v>
      </c>
      <c r="N150" s="209">
        <v>2.0611999999999999</v>
      </c>
      <c r="O150" s="209">
        <v>2.1225000000000001</v>
      </c>
      <c r="P150" s="209">
        <v>3.1858</v>
      </c>
      <c r="Q150" s="209">
        <v>3.2989999999999999</v>
      </c>
      <c r="R150" s="209">
        <v>5.2488000000000001</v>
      </c>
      <c r="S150" s="209">
        <v>0.81100000000000005</v>
      </c>
      <c r="T150" s="209">
        <v>0.81599999999999995</v>
      </c>
      <c r="U150" s="209">
        <v>0.79200000000000004</v>
      </c>
      <c r="V150" s="209">
        <v>0.79200000000000004</v>
      </c>
      <c r="W150" s="209">
        <v>0</v>
      </c>
      <c r="X150" s="209" t="s">
        <v>1454</v>
      </c>
      <c r="Y150" s="209" t="s">
        <v>89</v>
      </c>
      <c r="Z150" s="209" t="s">
        <v>198</v>
      </c>
    </row>
    <row r="151" spans="1:26" s="209" customFormat="1" ht="16.5" customHeight="1" x14ac:dyDescent="0.25">
      <c r="A151" s="207">
        <v>6062</v>
      </c>
      <c r="B151" s="208">
        <v>43271</v>
      </c>
      <c r="C151" s="209" t="s">
        <v>1125</v>
      </c>
      <c r="D151" s="209">
        <v>62.1</v>
      </c>
      <c r="E151" s="209">
        <v>48</v>
      </c>
      <c r="F151" s="209" t="s">
        <v>291</v>
      </c>
      <c r="G151" s="209">
        <v>521333</v>
      </c>
      <c r="H151" s="209">
        <v>13160</v>
      </c>
      <c r="I151" s="209">
        <v>16.899999999999999</v>
      </c>
      <c r="J151" s="209">
        <v>118</v>
      </c>
      <c r="K151" s="209">
        <v>118</v>
      </c>
      <c r="L151" s="209">
        <v>13.9</v>
      </c>
      <c r="M151" s="209">
        <v>0.97317744154057773</v>
      </c>
      <c r="N151" s="209">
        <v>2.0259999999999998</v>
      </c>
      <c r="O151" s="209">
        <v>2.0430000000000001</v>
      </c>
      <c r="P151" s="209">
        <v>3.371</v>
      </c>
      <c r="Q151" s="209">
        <v>3.4119999999999999</v>
      </c>
      <c r="R151" s="209">
        <v>5.2488000000000001</v>
      </c>
      <c r="S151" s="209">
        <v>0.873</v>
      </c>
      <c r="T151" s="209">
        <v>0.877</v>
      </c>
      <c r="U151" s="209">
        <v>0.85199999999999998</v>
      </c>
      <c r="V151" s="209">
        <v>0.85199999999999998</v>
      </c>
      <c r="W151" s="209">
        <v>0</v>
      </c>
      <c r="X151" s="209" t="s">
        <v>1454</v>
      </c>
      <c r="Y151" s="209" t="s">
        <v>89</v>
      </c>
      <c r="Z151" s="209" t="s">
        <v>198</v>
      </c>
    </row>
    <row r="152" spans="1:26" s="209" customFormat="1" ht="16.5" customHeight="1" x14ac:dyDescent="0.25">
      <c r="A152" s="207">
        <v>6061</v>
      </c>
      <c r="B152" s="208">
        <v>43271</v>
      </c>
      <c r="C152" s="209" t="s">
        <v>912</v>
      </c>
      <c r="D152" s="209">
        <v>65.400000000000006</v>
      </c>
      <c r="E152" s="209">
        <v>61</v>
      </c>
      <c r="F152" s="209" t="s">
        <v>291</v>
      </c>
      <c r="G152" s="209">
        <v>521333</v>
      </c>
      <c r="H152" s="209">
        <v>13160</v>
      </c>
      <c r="I152" s="209">
        <v>17.100000000000001</v>
      </c>
      <c r="J152" s="209">
        <v>121</v>
      </c>
      <c r="K152" s="209">
        <v>121</v>
      </c>
      <c r="L152" s="209">
        <v>13.9</v>
      </c>
      <c r="M152" s="209">
        <v>0.97317744154057773</v>
      </c>
      <c r="N152" s="209">
        <v>2.0101</v>
      </c>
      <c r="O152" s="209">
        <v>2.0432000000000001</v>
      </c>
      <c r="P152" s="209">
        <v>3.6869999999999998</v>
      </c>
      <c r="Q152" s="209">
        <v>3.7759999999999998</v>
      </c>
      <c r="R152" s="209">
        <v>5.2488000000000001</v>
      </c>
      <c r="S152" s="209">
        <v>0.96299999999999997</v>
      </c>
      <c r="T152" s="209">
        <v>0.97</v>
      </c>
      <c r="U152" s="209">
        <v>0.94099999999999995</v>
      </c>
      <c r="V152" s="209">
        <v>0.94099999999999995</v>
      </c>
      <c r="W152" s="209">
        <v>0</v>
      </c>
      <c r="X152" s="209" t="s">
        <v>1454</v>
      </c>
      <c r="Y152" s="209" t="s">
        <v>89</v>
      </c>
      <c r="Z152" s="209" t="s">
        <v>198</v>
      </c>
    </row>
    <row r="153" spans="1:26" s="209" customFormat="1" ht="16.5" customHeight="1" x14ac:dyDescent="0.25">
      <c r="A153" s="207">
        <v>6060</v>
      </c>
      <c r="B153" s="208">
        <v>43271</v>
      </c>
      <c r="C153" s="209" t="s">
        <v>1480</v>
      </c>
      <c r="D153" s="209">
        <v>61.2</v>
      </c>
      <c r="E153" s="209">
        <v>52</v>
      </c>
      <c r="F153" s="209" t="s">
        <v>291</v>
      </c>
      <c r="G153" s="209">
        <v>521333</v>
      </c>
      <c r="H153" s="209">
        <v>13160</v>
      </c>
      <c r="I153" s="209">
        <v>16.899999999999999</v>
      </c>
      <c r="J153" s="209">
        <v>118.5</v>
      </c>
      <c r="K153" s="209">
        <v>118.5</v>
      </c>
      <c r="L153" s="209">
        <v>13.9</v>
      </c>
      <c r="M153" s="209">
        <v>0.97317744154057773</v>
      </c>
      <c r="N153" s="209">
        <v>2.2671000000000001</v>
      </c>
      <c r="O153" s="209">
        <v>2.3134000000000001</v>
      </c>
      <c r="P153" s="209">
        <v>3.7850000000000001</v>
      </c>
      <c r="Q153" s="209">
        <v>3.8809999999999998</v>
      </c>
      <c r="R153" s="209">
        <v>5.2488000000000001</v>
      </c>
      <c r="S153" s="209">
        <v>0.876</v>
      </c>
      <c r="T153" s="209">
        <v>0.88100000000000001</v>
      </c>
      <c r="U153" s="209">
        <v>0.85499999999999998</v>
      </c>
      <c r="V153" s="209">
        <v>0.85499999999999998</v>
      </c>
      <c r="W153" s="209">
        <v>0</v>
      </c>
      <c r="X153" s="209" t="s">
        <v>1454</v>
      </c>
      <c r="Y153" s="209" t="s">
        <v>89</v>
      </c>
      <c r="Z153" s="209" t="s">
        <v>198</v>
      </c>
    </row>
    <row r="154" spans="1:26" s="209" customFormat="1" ht="16.5" customHeight="1" x14ac:dyDescent="0.25">
      <c r="A154" s="207">
        <v>6059</v>
      </c>
      <c r="B154" s="208">
        <v>43271</v>
      </c>
      <c r="C154" s="209" t="s">
        <v>1461</v>
      </c>
      <c r="D154" s="209">
        <v>64.599999999999994</v>
      </c>
      <c r="E154" s="209">
        <v>56</v>
      </c>
      <c r="F154" s="209" t="s">
        <v>291</v>
      </c>
      <c r="G154" s="209">
        <v>521333</v>
      </c>
      <c r="H154" s="209">
        <v>13160</v>
      </c>
      <c r="I154" s="209">
        <v>16.899999999999999</v>
      </c>
      <c r="J154" s="209">
        <v>118</v>
      </c>
      <c r="K154" s="209">
        <v>118</v>
      </c>
      <c r="L154" s="209">
        <v>13.9</v>
      </c>
      <c r="M154" s="209">
        <v>0.97317744154057773</v>
      </c>
      <c r="N154" s="209">
        <v>2.0038</v>
      </c>
      <c r="O154" s="209">
        <v>2.0165000000000002</v>
      </c>
      <c r="P154" s="209">
        <v>3.0089999999999999</v>
      </c>
      <c r="Q154" s="209">
        <v>3.0649999999999999</v>
      </c>
      <c r="R154" s="209">
        <v>5.2488000000000001</v>
      </c>
      <c r="S154" s="209">
        <v>0.78800000000000003</v>
      </c>
      <c r="T154" s="209">
        <v>0.79800000000000004</v>
      </c>
      <c r="U154" s="209">
        <v>0.77200000000000002</v>
      </c>
      <c r="V154" s="209">
        <v>0.77200000000000002</v>
      </c>
      <c r="W154" s="209">
        <v>0</v>
      </c>
      <c r="X154" s="209" t="s">
        <v>1454</v>
      </c>
      <c r="Y154" s="209" t="s">
        <v>89</v>
      </c>
      <c r="Z154" s="209" t="s">
        <v>198</v>
      </c>
    </row>
    <row r="155" spans="1:26" s="209" customFormat="1" ht="16.5" customHeight="1" x14ac:dyDescent="0.25">
      <c r="A155" s="207">
        <v>6058</v>
      </c>
      <c r="B155" s="208">
        <v>43271</v>
      </c>
      <c r="C155" s="209" t="s">
        <v>858</v>
      </c>
      <c r="D155" s="209">
        <v>69.099999999999994</v>
      </c>
      <c r="E155" s="209">
        <v>60</v>
      </c>
      <c r="F155" s="209" t="s">
        <v>291</v>
      </c>
      <c r="G155" s="209">
        <v>521333</v>
      </c>
      <c r="H155" s="209">
        <v>13160</v>
      </c>
      <c r="I155" s="209">
        <v>16.899999999999999</v>
      </c>
      <c r="J155" s="209">
        <v>117.5</v>
      </c>
      <c r="K155" s="209">
        <v>117.5</v>
      </c>
      <c r="L155" s="209">
        <v>13.9</v>
      </c>
      <c r="M155" s="209">
        <v>0.97317744154057773</v>
      </c>
      <c r="N155" s="209">
        <v>2.1095000000000002</v>
      </c>
      <c r="O155" s="209">
        <v>2.0371000000000001</v>
      </c>
      <c r="P155" s="209">
        <v>3.2370000000000001</v>
      </c>
      <c r="Q155" s="209">
        <v>3.1160000000000001</v>
      </c>
      <c r="R155" s="209">
        <v>5.2488000000000001</v>
      </c>
      <c r="S155" s="209">
        <v>0.80500000000000005</v>
      </c>
      <c r="T155" s="209">
        <v>0.80300000000000005</v>
      </c>
      <c r="U155" s="209">
        <v>0.78200000000000003</v>
      </c>
      <c r="V155" s="209">
        <v>0.78200000000000003</v>
      </c>
      <c r="W155" s="209">
        <v>0</v>
      </c>
      <c r="X155" s="209" t="s">
        <v>1454</v>
      </c>
      <c r="Y155" s="209" t="s">
        <v>89</v>
      </c>
      <c r="Z155" s="209" t="s">
        <v>198</v>
      </c>
    </row>
    <row r="156" spans="1:26" s="209" customFormat="1" ht="16.5" customHeight="1" x14ac:dyDescent="0.25">
      <c r="A156" s="207">
        <v>6057</v>
      </c>
      <c r="B156" s="208">
        <v>43271</v>
      </c>
      <c r="C156" s="209" t="s">
        <v>1481</v>
      </c>
      <c r="D156" s="209">
        <v>67.400000000000006</v>
      </c>
      <c r="E156" s="209">
        <v>56</v>
      </c>
      <c r="F156" s="209" t="s">
        <v>291</v>
      </c>
      <c r="G156" s="209">
        <v>521333</v>
      </c>
      <c r="H156" s="209">
        <v>13160</v>
      </c>
      <c r="I156" s="209">
        <v>17</v>
      </c>
      <c r="J156" s="209">
        <v>120</v>
      </c>
      <c r="K156" s="209">
        <v>120</v>
      </c>
      <c r="L156" s="209">
        <v>13.9</v>
      </c>
      <c r="M156" s="209">
        <v>0.97317744154057773</v>
      </c>
      <c r="N156" s="209">
        <v>2.109</v>
      </c>
      <c r="O156" s="209">
        <v>2.1187</v>
      </c>
      <c r="P156" s="209">
        <v>3.1070000000000002</v>
      </c>
      <c r="Q156" s="209">
        <v>3.13</v>
      </c>
      <c r="R156" s="209">
        <v>5.2488000000000001</v>
      </c>
      <c r="S156" s="209">
        <v>0.77300000000000002</v>
      </c>
      <c r="T156" s="209">
        <v>0.77500000000000002</v>
      </c>
      <c r="U156" s="209">
        <v>0.753</v>
      </c>
      <c r="V156" s="209">
        <v>0.753</v>
      </c>
      <c r="W156" s="209">
        <v>0</v>
      </c>
      <c r="X156" s="209" t="s">
        <v>1454</v>
      </c>
      <c r="Y156" s="209" t="s">
        <v>89</v>
      </c>
      <c r="Z156" s="209" t="s">
        <v>198</v>
      </c>
    </row>
    <row r="157" spans="1:26" s="209" customFormat="1" ht="16.5" customHeight="1" x14ac:dyDescent="0.25">
      <c r="A157" s="207">
        <v>6056</v>
      </c>
      <c r="B157" s="208">
        <v>43271</v>
      </c>
      <c r="C157" s="209" t="s">
        <v>1308</v>
      </c>
      <c r="D157" s="209">
        <v>69.3</v>
      </c>
      <c r="E157" s="209">
        <v>52</v>
      </c>
      <c r="F157" s="209" t="s">
        <v>193</v>
      </c>
      <c r="G157" s="209">
        <v>625212</v>
      </c>
      <c r="H157" s="209">
        <v>13160</v>
      </c>
      <c r="I157" s="209">
        <v>22.8</v>
      </c>
      <c r="J157" s="209">
        <v>119</v>
      </c>
      <c r="K157" s="209">
        <v>119</v>
      </c>
      <c r="L157" s="209">
        <v>19.399999999999999</v>
      </c>
      <c r="M157" s="209">
        <v>0.9377070907886017</v>
      </c>
      <c r="N157" s="209">
        <v>4.9732000000000003</v>
      </c>
      <c r="O157" s="209">
        <v>4.8925000000000001</v>
      </c>
      <c r="P157" s="209">
        <v>0.95199999999999996</v>
      </c>
      <c r="Q157" s="209">
        <v>0.88700000000000001</v>
      </c>
      <c r="R157" s="209">
        <v>5.2488000000000001</v>
      </c>
      <c r="S157" s="209">
        <v>0.1</v>
      </c>
      <c r="T157" s="209">
        <v>9.5000000000000001E-2</v>
      </c>
      <c r="U157" s="209">
        <v>9.0999999999999998E-2</v>
      </c>
      <c r="V157" s="209">
        <v>9.0999999999999998E-2</v>
      </c>
      <c r="W157" s="209">
        <v>0</v>
      </c>
      <c r="X157" s="209" t="s">
        <v>1454</v>
      </c>
      <c r="Y157" s="209" t="s">
        <v>89</v>
      </c>
      <c r="Z157" s="209" t="s">
        <v>198</v>
      </c>
    </row>
    <row r="158" spans="1:26" s="209" customFormat="1" ht="16.5" customHeight="1" x14ac:dyDescent="0.25">
      <c r="A158" s="207">
        <v>6055</v>
      </c>
      <c r="B158" s="208">
        <v>43271</v>
      </c>
      <c r="C158" s="209" t="s">
        <v>1482</v>
      </c>
      <c r="D158" s="209">
        <v>69.400000000000006</v>
      </c>
      <c r="E158" s="209">
        <v>48</v>
      </c>
      <c r="F158" s="209" t="s">
        <v>187</v>
      </c>
      <c r="G158" s="209">
        <v>791921</v>
      </c>
      <c r="H158" s="209">
        <v>13160</v>
      </c>
      <c r="I158" s="209">
        <v>33.200000000000003</v>
      </c>
      <c r="J158" s="209">
        <v>78.5</v>
      </c>
      <c r="K158" s="209">
        <v>78.5</v>
      </c>
      <c r="L158" s="209">
        <v>31.6</v>
      </c>
      <c r="M158" s="209">
        <v>0.86756591048436549</v>
      </c>
      <c r="N158" s="209">
        <v>4.9176000000000002</v>
      </c>
      <c r="O158" s="209">
        <v>4.9762000000000004</v>
      </c>
      <c r="P158" s="209">
        <v>0.49</v>
      </c>
      <c r="Q158" s="209">
        <v>0.54200000000000004</v>
      </c>
      <c r="R158" s="209">
        <v>5.2488000000000001</v>
      </c>
      <c r="S158" s="209">
        <v>5.1999999999999998E-2</v>
      </c>
      <c r="T158" s="209">
        <v>5.7000000000000002E-2</v>
      </c>
      <c r="U158" s="209">
        <v>4.7E-2</v>
      </c>
      <c r="V158" s="209">
        <v>4.7E-2</v>
      </c>
      <c r="W158" s="209">
        <v>0</v>
      </c>
      <c r="X158" s="209" t="s">
        <v>1454</v>
      </c>
      <c r="Y158" s="209" t="s">
        <v>89</v>
      </c>
      <c r="Z158" s="209" t="s">
        <v>207</v>
      </c>
    </row>
    <row r="159" spans="1:26" s="209" customFormat="1" ht="16.5" customHeight="1" x14ac:dyDescent="0.25">
      <c r="A159" s="207">
        <v>6054</v>
      </c>
      <c r="B159" s="208">
        <v>43271</v>
      </c>
      <c r="C159" s="209" t="s">
        <v>1017</v>
      </c>
      <c r="D159" s="209">
        <v>67.7</v>
      </c>
      <c r="E159" s="209">
        <v>44</v>
      </c>
      <c r="F159" s="209" t="s">
        <v>193</v>
      </c>
      <c r="G159" s="209">
        <v>625212</v>
      </c>
      <c r="H159" s="209">
        <v>13160</v>
      </c>
      <c r="I159" s="209">
        <v>22.7</v>
      </c>
      <c r="J159" s="209">
        <v>119.5</v>
      </c>
      <c r="K159" s="209">
        <v>119.5</v>
      </c>
      <c r="L159" s="209">
        <v>19.2</v>
      </c>
      <c r="M159" s="209">
        <v>0.93895155938951569</v>
      </c>
      <c r="N159" s="209">
        <v>5.1253000000000002</v>
      </c>
      <c r="O159" s="209">
        <v>5.0213999999999999</v>
      </c>
      <c r="P159" s="209">
        <v>0.89300000000000002</v>
      </c>
      <c r="Q159" s="209">
        <v>0.85099999999999998</v>
      </c>
      <c r="R159" s="209">
        <v>5.2488000000000001</v>
      </c>
      <c r="S159" s="209">
        <v>9.0999999999999998E-2</v>
      </c>
      <c r="T159" s="209">
        <v>8.8999999999999996E-2</v>
      </c>
      <c r="U159" s="209">
        <v>8.5000000000000006E-2</v>
      </c>
      <c r="V159" s="209">
        <v>8.5000000000000006E-2</v>
      </c>
      <c r="W159" s="209">
        <v>0</v>
      </c>
      <c r="X159" s="209" t="s">
        <v>1454</v>
      </c>
      <c r="Y159" s="209" t="s">
        <v>89</v>
      </c>
      <c r="Z159" s="209" t="s">
        <v>198</v>
      </c>
    </row>
    <row r="160" spans="1:26" s="209" customFormat="1" ht="16.5" customHeight="1" x14ac:dyDescent="0.25">
      <c r="A160" s="207">
        <v>6053</v>
      </c>
      <c r="B160" s="208">
        <v>43271</v>
      </c>
      <c r="C160" s="209" t="s">
        <v>1424</v>
      </c>
      <c r="D160" s="209">
        <v>67.7</v>
      </c>
      <c r="E160" s="209">
        <v>44</v>
      </c>
      <c r="F160" s="209" t="s">
        <v>193</v>
      </c>
      <c r="G160" s="209">
        <v>625212</v>
      </c>
      <c r="H160" s="209">
        <v>13160</v>
      </c>
      <c r="I160" s="209">
        <v>22.7</v>
      </c>
      <c r="J160" s="209">
        <v>118.5</v>
      </c>
      <c r="K160" s="209">
        <v>118.5</v>
      </c>
      <c r="L160" s="209">
        <v>19.3</v>
      </c>
      <c r="M160" s="209">
        <v>0.93832891246684347</v>
      </c>
      <c r="N160" s="209">
        <v>4.9112</v>
      </c>
      <c r="O160" s="209">
        <v>4.8471000000000002</v>
      </c>
      <c r="P160" s="209">
        <v>0.97399999999999998</v>
      </c>
      <c r="Q160" s="209">
        <v>0.92100000000000004</v>
      </c>
      <c r="R160" s="209">
        <v>5.2488000000000001</v>
      </c>
      <c r="S160" s="209">
        <v>0.104</v>
      </c>
      <c r="T160" s="209">
        <v>0.1</v>
      </c>
      <c r="U160" s="209">
        <v>9.6000000000000002E-2</v>
      </c>
      <c r="V160" s="209">
        <v>9.6000000000000002E-2</v>
      </c>
      <c r="W160" s="209">
        <v>0</v>
      </c>
      <c r="X160" s="209" t="s">
        <v>1454</v>
      </c>
      <c r="Y160" s="209" t="s">
        <v>89</v>
      </c>
      <c r="Z160" s="209" t="s">
        <v>198</v>
      </c>
    </row>
    <row r="161" spans="1:26" s="209" customFormat="1" ht="16.5" customHeight="1" x14ac:dyDescent="0.25">
      <c r="A161" s="207">
        <v>6052</v>
      </c>
      <c r="B161" s="208">
        <v>43271</v>
      </c>
      <c r="C161" s="209" t="s">
        <v>1387</v>
      </c>
      <c r="D161" s="209">
        <v>67.5</v>
      </c>
      <c r="E161" s="209">
        <v>44</v>
      </c>
      <c r="F161" s="209" t="s">
        <v>193</v>
      </c>
      <c r="G161" s="209">
        <v>625212</v>
      </c>
      <c r="H161" s="209">
        <v>13160</v>
      </c>
      <c r="I161" s="209">
        <v>22.8</v>
      </c>
      <c r="J161" s="209">
        <v>117.5</v>
      </c>
      <c r="K161" s="209">
        <v>117.5</v>
      </c>
      <c r="L161" s="209">
        <v>19.399999999999999</v>
      </c>
      <c r="M161" s="209">
        <v>0.9377070907886017</v>
      </c>
      <c r="N161" s="209">
        <v>5.0761000000000003</v>
      </c>
      <c r="O161" s="209">
        <v>5.1820000000000004</v>
      </c>
      <c r="P161" s="209">
        <v>0.82099999999999995</v>
      </c>
      <c r="Q161" s="209">
        <v>0.873</v>
      </c>
      <c r="R161" s="209">
        <v>5.2488000000000001</v>
      </c>
      <c r="S161" s="209">
        <v>8.5000000000000006E-2</v>
      </c>
      <c r="T161" s="209">
        <v>8.7999999999999995E-2</v>
      </c>
      <c r="U161" s="209">
        <v>8.1000000000000003E-2</v>
      </c>
      <c r="V161" s="209">
        <v>8.1000000000000003E-2</v>
      </c>
      <c r="W161" s="209">
        <v>0</v>
      </c>
      <c r="X161" s="209" t="s">
        <v>1454</v>
      </c>
      <c r="Y161" s="209" t="s">
        <v>89</v>
      </c>
      <c r="Z161" s="209" t="s">
        <v>198</v>
      </c>
    </row>
    <row r="162" spans="1:26" s="209" customFormat="1" ht="16.5" customHeight="1" x14ac:dyDescent="0.25">
      <c r="A162" s="207">
        <v>6051</v>
      </c>
      <c r="B162" s="208">
        <v>43271</v>
      </c>
      <c r="C162" s="209" t="s">
        <v>233</v>
      </c>
      <c r="D162" s="209">
        <v>67.5</v>
      </c>
      <c r="E162" s="209">
        <v>45</v>
      </c>
      <c r="F162" s="209" t="s">
        <v>187</v>
      </c>
      <c r="G162" s="209">
        <v>791921</v>
      </c>
      <c r="H162" s="209">
        <v>13160</v>
      </c>
      <c r="I162" s="209">
        <v>33.200000000000003</v>
      </c>
      <c r="J162" s="209">
        <v>76.5</v>
      </c>
      <c r="K162" s="209">
        <v>76.5</v>
      </c>
      <c r="L162" s="209">
        <v>31.8</v>
      </c>
      <c r="M162" s="209">
        <v>0.86650336803429262</v>
      </c>
      <c r="N162" s="209">
        <v>5.01</v>
      </c>
      <c r="O162" s="209">
        <v>5.141</v>
      </c>
      <c r="P162" s="209">
        <v>0.41099999999999998</v>
      </c>
      <c r="Q162" s="209">
        <v>0.47299999999999998</v>
      </c>
      <c r="R162" s="209">
        <v>5.2488000000000001</v>
      </c>
      <c r="S162" s="209">
        <v>4.2999999999999997E-2</v>
      </c>
      <c r="T162" s="209">
        <v>4.8000000000000001E-2</v>
      </c>
      <c r="U162" s="209">
        <v>3.9E-2</v>
      </c>
      <c r="V162" s="209">
        <v>3.9E-2</v>
      </c>
      <c r="W162" s="209">
        <v>0</v>
      </c>
      <c r="X162" s="209" t="s">
        <v>1454</v>
      </c>
      <c r="Y162" s="209" t="s">
        <v>89</v>
      </c>
      <c r="Z162" s="209" t="s">
        <v>207</v>
      </c>
    </row>
    <row r="163" spans="1:26" s="209" customFormat="1" ht="16.5" customHeight="1" x14ac:dyDescent="0.25">
      <c r="A163" s="207">
        <v>6050</v>
      </c>
      <c r="B163" s="208">
        <v>43271</v>
      </c>
      <c r="C163" s="209" t="s">
        <v>1438</v>
      </c>
      <c r="D163" s="209">
        <v>66.099999999999994</v>
      </c>
      <c r="E163" s="209">
        <v>45</v>
      </c>
      <c r="F163" s="209" t="s">
        <v>187</v>
      </c>
      <c r="G163" s="209">
        <v>791921</v>
      </c>
      <c r="H163" s="209">
        <v>13160</v>
      </c>
      <c r="I163" s="209">
        <v>33.1</v>
      </c>
      <c r="J163" s="209">
        <v>72.5</v>
      </c>
      <c r="K163" s="209">
        <v>72.5</v>
      </c>
      <c r="L163" s="209">
        <v>32</v>
      </c>
      <c r="M163" s="209">
        <v>0.86544342507645255</v>
      </c>
      <c r="N163" s="209">
        <v>4.9017999999999997</v>
      </c>
      <c r="O163" s="209">
        <v>4.8712</v>
      </c>
      <c r="P163" s="209">
        <v>0.41199999999999998</v>
      </c>
      <c r="Q163" s="209">
        <v>0.39100000000000001</v>
      </c>
      <c r="R163" s="209">
        <v>5.2488000000000001</v>
      </c>
      <c r="S163" s="209">
        <v>4.3999999999999997E-2</v>
      </c>
      <c r="T163" s="209">
        <v>4.2000000000000003E-2</v>
      </c>
      <c r="U163" s="209">
        <v>3.6999999999999998E-2</v>
      </c>
      <c r="V163" s="209">
        <v>3.6999999999999998E-2</v>
      </c>
      <c r="W163" s="209">
        <v>0</v>
      </c>
      <c r="X163" s="209" t="s">
        <v>1454</v>
      </c>
      <c r="Y163" s="209" t="s">
        <v>89</v>
      </c>
      <c r="Z163" s="209" t="s">
        <v>207</v>
      </c>
    </row>
    <row r="164" spans="1:26" s="209" customFormat="1" ht="16.5" customHeight="1" x14ac:dyDescent="0.25">
      <c r="A164" s="207">
        <v>6049</v>
      </c>
      <c r="B164" s="208">
        <v>43271</v>
      </c>
      <c r="C164" s="209" t="s">
        <v>216</v>
      </c>
      <c r="D164" s="209">
        <v>65.7</v>
      </c>
      <c r="E164" s="209">
        <v>51</v>
      </c>
      <c r="F164" s="209" t="s">
        <v>187</v>
      </c>
      <c r="G164" s="209">
        <v>791921</v>
      </c>
      <c r="H164" s="209">
        <v>13160</v>
      </c>
      <c r="I164" s="209">
        <v>33.1</v>
      </c>
      <c r="J164" s="209">
        <v>74.5</v>
      </c>
      <c r="K164" s="209">
        <v>74.5</v>
      </c>
      <c r="L164" s="209">
        <v>31.8</v>
      </c>
      <c r="M164" s="209">
        <v>0.86650336803429262</v>
      </c>
      <c r="N164" s="209">
        <v>4.8033000000000001</v>
      </c>
      <c r="O164" s="209">
        <v>4.9103000000000003</v>
      </c>
      <c r="P164" s="209">
        <v>0.376</v>
      </c>
      <c r="Q164" s="209">
        <v>0.40699999999999997</v>
      </c>
      <c r="R164" s="209">
        <v>5.2488000000000001</v>
      </c>
      <c r="S164" s="209">
        <v>4.1000000000000002E-2</v>
      </c>
      <c r="T164" s="209">
        <v>4.3999999999999997E-2</v>
      </c>
      <c r="U164" s="209">
        <v>3.6999999999999998E-2</v>
      </c>
      <c r="V164" s="209">
        <v>3.6999999999999998E-2</v>
      </c>
      <c r="W164" s="209">
        <v>0</v>
      </c>
      <c r="X164" s="209" t="s">
        <v>1454</v>
      </c>
      <c r="Y164" s="209" t="s">
        <v>89</v>
      </c>
      <c r="Z164" s="209" t="s">
        <v>207</v>
      </c>
    </row>
    <row r="165" spans="1:26" s="209" customFormat="1" ht="16.5" customHeight="1" x14ac:dyDescent="0.25">
      <c r="A165" s="207">
        <v>6048</v>
      </c>
      <c r="B165" s="208">
        <v>43271</v>
      </c>
      <c r="C165" s="209" t="s">
        <v>288</v>
      </c>
      <c r="D165" s="209">
        <v>64.8</v>
      </c>
      <c r="E165" s="209">
        <v>53</v>
      </c>
      <c r="F165" s="209" t="s">
        <v>187</v>
      </c>
      <c r="G165" s="209">
        <v>791921</v>
      </c>
      <c r="H165" s="209">
        <v>13160</v>
      </c>
      <c r="I165" s="209">
        <v>32.799999999999997</v>
      </c>
      <c r="J165" s="209">
        <v>70.5</v>
      </c>
      <c r="K165" s="209">
        <v>70.5</v>
      </c>
      <c r="L165" s="209">
        <v>31.9</v>
      </c>
      <c r="M165" s="209">
        <v>0.8659730722154223</v>
      </c>
      <c r="N165" s="209">
        <v>5.0077999999999996</v>
      </c>
      <c r="O165" s="209">
        <v>5.0651000000000002</v>
      </c>
      <c r="P165" s="209">
        <v>0.41199999999999998</v>
      </c>
      <c r="Q165" s="209">
        <v>0.45200000000000001</v>
      </c>
      <c r="R165" s="209">
        <v>5.2488000000000001</v>
      </c>
      <c r="S165" s="209">
        <v>4.2999999999999997E-2</v>
      </c>
      <c r="T165" s="209">
        <v>4.7E-2</v>
      </c>
      <c r="U165" s="209">
        <v>3.9E-2</v>
      </c>
      <c r="V165" s="209">
        <v>3.9E-2</v>
      </c>
      <c r="W165" s="209">
        <v>0</v>
      </c>
      <c r="X165" s="209" t="s">
        <v>1454</v>
      </c>
      <c r="Y165" s="209" t="s">
        <v>89</v>
      </c>
      <c r="Z165" s="209" t="s">
        <v>207</v>
      </c>
    </row>
    <row r="166" spans="1:26" s="209" customFormat="1" ht="16.5" customHeight="1" x14ac:dyDescent="0.25">
      <c r="A166" s="207">
        <v>6047</v>
      </c>
      <c r="B166" s="208">
        <v>43271</v>
      </c>
      <c r="C166" s="209" t="s">
        <v>396</v>
      </c>
      <c r="D166" s="209">
        <v>63.5</v>
      </c>
      <c r="E166" s="209">
        <v>59</v>
      </c>
      <c r="F166" s="209" t="s">
        <v>187</v>
      </c>
      <c r="G166" s="209">
        <v>791921</v>
      </c>
      <c r="H166" s="209">
        <v>13160</v>
      </c>
      <c r="I166" s="209">
        <v>33.200000000000003</v>
      </c>
      <c r="J166" s="209">
        <v>74.5</v>
      </c>
      <c r="K166" s="209">
        <v>74.5</v>
      </c>
      <c r="L166" s="209">
        <v>31.9</v>
      </c>
      <c r="M166" s="209">
        <v>0.8659730722154223</v>
      </c>
      <c r="N166" s="209">
        <v>5.0034000000000001</v>
      </c>
      <c r="O166" s="209">
        <v>5.0320999999999998</v>
      </c>
      <c r="P166" s="209">
        <v>0.45</v>
      </c>
      <c r="Q166" s="209">
        <v>0.47199999999999998</v>
      </c>
      <c r="R166" s="209">
        <v>5.2488000000000001</v>
      </c>
      <c r="S166" s="209">
        <v>4.7E-2</v>
      </c>
      <c r="T166" s="209">
        <v>4.9000000000000002E-2</v>
      </c>
      <c r="U166" s="209">
        <v>4.2000000000000003E-2</v>
      </c>
      <c r="V166" s="209">
        <v>4.2000000000000003E-2</v>
      </c>
      <c r="W166" s="209">
        <v>0</v>
      </c>
      <c r="X166" s="209" t="s">
        <v>1454</v>
      </c>
      <c r="Y166" s="209" t="s">
        <v>89</v>
      </c>
      <c r="Z166" s="209" t="s">
        <v>207</v>
      </c>
    </row>
    <row r="167" spans="1:26" s="209" customFormat="1" ht="16.5" customHeight="1" x14ac:dyDescent="0.25">
      <c r="A167" s="207">
        <v>6046</v>
      </c>
      <c r="B167" s="208">
        <v>43271</v>
      </c>
      <c r="C167" s="209" t="s">
        <v>1483</v>
      </c>
      <c r="D167" s="209">
        <v>67.400000000000006</v>
      </c>
      <c r="E167" s="209">
        <v>56</v>
      </c>
      <c r="F167" s="209" t="s">
        <v>187</v>
      </c>
      <c r="G167" s="209">
        <v>791921</v>
      </c>
      <c r="H167" s="209">
        <v>13160</v>
      </c>
      <c r="I167" s="209">
        <v>33</v>
      </c>
      <c r="J167" s="209">
        <v>75.5</v>
      </c>
      <c r="K167" s="209">
        <v>75.5</v>
      </c>
      <c r="L167" s="209">
        <v>31.7</v>
      </c>
      <c r="M167" s="209">
        <v>0.86703431372549022</v>
      </c>
      <c r="N167" s="209">
        <v>4.9672999999999998</v>
      </c>
      <c r="O167" s="209">
        <v>4.9561999999999999</v>
      </c>
      <c r="P167" s="209">
        <v>0.502</v>
      </c>
      <c r="Q167" s="209">
        <v>0.48099999999999998</v>
      </c>
      <c r="R167" s="209">
        <v>5.2488000000000001</v>
      </c>
      <c r="S167" s="209">
        <v>5.2999999999999999E-2</v>
      </c>
      <c r="T167" s="209">
        <v>5.0999999999999997E-2</v>
      </c>
      <c r="U167" s="209">
        <v>4.4999999999999998E-2</v>
      </c>
      <c r="V167" s="209">
        <v>4.4999999999999998E-2</v>
      </c>
      <c r="W167" s="209">
        <v>0</v>
      </c>
      <c r="X167" s="209" t="s">
        <v>1454</v>
      </c>
      <c r="Y167" s="209" t="s">
        <v>89</v>
      </c>
      <c r="Z167" s="209" t="s">
        <v>207</v>
      </c>
    </row>
    <row r="168" spans="1:26" s="209" customFormat="1" ht="16.5" customHeight="1" x14ac:dyDescent="0.25">
      <c r="A168" s="207">
        <v>6045</v>
      </c>
      <c r="B168" s="208">
        <v>43271</v>
      </c>
      <c r="C168" s="209" t="s">
        <v>327</v>
      </c>
      <c r="D168" s="209">
        <v>62.1</v>
      </c>
      <c r="E168" s="209">
        <v>54</v>
      </c>
      <c r="F168" s="209" t="s">
        <v>187</v>
      </c>
      <c r="G168" s="209">
        <v>791921</v>
      </c>
      <c r="H168" s="209">
        <v>13160</v>
      </c>
      <c r="I168" s="209">
        <v>33.9</v>
      </c>
      <c r="J168" s="209">
        <v>73.5</v>
      </c>
      <c r="K168" s="209">
        <v>73.5</v>
      </c>
      <c r="L168" s="209">
        <v>32.700000000000003</v>
      </c>
      <c r="M168" s="209">
        <v>0.86175395858708903</v>
      </c>
      <c r="N168" s="209">
        <v>5.1651999999999996</v>
      </c>
      <c r="O168" s="209">
        <v>5.0785</v>
      </c>
      <c r="P168" s="209">
        <v>0.54100000000000004</v>
      </c>
      <c r="Q168" s="209">
        <v>0.51500000000000001</v>
      </c>
      <c r="R168" s="209">
        <v>5.2488000000000001</v>
      </c>
      <c r="S168" s="209">
        <v>5.5E-2</v>
      </c>
      <c r="T168" s="209">
        <v>5.2999999999999999E-2</v>
      </c>
      <c r="U168" s="209">
        <v>4.7E-2</v>
      </c>
      <c r="V168" s="209">
        <v>4.7E-2</v>
      </c>
      <c r="W168" s="209">
        <v>0</v>
      </c>
      <c r="X168" s="209" t="s">
        <v>1454</v>
      </c>
      <c r="Y168" s="209" t="s">
        <v>89</v>
      </c>
      <c r="Z168" s="209" t="s">
        <v>207</v>
      </c>
    </row>
    <row r="169" spans="1:26" s="209" customFormat="1" ht="16.5" customHeight="1" x14ac:dyDescent="0.25">
      <c r="A169" s="207">
        <v>6044</v>
      </c>
      <c r="B169" s="208">
        <v>43271</v>
      </c>
      <c r="C169" s="209" t="s">
        <v>501</v>
      </c>
      <c r="D169" s="209">
        <v>68.3</v>
      </c>
      <c r="E169" s="209">
        <v>53</v>
      </c>
      <c r="F169" s="209" t="s">
        <v>187</v>
      </c>
      <c r="G169" s="209">
        <v>791921</v>
      </c>
      <c r="H169" s="209">
        <v>13160</v>
      </c>
      <c r="I169" s="209">
        <v>33.200000000000003</v>
      </c>
      <c r="J169" s="209">
        <v>72.5</v>
      </c>
      <c r="K169" s="209">
        <v>72.5</v>
      </c>
      <c r="L169" s="209">
        <v>32.1</v>
      </c>
      <c r="M169" s="209">
        <v>0.86491442542787289</v>
      </c>
      <c r="N169" s="209">
        <v>5.1341000000000001</v>
      </c>
      <c r="O169" s="209">
        <v>5.0522999999999998</v>
      </c>
      <c r="P169" s="209">
        <v>0.40200000000000002</v>
      </c>
      <c r="Q169" s="209">
        <v>0.40300000000000002</v>
      </c>
      <c r="R169" s="209">
        <v>5.2488000000000001</v>
      </c>
      <c r="S169" s="209">
        <v>4.1000000000000002E-2</v>
      </c>
      <c r="T169" s="209">
        <v>4.2000000000000003E-2</v>
      </c>
      <c r="U169" s="209">
        <v>3.5999999999999997E-2</v>
      </c>
      <c r="V169" s="209">
        <v>3.5999999999999997E-2</v>
      </c>
      <c r="W169" s="209">
        <v>0</v>
      </c>
      <c r="X169" s="209" t="s">
        <v>1454</v>
      </c>
      <c r="Y169" s="209" t="s">
        <v>89</v>
      </c>
      <c r="Z169" s="209" t="s">
        <v>207</v>
      </c>
    </row>
    <row r="170" spans="1:26" s="209" customFormat="1" ht="16.5" customHeight="1" x14ac:dyDescent="0.25">
      <c r="A170" s="207">
        <v>6043</v>
      </c>
      <c r="B170" s="208">
        <v>43271</v>
      </c>
      <c r="C170" s="209" t="s">
        <v>1484</v>
      </c>
      <c r="D170" s="209">
        <v>67.3</v>
      </c>
      <c r="E170" s="209">
        <v>51</v>
      </c>
      <c r="F170" s="209" t="s">
        <v>187</v>
      </c>
      <c r="G170" s="209">
        <v>791921</v>
      </c>
      <c r="H170" s="209">
        <v>13160</v>
      </c>
      <c r="I170" s="209">
        <v>33.5</v>
      </c>
      <c r="J170" s="209">
        <v>71.5</v>
      </c>
      <c r="K170" s="209">
        <v>71.5</v>
      </c>
      <c r="L170" s="209">
        <v>32.5</v>
      </c>
      <c r="M170" s="209">
        <v>0.86280487804878048</v>
      </c>
      <c r="N170" s="209">
        <v>5.0077999999999996</v>
      </c>
      <c r="O170" s="209">
        <v>4.9061000000000003</v>
      </c>
      <c r="P170" s="209">
        <v>0.34200000000000003</v>
      </c>
      <c r="Q170" s="209">
        <v>0.312</v>
      </c>
      <c r="R170" s="209">
        <v>5.2488000000000001</v>
      </c>
      <c r="S170" s="209">
        <v>3.5999999999999997E-2</v>
      </c>
      <c r="T170" s="209">
        <v>3.3000000000000002E-2</v>
      </c>
      <c r="U170" s="209">
        <v>0.03</v>
      </c>
      <c r="V170" s="209">
        <v>0.03</v>
      </c>
      <c r="W170" s="209">
        <v>0</v>
      </c>
      <c r="X170" s="209" t="s">
        <v>1454</v>
      </c>
      <c r="Y170" s="209" t="s">
        <v>89</v>
      </c>
      <c r="Z170" s="209" t="s">
        <v>207</v>
      </c>
    </row>
    <row r="171" spans="1:26" s="209" customFormat="1" ht="16.5" customHeight="1" x14ac:dyDescent="0.25">
      <c r="A171" s="207">
        <v>6042</v>
      </c>
      <c r="B171" s="208">
        <v>43271</v>
      </c>
      <c r="C171" s="209" t="s">
        <v>1485</v>
      </c>
      <c r="D171" s="209">
        <v>64.2</v>
      </c>
      <c r="E171" s="209">
        <v>68</v>
      </c>
      <c r="F171" s="209" t="s">
        <v>291</v>
      </c>
      <c r="G171" s="209">
        <v>521333</v>
      </c>
      <c r="H171" s="209">
        <v>13160</v>
      </c>
      <c r="I171" s="209">
        <v>16.7</v>
      </c>
      <c r="J171" s="209">
        <v>113</v>
      </c>
      <c r="K171" s="209">
        <v>113</v>
      </c>
      <c r="L171" s="209">
        <v>13.9</v>
      </c>
      <c r="M171" s="209">
        <v>0.97317744154057773</v>
      </c>
      <c r="N171" s="209">
        <v>2.1311</v>
      </c>
      <c r="O171" s="209">
        <v>2.1021000000000001</v>
      </c>
      <c r="P171" s="209">
        <v>3.0649999999999999</v>
      </c>
      <c r="Q171" s="209">
        <v>2.9980000000000002</v>
      </c>
      <c r="R171" s="209">
        <v>5.2488000000000001</v>
      </c>
      <c r="S171" s="209">
        <v>0.755</v>
      </c>
      <c r="T171" s="209">
        <v>0.749</v>
      </c>
      <c r="U171" s="209">
        <v>0.73199999999999998</v>
      </c>
      <c r="V171" s="209">
        <v>0.73199999999999998</v>
      </c>
      <c r="W171" s="209" t="s">
        <v>148</v>
      </c>
      <c r="X171" s="209" t="s">
        <v>671</v>
      </c>
      <c r="Y171" s="209" t="s">
        <v>89</v>
      </c>
      <c r="Z171" s="209" t="s">
        <v>198</v>
      </c>
    </row>
    <row r="172" spans="1:26" s="209" customFormat="1" ht="16.5" customHeight="1" x14ac:dyDescent="0.25">
      <c r="A172" s="207">
        <v>6041</v>
      </c>
      <c r="B172" s="208">
        <v>43270</v>
      </c>
      <c r="C172" s="209" t="s">
        <v>901</v>
      </c>
      <c r="D172" s="209">
        <v>63.7</v>
      </c>
      <c r="E172" s="209">
        <v>60</v>
      </c>
      <c r="F172" s="209" t="s">
        <v>291</v>
      </c>
      <c r="G172" s="209">
        <v>521333</v>
      </c>
      <c r="H172" s="209">
        <v>13160</v>
      </c>
      <c r="I172" s="209">
        <v>16.600000000000001</v>
      </c>
      <c r="J172" s="209">
        <v>113</v>
      </c>
      <c r="K172" s="209">
        <v>113</v>
      </c>
      <c r="L172" s="209">
        <v>13.9</v>
      </c>
      <c r="M172" s="209">
        <v>0.97317744154057773</v>
      </c>
      <c r="N172" s="209">
        <v>2.1320999999999999</v>
      </c>
      <c r="O172" s="209">
        <v>2.1189</v>
      </c>
      <c r="P172" s="209">
        <v>2.4529999999999998</v>
      </c>
      <c r="Q172" s="209">
        <v>2.3530000000000002</v>
      </c>
      <c r="R172" s="209">
        <v>5.0777000000000001</v>
      </c>
      <c r="S172" s="209">
        <v>0.58399999999999996</v>
      </c>
      <c r="T172" s="209">
        <v>0.56399999999999995</v>
      </c>
      <c r="U172" s="209">
        <v>0.55900000000000005</v>
      </c>
      <c r="V172" s="209">
        <v>0.55900000000000005</v>
      </c>
      <c r="W172" s="209" t="s">
        <v>148</v>
      </c>
      <c r="X172" s="209" t="s">
        <v>671</v>
      </c>
      <c r="Y172" s="209" t="s">
        <v>89</v>
      </c>
      <c r="Z172" s="209" t="s">
        <v>198</v>
      </c>
    </row>
    <row r="173" spans="1:26" s="209" customFormat="1" ht="16.5" customHeight="1" x14ac:dyDescent="0.25">
      <c r="A173" s="207">
        <v>6040</v>
      </c>
      <c r="B173" s="208">
        <v>43270</v>
      </c>
      <c r="C173" s="209" t="s">
        <v>1470</v>
      </c>
      <c r="D173" s="209">
        <v>65.099999999999994</v>
      </c>
      <c r="E173" s="209">
        <v>62</v>
      </c>
      <c r="F173" s="209" t="s">
        <v>291</v>
      </c>
      <c r="G173" s="209">
        <v>521333</v>
      </c>
      <c r="H173" s="209">
        <v>13160</v>
      </c>
      <c r="I173" s="209">
        <v>16.7</v>
      </c>
      <c r="J173" s="209">
        <v>114</v>
      </c>
      <c r="K173" s="209">
        <v>114</v>
      </c>
      <c r="L173" s="209">
        <v>13.9</v>
      </c>
      <c r="M173" s="209">
        <v>0.97317744154057773</v>
      </c>
      <c r="N173" s="209">
        <v>2.1223999999999998</v>
      </c>
      <c r="O173" s="209">
        <v>2.0922999999999998</v>
      </c>
      <c r="P173" s="209">
        <v>2.5640000000000001</v>
      </c>
      <c r="Q173" s="209">
        <v>2.4580000000000002</v>
      </c>
      <c r="R173" s="209">
        <v>5.0777000000000001</v>
      </c>
      <c r="S173" s="209">
        <v>0.61299999999999999</v>
      </c>
      <c r="T173" s="209">
        <v>0.59699999999999998</v>
      </c>
      <c r="U173" s="209">
        <v>0.58899999999999997</v>
      </c>
      <c r="V173" s="209">
        <v>0.58899999999999997</v>
      </c>
      <c r="W173" s="209" t="s">
        <v>148</v>
      </c>
      <c r="X173" s="209" t="s">
        <v>671</v>
      </c>
      <c r="Y173" s="209" t="s">
        <v>89</v>
      </c>
      <c r="Z173" s="209" t="s">
        <v>198</v>
      </c>
    </row>
    <row r="174" spans="1:26" s="209" customFormat="1" ht="16.5" customHeight="1" x14ac:dyDescent="0.25">
      <c r="A174" s="207">
        <v>6039</v>
      </c>
      <c r="B174" s="208">
        <v>43270</v>
      </c>
      <c r="C174" s="209" t="s">
        <v>745</v>
      </c>
      <c r="D174" s="209">
        <v>64.8</v>
      </c>
      <c r="E174" s="209">
        <v>62</v>
      </c>
      <c r="F174" s="209" t="s">
        <v>291</v>
      </c>
      <c r="G174" s="209">
        <v>521333</v>
      </c>
      <c r="H174" s="209">
        <v>13160</v>
      </c>
      <c r="I174" s="209">
        <v>16.7</v>
      </c>
      <c r="J174" s="209">
        <v>113.5</v>
      </c>
      <c r="K174" s="209">
        <v>113.5</v>
      </c>
      <c r="L174" s="209">
        <v>13.9</v>
      </c>
      <c r="M174" s="209">
        <v>0.97317744154057773</v>
      </c>
      <c r="N174" s="209">
        <v>2.1211000000000002</v>
      </c>
      <c r="O174" s="209">
        <v>2.0783</v>
      </c>
      <c r="P174" s="209">
        <v>3.4470000000000001</v>
      </c>
      <c r="Q174" s="209">
        <v>3.3980000000000001</v>
      </c>
      <c r="R174" s="209">
        <v>5.0777000000000001</v>
      </c>
      <c r="S174" s="209">
        <v>0.82499999999999996</v>
      </c>
      <c r="T174" s="209">
        <v>0.83</v>
      </c>
      <c r="U174" s="209">
        <v>0.80500000000000005</v>
      </c>
      <c r="V174" s="209">
        <v>0.80500000000000005</v>
      </c>
      <c r="W174" s="209" t="s">
        <v>148</v>
      </c>
      <c r="X174" s="209" t="s">
        <v>671</v>
      </c>
      <c r="Y174" s="209" t="s">
        <v>89</v>
      </c>
      <c r="Z174" s="209" t="s">
        <v>198</v>
      </c>
    </row>
    <row r="175" spans="1:26" s="209" customFormat="1" ht="16.5" customHeight="1" x14ac:dyDescent="0.25">
      <c r="A175" s="207">
        <v>6038</v>
      </c>
      <c r="B175" s="208">
        <v>43270</v>
      </c>
      <c r="C175" s="209" t="s">
        <v>434</v>
      </c>
      <c r="D175" s="209">
        <v>65.099999999999994</v>
      </c>
      <c r="E175" s="209">
        <v>65</v>
      </c>
      <c r="F175" s="209" t="s">
        <v>291</v>
      </c>
      <c r="G175" s="209">
        <v>521333</v>
      </c>
      <c r="H175" s="209">
        <v>13160</v>
      </c>
      <c r="I175" s="209">
        <v>16.600000000000001</v>
      </c>
      <c r="J175" s="209">
        <v>113</v>
      </c>
      <c r="K175" s="209">
        <v>113</v>
      </c>
      <c r="L175" s="209">
        <v>13.9</v>
      </c>
      <c r="M175" s="209">
        <v>0.97317744154057773</v>
      </c>
      <c r="N175" s="209">
        <v>2.1132</v>
      </c>
      <c r="O175" s="209">
        <v>2.0899000000000001</v>
      </c>
      <c r="P175" s="209">
        <v>3.2309999999999999</v>
      </c>
      <c r="Q175" s="209">
        <v>3.2210000000000001</v>
      </c>
      <c r="R175" s="209">
        <v>5.0777000000000001</v>
      </c>
      <c r="S175" s="209">
        <v>0.77600000000000002</v>
      </c>
      <c r="T175" s="209">
        <v>0.78300000000000003</v>
      </c>
      <c r="U175" s="209">
        <v>0.75900000000000001</v>
      </c>
      <c r="V175" s="209">
        <v>0.75900000000000001</v>
      </c>
      <c r="W175" s="209" t="s">
        <v>148</v>
      </c>
      <c r="X175" s="209" t="s">
        <v>671</v>
      </c>
      <c r="Y175" s="209" t="s">
        <v>89</v>
      </c>
      <c r="Z175" s="209" t="s">
        <v>198</v>
      </c>
    </row>
    <row r="176" spans="1:26" s="209" customFormat="1" ht="16.5" customHeight="1" x14ac:dyDescent="0.25">
      <c r="A176" s="207">
        <v>6037</v>
      </c>
      <c r="B176" s="208">
        <v>43270</v>
      </c>
      <c r="C176" s="209" t="s">
        <v>1476</v>
      </c>
      <c r="D176" s="209">
        <v>64.8</v>
      </c>
      <c r="E176" s="209">
        <v>57</v>
      </c>
      <c r="F176" s="209" t="s">
        <v>291</v>
      </c>
      <c r="G176" s="209">
        <v>521333</v>
      </c>
      <c r="H176" s="209">
        <v>13160</v>
      </c>
      <c r="I176" s="209">
        <v>16.7</v>
      </c>
      <c r="J176" s="209">
        <v>114</v>
      </c>
      <c r="K176" s="209">
        <v>114</v>
      </c>
      <c r="L176" s="209">
        <v>13.9</v>
      </c>
      <c r="M176" s="209">
        <v>0.97317744154057773</v>
      </c>
      <c r="N176" s="209">
        <v>2.1675</v>
      </c>
      <c r="O176" s="209">
        <v>2.1421000000000001</v>
      </c>
      <c r="P176" s="209">
        <v>3.3540000000000001</v>
      </c>
      <c r="Q176" s="209">
        <v>3.2429999999999999</v>
      </c>
      <c r="R176" s="209">
        <v>5.0777000000000001</v>
      </c>
      <c r="S176" s="209">
        <v>0.78600000000000003</v>
      </c>
      <c r="T176" s="209">
        <v>0.76900000000000002</v>
      </c>
      <c r="U176" s="209">
        <v>0.75700000000000001</v>
      </c>
      <c r="V176" s="209">
        <v>0.75700000000000001</v>
      </c>
      <c r="W176" s="209" t="s">
        <v>148</v>
      </c>
      <c r="X176" s="209" t="s">
        <v>671</v>
      </c>
      <c r="Y176" s="209" t="s">
        <v>89</v>
      </c>
      <c r="Z176" s="209" t="s">
        <v>198</v>
      </c>
    </row>
    <row r="177" spans="1:26" s="209" customFormat="1" ht="16.5" customHeight="1" x14ac:dyDescent="0.25">
      <c r="A177" s="207">
        <v>6036</v>
      </c>
      <c r="B177" s="208">
        <v>43270</v>
      </c>
      <c r="C177" s="209" t="s">
        <v>992</v>
      </c>
      <c r="D177" s="209">
        <v>67.5</v>
      </c>
      <c r="E177" s="209">
        <v>62</v>
      </c>
      <c r="F177" s="209" t="s">
        <v>291</v>
      </c>
      <c r="G177" s="209">
        <v>791921</v>
      </c>
      <c r="H177" s="209">
        <v>13160</v>
      </c>
      <c r="I177" s="209">
        <v>17.100000000000001</v>
      </c>
      <c r="J177" s="209">
        <v>121.5</v>
      </c>
      <c r="K177" s="209">
        <v>121.5</v>
      </c>
      <c r="L177" s="209">
        <v>13.9</v>
      </c>
      <c r="M177" s="209">
        <v>0.97317744154057773</v>
      </c>
      <c r="N177" s="209">
        <v>2.0341999999999998</v>
      </c>
      <c r="O177" s="209">
        <v>2.0712000000000002</v>
      </c>
      <c r="P177" s="209">
        <v>2.2010000000000001</v>
      </c>
      <c r="Q177" s="209">
        <v>2.3090000000000002</v>
      </c>
      <c r="R177" s="209">
        <v>5.0777000000000001</v>
      </c>
      <c r="S177" s="209">
        <v>0.54900000000000004</v>
      </c>
      <c r="T177" s="209">
        <v>0.56599999999999995</v>
      </c>
      <c r="U177" s="209">
        <v>0.54300000000000004</v>
      </c>
      <c r="V177" s="209">
        <v>0.54300000000000004</v>
      </c>
      <c r="W177" s="209">
        <v>0</v>
      </c>
      <c r="X177" s="209" t="s">
        <v>1454</v>
      </c>
      <c r="Y177" s="209" t="s">
        <v>89</v>
      </c>
      <c r="Z177" s="209" t="s">
        <v>198</v>
      </c>
    </row>
    <row r="178" spans="1:26" s="209" customFormat="1" ht="16.5" customHeight="1" x14ac:dyDescent="0.25">
      <c r="A178" s="207">
        <v>6035</v>
      </c>
      <c r="B178" s="208">
        <v>43270</v>
      </c>
      <c r="C178" s="209" t="s">
        <v>1154</v>
      </c>
      <c r="D178" s="209">
        <v>69.3</v>
      </c>
      <c r="E178" s="209">
        <v>58</v>
      </c>
      <c r="F178" s="209" t="s">
        <v>291</v>
      </c>
      <c r="G178" s="209">
        <v>521333</v>
      </c>
      <c r="H178" s="209">
        <v>13160</v>
      </c>
      <c r="I178" s="209">
        <v>16.899999999999999</v>
      </c>
      <c r="J178" s="209">
        <v>118</v>
      </c>
      <c r="K178" s="209">
        <v>118</v>
      </c>
      <c r="L178" s="209">
        <v>13.9</v>
      </c>
      <c r="M178" s="209">
        <v>0.97317744154057773</v>
      </c>
      <c r="N178" s="209">
        <v>2.0560999999999998</v>
      </c>
      <c r="O178" s="209">
        <v>2.1093000000000002</v>
      </c>
      <c r="P178" s="209">
        <v>2.1179999999999999</v>
      </c>
      <c r="Q178" s="209">
        <v>2.1970000000000001</v>
      </c>
      <c r="R178" s="209">
        <v>5.0777000000000001</v>
      </c>
      <c r="S178" s="209">
        <v>0.52300000000000002</v>
      </c>
      <c r="T178" s="209">
        <v>0.52900000000000003</v>
      </c>
      <c r="U178" s="209">
        <v>0.51200000000000001</v>
      </c>
      <c r="V178" s="209">
        <v>0.51200000000000001</v>
      </c>
      <c r="W178" s="209">
        <v>0</v>
      </c>
      <c r="X178" s="209" t="s">
        <v>1454</v>
      </c>
      <c r="Y178" s="209" t="s">
        <v>89</v>
      </c>
      <c r="Z178" s="209" t="s">
        <v>198</v>
      </c>
    </row>
    <row r="179" spans="1:26" s="209" customFormat="1" ht="16.5" customHeight="1" x14ac:dyDescent="0.25">
      <c r="A179" s="207">
        <v>6034</v>
      </c>
      <c r="B179" s="208">
        <v>43270</v>
      </c>
      <c r="C179" s="209" t="s">
        <v>1486</v>
      </c>
      <c r="D179" s="209">
        <v>68.099999999999994</v>
      </c>
      <c r="E179" s="209">
        <v>54</v>
      </c>
      <c r="F179" s="209" t="s">
        <v>291</v>
      </c>
      <c r="G179" s="209">
        <v>521333</v>
      </c>
      <c r="H179" s="209">
        <v>13160</v>
      </c>
      <c r="I179" s="209">
        <v>16.7</v>
      </c>
      <c r="J179" s="209">
        <v>114.5</v>
      </c>
      <c r="K179" s="209">
        <v>114.5</v>
      </c>
      <c r="L179" s="209">
        <v>13.9</v>
      </c>
      <c r="M179" s="209">
        <v>0.97317744154057773</v>
      </c>
      <c r="N179" s="209">
        <v>2.2429999999999999</v>
      </c>
      <c r="O179" s="209">
        <v>2.1541999999999999</v>
      </c>
      <c r="P179" s="209">
        <v>2.8410000000000002</v>
      </c>
      <c r="Q179" s="209">
        <v>2.7120000000000002</v>
      </c>
      <c r="R179" s="209">
        <v>5.0777000000000001</v>
      </c>
      <c r="S179" s="209">
        <v>0.64300000000000002</v>
      </c>
      <c r="T179" s="209">
        <v>0.63900000000000001</v>
      </c>
      <c r="U179" s="209">
        <v>0.624</v>
      </c>
      <c r="V179" s="209">
        <v>0.624</v>
      </c>
      <c r="W179" s="209">
        <v>0</v>
      </c>
      <c r="X179" s="209" t="s">
        <v>1454</v>
      </c>
      <c r="Y179" s="209" t="s">
        <v>89</v>
      </c>
      <c r="Z179" s="209" t="s">
        <v>198</v>
      </c>
    </row>
    <row r="180" spans="1:26" s="209" customFormat="1" ht="16.5" customHeight="1" x14ac:dyDescent="0.25">
      <c r="A180" s="207">
        <v>6033</v>
      </c>
      <c r="B180" s="208">
        <v>43270</v>
      </c>
      <c r="C180" s="209" t="s">
        <v>1487</v>
      </c>
      <c r="D180" s="209">
        <v>67.599999999999994</v>
      </c>
      <c r="E180" s="209">
        <v>57</v>
      </c>
      <c r="F180" s="209" t="s">
        <v>291</v>
      </c>
      <c r="G180" s="209">
        <v>521333</v>
      </c>
      <c r="H180" s="209">
        <v>13160</v>
      </c>
      <c r="I180" s="209">
        <v>17</v>
      </c>
      <c r="J180" s="209">
        <v>120</v>
      </c>
      <c r="K180" s="209">
        <v>120</v>
      </c>
      <c r="L180" s="209">
        <v>13.9</v>
      </c>
      <c r="M180" s="209">
        <v>0.97317744154057773</v>
      </c>
      <c r="N180" s="209">
        <v>2.0078</v>
      </c>
      <c r="O180" s="209">
        <v>2.0169000000000001</v>
      </c>
      <c r="P180" s="209">
        <v>2.3570000000000002</v>
      </c>
      <c r="Q180" s="209">
        <v>2.4409999999999998</v>
      </c>
      <c r="R180" s="209">
        <v>5.0777000000000001</v>
      </c>
      <c r="S180" s="209">
        <v>0.59599999999999997</v>
      </c>
      <c r="T180" s="209">
        <v>0.61499999999999999</v>
      </c>
      <c r="U180" s="209">
        <v>0.58899999999999997</v>
      </c>
      <c r="V180" s="209">
        <v>0.58899999999999997</v>
      </c>
      <c r="W180" s="209">
        <v>0</v>
      </c>
      <c r="X180" s="209" t="s">
        <v>1454</v>
      </c>
      <c r="Y180" s="209" t="s">
        <v>89</v>
      </c>
      <c r="Z180" s="209" t="s">
        <v>198</v>
      </c>
    </row>
    <row r="181" spans="1:26" s="209" customFormat="1" ht="16.5" customHeight="1" x14ac:dyDescent="0.25">
      <c r="A181" s="207">
        <v>6032</v>
      </c>
      <c r="B181" s="208">
        <v>43270</v>
      </c>
      <c r="C181" s="209" t="s">
        <v>1488</v>
      </c>
      <c r="D181" s="209">
        <v>67.400000000000006</v>
      </c>
      <c r="E181" s="209">
        <v>52</v>
      </c>
      <c r="F181" s="209" t="s">
        <v>291</v>
      </c>
      <c r="G181" s="209">
        <v>521333</v>
      </c>
      <c r="H181" s="209">
        <v>13160</v>
      </c>
      <c r="I181" s="209">
        <v>16.899999999999999</v>
      </c>
      <c r="J181" s="209">
        <v>118.5</v>
      </c>
      <c r="K181" s="209">
        <v>118.5</v>
      </c>
      <c r="L181" s="209">
        <v>13.9</v>
      </c>
      <c r="M181" s="209">
        <v>0.97317744154057773</v>
      </c>
      <c r="N181" s="209">
        <v>2.3412000000000002</v>
      </c>
      <c r="O181" s="209">
        <v>2.2164999999999999</v>
      </c>
      <c r="P181" s="209">
        <v>2.5329999999999999</v>
      </c>
      <c r="Q181" s="209">
        <v>2.4180000000000001</v>
      </c>
      <c r="R181" s="209">
        <v>5.0777000000000001</v>
      </c>
      <c r="S181" s="209">
        <v>0.54900000000000004</v>
      </c>
      <c r="T181" s="209">
        <v>0.55400000000000005</v>
      </c>
      <c r="U181" s="209">
        <v>0.53700000000000003</v>
      </c>
      <c r="V181" s="209">
        <v>0.53700000000000003</v>
      </c>
      <c r="W181" s="209">
        <v>0</v>
      </c>
      <c r="X181" s="209" t="s">
        <v>1454</v>
      </c>
      <c r="Y181" s="209" t="s">
        <v>89</v>
      </c>
      <c r="Z181" s="209" t="s">
        <v>198</v>
      </c>
    </row>
    <row r="182" spans="1:26" s="209" customFormat="1" ht="16.5" customHeight="1" x14ac:dyDescent="0.25">
      <c r="A182" s="207">
        <v>6031</v>
      </c>
      <c r="B182" s="208">
        <v>43270</v>
      </c>
      <c r="C182" s="209" t="s">
        <v>224</v>
      </c>
      <c r="D182" s="209">
        <v>64.400000000000006</v>
      </c>
      <c r="E182" s="209">
        <v>47</v>
      </c>
      <c r="F182" s="209" t="s">
        <v>187</v>
      </c>
      <c r="G182" s="209">
        <v>791921</v>
      </c>
      <c r="H182" s="209">
        <v>13160</v>
      </c>
      <c r="I182" s="209">
        <v>33</v>
      </c>
      <c r="J182" s="209">
        <v>71</v>
      </c>
      <c r="K182" s="209">
        <v>71</v>
      </c>
      <c r="L182" s="209">
        <v>32</v>
      </c>
      <c r="M182" s="209">
        <v>0.86544342507645255</v>
      </c>
      <c r="N182" s="209">
        <v>4.9812000000000003</v>
      </c>
      <c r="O182" s="209">
        <v>4.9108000000000001</v>
      </c>
      <c r="P182" s="209">
        <v>0.51700000000000002</v>
      </c>
      <c r="Q182" s="209">
        <v>0.502</v>
      </c>
      <c r="R182" s="209">
        <v>5.0777000000000001</v>
      </c>
      <c r="S182" s="209">
        <v>5.2999999999999999E-2</v>
      </c>
      <c r="T182" s="209">
        <v>5.1999999999999998E-2</v>
      </c>
      <c r="U182" s="209">
        <v>4.4999999999999998E-2</v>
      </c>
      <c r="V182" s="209">
        <v>4.4999999999999998E-2</v>
      </c>
      <c r="W182" s="209">
        <v>0</v>
      </c>
      <c r="X182" s="209" t="s">
        <v>1454</v>
      </c>
      <c r="Y182" s="209" t="s">
        <v>89</v>
      </c>
      <c r="Z182" s="209" t="s">
        <v>207</v>
      </c>
    </row>
    <row r="183" spans="1:26" s="209" customFormat="1" ht="16.5" customHeight="1" x14ac:dyDescent="0.25">
      <c r="A183" s="207">
        <v>6030</v>
      </c>
      <c r="B183" s="208">
        <v>43270</v>
      </c>
      <c r="C183" s="209" t="s">
        <v>1369</v>
      </c>
      <c r="D183" s="209">
        <v>65.2</v>
      </c>
      <c r="E183" s="209">
        <v>61</v>
      </c>
      <c r="F183" s="209" t="s">
        <v>193</v>
      </c>
      <c r="G183" s="209">
        <v>625212</v>
      </c>
      <c r="H183" s="209">
        <v>13160</v>
      </c>
      <c r="I183" s="209">
        <v>24.4</v>
      </c>
      <c r="J183" s="209">
        <v>120.5</v>
      </c>
      <c r="K183" s="209">
        <v>120.5</v>
      </c>
      <c r="L183" s="209">
        <v>20.8</v>
      </c>
      <c r="M183" s="209">
        <v>0.92908732764281021</v>
      </c>
      <c r="N183" s="209">
        <v>4.8921000000000001</v>
      </c>
      <c r="O183" s="209">
        <v>4.9086999999999996</v>
      </c>
      <c r="P183" s="209">
        <v>0.90800000000000003</v>
      </c>
      <c r="Q183" s="209">
        <v>0.96699999999999997</v>
      </c>
      <c r="R183" s="209">
        <v>5.0777000000000001</v>
      </c>
      <c r="S183" s="209">
        <v>9.4E-2</v>
      </c>
      <c r="T183" s="209">
        <v>0.1</v>
      </c>
      <c r="U183" s="209">
        <v>0.09</v>
      </c>
      <c r="V183" s="209">
        <v>0.09</v>
      </c>
      <c r="W183" s="209">
        <v>0</v>
      </c>
      <c r="X183" s="209" t="s">
        <v>1454</v>
      </c>
      <c r="Y183" s="209" t="s">
        <v>89</v>
      </c>
      <c r="Z183" s="209" t="s">
        <v>198</v>
      </c>
    </row>
    <row r="184" spans="1:26" s="209" customFormat="1" ht="16.5" customHeight="1" x14ac:dyDescent="0.25">
      <c r="A184" s="207">
        <v>6029</v>
      </c>
      <c r="B184" s="208">
        <v>43270</v>
      </c>
      <c r="C184" s="209" t="s">
        <v>1061</v>
      </c>
      <c r="D184" s="209">
        <v>66.599999999999994</v>
      </c>
      <c r="E184" s="209">
        <v>69</v>
      </c>
      <c r="F184" s="209" t="s">
        <v>193</v>
      </c>
      <c r="G184" s="209">
        <v>625212</v>
      </c>
      <c r="H184" s="209">
        <v>13160</v>
      </c>
      <c r="I184" s="209">
        <v>22.8</v>
      </c>
      <c r="J184" s="209">
        <v>115.5</v>
      </c>
      <c r="K184" s="209">
        <v>115.5</v>
      </c>
      <c r="L184" s="209">
        <v>19.600000000000001</v>
      </c>
      <c r="M184" s="209">
        <v>0.93646591661151557</v>
      </c>
      <c r="N184" s="209">
        <v>4.9077999999999999</v>
      </c>
      <c r="O184" s="209">
        <v>4.8970000000000002</v>
      </c>
      <c r="P184" s="209">
        <v>0.78600000000000003</v>
      </c>
      <c r="Q184" s="209">
        <v>0.73399999999999999</v>
      </c>
      <c r="R184" s="209">
        <v>5.0777000000000001</v>
      </c>
      <c r="S184" s="209">
        <v>8.1000000000000003E-2</v>
      </c>
      <c r="T184" s="209">
        <v>7.5999999999999998E-2</v>
      </c>
      <c r="U184" s="209">
        <v>7.3999999999999996E-2</v>
      </c>
      <c r="V184" s="209">
        <v>7.3999999999999996E-2</v>
      </c>
      <c r="W184" s="209">
        <v>0</v>
      </c>
      <c r="X184" s="209" t="s">
        <v>1454</v>
      </c>
      <c r="Y184" s="209" t="s">
        <v>89</v>
      </c>
      <c r="Z184" s="209" t="s">
        <v>198</v>
      </c>
    </row>
    <row r="185" spans="1:26" s="209" customFormat="1" ht="16.5" customHeight="1" x14ac:dyDescent="0.25">
      <c r="A185" s="207">
        <v>6028</v>
      </c>
      <c r="B185" s="208">
        <v>43270</v>
      </c>
      <c r="C185" s="209" t="s">
        <v>883</v>
      </c>
      <c r="D185" s="209">
        <v>64.3</v>
      </c>
      <c r="E185" s="209">
        <v>51</v>
      </c>
      <c r="F185" s="209" t="s">
        <v>193</v>
      </c>
      <c r="G185" s="209">
        <v>625212</v>
      </c>
      <c r="H185" s="209">
        <v>13160</v>
      </c>
      <c r="I185" s="209">
        <v>24.2</v>
      </c>
      <c r="J185" s="209">
        <v>119</v>
      </c>
      <c r="K185" s="209">
        <v>119</v>
      </c>
      <c r="L185" s="209">
        <v>20.7</v>
      </c>
      <c r="M185" s="209">
        <v>0.92969776609724053</v>
      </c>
      <c r="N185" s="209">
        <v>4.9763999999999999</v>
      </c>
      <c r="O185" s="209">
        <v>4.9821</v>
      </c>
      <c r="P185" s="209">
        <v>0.68700000000000006</v>
      </c>
      <c r="Q185" s="209">
        <v>0.69199999999999995</v>
      </c>
      <c r="R185" s="209">
        <v>5.0777000000000001</v>
      </c>
      <c r="S185" s="209">
        <v>7.0000000000000007E-2</v>
      </c>
      <c r="T185" s="209">
        <v>7.0999999999999994E-2</v>
      </c>
      <c r="U185" s="209">
        <v>6.6000000000000003E-2</v>
      </c>
      <c r="V185" s="209">
        <v>6.6000000000000003E-2</v>
      </c>
      <c r="W185" s="209">
        <v>0</v>
      </c>
      <c r="X185" s="209" t="s">
        <v>1454</v>
      </c>
      <c r="Y185" s="209" t="s">
        <v>89</v>
      </c>
      <c r="Z185" s="209" t="s">
        <v>198</v>
      </c>
    </row>
    <row r="186" spans="1:26" s="209" customFormat="1" ht="16.5" customHeight="1" x14ac:dyDescent="0.25">
      <c r="A186" s="207">
        <v>6027</v>
      </c>
      <c r="B186" s="208">
        <v>43270</v>
      </c>
      <c r="C186" s="209" t="s">
        <v>1293</v>
      </c>
      <c r="D186" s="209">
        <v>65.7</v>
      </c>
      <c r="E186" s="209">
        <v>70</v>
      </c>
      <c r="F186" s="209" t="s">
        <v>193</v>
      </c>
      <c r="G186" s="209">
        <v>625212</v>
      </c>
      <c r="H186" s="209">
        <v>13160</v>
      </c>
      <c r="I186" s="209">
        <v>24.3</v>
      </c>
      <c r="J186" s="209">
        <v>118</v>
      </c>
      <c r="K186" s="209">
        <v>118</v>
      </c>
      <c r="L186" s="209">
        <v>20.8</v>
      </c>
      <c r="M186" s="209">
        <v>0.92908732764281021</v>
      </c>
      <c r="N186" s="209">
        <v>5.1003999999999996</v>
      </c>
      <c r="O186" s="209">
        <v>4.9023000000000003</v>
      </c>
      <c r="P186" s="209">
        <v>1.08</v>
      </c>
      <c r="Q186" s="209">
        <v>1.006</v>
      </c>
      <c r="R186" s="209">
        <v>5.0777000000000001</v>
      </c>
      <c r="S186" s="209">
        <v>0.108</v>
      </c>
      <c r="T186" s="209">
        <v>0.104</v>
      </c>
      <c r="U186" s="209">
        <v>9.8000000000000004E-2</v>
      </c>
      <c r="V186" s="209">
        <v>9.8000000000000004E-2</v>
      </c>
      <c r="W186" s="209">
        <v>0</v>
      </c>
      <c r="X186" s="209" t="s">
        <v>1454</v>
      </c>
      <c r="Y186" s="209" t="s">
        <v>89</v>
      </c>
      <c r="Z186" s="209" t="s">
        <v>198</v>
      </c>
    </row>
    <row r="187" spans="1:26" s="209" customFormat="1" ht="16.5" customHeight="1" x14ac:dyDescent="0.25">
      <c r="A187" s="207">
        <v>6026</v>
      </c>
      <c r="B187" s="208">
        <v>43270</v>
      </c>
      <c r="C187" s="209" t="s">
        <v>230</v>
      </c>
      <c r="D187" s="209">
        <v>65.5</v>
      </c>
      <c r="E187" s="209">
        <v>71</v>
      </c>
      <c r="F187" s="209" t="s">
        <v>187</v>
      </c>
      <c r="G187" s="209">
        <v>791921</v>
      </c>
      <c r="H187" s="209">
        <v>13160</v>
      </c>
      <c r="I187" s="209">
        <v>34.200000000000003</v>
      </c>
      <c r="J187" s="209">
        <v>76.5</v>
      </c>
      <c r="K187" s="209">
        <v>76.5</v>
      </c>
      <c r="L187" s="209">
        <v>32.700000000000003</v>
      </c>
      <c r="M187" s="209">
        <v>0.86175395858708903</v>
      </c>
      <c r="N187" s="209">
        <v>4.9012000000000002</v>
      </c>
      <c r="O187" s="209">
        <v>4.9005000000000001</v>
      </c>
      <c r="P187" s="209">
        <v>0.57799999999999996</v>
      </c>
      <c r="Q187" s="209">
        <v>0.502</v>
      </c>
      <c r="R187" s="209">
        <v>5.0777000000000001</v>
      </c>
      <c r="S187" s="209">
        <v>0.06</v>
      </c>
      <c r="T187" s="209">
        <v>5.1999999999999998E-2</v>
      </c>
      <c r="U187" s="209">
        <v>4.8000000000000001E-2</v>
      </c>
      <c r="V187" s="209">
        <v>4.8000000000000001E-2</v>
      </c>
      <c r="W187" s="209">
        <v>0</v>
      </c>
      <c r="X187" s="209" t="s">
        <v>1454</v>
      </c>
      <c r="Y187" s="209" t="s">
        <v>89</v>
      </c>
      <c r="Z187" s="209" t="s">
        <v>207</v>
      </c>
    </row>
    <row r="188" spans="1:26" s="209" customFormat="1" ht="16.5" customHeight="1" x14ac:dyDescent="0.25">
      <c r="A188" s="207">
        <v>6025</v>
      </c>
      <c r="B188" s="208">
        <v>43270</v>
      </c>
      <c r="C188" s="209" t="s">
        <v>394</v>
      </c>
      <c r="D188" s="209">
        <v>65.3</v>
      </c>
      <c r="E188" s="209">
        <v>71</v>
      </c>
      <c r="F188" s="209" t="s">
        <v>187</v>
      </c>
      <c r="G188" s="209">
        <v>791921</v>
      </c>
      <c r="H188" s="209">
        <v>13160</v>
      </c>
      <c r="I188" s="209">
        <v>34</v>
      </c>
      <c r="J188" s="209">
        <v>75.5</v>
      </c>
      <c r="K188" s="209">
        <v>75.5</v>
      </c>
      <c r="L188" s="209">
        <v>32.6</v>
      </c>
      <c r="M188" s="209">
        <v>0.86227909811090797</v>
      </c>
      <c r="N188" s="209">
        <v>4.9131999999999998</v>
      </c>
      <c r="O188" s="209">
        <v>4.9627999999999997</v>
      </c>
      <c r="P188" s="209">
        <v>0.40799999999999997</v>
      </c>
      <c r="Q188" s="209">
        <v>0.48199999999999998</v>
      </c>
      <c r="R188" s="209">
        <v>5.0777000000000001</v>
      </c>
      <c r="S188" s="209">
        <v>4.2000000000000003E-2</v>
      </c>
      <c r="T188" s="209">
        <v>4.9000000000000002E-2</v>
      </c>
      <c r="U188" s="209">
        <v>3.9E-2</v>
      </c>
      <c r="V188" s="209">
        <v>3.9E-2</v>
      </c>
      <c r="W188" s="209">
        <v>0</v>
      </c>
      <c r="X188" s="209" t="s">
        <v>1454</v>
      </c>
      <c r="Y188" s="209" t="s">
        <v>89</v>
      </c>
      <c r="Z188" s="209" t="s">
        <v>207</v>
      </c>
    </row>
    <row r="189" spans="1:26" s="209" customFormat="1" ht="16.5" customHeight="1" x14ac:dyDescent="0.25">
      <c r="A189" s="207">
        <v>6024</v>
      </c>
      <c r="B189" s="208">
        <v>43270</v>
      </c>
      <c r="C189" s="209" t="s">
        <v>245</v>
      </c>
      <c r="D189" s="209">
        <v>65.900000000000006</v>
      </c>
      <c r="E189" s="209">
        <v>75</v>
      </c>
      <c r="F189" s="209" t="s">
        <v>187</v>
      </c>
      <c r="G189" s="209">
        <v>625212</v>
      </c>
      <c r="H189" s="209">
        <v>13160</v>
      </c>
      <c r="I189" s="209">
        <v>33.799999999999997</v>
      </c>
      <c r="J189" s="209">
        <v>73.5</v>
      </c>
      <c r="K189" s="209">
        <v>73.5</v>
      </c>
      <c r="L189" s="209">
        <v>32.6</v>
      </c>
      <c r="M189" s="209">
        <v>0.86227909811090797</v>
      </c>
      <c r="N189" s="209">
        <v>5.0023</v>
      </c>
      <c r="O189" s="209">
        <v>4.9718999999999998</v>
      </c>
      <c r="P189" s="209">
        <v>0.42799999999999999</v>
      </c>
      <c r="Q189" s="209">
        <v>0.38900000000000001</v>
      </c>
      <c r="R189" s="209">
        <v>5.0777000000000001</v>
      </c>
      <c r="S189" s="209">
        <v>4.2999999999999997E-2</v>
      </c>
      <c r="T189" s="209">
        <v>0.04</v>
      </c>
      <c r="U189" s="209">
        <v>3.5999999999999997E-2</v>
      </c>
      <c r="V189" s="209">
        <v>3.5999999999999997E-2</v>
      </c>
      <c r="W189" s="209">
        <v>0</v>
      </c>
      <c r="X189" s="209" t="s">
        <v>1454</v>
      </c>
      <c r="Y189" s="209" t="s">
        <v>89</v>
      </c>
      <c r="Z189" s="209" t="s">
        <v>207</v>
      </c>
    </row>
    <row r="190" spans="1:26" s="209" customFormat="1" ht="16.5" customHeight="1" x14ac:dyDescent="0.25">
      <c r="A190" s="207">
        <v>6023</v>
      </c>
      <c r="B190" s="208">
        <v>43269</v>
      </c>
      <c r="C190" s="209" t="s">
        <v>1489</v>
      </c>
      <c r="D190" s="209">
        <v>63.5</v>
      </c>
      <c r="E190" s="209">
        <v>53</v>
      </c>
      <c r="F190" s="209" t="s">
        <v>193</v>
      </c>
      <c r="G190" s="209">
        <v>625212</v>
      </c>
      <c r="H190" s="209">
        <v>13160</v>
      </c>
      <c r="I190" s="209">
        <v>24.1</v>
      </c>
      <c r="J190" s="209">
        <v>115.5</v>
      </c>
      <c r="K190" s="209">
        <v>115.5</v>
      </c>
      <c r="L190" s="209">
        <v>20.8</v>
      </c>
      <c r="M190" s="209">
        <v>0.92908732764281021</v>
      </c>
      <c r="N190" s="209">
        <v>5.0102000000000002</v>
      </c>
      <c r="O190" s="209">
        <v>5.1420000000000003</v>
      </c>
      <c r="P190" s="209">
        <v>0.82299999999999995</v>
      </c>
      <c r="Q190" s="209">
        <v>0.95699999999999996</v>
      </c>
      <c r="R190" s="209">
        <v>5.0507</v>
      </c>
      <c r="S190" s="209">
        <v>8.3000000000000004E-2</v>
      </c>
      <c r="T190" s="209">
        <v>9.4E-2</v>
      </c>
      <c r="U190" s="209">
        <v>8.2000000000000003E-2</v>
      </c>
      <c r="V190" s="209">
        <v>8.2000000000000003E-2</v>
      </c>
      <c r="W190" s="209">
        <v>0</v>
      </c>
      <c r="X190" s="209" t="s">
        <v>1454</v>
      </c>
      <c r="Y190" s="209" t="s">
        <v>89</v>
      </c>
      <c r="Z190" s="209" t="s">
        <v>198</v>
      </c>
    </row>
    <row r="191" spans="1:26" s="209" customFormat="1" ht="16.5" customHeight="1" x14ac:dyDescent="0.25">
      <c r="A191" s="207">
        <v>6022</v>
      </c>
      <c r="B191" s="208">
        <v>43269</v>
      </c>
      <c r="C191" s="209" t="s">
        <v>1389</v>
      </c>
      <c r="D191" s="209">
        <v>62.2</v>
      </c>
      <c r="E191" s="209">
        <v>58</v>
      </c>
      <c r="F191" s="209" t="s">
        <v>187</v>
      </c>
      <c r="G191" s="209">
        <v>791921</v>
      </c>
      <c r="H191" s="209">
        <v>13160</v>
      </c>
      <c r="I191" s="209">
        <v>34</v>
      </c>
      <c r="J191" s="209">
        <v>74.5</v>
      </c>
      <c r="K191" s="209">
        <v>74.5</v>
      </c>
      <c r="L191" s="209">
        <v>32.700000000000003</v>
      </c>
      <c r="M191" s="209">
        <v>0.86175395858708903</v>
      </c>
      <c r="N191" s="209">
        <v>5.1087999999999996</v>
      </c>
      <c r="O191" s="209">
        <v>5.0377999999999998</v>
      </c>
      <c r="P191" s="209">
        <v>0.46200000000000002</v>
      </c>
      <c r="Q191" s="209">
        <v>0.38700000000000001</v>
      </c>
      <c r="R191" s="209">
        <v>5.0507</v>
      </c>
      <c r="S191" s="209">
        <v>4.5999999999999999E-2</v>
      </c>
      <c r="T191" s="209">
        <v>3.9E-2</v>
      </c>
      <c r="U191" s="209">
        <v>3.6999999999999998E-2</v>
      </c>
      <c r="V191" s="209">
        <v>3.6999999999999998E-2</v>
      </c>
      <c r="W191" s="209">
        <v>0</v>
      </c>
      <c r="X191" s="209" t="s">
        <v>1454</v>
      </c>
      <c r="Y191" s="209" t="s">
        <v>89</v>
      </c>
      <c r="Z191" s="209" t="s">
        <v>207</v>
      </c>
    </row>
    <row r="192" spans="1:26" s="209" customFormat="1" ht="16.5" customHeight="1" x14ac:dyDescent="0.25">
      <c r="A192" s="207">
        <v>6021</v>
      </c>
      <c r="B192" s="208">
        <v>43269</v>
      </c>
      <c r="C192" s="209" t="s">
        <v>266</v>
      </c>
      <c r="D192" s="209">
        <v>64.2</v>
      </c>
      <c r="E192" s="209">
        <v>61</v>
      </c>
      <c r="F192" s="209" t="s">
        <v>193</v>
      </c>
      <c r="G192" s="209">
        <v>625212</v>
      </c>
      <c r="H192" s="209">
        <v>13160</v>
      </c>
      <c r="I192" s="209">
        <v>24</v>
      </c>
      <c r="J192" s="209">
        <v>117.5</v>
      </c>
      <c r="K192" s="209">
        <v>117.5</v>
      </c>
      <c r="L192" s="209">
        <v>20.6</v>
      </c>
      <c r="M192" s="209">
        <v>0.93030900723208421</v>
      </c>
      <c r="N192" s="209">
        <v>4.8320999999999996</v>
      </c>
      <c r="O192" s="209">
        <v>4.8163</v>
      </c>
      <c r="P192" s="209">
        <v>0.94699999999999995</v>
      </c>
      <c r="Q192" s="209">
        <v>0.91200000000000003</v>
      </c>
      <c r="R192" s="209">
        <v>5.0507</v>
      </c>
      <c r="S192" s="209">
        <v>9.9000000000000005E-2</v>
      </c>
      <c r="T192" s="209">
        <v>9.6000000000000002E-2</v>
      </c>
      <c r="U192" s="209">
        <v>9.0999999999999998E-2</v>
      </c>
      <c r="V192" s="209">
        <v>9.0999999999999998E-2</v>
      </c>
      <c r="W192" s="209">
        <v>0</v>
      </c>
      <c r="X192" s="209" t="s">
        <v>1454</v>
      </c>
      <c r="Y192" s="209" t="s">
        <v>89</v>
      </c>
      <c r="Z192" s="209" t="s">
        <v>198</v>
      </c>
    </row>
    <row r="193" spans="1:26" s="209" customFormat="1" ht="16.5" customHeight="1" x14ac:dyDescent="0.25">
      <c r="A193" s="207">
        <v>6020</v>
      </c>
      <c r="B193" s="208">
        <v>43269</v>
      </c>
      <c r="C193" s="209" t="s">
        <v>475</v>
      </c>
      <c r="D193" s="209">
        <v>65.3</v>
      </c>
      <c r="E193" s="209">
        <v>66</v>
      </c>
      <c r="F193" s="209" t="s">
        <v>193</v>
      </c>
      <c r="G193" s="209">
        <v>625212</v>
      </c>
      <c r="H193" s="209">
        <v>13160</v>
      </c>
      <c r="I193" s="209">
        <v>24.2</v>
      </c>
      <c r="J193" s="209">
        <v>118</v>
      </c>
      <c r="K193" s="209">
        <v>118</v>
      </c>
      <c r="L193" s="209">
        <v>20.7</v>
      </c>
      <c r="M193" s="209">
        <v>0.92969776609724053</v>
      </c>
      <c r="N193" s="209">
        <v>4.91</v>
      </c>
      <c r="O193" s="209">
        <v>4.9809999999999999</v>
      </c>
      <c r="P193" s="209">
        <v>0.65100000000000002</v>
      </c>
      <c r="Q193" s="209">
        <v>0.71299999999999997</v>
      </c>
      <c r="R193" s="209">
        <v>5.0507</v>
      </c>
      <c r="S193" s="209">
        <v>6.7000000000000004E-2</v>
      </c>
      <c r="T193" s="209">
        <v>7.1999999999999995E-2</v>
      </c>
      <c r="U193" s="209">
        <v>6.5000000000000002E-2</v>
      </c>
      <c r="V193" s="209">
        <v>6.5000000000000002E-2</v>
      </c>
      <c r="W193" s="209">
        <v>0</v>
      </c>
      <c r="X193" s="209" t="s">
        <v>1454</v>
      </c>
      <c r="Y193" s="209" t="s">
        <v>89</v>
      </c>
      <c r="Z193" s="209" t="s">
        <v>198</v>
      </c>
    </row>
    <row r="194" spans="1:26" s="209" customFormat="1" ht="16.5" customHeight="1" x14ac:dyDescent="0.25">
      <c r="A194" s="207">
        <v>6019</v>
      </c>
      <c r="B194" s="208">
        <v>43269</v>
      </c>
      <c r="C194" s="209" t="s">
        <v>790</v>
      </c>
      <c r="D194" s="209">
        <v>65.599999999999994</v>
      </c>
      <c r="E194" s="209">
        <v>53</v>
      </c>
      <c r="F194" s="209" t="s">
        <v>187</v>
      </c>
      <c r="G194" s="209">
        <v>791921</v>
      </c>
      <c r="H194" s="209">
        <v>13160</v>
      </c>
      <c r="I194" s="209">
        <v>34</v>
      </c>
      <c r="J194" s="209">
        <v>72.5</v>
      </c>
      <c r="K194" s="209">
        <v>72.5</v>
      </c>
      <c r="L194" s="209">
        <v>32.9</v>
      </c>
      <c r="M194" s="209">
        <v>0.86070559610705588</v>
      </c>
      <c r="N194" s="209">
        <v>4.8789999999999996</v>
      </c>
      <c r="O194" s="209">
        <v>4.9810999999999996</v>
      </c>
      <c r="P194" s="209">
        <v>0.39600000000000002</v>
      </c>
      <c r="Q194" s="209">
        <v>0.498</v>
      </c>
      <c r="R194" s="209">
        <v>5.0507</v>
      </c>
      <c r="S194" s="209">
        <v>4.1000000000000002E-2</v>
      </c>
      <c r="T194" s="209">
        <v>0.05</v>
      </c>
      <c r="U194" s="209">
        <v>3.9E-2</v>
      </c>
      <c r="V194" s="209">
        <v>3.9E-2</v>
      </c>
      <c r="W194" s="209">
        <v>0</v>
      </c>
      <c r="X194" s="209" t="s">
        <v>1454</v>
      </c>
      <c r="Y194" s="209" t="s">
        <v>89</v>
      </c>
      <c r="Z194" s="209" t="s">
        <v>207</v>
      </c>
    </row>
    <row r="195" spans="1:26" s="209" customFormat="1" ht="16.5" customHeight="1" x14ac:dyDescent="0.25">
      <c r="A195" s="207">
        <v>6018</v>
      </c>
      <c r="B195" s="208">
        <v>43269</v>
      </c>
      <c r="C195" s="209" t="s">
        <v>372</v>
      </c>
      <c r="D195" s="209">
        <v>67.099999999999994</v>
      </c>
      <c r="E195" s="209">
        <v>60</v>
      </c>
      <c r="F195" s="209" t="s">
        <v>187</v>
      </c>
      <c r="G195" s="209">
        <v>791921</v>
      </c>
      <c r="H195" s="209">
        <v>13160</v>
      </c>
      <c r="I195" s="209">
        <v>34.299999999999997</v>
      </c>
      <c r="J195" s="209">
        <v>72.5</v>
      </c>
      <c r="K195" s="209">
        <v>72.5</v>
      </c>
      <c r="L195" s="209">
        <v>33.200000000000003</v>
      </c>
      <c r="M195" s="209">
        <v>0.85913782635094116</v>
      </c>
      <c r="N195" s="209">
        <v>5.0125000000000002</v>
      </c>
      <c r="O195" s="209">
        <v>5.0010000000000003</v>
      </c>
      <c r="P195" s="209">
        <v>0.45100000000000001</v>
      </c>
      <c r="Q195" s="209">
        <v>0.39100000000000001</v>
      </c>
      <c r="R195" s="209">
        <v>5.0507</v>
      </c>
      <c r="S195" s="209">
        <v>4.4999999999999998E-2</v>
      </c>
      <c r="T195" s="209">
        <v>3.9E-2</v>
      </c>
      <c r="U195" s="209">
        <v>3.5999999999999997E-2</v>
      </c>
      <c r="V195" s="209">
        <v>3.5999999999999997E-2</v>
      </c>
      <c r="W195" s="209">
        <v>0</v>
      </c>
      <c r="X195" s="209" t="s">
        <v>1454</v>
      </c>
      <c r="Y195" s="209" t="s">
        <v>89</v>
      </c>
      <c r="Z195" s="209" t="s">
        <v>207</v>
      </c>
    </row>
    <row r="196" spans="1:26" s="209" customFormat="1" ht="16.5" customHeight="1" x14ac:dyDescent="0.25">
      <c r="A196" s="207">
        <v>6017</v>
      </c>
      <c r="B196" s="208">
        <v>43269</v>
      </c>
      <c r="C196" s="209" t="s">
        <v>694</v>
      </c>
      <c r="D196" s="209">
        <v>67.599999999999994</v>
      </c>
      <c r="E196" s="209">
        <v>69</v>
      </c>
      <c r="F196" s="209" t="s">
        <v>187</v>
      </c>
      <c r="G196" s="209">
        <v>791921</v>
      </c>
      <c r="H196" s="209">
        <v>13160</v>
      </c>
      <c r="I196" s="209">
        <v>34.5</v>
      </c>
      <c r="J196" s="209">
        <v>75.5</v>
      </c>
      <c r="K196" s="209">
        <v>75.5</v>
      </c>
      <c r="L196" s="209">
        <v>33.1</v>
      </c>
      <c r="M196" s="209">
        <v>0.85965978128797083</v>
      </c>
      <c r="N196" s="209">
        <v>4.9016999999999999</v>
      </c>
      <c r="O196" s="209">
        <v>4.9004000000000003</v>
      </c>
      <c r="P196" s="209">
        <v>0.45200000000000001</v>
      </c>
      <c r="Q196" s="209">
        <v>0.39400000000000002</v>
      </c>
      <c r="R196" s="209">
        <v>5.0507</v>
      </c>
      <c r="S196" s="209">
        <v>4.7E-2</v>
      </c>
      <c r="T196" s="209">
        <v>4.1000000000000002E-2</v>
      </c>
      <c r="U196" s="209">
        <v>3.7999999999999999E-2</v>
      </c>
      <c r="V196" s="209">
        <v>3.7999999999999999E-2</v>
      </c>
      <c r="W196" s="209">
        <v>0</v>
      </c>
      <c r="X196" s="209" t="s">
        <v>1454</v>
      </c>
      <c r="Y196" s="209" t="s">
        <v>89</v>
      </c>
      <c r="Z196" s="209" t="s">
        <v>207</v>
      </c>
    </row>
    <row r="197" spans="1:26" s="209" customFormat="1" ht="16.5" customHeight="1" x14ac:dyDescent="0.25">
      <c r="A197" s="207">
        <v>6016</v>
      </c>
      <c r="B197" s="208">
        <v>43269</v>
      </c>
      <c r="C197" s="209" t="s">
        <v>1490</v>
      </c>
      <c r="D197" s="209">
        <v>68.5</v>
      </c>
      <c r="E197" s="209">
        <v>57</v>
      </c>
      <c r="F197" s="209" t="s">
        <v>193</v>
      </c>
      <c r="G197" s="209">
        <v>625212</v>
      </c>
      <c r="H197" s="209">
        <v>13160</v>
      </c>
      <c r="I197" s="209">
        <v>23.5</v>
      </c>
      <c r="J197" s="209">
        <v>114.5</v>
      </c>
      <c r="K197" s="209">
        <v>114.5</v>
      </c>
      <c r="L197" s="209">
        <v>20.3</v>
      </c>
      <c r="M197" s="209">
        <v>0.9321475625823451</v>
      </c>
      <c r="N197" s="209">
        <v>4.891</v>
      </c>
      <c r="O197" s="209">
        <v>4.8026999999999997</v>
      </c>
      <c r="P197" s="209">
        <v>0.76300000000000001</v>
      </c>
      <c r="Q197" s="209">
        <v>0.74099999999999999</v>
      </c>
      <c r="R197" s="209">
        <v>5.0507</v>
      </c>
      <c r="S197" s="209">
        <v>7.9000000000000001E-2</v>
      </c>
      <c r="T197" s="209">
        <v>7.8E-2</v>
      </c>
      <c r="U197" s="209">
        <v>7.2999999999999995E-2</v>
      </c>
      <c r="V197" s="209">
        <v>7.2999999999999995E-2</v>
      </c>
      <c r="W197" s="209">
        <v>0</v>
      </c>
      <c r="X197" s="209" t="s">
        <v>1454</v>
      </c>
      <c r="Y197" s="209" t="s">
        <v>89</v>
      </c>
      <c r="Z197" s="209" t="s">
        <v>198</v>
      </c>
    </row>
    <row r="198" spans="1:26" s="209" customFormat="1" ht="16.5" customHeight="1" x14ac:dyDescent="0.25">
      <c r="A198" s="207">
        <v>6015</v>
      </c>
      <c r="B198" s="208">
        <v>43269</v>
      </c>
      <c r="C198" s="209" t="s">
        <v>504</v>
      </c>
      <c r="D198" s="209">
        <v>68.3</v>
      </c>
      <c r="E198" s="209">
        <v>61</v>
      </c>
      <c r="F198" s="209" t="s">
        <v>193</v>
      </c>
      <c r="G198" s="209">
        <v>625212</v>
      </c>
      <c r="H198" s="209">
        <v>13160</v>
      </c>
      <c r="I198" s="209">
        <v>24</v>
      </c>
      <c r="J198" s="209">
        <v>116.5</v>
      </c>
      <c r="K198" s="209">
        <v>116.5</v>
      </c>
      <c r="L198" s="209">
        <v>20.6</v>
      </c>
      <c r="M198" s="209">
        <v>0.93030900723208421</v>
      </c>
      <c r="N198" s="209">
        <v>5.0670999999999999</v>
      </c>
      <c r="O198" s="209">
        <v>5.0023</v>
      </c>
      <c r="P198" s="209">
        <v>0.79100000000000004</v>
      </c>
      <c r="Q198" s="209">
        <v>0.76100000000000001</v>
      </c>
      <c r="R198" s="209">
        <v>5.0507</v>
      </c>
      <c r="S198" s="209">
        <v>7.9000000000000001E-2</v>
      </c>
      <c r="T198" s="209">
        <v>7.6999999999999999E-2</v>
      </c>
      <c r="U198" s="209">
        <v>7.2999999999999995E-2</v>
      </c>
      <c r="V198" s="209">
        <v>7.2999999999999995E-2</v>
      </c>
      <c r="W198" s="209">
        <v>0</v>
      </c>
      <c r="X198" s="209" t="s">
        <v>1454</v>
      </c>
      <c r="Y198" s="209" t="s">
        <v>89</v>
      </c>
      <c r="Z198" s="209" t="s">
        <v>198</v>
      </c>
    </row>
    <row r="199" spans="1:26" s="209" customFormat="1" ht="16.5" customHeight="1" x14ac:dyDescent="0.25">
      <c r="A199" s="207">
        <v>6014</v>
      </c>
      <c r="B199" s="208">
        <v>43269</v>
      </c>
      <c r="C199" s="209" t="s">
        <v>1345</v>
      </c>
      <c r="D199" s="209">
        <v>64.099999999999994</v>
      </c>
      <c r="E199" s="209">
        <v>68</v>
      </c>
      <c r="F199" s="209" t="s">
        <v>193</v>
      </c>
      <c r="G199" s="209">
        <v>625212</v>
      </c>
      <c r="H199" s="209">
        <v>13160</v>
      </c>
      <c r="I199" s="209">
        <v>23.8</v>
      </c>
      <c r="J199" s="209">
        <v>115</v>
      </c>
      <c r="K199" s="209">
        <v>115</v>
      </c>
      <c r="L199" s="209">
        <v>20.5</v>
      </c>
      <c r="M199" s="209">
        <v>0.93092105263157898</v>
      </c>
      <c r="N199" s="209">
        <v>4.8712</v>
      </c>
      <c r="O199" s="209">
        <v>4.9153000000000002</v>
      </c>
      <c r="P199" s="209">
        <v>0.879</v>
      </c>
      <c r="Q199" s="209">
        <v>0.93799999999999994</v>
      </c>
      <c r="R199" s="209">
        <v>5.0507</v>
      </c>
      <c r="S199" s="209">
        <v>9.0999999999999998E-2</v>
      </c>
      <c r="T199" s="209">
        <v>9.6000000000000002E-2</v>
      </c>
      <c r="U199" s="209">
        <v>8.6999999999999994E-2</v>
      </c>
      <c r="V199" s="209">
        <v>8.6999999999999994E-2</v>
      </c>
      <c r="W199" s="209">
        <v>0</v>
      </c>
      <c r="X199" s="209" t="s">
        <v>1454</v>
      </c>
      <c r="Y199" s="209" t="s">
        <v>89</v>
      </c>
      <c r="Z199" s="209" t="s">
        <v>198</v>
      </c>
    </row>
    <row r="200" spans="1:26" s="209" customFormat="1" ht="16.5" customHeight="1" x14ac:dyDescent="0.25">
      <c r="A200" s="207">
        <v>6013</v>
      </c>
      <c r="B200" s="208">
        <v>43269</v>
      </c>
      <c r="C200" s="209" t="s">
        <v>978</v>
      </c>
      <c r="D200" s="209">
        <v>68.7</v>
      </c>
      <c r="E200" s="209">
        <v>70</v>
      </c>
      <c r="F200" s="209" t="s">
        <v>187</v>
      </c>
      <c r="G200" s="209">
        <v>791921</v>
      </c>
      <c r="H200" s="209">
        <v>13160</v>
      </c>
      <c r="I200" s="209">
        <v>33.5</v>
      </c>
      <c r="J200" s="209">
        <v>71.5</v>
      </c>
      <c r="K200" s="209">
        <v>71.5</v>
      </c>
      <c r="L200" s="209">
        <v>32.5</v>
      </c>
      <c r="M200" s="209">
        <v>0.86280487804878048</v>
      </c>
      <c r="N200" s="209">
        <v>5.0254000000000003</v>
      </c>
      <c r="O200" s="209">
        <v>5.1032000000000002</v>
      </c>
      <c r="P200" s="209">
        <v>0.42399999999999999</v>
      </c>
      <c r="Q200" s="209">
        <v>0.44900000000000001</v>
      </c>
      <c r="R200" s="209">
        <v>5.0507</v>
      </c>
      <c r="S200" s="209">
        <v>4.2999999999999997E-2</v>
      </c>
      <c r="T200" s="209">
        <v>4.3999999999999997E-2</v>
      </c>
      <c r="U200" s="209">
        <v>3.7999999999999999E-2</v>
      </c>
      <c r="V200" s="209">
        <v>3.7999999999999999E-2</v>
      </c>
      <c r="W200" s="209">
        <v>0</v>
      </c>
      <c r="X200" s="209" t="s">
        <v>1454</v>
      </c>
      <c r="Y200" s="209" t="s">
        <v>89</v>
      </c>
      <c r="Z200" s="209" t="s">
        <v>207</v>
      </c>
    </row>
    <row r="201" spans="1:26" s="209" customFormat="1" ht="16.5" customHeight="1" x14ac:dyDescent="0.25">
      <c r="A201" s="207">
        <v>6012</v>
      </c>
      <c r="B201" s="208">
        <v>43268</v>
      </c>
      <c r="C201" s="209" t="s">
        <v>652</v>
      </c>
      <c r="D201" s="209">
        <v>63.1</v>
      </c>
      <c r="E201" s="209">
        <v>50</v>
      </c>
      <c r="F201" s="209" t="s">
        <v>291</v>
      </c>
      <c r="G201" s="209">
        <v>521333</v>
      </c>
      <c r="H201" s="209">
        <v>13160</v>
      </c>
      <c r="I201" s="209">
        <v>16.600000000000001</v>
      </c>
      <c r="J201" s="209">
        <v>112</v>
      </c>
      <c r="K201" s="209">
        <v>112</v>
      </c>
      <c r="L201" s="209">
        <v>13.9</v>
      </c>
      <c r="M201" s="209">
        <v>0.97317744154057773</v>
      </c>
      <c r="N201" s="209">
        <v>2.2153999999999998</v>
      </c>
      <c r="O201" s="209">
        <v>2.1657000000000002</v>
      </c>
      <c r="P201" s="209">
        <v>3.5760000000000001</v>
      </c>
      <c r="Q201" s="209">
        <v>3.4860000000000002</v>
      </c>
      <c r="R201" s="209">
        <v>5.1482999999999999</v>
      </c>
      <c r="S201" s="209">
        <v>0.83099999999999996</v>
      </c>
      <c r="T201" s="209">
        <v>0.82899999999999996</v>
      </c>
      <c r="U201" s="209">
        <v>0.80800000000000005</v>
      </c>
      <c r="V201" s="209">
        <v>0.80800000000000005</v>
      </c>
      <c r="W201" s="209">
        <v>0</v>
      </c>
      <c r="X201" s="209" t="s">
        <v>1454</v>
      </c>
      <c r="Y201" s="209" t="s">
        <v>89</v>
      </c>
      <c r="Z201" s="209" t="s">
        <v>198</v>
      </c>
    </row>
    <row r="202" spans="1:26" s="209" customFormat="1" ht="16.5" customHeight="1" x14ac:dyDescent="0.25">
      <c r="A202" s="207">
        <v>6011</v>
      </c>
      <c r="B202" s="208">
        <v>43268</v>
      </c>
      <c r="C202" s="209" t="s">
        <v>914</v>
      </c>
      <c r="D202" s="209">
        <v>68.2</v>
      </c>
      <c r="E202" s="209">
        <v>59</v>
      </c>
      <c r="F202" s="209" t="s">
        <v>291</v>
      </c>
      <c r="G202" s="209">
        <v>521333</v>
      </c>
      <c r="H202" s="209">
        <v>13160</v>
      </c>
      <c r="I202" s="209">
        <v>16.8</v>
      </c>
      <c r="J202" s="209">
        <v>116.5</v>
      </c>
      <c r="K202" s="209">
        <v>116.5</v>
      </c>
      <c r="L202" s="209">
        <v>13.9</v>
      </c>
      <c r="M202" s="209">
        <v>0.97317744154057773</v>
      </c>
      <c r="N202" s="209">
        <v>2.0316000000000001</v>
      </c>
      <c r="O202" s="209">
        <v>2.1097999999999999</v>
      </c>
      <c r="P202" s="209">
        <v>3.5230000000000001</v>
      </c>
      <c r="Q202" s="209">
        <v>3.6909999999999998</v>
      </c>
      <c r="R202" s="209">
        <v>5.1482999999999999</v>
      </c>
      <c r="S202" s="209">
        <v>0.89300000000000002</v>
      </c>
      <c r="T202" s="209">
        <v>0.90100000000000002</v>
      </c>
      <c r="U202" s="209">
        <v>0.873</v>
      </c>
      <c r="V202" s="209">
        <v>0.873</v>
      </c>
      <c r="W202" s="209">
        <v>0</v>
      </c>
      <c r="X202" s="209" t="s">
        <v>1454</v>
      </c>
      <c r="Y202" s="209" t="s">
        <v>89</v>
      </c>
      <c r="Z202" s="209" t="s">
        <v>198</v>
      </c>
    </row>
    <row r="203" spans="1:26" s="209" customFormat="1" ht="16.5" customHeight="1" x14ac:dyDescent="0.25">
      <c r="A203" s="207">
        <v>6010</v>
      </c>
      <c r="B203" s="208">
        <v>43268</v>
      </c>
      <c r="C203" s="209" t="s">
        <v>1491</v>
      </c>
      <c r="D203" s="209">
        <v>61.2</v>
      </c>
      <c r="E203" s="209">
        <v>60</v>
      </c>
      <c r="F203" s="209" t="s">
        <v>291</v>
      </c>
      <c r="G203" s="209">
        <v>521333</v>
      </c>
      <c r="H203" s="209">
        <v>13160</v>
      </c>
      <c r="I203" s="209">
        <v>16.899999999999999</v>
      </c>
      <c r="J203" s="209">
        <v>118</v>
      </c>
      <c r="K203" s="209">
        <v>118</v>
      </c>
      <c r="L203" s="209">
        <v>13.9</v>
      </c>
      <c r="M203" s="209">
        <v>0.97317744154057773</v>
      </c>
      <c r="N203" s="209">
        <v>2.1762999999999999</v>
      </c>
      <c r="O203" s="209">
        <v>2.0783</v>
      </c>
      <c r="P203" s="209">
        <v>3.5760000000000001</v>
      </c>
      <c r="Q203" s="209">
        <v>3.4129999999999998</v>
      </c>
      <c r="R203" s="209">
        <v>5.1482999999999999</v>
      </c>
      <c r="S203" s="209">
        <v>0.84599999999999997</v>
      </c>
      <c r="T203" s="209">
        <v>0.84499999999999997</v>
      </c>
      <c r="U203" s="209">
        <v>0.82299999999999995</v>
      </c>
      <c r="V203" s="209">
        <v>0.82299999999999995</v>
      </c>
      <c r="W203" s="209">
        <v>0</v>
      </c>
      <c r="X203" s="209" t="s">
        <v>1454</v>
      </c>
      <c r="Y203" s="209" t="s">
        <v>89</v>
      </c>
      <c r="Z203" s="209" t="s">
        <v>198</v>
      </c>
    </row>
    <row r="204" spans="1:26" s="209" customFormat="1" ht="16.5" customHeight="1" x14ac:dyDescent="0.25">
      <c r="A204" s="207">
        <v>6009</v>
      </c>
      <c r="B204" s="208">
        <v>43268</v>
      </c>
      <c r="C204" s="209" t="s">
        <v>1492</v>
      </c>
      <c r="D204" s="209">
        <v>64.3</v>
      </c>
      <c r="E204" s="209">
        <v>60</v>
      </c>
      <c r="F204" s="209" t="s">
        <v>291</v>
      </c>
      <c r="G204" s="209">
        <v>521333</v>
      </c>
      <c r="H204" s="209">
        <v>13160</v>
      </c>
      <c r="I204" s="209">
        <v>17</v>
      </c>
      <c r="J204" s="209">
        <v>119</v>
      </c>
      <c r="K204" s="209">
        <v>119</v>
      </c>
      <c r="L204" s="209">
        <v>13.9</v>
      </c>
      <c r="M204" s="209">
        <v>0.97317744154057773</v>
      </c>
      <c r="N204" s="209">
        <v>2.0670000000000002</v>
      </c>
      <c r="O204" s="209">
        <v>2.0390000000000001</v>
      </c>
      <c r="P204" s="209">
        <v>2.9830000000000001</v>
      </c>
      <c r="Q204" s="209">
        <v>2.9910000000000001</v>
      </c>
      <c r="R204" s="209">
        <v>5.1482999999999999</v>
      </c>
      <c r="S204" s="209">
        <v>0.74299999999999999</v>
      </c>
      <c r="T204" s="209">
        <v>0.755</v>
      </c>
      <c r="U204" s="209">
        <v>0.72899999999999998</v>
      </c>
      <c r="V204" s="209">
        <v>0.72899999999999998</v>
      </c>
      <c r="W204" s="209">
        <v>0</v>
      </c>
      <c r="X204" s="209" t="s">
        <v>1454</v>
      </c>
      <c r="Y204" s="209" t="s">
        <v>89</v>
      </c>
      <c r="Z204" s="209" t="s">
        <v>198</v>
      </c>
    </row>
    <row r="205" spans="1:26" s="209" customFormat="1" ht="16.5" customHeight="1" x14ac:dyDescent="0.25">
      <c r="A205" s="207">
        <v>6008</v>
      </c>
      <c r="B205" s="208">
        <v>43268</v>
      </c>
      <c r="C205" s="209" t="s">
        <v>278</v>
      </c>
      <c r="D205" s="209">
        <v>67.5</v>
      </c>
      <c r="E205" s="209">
        <v>57</v>
      </c>
      <c r="F205" s="209" t="s">
        <v>187</v>
      </c>
      <c r="G205" s="209">
        <v>791921</v>
      </c>
      <c r="H205" s="209">
        <v>13160</v>
      </c>
      <c r="I205" s="209">
        <v>34.9</v>
      </c>
      <c r="J205" s="209">
        <v>80</v>
      </c>
      <c r="K205" s="209">
        <v>80</v>
      </c>
      <c r="L205" s="209">
        <v>33.1</v>
      </c>
      <c r="M205" s="209">
        <v>0.85965978128797083</v>
      </c>
      <c r="N205" s="209">
        <v>4.9824999999999999</v>
      </c>
      <c r="O205" s="209">
        <v>4.9511000000000003</v>
      </c>
      <c r="P205" s="209">
        <v>0.65200000000000002</v>
      </c>
      <c r="Q205" s="209">
        <v>0.58099999999999996</v>
      </c>
      <c r="R205" s="209">
        <v>5.1482999999999999</v>
      </c>
      <c r="S205" s="209">
        <v>6.7000000000000004E-2</v>
      </c>
      <c r="T205" s="209">
        <v>0.06</v>
      </c>
      <c r="U205" s="209">
        <v>5.5E-2</v>
      </c>
      <c r="V205" s="209">
        <v>5.5E-2</v>
      </c>
      <c r="W205" s="209">
        <v>0</v>
      </c>
      <c r="X205" s="209" t="s">
        <v>1454</v>
      </c>
      <c r="Y205" s="209" t="s">
        <v>89</v>
      </c>
      <c r="Z205" s="209" t="s">
        <v>207</v>
      </c>
    </row>
    <row r="206" spans="1:26" s="209" customFormat="1" ht="16.5" customHeight="1" x14ac:dyDescent="0.25">
      <c r="A206" s="207">
        <v>6007</v>
      </c>
      <c r="B206" s="208">
        <v>43268</v>
      </c>
      <c r="C206" s="209" t="s">
        <v>1318</v>
      </c>
      <c r="D206" s="209">
        <v>69.7</v>
      </c>
      <c r="E206" s="209">
        <v>58</v>
      </c>
      <c r="F206" s="209" t="s">
        <v>193</v>
      </c>
      <c r="G206" s="209">
        <v>625212</v>
      </c>
      <c r="H206" s="209">
        <v>13160</v>
      </c>
      <c r="I206" s="209">
        <v>25.1</v>
      </c>
      <c r="J206" s="209">
        <v>112</v>
      </c>
      <c r="K206" s="209">
        <v>112</v>
      </c>
      <c r="L206" s="209">
        <v>21.9</v>
      </c>
      <c r="M206" s="209">
        <v>0.92242503259452413</v>
      </c>
      <c r="N206" s="209">
        <v>5.0822000000000003</v>
      </c>
      <c r="O206" s="209">
        <v>5.0065</v>
      </c>
      <c r="P206" s="209">
        <v>0.91200000000000003</v>
      </c>
      <c r="Q206" s="209">
        <v>0.83199999999999996</v>
      </c>
      <c r="R206" s="209">
        <v>5.1482999999999999</v>
      </c>
      <c r="S206" s="209">
        <v>9.1999999999999998E-2</v>
      </c>
      <c r="T206" s="209">
        <v>8.5999999999999993E-2</v>
      </c>
      <c r="U206" s="209">
        <v>8.2000000000000003E-2</v>
      </c>
      <c r="V206" s="209">
        <v>8.2000000000000003E-2</v>
      </c>
      <c r="W206" s="209">
        <v>0</v>
      </c>
      <c r="X206" s="209" t="s">
        <v>1454</v>
      </c>
      <c r="Y206" s="209" t="s">
        <v>89</v>
      </c>
      <c r="Z206" s="209" t="s">
        <v>198</v>
      </c>
    </row>
    <row r="207" spans="1:26" s="209" customFormat="1" ht="16.5" customHeight="1" x14ac:dyDescent="0.25">
      <c r="A207" s="207">
        <v>6006</v>
      </c>
      <c r="B207" s="208">
        <v>43268</v>
      </c>
      <c r="C207" s="209" t="s">
        <v>289</v>
      </c>
      <c r="D207" s="209">
        <v>69.5</v>
      </c>
      <c r="E207" s="209">
        <v>53</v>
      </c>
      <c r="F207" s="209" t="s">
        <v>193</v>
      </c>
      <c r="G207" s="209">
        <v>625212</v>
      </c>
      <c r="H207" s="209">
        <v>13160</v>
      </c>
      <c r="I207" s="209">
        <v>24.2</v>
      </c>
      <c r="J207" s="209">
        <v>115</v>
      </c>
      <c r="K207" s="209">
        <v>115</v>
      </c>
      <c r="L207" s="209">
        <v>20.9</v>
      </c>
      <c r="M207" s="209">
        <v>0.92847769028871385</v>
      </c>
      <c r="N207" s="209">
        <v>4.8982000000000001</v>
      </c>
      <c r="O207" s="209">
        <v>4.8762999999999996</v>
      </c>
      <c r="P207" s="209">
        <v>0.74299999999999999</v>
      </c>
      <c r="Q207" s="209">
        <v>0.72299999999999998</v>
      </c>
      <c r="R207" s="209">
        <v>5.1482999999999999</v>
      </c>
      <c r="S207" s="209">
        <v>7.8E-2</v>
      </c>
      <c r="T207" s="209">
        <v>7.5999999999999998E-2</v>
      </c>
      <c r="U207" s="209">
        <v>7.0999999999999994E-2</v>
      </c>
      <c r="V207" s="209">
        <v>7.0999999999999994E-2</v>
      </c>
      <c r="W207" s="209">
        <v>0</v>
      </c>
      <c r="X207" s="209" t="s">
        <v>1454</v>
      </c>
      <c r="Y207" s="209" t="s">
        <v>89</v>
      </c>
      <c r="Z207" s="209" t="s">
        <v>198</v>
      </c>
    </row>
    <row r="208" spans="1:26" s="209" customFormat="1" ht="16.5" customHeight="1" x14ac:dyDescent="0.25">
      <c r="A208" s="207">
        <v>6005</v>
      </c>
      <c r="B208" s="208">
        <v>43268</v>
      </c>
      <c r="C208" s="209" t="s">
        <v>1325</v>
      </c>
      <c r="D208" s="209">
        <v>71.099999999999994</v>
      </c>
      <c r="E208" s="209">
        <v>59</v>
      </c>
      <c r="F208" s="209" t="s">
        <v>193</v>
      </c>
      <c r="G208" s="209">
        <v>625212</v>
      </c>
      <c r="H208" s="209">
        <v>13160</v>
      </c>
      <c r="I208" s="209">
        <v>24.9</v>
      </c>
      <c r="J208" s="209">
        <v>117</v>
      </c>
      <c r="K208" s="209">
        <v>117</v>
      </c>
      <c r="L208" s="209">
        <v>21.4</v>
      </c>
      <c r="M208" s="209">
        <v>0.92544146500981028</v>
      </c>
      <c r="N208" s="209">
        <v>4.8791000000000002</v>
      </c>
      <c r="O208" s="209">
        <v>4.9375999999999998</v>
      </c>
      <c r="P208" s="209">
        <v>0.83199999999999996</v>
      </c>
      <c r="Q208" s="209">
        <v>0.89100000000000001</v>
      </c>
      <c r="R208" s="209">
        <v>5.1482999999999999</v>
      </c>
      <c r="S208" s="209">
        <v>8.7999999999999995E-2</v>
      </c>
      <c r="T208" s="209">
        <v>9.2999999999999999E-2</v>
      </c>
      <c r="U208" s="209">
        <v>8.4000000000000005E-2</v>
      </c>
      <c r="V208" s="209">
        <v>8.4000000000000005E-2</v>
      </c>
      <c r="W208" s="209">
        <v>0</v>
      </c>
      <c r="X208" s="209" t="s">
        <v>1454</v>
      </c>
      <c r="Y208" s="209" t="s">
        <v>89</v>
      </c>
      <c r="Z208" s="209" t="s">
        <v>198</v>
      </c>
    </row>
    <row r="209" spans="1:26" s="209" customFormat="1" ht="16.5" customHeight="1" x14ac:dyDescent="0.25">
      <c r="A209" s="207">
        <v>6004</v>
      </c>
      <c r="B209" s="208">
        <v>43268</v>
      </c>
      <c r="C209" s="209" t="s">
        <v>1493</v>
      </c>
      <c r="D209" s="209">
        <v>68.400000000000006</v>
      </c>
      <c r="E209" s="209">
        <v>59</v>
      </c>
      <c r="F209" s="209" t="s">
        <v>193</v>
      </c>
      <c r="G209" s="209">
        <v>625212</v>
      </c>
      <c r="H209" s="209">
        <v>13160</v>
      </c>
      <c r="I209" s="209">
        <v>23.9</v>
      </c>
      <c r="J209" s="209">
        <v>114</v>
      </c>
      <c r="K209" s="209">
        <v>114</v>
      </c>
      <c r="L209" s="209">
        <v>20.7</v>
      </c>
      <c r="M209" s="209">
        <v>0.92969776609724053</v>
      </c>
      <c r="N209" s="209">
        <v>5.1462000000000003</v>
      </c>
      <c r="O209" s="209">
        <v>5.2610000000000001</v>
      </c>
      <c r="P209" s="209">
        <v>0.97599999999999998</v>
      </c>
      <c r="Q209" s="209">
        <v>0.98499999999999999</v>
      </c>
      <c r="R209" s="209">
        <v>5.1482999999999999</v>
      </c>
      <c r="S209" s="209">
        <v>9.8000000000000004E-2</v>
      </c>
      <c r="T209" s="209">
        <v>9.6000000000000002E-2</v>
      </c>
      <c r="U209" s="209">
        <v>0.09</v>
      </c>
      <c r="V209" s="209">
        <v>0.09</v>
      </c>
      <c r="W209" s="209">
        <v>0</v>
      </c>
      <c r="X209" s="209" t="s">
        <v>1454</v>
      </c>
      <c r="Y209" s="209" t="s">
        <v>89</v>
      </c>
      <c r="Z209" s="209" t="s">
        <v>198</v>
      </c>
    </row>
    <row r="210" spans="1:26" s="209" customFormat="1" ht="16.5" customHeight="1" x14ac:dyDescent="0.25">
      <c r="A210" s="207">
        <v>6003</v>
      </c>
      <c r="B210" s="208">
        <v>43268</v>
      </c>
      <c r="C210" s="209" t="s">
        <v>669</v>
      </c>
      <c r="D210" s="209">
        <v>68.3</v>
      </c>
      <c r="E210" s="209">
        <v>57</v>
      </c>
      <c r="F210" s="209" t="s">
        <v>187</v>
      </c>
      <c r="G210" s="209">
        <v>791921</v>
      </c>
      <c r="H210" s="209">
        <v>13160</v>
      </c>
      <c r="I210" s="209">
        <v>35</v>
      </c>
      <c r="J210" s="209">
        <v>80.5</v>
      </c>
      <c r="K210" s="209">
        <v>80.5</v>
      </c>
      <c r="L210" s="209">
        <v>33.200000000000003</v>
      </c>
      <c r="M210" s="209">
        <v>0.85913782635094116</v>
      </c>
      <c r="N210" s="209">
        <v>5.0086000000000004</v>
      </c>
      <c r="O210" s="209">
        <v>5.0370999999999997</v>
      </c>
      <c r="P210" s="209">
        <v>0.67300000000000004</v>
      </c>
      <c r="Q210" s="209">
        <v>0.76400000000000001</v>
      </c>
      <c r="R210" s="209">
        <v>5.1482999999999999</v>
      </c>
      <c r="S210" s="209">
        <v>6.9000000000000006E-2</v>
      </c>
      <c r="T210" s="209">
        <v>7.8E-2</v>
      </c>
      <c r="U210" s="209">
        <v>6.3E-2</v>
      </c>
      <c r="V210" s="209">
        <v>6.3E-2</v>
      </c>
      <c r="W210" s="209">
        <v>0</v>
      </c>
      <c r="X210" s="209" t="s">
        <v>1454</v>
      </c>
      <c r="Y210" s="209" t="s">
        <v>89</v>
      </c>
      <c r="Z210" s="209" t="s">
        <v>207</v>
      </c>
    </row>
    <row r="211" spans="1:26" s="209" customFormat="1" ht="16.5" customHeight="1" x14ac:dyDescent="0.25">
      <c r="A211" s="207">
        <v>6002</v>
      </c>
      <c r="B211" s="208">
        <v>43268</v>
      </c>
      <c r="C211" s="209" t="s">
        <v>1332</v>
      </c>
      <c r="D211" s="209">
        <v>64.8</v>
      </c>
      <c r="E211" s="209">
        <v>60</v>
      </c>
      <c r="F211" s="209" t="s">
        <v>187</v>
      </c>
      <c r="G211" s="209">
        <v>791921</v>
      </c>
      <c r="H211" s="209">
        <v>13160</v>
      </c>
      <c r="I211" s="209">
        <v>35</v>
      </c>
      <c r="J211" s="209">
        <v>76.5</v>
      </c>
      <c r="K211" s="209">
        <v>76.5</v>
      </c>
      <c r="L211" s="209">
        <v>33.5</v>
      </c>
      <c r="M211" s="209">
        <v>0.85757575757575755</v>
      </c>
      <c r="N211" s="209">
        <v>4.8230000000000004</v>
      </c>
      <c r="O211" s="209">
        <v>4.9762000000000004</v>
      </c>
      <c r="P211" s="209">
        <v>0.876</v>
      </c>
      <c r="Q211" s="209">
        <v>0.96699999999999997</v>
      </c>
      <c r="R211" s="209">
        <v>5.1482999999999999</v>
      </c>
      <c r="S211" s="209">
        <v>9.4E-2</v>
      </c>
      <c r="T211" s="209">
        <v>0.1</v>
      </c>
      <c r="U211" s="209">
        <v>8.3000000000000004E-2</v>
      </c>
      <c r="V211" s="209">
        <v>8.3000000000000004E-2</v>
      </c>
      <c r="W211" s="209">
        <v>0</v>
      </c>
      <c r="X211" s="209" t="s">
        <v>1454</v>
      </c>
      <c r="Y211" s="209" t="s">
        <v>89</v>
      </c>
      <c r="Z211" s="209" t="s">
        <v>207</v>
      </c>
    </row>
    <row r="212" spans="1:26" s="209" customFormat="1" ht="16.5" customHeight="1" x14ac:dyDescent="0.25">
      <c r="A212" s="207">
        <v>6001</v>
      </c>
      <c r="B212" s="208">
        <v>43268</v>
      </c>
      <c r="C212" s="209" t="s">
        <v>1494</v>
      </c>
      <c r="D212" s="209">
        <v>64.2</v>
      </c>
      <c r="E212" s="209">
        <v>62</v>
      </c>
      <c r="F212" s="209" t="s">
        <v>187</v>
      </c>
      <c r="G212" s="209">
        <v>791921</v>
      </c>
      <c r="H212" s="209">
        <v>13160</v>
      </c>
      <c r="I212" s="209">
        <v>34.6</v>
      </c>
      <c r="J212" s="209">
        <v>74</v>
      </c>
      <c r="K212" s="209">
        <v>74</v>
      </c>
      <c r="L212" s="209">
        <v>33.4</v>
      </c>
      <c r="M212" s="209">
        <v>0.85809581564584592</v>
      </c>
      <c r="N212" s="209">
        <v>5.0762999999999998</v>
      </c>
      <c r="O212" s="209">
        <v>5.0275999999999996</v>
      </c>
      <c r="P212" s="209">
        <v>0.52300000000000002</v>
      </c>
      <c r="Q212" s="209">
        <v>0.51200000000000001</v>
      </c>
      <c r="R212" s="209">
        <v>5.1482999999999999</v>
      </c>
      <c r="S212" s="209">
        <v>5.2999999999999999E-2</v>
      </c>
      <c r="T212" s="209">
        <v>5.1999999999999998E-2</v>
      </c>
      <c r="U212" s="209">
        <v>4.4999999999999998E-2</v>
      </c>
      <c r="V212" s="209">
        <v>4.4999999999999998E-2</v>
      </c>
      <c r="W212" s="209">
        <v>0</v>
      </c>
      <c r="X212" s="209" t="s">
        <v>1454</v>
      </c>
      <c r="Y212" s="209" t="s">
        <v>89</v>
      </c>
      <c r="Z212" s="209" t="s">
        <v>207</v>
      </c>
    </row>
    <row r="213" spans="1:26" s="209" customFormat="1" ht="16.5" customHeight="1" x14ac:dyDescent="0.25">
      <c r="A213" s="207">
        <v>6000</v>
      </c>
      <c r="B213" s="208">
        <v>43267</v>
      </c>
      <c r="C213" s="209" t="s">
        <v>350</v>
      </c>
      <c r="D213" s="209">
        <v>62.3</v>
      </c>
      <c r="E213" s="209">
        <v>52</v>
      </c>
      <c r="F213" s="209" t="s">
        <v>193</v>
      </c>
      <c r="G213" s="209">
        <v>625212</v>
      </c>
      <c r="H213" s="209">
        <v>13160</v>
      </c>
      <c r="I213" s="209">
        <v>24.5</v>
      </c>
      <c r="J213" s="209">
        <v>115</v>
      </c>
      <c r="K213" s="209">
        <v>115</v>
      </c>
      <c r="L213" s="209">
        <v>21.2</v>
      </c>
      <c r="M213" s="209">
        <v>0.92665356908971852</v>
      </c>
      <c r="N213" s="209">
        <v>5.2190000000000003</v>
      </c>
      <c r="O213" s="209">
        <v>5.327</v>
      </c>
      <c r="P213" s="209">
        <v>0.84299999999999997</v>
      </c>
      <c r="Q213" s="209">
        <v>0.91200000000000003</v>
      </c>
      <c r="R213" s="209">
        <v>5.0964999999999998</v>
      </c>
      <c r="S213" s="209">
        <v>8.2000000000000003E-2</v>
      </c>
      <c r="T213" s="209">
        <v>8.6999999999999994E-2</v>
      </c>
      <c r="U213" s="209">
        <v>7.8E-2</v>
      </c>
      <c r="V213" s="209">
        <v>7.8E-2</v>
      </c>
      <c r="W213" s="209">
        <v>0</v>
      </c>
      <c r="X213" s="209" t="s">
        <v>1454</v>
      </c>
      <c r="Y213" s="209" t="s">
        <v>89</v>
      </c>
      <c r="Z213" s="209" t="s">
        <v>198</v>
      </c>
    </row>
    <row r="214" spans="1:26" s="209" customFormat="1" ht="16.5" customHeight="1" x14ac:dyDescent="0.25">
      <c r="A214" s="207">
        <v>5999</v>
      </c>
      <c r="B214" s="208">
        <v>43267</v>
      </c>
      <c r="C214" s="209" t="s">
        <v>630</v>
      </c>
      <c r="D214" s="209">
        <v>65.3</v>
      </c>
      <c r="E214" s="209">
        <v>57</v>
      </c>
      <c r="F214" s="209" t="s">
        <v>187</v>
      </c>
      <c r="G214" s="209">
        <v>791921</v>
      </c>
      <c r="H214" s="209">
        <v>13160</v>
      </c>
      <c r="I214" s="209">
        <v>34.5</v>
      </c>
      <c r="J214" s="209">
        <v>76.5</v>
      </c>
      <c r="K214" s="209">
        <v>76.5</v>
      </c>
      <c r="L214" s="209">
        <v>33</v>
      </c>
      <c r="M214" s="209">
        <v>0.86018237082066873</v>
      </c>
      <c r="N214" s="209">
        <v>4.9640000000000004</v>
      </c>
      <c r="O214" s="209">
        <v>4.8761999999999999</v>
      </c>
      <c r="P214" s="209">
        <v>0.74299999999999999</v>
      </c>
      <c r="Q214" s="209">
        <v>0.63400000000000001</v>
      </c>
      <c r="R214" s="209">
        <v>5.0964999999999998</v>
      </c>
      <c r="S214" s="209">
        <v>7.5999999999999998E-2</v>
      </c>
      <c r="T214" s="209">
        <v>6.6000000000000003E-2</v>
      </c>
      <c r="U214" s="209">
        <v>6.0999999999999999E-2</v>
      </c>
      <c r="V214" s="209">
        <v>6.0999999999999999E-2</v>
      </c>
      <c r="W214" s="209">
        <v>0</v>
      </c>
      <c r="X214" s="209" t="s">
        <v>1454</v>
      </c>
      <c r="Y214" s="209" t="s">
        <v>89</v>
      </c>
      <c r="Z214" s="209" t="s">
        <v>207</v>
      </c>
    </row>
    <row r="215" spans="1:26" s="209" customFormat="1" ht="16.5" customHeight="1" x14ac:dyDescent="0.25">
      <c r="A215" s="207">
        <v>5998</v>
      </c>
      <c r="B215" s="208">
        <v>43267</v>
      </c>
      <c r="C215" s="209" t="s">
        <v>235</v>
      </c>
      <c r="D215" s="209">
        <v>64.2</v>
      </c>
      <c r="E215" s="209">
        <v>51</v>
      </c>
      <c r="F215" s="209" t="s">
        <v>187</v>
      </c>
      <c r="G215" s="209">
        <v>791921</v>
      </c>
      <c r="H215" s="209">
        <v>13160</v>
      </c>
      <c r="I215" s="209">
        <v>34.799999999999997</v>
      </c>
      <c r="J215" s="209">
        <v>77</v>
      </c>
      <c r="K215" s="209">
        <v>77</v>
      </c>
      <c r="L215" s="209">
        <v>33.299999999999997</v>
      </c>
      <c r="M215" s="209">
        <v>0.85861650485436891</v>
      </c>
      <c r="N215" s="209">
        <v>5.0926999999999998</v>
      </c>
      <c r="O215" s="209">
        <v>5.0846999999999998</v>
      </c>
      <c r="P215" s="209">
        <v>0.67</v>
      </c>
      <c r="Q215" s="209">
        <v>0.58699999999999997</v>
      </c>
      <c r="R215" s="209">
        <v>5.0964999999999998</v>
      </c>
      <c r="S215" s="209">
        <v>6.7000000000000004E-2</v>
      </c>
      <c r="T215" s="209">
        <v>5.8999999999999997E-2</v>
      </c>
      <c r="U215" s="209">
        <v>5.3999999999999999E-2</v>
      </c>
      <c r="V215" s="209">
        <v>5.3999999999999999E-2</v>
      </c>
      <c r="W215" s="209">
        <v>0</v>
      </c>
      <c r="X215" s="209" t="s">
        <v>1454</v>
      </c>
      <c r="Y215" s="209" t="s">
        <v>89</v>
      </c>
      <c r="Z215" s="209" t="s">
        <v>207</v>
      </c>
    </row>
    <row r="216" spans="1:26" s="209" customFormat="1" ht="16.5" customHeight="1" x14ac:dyDescent="0.25">
      <c r="A216" s="207">
        <v>5997</v>
      </c>
      <c r="B216" s="208">
        <v>43267</v>
      </c>
      <c r="C216" s="209" t="s">
        <v>262</v>
      </c>
      <c r="D216" s="209">
        <v>67.099999999999994</v>
      </c>
      <c r="E216" s="209">
        <v>51</v>
      </c>
      <c r="F216" s="209" t="s">
        <v>187</v>
      </c>
      <c r="G216" s="209">
        <v>791921</v>
      </c>
      <c r="H216" s="209">
        <v>13160</v>
      </c>
      <c r="I216" s="209">
        <v>34.1</v>
      </c>
      <c r="J216" s="209">
        <v>75.5</v>
      </c>
      <c r="K216" s="209">
        <v>75.5</v>
      </c>
      <c r="L216" s="209">
        <v>32.799999999999997</v>
      </c>
      <c r="M216" s="209">
        <v>0.86122945830797315</v>
      </c>
      <c r="N216" s="209">
        <v>5.0102000000000002</v>
      </c>
      <c r="O216" s="209">
        <v>5.1093000000000002</v>
      </c>
      <c r="P216" s="209">
        <v>0.76400000000000001</v>
      </c>
      <c r="Q216" s="209">
        <v>0.876</v>
      </c>
      <c r="R216" s="209">
        <v>5.0964999999999998</v>
      </c>
      <c r="S216" s="209">
        <v>7.8E-2</v>
      </c>
      <c r="T216" s="209">
        <v>8.6999999999999994E-2</v>
      </c>
      <c r="U216" s="209">
        <v>7.0999999999999994E-2</v>
      </c>
      <c r="V216" s="209">
        <v>7.0999999999999994E-2</v>
      </c>
      <c r="W216" s="209">
        <v>0</v>
      </c>
      <c r="X216" s="209" t="s">
        <v>1454</v>
      </c>
      <c r="Y216" s="209" t="s">
        <v>89</v>
      </c>
      <c r="Z216" s="209" t="s">
        <v>207</v>
      </c>
    </row>
    <row r="217" spans="1:26" s="209" customFormat="1" ht="16.5" customHeight="1" x14ac:dyDescent="0.25">
      <c r="A217" s="207">
        <v>5996</v>
      </c>
      <c r="B217" s="208">
        <v>43267</v>
      </c>
      <c r="C217" s="209" t="s">
        <v>215</v>
      </c>
      <c r="D217" s="209">
        <v>65.3</v>
      </c>
      <c r="E217" s="209">
        <v>52</v>
      </c>
      <c r="F217" s="209" t="s">
        <v>187</v>
      </c>
      <c r="G217" s="209">
        <v>791921</v>
      </c>
      <c r="H217" s="209">
        <v>13160</v>
      </c>
      <c r="I217" s="209">
        <v>34.9</v>
      </c>
      <c r="J217" s="209">
        <v>75</v>
      </c>
      <c r="K217" s="209">
        <v>75</v>
      </c>
      <c r="L217" s="209">
        <v>33.6</v>
      </c>
      <c r="M217" s="209">
        <v>0.85705632949727439</v>
      </c>
      <c r="N217" s="209">
        <v>4.9821999999999997</v>
      </c>
      <c r="O217" s="209">
        <v>4.9745999999999997</v>
      </c>
      <c r="P217" s="209">
        <v>0.66</v>
      </c>
      <c r="Q217" s="209">
        <v>0.61199999999999999</v>
      </c>
      <c r="R217" s="209">
        <v>5.0964999999999998</v>
      </c>
      <c r="S217" s="209">
        <v>6.8000000000000005E-2</v>
      </c>
      <c r="T217" s="209">
        <v>6.3E-2</v>
      </c>
      <c r="U217" s="209">
        <v>5.6000000000000001E-2</v>
      </c>
      <c r="V217" s="209">
        <v>5.6000000000000001E-2</v>
      </c>
      <c r="W217" s="209">
        <v>0</v>
      </c>
      <c r="X217" s="209" t="s">
        <v>1454</v>
      </c>
      <c r="Y217" s="209" t="s">
        <v>89</v>
      </c>
      <c r="Z217" s="209" t="s">
        <v>207</v>
      </c>
    </row>
    <row r="218" spans="1:26" s="209" customFormat="1" ht="16.5" customHeight="1" x14ac:dyDescent="0.25">
      <c r="A218" s="207">
        <v>5995</v>
      </c>
      <c r="B218" s="208">
        <v>43267</v>
      </c>
      <c r="C218" s="209" t="s">
        <v>1422</v>
      </c>
      <c r="D218" s="209">
        <v>67.099999999999994</v>
      </c>
      <c r="E218" s="209">
        <v>50</v>
      </c>
      <c r="F218" s="209" t="s">
        <v>187</v>
      </c>
      <c r="G218" s="209">
        <v>791921</v>
      </c>
      <c r="H218" s="209">
        <v>13160</v>
      </c>
      <c r="I218" s="209">
        <v>34.6</v>
      </c>
      <c r="J218" s="209">
        <v>76</v>
      </c>
      <c r="K218" s="209">
        <v>76</v>
      </c>
      <c r="L218" s="209">
        <v>33.200000000000003</v>
      </c>
      <c r="M218" s="209">
        <v>0.85913782635094116</v>
      </c>
      <c r="N218" s="209">
        <v>5.0034000000000001</v>
      </c>
      <c r="O218" s="209">
        <v>5.0231000000000003</v>
      </c>
      <c r="P218" s="209">
        <v>0.52600000000000002</v>
      </c>
      <c r="Q218" s="209">
        <v>0.51200000000000001</v>
      </c>
      <c r="R218" s="209">
        <v>5.0964999999999998</v>
      </c>
      <c r="S218" s="209">
        <v>5.3999999999999999E-2</v>
      </c>
      <c r="T218" s="209">
        <v>5.1999999999999998E-2</v>
      </c>
      <c r="U218" s="209">
        <v>4.5999999999999999E-2</v>
      </c>
      <c r="V218" s="209">
        <v>4.5999999999999999E-2</v>
      </c>
      <c r="W218" s="209">
        <v>0</v>
      </c>
      <c r="X218" s="209" t="s">
        <v>1454</v>
      </c>
      <c r="Y218" s="209" t="s">
        <v>89</v>
      </c>
      <c r="Z218" s="209" t="s">
        <v>207</v>
      </c>
    </row>
    <row r="219" spans="1:26" s="209" customFormat="1" ht="16.5" customHeight="1" x14ac:dyDescent="0.25">
      <c r="A219" s="207">
        <v>5994</v>
      </c>
      <c r="B219" s="208">
        <v>43267</v>
      </c>
      <c r="C219" s="209" t="s">
        <v>1291</v>
      </c>
      <c r="D219" s="209">
        <v>67.5</v>
      </c>
      <c r="E219" s="209">
        <v>54</v>
      </c>
      <c r="F219" s="209" t="s">
        <v>193</v>
      </c>
      <c r="G219" s="209">
        <v>625212</v>
      </c>
      <c r="H219" s="209">
        <v>13160</v>
      </c>
      <c r="I219" s="209">
        <v>24.8</v>
      </c>
      <c r="J219" s="209">
        <v>118</v>
      </c>
      <c r="K219" s="209">
        <v>118</v>
      </c>
      <c r="L219" s="209">
        <v>21.3</v>
      </c>
      <c r="M219" s="209">
        <v>0.92604712041884807</v>
      </c>
      <c r="N219" s="209">
        <v>4.8753000000000002</v>
      </c>
      <c r="O219" s="209">
        <v>4.8761999999999999</v>
      </c>
      <c r="P219" s="209">
        <v>0.873</v>
      </c>
      <c r="Q219" s="209">
        <v>0.84399999999999997</v>
      </c>
      <c r="R219" s="209">
        <v>5.0964999999999998</v>
      </c>
      <c r="S219" s="209">
        <v>9.0999999999999998E-2</v>
      </c>
      <c r="T219" s="209">
        <v>8.7999999999999995E-2</v>
      </c>
      <c r="U219" s="209">
        <v>8.3000000000000004E-2</v>
      </c>
      <c r="V219" s="209">
        <v>8.3000000000000004E-2</v>
      </c>
      <c r="W219" s="209">
        <v>0</v>
      </c>
      <c r="X219" s="209" t="s">
        <v>1454</v>
      </c>
      <c r="Y219" s="209" t="s">
        <v>89</v>
      </c>
      <c r="Z219" s="209" t="s">
        <v>198</v>
      </c>
    </row>
    <row r="220" spans="1:26" s="209" customFormat="1" ht="16.5" customHeight="1" x14ac:dyDescent="0.25">
      <c r="A220" s="207">
        <v>5993</v>
      </c>
      <c r="B220" s="208">
        <v>43267</v>
      </c>
      <c r="C220" s="209" t="s">
        <v>1495</v>
      </c>
      <c r="D220" s="209">
        <v>61.2</v>
      </c>
      <c r="E220" s="209">
        <v>45</v>
      </c>
      <c r="F220" s="209" t="s">
        <v>193</v>
      </c>
      <c r="G220" s="209">
        <v>625212</v>
      </c>
      <c r="H220" s="209">
        <v>13160</v>
      </c>
      <c r="I220" s="209">
        <v>24.7</v>
      </c>
      <c r="J220" s="209">
        <v>114</v>
      </c>
      <c r="K220" s="209">
        <v>114</v>
      </c>
      <c r="L220" s="209">
        <v>21.4</v>
      </c>
      <c r="M220" s="209">
        <v>0.92544146500981028</v>
      </c>
      <c r="N220" s="209">
        <v>5.0819999999999999</v>
      </c>
      <c r="O220" s="209">
        <v>5.0236000000000001</v>
      </c>
      <c r="P220" s="209">
        <v>0.84599999999999997</v>
      </c>
      <c r="Q220" s="209">
        <v>0.876</v>
      </c>
      <c r="R220" s="209">
        <v>5.0964999999999998</v>
      </c>
      <c r="S220" s="209">
        <v>8.5000000000000006E-2</v>
      </c>
      <c r="T220" s="209">
        <v>8.8999999999999996E-2</v>
      </c>
      <c r="U220" s="209">
        <v>8.1000000000000003E-2</v>
      </c>
      <c r="V220" s="209">
        <v>8.1000000000000003E-2</v>
      </c>
      <c r="W220" s="209">
        <v>0</v>
      </c>
      <c r="X220" s="209" t="s">
        <v>1454</v>
      </c>
      <c r="Y220" s="209" t="s">
        <v>89</v>
      </c>
      <c r="Z220" s="209" t="s">
        <v>198</v>
      </c>
    </row>
    <row r="221" spans="1:26" s="209" customFormat="1" ht="16.5" customHeight="1" x14ac:dyDescent="0.25">
      <c r="A221" s="207">
        <v>5992</v>
      </c>
      <c r="B221" s="208">
        <v>43267</v>
      </c>
      <c r="C221" s="209" t="s">
        <v>268</v>
      </c>
      <c r="D221" s="209">
        <v>65.400000000000006</v>
      </c>
      <c r="E221" s="209">
        <v>54</v>
      </c>
      <c r="F221" s="209" t="s">
        <v>193</v>
      </c>
      <c r="G221" s="209">
        <v>625212</v>
      </c>
      <c r="H221" s="209">
        <v>13160</v>
      </c>
      <c r="I221" s="209">
        <v>24.7</v>
      </c>
      <c r="J221" s="209">
        <v>114</v>
      </c>
      <c r="K221" s="209">
        <v>114</v>
      </c>
      <c r="L221" s="209">
        <v>21.4</v>
      </c>
      <c r="M221" s="209">
        <v>0.92544146500981028</v>
      </c>
      <c r="N221" s="209">
        <v>4.9673999999999996</v>
      </c>
      <c r="O221" s="209">
        <v>4.9722999999999997</v>
      </c>
      <c r="P221" s="209">
        <v>0.746</v>
      </c>
      <c r="Q221" s="209">
        <v>0.77400000000000002</v>
      </c>
      <c r="R221" s="209">
        <v>5.0964999999999998</v>
      </c>
      <c r="S221" s="209">
        <v>7.6999999999999999E-2</v>
      </c>
      <c r="T221" s="209">
        <v>7.9000000000000001E-2</v>
      </c>
      <c r="U221" s="209">
        <v>7.1999999999999995E-2</v>
      </c>
      <c r="V221" s="209">
        <v>7.1999999999999995E-2</v>
      </c>
      <c r="W221" s="209">
        <v>0</v>
      </c>
      <c r="X221" s="209" t="s">
        <v>1454</v>
      </c>
      <c r="Y221" s="209" t="s">
        <v>89</v>
      </c>
      <c r="Z221" s="209" t="s">
        <v>198</v>
      </c>
    </row>
    <row r="222" spans="1:26" s="209" customFormat="1" ht="16.5" customHeight="1" x14ac:dyDescent="0.25">
      <c r="A222" s="207">
        <v>5991</v>
      </c>
      <c r="B222" s="208">
        <v>43267</v>
      </c>
      <c r="C222" s="209" t="s">
        <v>1496</v>
      </c>
      <c r="D222" s="209">
        <v>65.3</v>
      </c>
      <c r="E222" s="209">
        <v>52</v>
      </c>
      <c r="F222" s="209" t="s">
        <v>193</v>
      </c>
      <c r="G222" s="209">
        <v>625212</v>
      </c>
      <c r="H222" s="209">
        <v>13160</v>
      </c>
      <c r="I222" s="209">
        <v>24.7</v>
      </c>
      <c r="J222" s="209">
        <v>117</v>
      </c>
      <c r="K222" s="209">
        <v>117</v>
      </c>
      <c r="L222" s="209">
        <v>21.2</v>
      </c>
      <c r="M222" s="209">
        <v>0.92665356908971852</v>
      </c>
      <c r="N222" s="209">
        <v>5.1298000000000004</v>
      </c>
      <c r="O222" s="209">
        <v>5.1543000000000001</v>
      </c>
      <c r="P222" s="209">
        <v>0.876</v>
      </c>
      <c r="Q222" s="209">
        <v>0.83399999999999996</v>
      </c>
      <c r="R222" s="209">
        <v>5.0964999999999998</v>
      </c>
      <c r="S222" s="209">
        <v>8.6999999999999994E-2</v>
      </c>
      <c r="T222" s="209">
        <v>8.2000000000000003E-2</v>
      </c>
      <c r="U222" s="209">
        <v>7.8E-2</v>
      </c>
      <c r="V222" s="209">
        <v>7.8E-2</v>
      </c>
      <c r="W222" s="209">
        <v>0</v>
      </c>
      <c r="X222" s="209" t="s">
        <v>1454</v>
      </c>
      <c r="Y222" s="209" t="s">
        <v>89</v>
      </c>
      <c r="Z222" s="209" t="s">
        <v>198</v>
      </c>
    </row>
    <row r="223" spans="1:26" s="209" customFormat="1" ht="16.5" customHeight="1" x14ac:dyDescent="0.25">
      <c r="A223" s="207">
        <v>5990</v>
      </c>
      <c r="B223" s="208">
        <v>43267</v>
      </c>
      <c r="C223" s="209" t="s">
        <v>841</v>
      </c>
      <c r="D223" s="209">
        <v>64.099999999999994</v>
      </c>
      <c r="E223" s="209">
        <v>50</v>
      </c>
      <c r="F223" s="209" t="s">
        <v>193</v>
      </c>
      <c r="G223" s="209">
        <v>625212</v>
      </c>
      <c r="H223" s="209">
        <v>13160</v>
      </c>
      <c r="I223" s="209">
        <v>24.7</v>
      </c>
      <c r="J223" s="209">
        <v>116.5</v>
      </c>
      <c r="K223" s="209">
        <v>116.5</v>
      </c>
      <c r="L223" s="209">
        <v>21.3</v>
      </c>
      <c r="M223" s="209">
        <v>0.92604712041884807</v>
      </c>
      <c r="N223" s="209">
        <v>5.0330000000000004</v>
      </c>
      <c r="O223" s="209">
        <v>5.0186999999999999</v>
      </c>
      <c r="P223" s="209">
        <v>0.55600000000000005</v>
      </c>
      <c r="Q223" s="209">
        <v>0.64500000000000002</v>
      </c>
      <c r="R223" s="209">
        <v>5.0964999999999998</v>
      </c>
      <c r="S223" s="209">
        <v>5.6000000000000001E-2</v>
      </c>
      <c r="T223" s="209">
        <v>6.5000000000000002E-2</v>
      </c>
      <c r="U223" s="209">
        <v>5.6000000000000001E-2</v>
      </c>
      <c r="V223" s="209">
        <v>5.6000000000000001E-2</v>
      </c>
      <c r="W223" s="209">
        <v>0</v>
      </c>
      <c r="X223" s="209" t="s">
        <v>1454</v>
      </c>
      <c r="Y223" s="209" t="s">
        <v>89</v>
      </c>
      <c r="Z223" s="209" t="s">
        <v>198</v>
      </c>
    </row>
    <row r="224" spans="1:26" s="209" customFormat="1" ht="16.5" customHeight="1" x14ac:dyDescent="0.25">
      <c r="A224" s="207">
        <v>5989</v>
      </c>
      <c r="B224" s="208">
        <v>43266</v>
      </c>
      <c r="C224" s="209" t="s">
        <v>440</v>
      </c>
      <c r="D224" s="209">
        <v>67.2</v>
      </c>
      <c r="E224" s="209">
        <v>52</v>
      </c>
      <c r="F224" s="209" t="s">
        <v>187</v>
      </c>
      <c r="G224" s="209">
        <v>625212</v>
      </c>
      <c r="H224" s="209">
        <v>13160</v>
      </c>
      <c r="I224" s="209">
        <v>34.4</v>
      </c>
      <c r="J224" s="209">
        <v>75</v>
      </c>
      <c r="K224" s="209">
        <v>75</v>
      </c>
      <c r="L224" s="209">
        <v>33.1</v>
      </c>
      <c r="M224" s="209">
        <v>0.85965978128797083</v>
      </c>
      <c r="N224" s="209">
        <v>5.0128000000000004</v>
      </c>
      <c r="O224" s="209">
        <v>4.9791999999999996</v>
      </c>
      <c r="P224" s="209">
        <v>0.432</v>
      </c>
      <c r="Q224" s="209">
        <v>0.41199999999999998</v>
      </c>
      <c r="R224" s="209">
        <v>4.992</v>
      </c>
      <c r="S224" s="209">
        <v>4.2999999999999997E-2</v>
      </c>
      <c r="T224" s="209">
        <v>4.1000000000000002E-2</v>
      </c>
      <c r="U224" s="209">
        <v>3.5999999999999997E-2</v>
      </c>
      <c r="V224" s="209">
        <v>3.5999999999999997E-2</v>
      </c>
      <c r="W224" s="209">
        <v>0</v>
      </c>
      <c r="X224" s="209" t="s">
        <v>1454</v>
      </c>
      <c r="Y224" s="209" t="s">
        <v>89</v>
      </c>
      <c r="Z224" s="209" t="s">
        <v>207</v>
      </c>
    </row>
    <row r="225" spans="1:26" s="209" customFormat="1" ht="16.5" customHeight="1" x14ac:dyDescent="0.25">
      <c r="A225" s="207">
        <v>5988</v>
      </c>
      <c r="B225" s="208">
        <v>43266</v>
      </c>
      <c r="C225" s="209" t="s">
        <v>288</v>
      </c>
      <c r="D225" s="209">
        <v>61.4</v>
      </c>
      <c r="E225" s="209">
        <v>59</v>
      </c>
      <c r="F225" s="209" t="s">
        <v>187</v>
      </c>
      <c r="G225" s="209">
        <v>791921</v>
      </c>
      <c r="H225" s="209">
        <v>13160</v>
      </c>
      <c r="I225" s="209">
        <v>34.4</v>
      </c>
      <c r="J225" s="209">
        <v>72.5</v>
      </c>
      <c r="K225" s="209">
        <v>72.5</v>
      </c>
      <c r="L225" s="209">
        <v>33.299999999999997</v>
      </c>
      <c r="M225" s="209">
        <v>0.85861650485436891</v>
      </c>
      <c r="N225" s="209">
        <v>4.9833999999999996</v>
      </c>
      <c r="O225" s="209">
        <v>4.9278000000000004</v>
      </c>
      <c r="P225" s="209">
        <v>0.27500000000000002</v>
      </c>
      <c r="Q225" s="209">
        <v>0.22500000000000001</v>
      </c>
      <c r="R225" s="209">
        <v>4.992</v>
      </c>
      <c r="S225" s="209">
        <v>2.8000000000000001E-2</v>
      </c>
      <c r="T225" s="209">
        <v>2.3E-2</v>
      </c>
      <c r="U225" s="209">
        <v>2.1999999999999999E-2</v>
      </c>
      <c r="V225" s="209">
        <v>2.1999999999999999E-2</v>
      </c>
      <c r="W225" s="209">
        <v>0</v>
      </c>
      <c r="X225" s="209" t="s">
        <v>1454</v>
      </c>
      <c r="Y225" s="209" t="s">
        <v>89</v>
      </c>
      <c r="Z225" s="209" t="s">
        <v>207</v>
      </c>
    </row>
    <row r="226" spans="1:26" s="209" customFormat="1" ht="16.5" customHeight="1" x14ac:dyDescent="0.25">
      <c r="A226" s="207">
        <v>5987</v>
      </c>
      <c r="B226" s="208">
        <v>43266</v>
      </c>
      <c r="C226" s="209" t="s">
        <v>1464</v>
      </c>
      <c r="D226" s="209">
        <v>69.5</v>
      </c>
      <c r="E226" s="209">
        <v>60</v>
      </c>
      <c r="F226" s="209" t="s">
        <v>193</v>
      </c>
      <c r="G226" s="209">
        <v>625212</v>
      </c>
      <c r="H226" s="209">
        <v>13160</v>
      </c>
      <c r="I226" s="209">
        <v>24.8</v>
      </c>
      <c r="J226" s="209">
        <v>117.5</v>
      </c>
      <c r="K226" s="209">
        <v>117.5</v>
      </c>
      <c r="L226" s="209">
        <v>21.3</v>
      </c>
      <c r="M226" s="209">
        <v>0.92604712041884807</v>
      </c>
      <c r="N226" s="209">
        <v>5.0083000000000002</v>
      </c>
      <c r="O226" s="209">
        <v>4.9871999999999996</v>
      </c>
      <c r="P226" s="209">
        <v>0.97299999999999998</v>
      </c>
      <c r="Q226" s="209">
        <v>0.95399999999999996</v>
      </c>
      <c r="R226" s="209">
        <v>4.992</v>
      </c>
      <c r="S226" s="209">
        <v>9.7000000000000003E-2</v>
      </c>
      <c r="T226" s="209">
        <v>9.5000000000000001E-2</v>
      </c>
      <c r="U226" s="209">
        <v>8.8999999999999996E-2</v>
      </c>
      <c r="V226" s="209">
        <v>8.8999999999999996E-2</v>
      </c>
      <c r="W226" s="209">
        <v>0</v>
      </c>
      <c r="X226" s="209" t="s">
        <v>1454</v>
      </c>
      <c r="Y226" s="209" t="s">
        <v>89</v>
      </c>
      <c r="Z226" s="209" t="s">
        <v>198</v>
      </c>
    </row>
    <row r="227" spans="1:26" s="209" customFormat="1" ht="16.5" customHeight="1" x14ac:dyDescent="0.25">
      <c r="A227" s="207">
        <v>5986</v>
      </c>
      <c r="B227" s="208">
        <v>43266</v>
      </c>
      <c r="C227" s="209" t="s">
        <v>379</v>
      </c>
      <c r="D227" s="209">
        <v>63.1</v>
      </c>
      <c r="E227" s="209">
        <v>59</v>
      </c>
      <c r="F227" s="209" t="s">
        <v>193</v>
      </c>
      <c r="G227" s="209">
        <v>625212</v>
      </c>
      <c r="H227" s="209">
        <v>13160</v>
      </c>
      <c r="I227" s="209">
        <v>24.8</v>
      </c>
      <c r="J227" s="209">
        <v>116</v>
      </c>
      <c r="K227" s="209">
        <v>116</v>
      </c>
      <c r="L227" s="209">
        <v>21.4</v>
      </c>
      <c r="M227" s="209">
        <v>0.92544146500981028</v>
      </c>
      <c r="N227" s="209">
        <v>5.0392999999999999</v>
      </c>
      <c r="O227" s="209">
        <v>5.0876000000000001</v>
      </c>
      <c r="P227" s="209">
        <v>0.83499999999999996</v>
      </c>
      <c r="Q227" s="209">
        <v>0.88500000000000001</v>
      </c>
      <c r="R227" s="209">
        <v>4.992</v>
      </c>
      <c r="S227" s="209">
        <v>8.3000000000000004E-2</v>
      </c>
      <c r="T227" s="209">
        <v>8.6999999999999994E-2</v>
      </c>
      <c r="U227" s="209">
        <v>7.9000000000000001E-2</v>
      </c>
      <c r="V227" s="209">
        <v>7.9000000000000001E-2</v>
      </c>
      <c r="W227" s="209">
        <v>0</v>
      </c>
      <c r="X227" s="209" t="s">
        <v>1454</v>
      </c>
      <c r="Y227" s="209" t="s">
        <v>89</v>
      </c>
      <c r="Z227" s="209" t="s">
        <v>198</v>
      </c>
    </row>
    <row r="228" spans="1:26" s="209" customFormat="1" ht="16.5" customHeight="1" x14ac:dyDescent="0.25">
      <c r="A228" s="207">
        <v>5985</v>
      </c>
      <c r="B228" s="208">
        <v>43266</v>
      </c>
      <c r="C228" s="209" t="s">
        <v>229</v>
      </c>
      <c r="D228" s="209">
        <v>61.2</v>
      </c>
      <c r="E228" s="209">
        <v>53</v>
      </c>
      <c r="F228" s="209" t="s">
        <v>187</v>
      </c>
      <c r="G228" s="209">
        <v>791921</v>
      </c>
      <c r="H228" s="209">
        <v>13160</v>
      </c>
      <c r="I228" s="209">
        <v>34.799999999999997</v>
      </c>
      <c r="J228" s="209">
        <v>75.5</v>
      </c>
      <c r="K228" s="209">
        <v>75.5</v>
      </c>
      <c r="L228" s="209">
        <v>33.4</v>
      </c>
      <c r="M228" s="209">
        <v>0.85809581564584592</v>
      </c>
      <c r="N228" s="209">
        <v>4.9762000000000004</v>
      </c>
      <c r="O228" s="209">
        <v>4.9682000000000004</v>
      </c>
      <c r="P228" s="209">
        <v>0.28699999999999998</v>
      </c>
      <c r="Q228" s="209">
        <v>0.27400000000000002</v>
      </c>
      <c r="R228" s="209">
        <v>4.992</v>
      </c>
      <c r="S228" s="209">
        <v>2.9000000000000001E-2</v>
      </c>
      <c r="T228" s="209">
        <v>2.8000000000000001E-2</v>
      </c>
      <c r="U228" s="209">
        <v>2.4E-2</v>
      </c>
      <c r="V228" s="209">
        <v>2.4E-2</v>
      </c>
      <c r="W228" s="209">
        <v>0</v>
      </c>
      <c r="X228" s="209" t="s">
        <v>1454</v>
      </c>
      <c r="Y228" s="209" t="s">
        <v>89</v>
      </c>
      <c r="Z228" s="209" t="s">
        <v>207</v>
      </c>
    </row>
    <row r="229" spans="1:26" s="209" customFormat="1" ht="16.5" customHeight="1" x14ac:dyDescent="0.25">
      <c r="A229" s="207">
        <v>5984</v>
      </c>
      <c r="B229" s="208">
        <v>43266</v>
      </c>
      <c r="C229" s="209" t="s">
        <v>849</v>
      </c>
      <c r="D229" s="209">
        <v>68.7</v>
      </c>
      <c r="E229" s="209">
        <v>59</v>
      </c>
      <c r="F229" s="209" t="s">
        <v>187</v>
      </c>
      <c r="G229" s="209">
        <v>791921</v>
      </c>
      <c r="H229" s="209">
        <v>13160</v>
      </c>
      <c r="I229" s="209">
        <v>35</v>
      </c>
      <c r="J229" s="209">
        <v>75.5</v>
      </c>
      <c r="K229" s="209">
        <v>75.5</v>
      </c>
      <c r="L229" s="209">
        <v>33.6</v>
      </c>
      <c r="M229" s="209">
        <v>0.85705632949727439</v>
      </c>
      <c r="N229" s="209">
        <v>5.0031999999999996</v>
      </c>
      <c r="O229" s="209">
        <v>5.0186999999999999</v>
      </c>
      <c r="P229" s="209">
        <v>0.23699999999999999</v>
      </c>
      <c r="Q229" s="209">
        <v>0.245</v>
      </c>
      <c r="R229" s="209">
        <v>4.992</v>
      </c>
      <c r="S229" s="209">
        <v>2.4E-2</v>
      </c>
      <c r="T229" s="209">
        <v>2.4E-2</v>
      </c>
      <c r="U229" s="209">
        <v>2.1000000000000001E-2</v>
      </c>
      <c r="V229" s="209">
        <v>2.1000000000000001E-2</v>
      </c>
      <c r="W229" s="209">
        <v>0</v>
      </c>
      <c r="X229" s="209" t="s">
        <v>1454</v>
      </c>
      <c r="Y229" s="209" t="s">
        <v>89</v>
      </c>
      <c r="Z229" s="209" t="s">
        <v>207</v>
      </c>
    </row>
    <row r="230" spans="1:26" s="209" customFormat="1" ht="16.5" customHeight="1" x14ac:dyDescent="0.25">
      <c r="A230" s="207">
        <v>5983</v>
      </c>
      <c r="B230" s="208">
        <v>43266</v>
      </c>
      <c r="C230" s="209" t="s">
        <v>1482</v>
      </c>
      <c r="D230" s="209">
        <v>68.400000000000006</v>
      </c>
      <c r="E230" s="209">
        <v>51</v>
      </c>
      <c r="F230" s="209" t="s">
        <v>187</v>
      </c>
      <c r="G230" s="209">
        <v>791921</v>
      </c>
      <c r="H230" s="209">
        <v>13160</v>
      </c>
      <c r="I230" s="209">
        <v>34.9</v>
      </c>
      <c r="J230" s="209">
        <v>74.5</v>
      </c>
      <c r="K230" s="209">
        <v>74.5</v>
      </c>
      <c r="L230" s="209">
        <v>33.6</v>
      </c>
      <c r="M230" s="209">
        <v>0.85705632949727439</v>
      </c>
      <c r="N230" s="209">
        <v>5.0342000000000002</v>
      </c>
      <c r="O230" s="209">
        <v>5.0871000000000004</v>
      </c>
      <c r="P230" s="209">
        <v>0.29899999999999999</v>
      </c>
      <c r="Q230" s="209">
        <v>0.28699999999999998</v>
      </c>
      <c r="R230" s="209">
        <v>4.992</v>
      </c>
      <c r="S230" s="209">
        <v>0.03</v>
      </c>
      <c r="T230" s="209">
        <v>2.8000000000000001E-2</v>
      </c>
      <c r="U230" s="209">
        <v>2.5000000000000001E-2</v>
      </c>
      <c r="V230" s="209">
        <v>2.5000000000000001E-2</v>
      </c>
      <c r="W230" s="209">
        <v>0</v>
      </c>
      <c r="X230" s="209" t="s">
        <v>1454</v>
      </c>
      <c r="Y230" s="209" t="s">
        <v>89</v>
      </c>
      <c r="Z230" s="209" t="s">
        <v>207</v>
      </c>
    </row>
    <row r="231" spans="1:26" s="209" customFormat="1" ht="16.5" customHeight="1" x14ac:dyDescent="0.25">
      <c r="A231" s="207">
        <v>5982</v>
      </c>
      <c r="B231" s="208">
        <v>43266</v>
      </c>
      <c r="C231" s="209" t="s">
        <v>1416</v>
      </c>
      <c r="D231" s="209">
        <v>69.3</v>
      </c>
      <c r="E231" s="209">
        <v>58</v>
      </c>
      <c r="F231" s="209" t="s">
        <v>193</v>
      </c>
      <c r="G231" s="209">
        <v>625212</v>
      </c>
      <c r="H231" s="209">
        <v>13160</v>
      </c>
      <c r="I231" s="209">
        <v>24.5</v>
      </c>
      <c r="J231" s="209">
        <v>113.5</v>
      </c>
      <c r="K231" s="209">
        <v>113.5</v>
      </c>
      <c r="L231" s="209">
        <v>21.3</v>
      </c>
      <c r="M231" s="209">
        <v>0.92604712041884807</v>
      </c>
      <c r="N231" s="209">
        <v>4.9823000000000004</v>
      </c>
      <c r="O231" s="209">
        <v>4.9782000000000002</v>
      </c>
      <c r="P231" s="209">
        <v>0.56399999999999995</v>
      </c>
      <c r="Q231" s="209">
        <v>0.55300000000000005</v>
      </c>
      <c r="R231" s="209">
        <v>4.992</v>
      </c>
      <c r="S231" s="209">
        <v>5.7000000000000002E-2</v>
      </c>
      <c r="T231" s="209">
        <v>5.5E-2</v>
      </c>
      <c r="U231" s="209">
        <v>5.1999999999999998E-2</v>
      </c>
      <c r="V231" s="209">
        <v>5.1999999999999998E-2</v>
      </c>
      <c r="W231" s="209">
        <v>0</v>
      </c>
      <c r="X231" s="209" t="s">
        <v>1454</v>
      </c>
      <c r="Y231" s="209" t="s">
        <v>89</v>
      </c>
      <c r="Z231" s="209" t="s">
        <v>198</v>
      </c>
    </row>
    <row r="232" spans="1:26" s="209" customFormat="1" ht="16.5" customHeight="1" x14ac:dyDescent="0.25">
      <c r="A232" s="207">
        <v>5981</v>
      </c>
      <c r="B232" s="208">
        <v>43266</v>
      </c>
      <c r="C232" s="209" t="s">
        <v>231</v>
      </c>
      <c r="D232" s="209">
        <v>63.2</v>
      </c>
      <c r="E232" s="209">
        <v>59</v>
      </c>
      <c r="F232" s="209" t="s">
        <v>193</v>
      </c>
      <c r="G232" s="209">
        <v>625212</v>
      </c>
      <c r="H232" s="209">
        <v>13160</v>
      </c>
      <c r="I232" s="209">
        <v>25</v>
      </c>
      <c r="J232" s="209">
        <v>117.5</v>
      </c>
      <c r="K232" s="209">
        <v>117.5</v>
      </c>
      <c r="L232" s="209">
        <v>21.5</v>
      </c>
      <c r="M232" s="209">
        <v>0.92483660130718959</v>
      </c>
      <c r="N232" s="209">
        <v>5.1002999999999998</v>
      </c>
      <c r="O232" s="209">
        <v>5.0133000000000001</v>
      </c>
      <c r="P232" s="209">
        <v>0.98299999999999998</v>
      </c>
      <c r="Q232" s="209">
        <v>0.96699999999999997</v>
      </c>
      <c r="R232" s="209">
        <v>4.992</v>
      </c>
      <c r="S232" s="209">
        <v>9.6000000000000002E-2</v>
      </c>
      <c r="T232" s="209">
        <v>9.6000000000000002E-2</v>
      </c>
      <c r="U232" s="209">
        <v>8.8999999999999996E-2</v>
      </c>
      <c r="V232" s="209">
        <v>8.8999999999999996E-2</v>
      </c>
      <c r="W232" s="209">
        <v>0</v>
      </c>
      <c r="X232" s="209" t="s">
        <v>1454</v>
      </c>
      <c r="Y232" s="209" t="s">
        <v>89</v>
      </c>
      <c r="Z232" s="209" t="s">
        <v>198</v>
      </c>
    </row>
    <row r="233" spans="1:26" s="209" customFormat="1" ht="16.5" customHeight="1" x14ac:dyDescent="0.25">
      <c r="A233" s="207">
        <v>5980</v>
      </c>
      <c r="B233" s="208">
        <v>43266</v>
      </c>
      <c r="C233" s="209" t="s">
        <v>1312</v>
      </c>
      <c r="D233" s="209">
        <v>67.2</v>
      </c>
      <c r="E233" s="209">
        <v>57</v>
      </c>
      <c r="F233" s="209" t="s">
        <v>193</v>
      </c>
      <c r="G233" s="209">
        <v>625212</v>
      </c>
      <c r="H233" s="209">
        <v>13160</v>
      </c>
      <c r="I233" s="209">
        <v>24.7</v>
      </c>
      <c r="J233" s="209">
        <v>114.5</v>
      </c>
      <c r="K233" s="209">
        <v>114.5</v>
      </c>
      <c r="L233" s="209">
        <v>21.4</v>
      </c>
      <c r="M233" s="209">
        <v>0.92544146500981028</v>
      </c>
      <c r="N233" s="209">
        <v>5.0231000000000003</v>
      </c>
      <c r="O233" s="209">
        <v>5.1033999999999997</v>
      </c>
      <c r="P233" s="209">
        <v>1.034</v>
      </c>
      <c r="Q233" s="209">
        <v>1.012</v>
      </c>
      <c r="R233" s="209">
        <v>4.992</v>
      </c>
      <c r="S233" s="209">
        <v>0.10299999999999999</v>
      </c>
      <c r="T233" s="209">
        <v>9.9000000000000005E-2</v>
      </c>
      <c r="U233" s="209">
        <v>9.2999999999999999E-2</v>
      </c>
      <c r="V233" s="209">
        <v>9.2999999999999999E-2</v>
      </c>
      <c r="W233" s="209">
        <v>0</v>
      </c>
      <c r="X233" s="209" t="s">
        <v>1454</v>
      </c>
      <c r="Y233" s="209" t="s">
        <v>89</v>
      </c>
      <c r="Z233" s="209" t="s">
        <v>198</v>
      </c>
    </row>
    <row r="234" spans="1:26" s="209" customFormat="1" ht="16.5" customHeight="1" x14ac:dyDescent="0.25">
      <c r="A234" s="207">
        <v>5979</v>
      </c>
      <c r="B234" s="208">
        <v>43266</v>
      </c>
      <c r="C234" s="209" t="s">
        <v>1497</v>
      </c>
      <c r="D234" s="209">
        <v>64.3</v>
      </c>
      <c r="E234" s="209">
        <v>53</v>
      </c>
      <c r="F234" s="209" t="s">
        <v>193</v>
      </c>
      <c r="G234" s="209">
        <v>625212</v>
      </c>
      <c r="H234" s="209">
        <v>13160</v>
      </c>
      <c r="I234" s="209">
        <v>24.7</v>
      </c>
      <c r="J234" s="209">
        <v>116.5</v>
      </c>
      <c r="K234" s="209">
        <v>116.5</v>
      </c>
      <c r="L234" s="209">
        <v>21.3</v>
      </c>
      <c r="M234" s="209">
        <v>0.92604712041884807</v>
      </c>
      <c r="N234" s="209">
        <v>5.1253000000000002</v>
      </c>
      <c r="O234" s="209">
        <v>5.0231000000000003</v>
      </c>
      <c r="P234" s="209">
        <v>0.96699999999999997</v>
      </c>
      <c r="Q234" s="209">
        <v>0.94799999999999995</v>
      </c>
      <c r="R234" s="209">
        <v>4.992</v>
      </c>
      <c r="S234" s="209">
        <v>9.4E-2</v>
      </c>
      <c r="T234" s="209">
        <v>9.4E-2</v>
      </c>
      <c r="U234" s="209">
        <v>8.6999999999999994E-2</v>
      </c>
      <c r="V234" s="209">
        <v>8.6999999999999994E-2</v>
      </c>
      <c r="W234" s="209">
        <v>0</v>
      </c>
      <c r="X234" s="209" t="s">
        <v>1454</v>
      </c>
      <c r="Y234" s="209" t="s">
        <v>89</v>
      </c>
      <c r="Z234" s="209" t="s">
        <v>198</v>
      </c>
    </row>
    <row r="235" spans="1:26" s="209" customFormat="1" ht="16.5" customHeight="1" x14ac:dyDescent="0.25">
      <c r="A235" s="207">
        <v>5978</v>
      </c>
      <c r="B235" s="208">
        <v>43266</v>
      </c>
      <c r="C235" s="209" t="s">
        <v>848</v>
      </c>
      <c r="D235" s="209">
        <v>67.2</v>
      </c>
      <c r="E235" s="209">
        <v>53</v>
      </c>
      <c r="F235" s="209" t="s">
        <v>193</v>
      </c>
      <c r="G235" s="209">
        <v>625212</v>
      </c>
      <c r="H235" s="209">
        <v>13160</v>
      </c>
      <c r="I235" s="209">
        <v>24.8</v>
      </c>
      <c r="J235" s="209">
        <v>115</v>
      </c>
      <c r="K235" s="209">
        <v>115</v>
      </c>
      <c r="L235" s="209">
        <v>21.5</v>
      </c>
      <c r="M235" s="209">
        <v>0.92483660130718959</v>
      </c>
      <c r="N235" s="209">
        <v>4.9371999999999998</v>
      </c>
      <c r="O235" s="209">
        <v>4.9823000000000004</v>
      </c>
      <c r="P235" s="209">
        <v>0.64400000000000002</v>
      </c>
      <c r="Q235" s="209">
        <v>0.621</v>
      </c>
      <c r="R235" s="209">
        <v>4.992</v>
      </c>
      <c r="S235" s="209">
        <v>6.5000000000000002E-2</v>
      </c>
      <c r="T235" s="209">
        <v>6.2E-2</v>
      </c>
      <c r="U235" s="209">
        <v>5.8999999999999997E-2</v>
      </c>
      <c r="V235" s="209">
        <v>5.8999999999999997E-2</v>
      </c>
      <c r="W235" s="209">
        <v>0</v>
      </c>
      <c r="X235" s="209" t="s">
        <v>1454</v>
      </c>
      <c r="Y235" s="209" t="s">
        <v>89</v>
      </c>
      <c r="Z235" s="209" t="s">
        <v>198</v>
      </c>
    </row>
    <row r="236" spans="1:26" s="209" customFormat="1" ht="16.5" customHeight="1" x14ac:dyDescent="0.25">
      <c r="A236" s="207">
        <v>5977</v>
      </c>
      <c r="B236" s="208">
        <v>43265</v>
      </c>
      <c r="C236" s="209" t="s">
        <v>1498</v>
      </c>
      <c r="D236" s="209">
        <v>64.8</v>
      </c>
      <c r="E236" s="209">
        <v>59</v>
      </c>
      <c r="F236" s="209" t="s">
        <v>193</v>
      </c>
      <c r="G236" s="209">
        <v>625212</v>
      </c>
      <c r="H236" s="209">
        <v>13160</v>
      </c>
      <c r="I236" s="209">
        <v>24.8</v>
      </c>
      <c r="J236" s="209">
        <v>114.5</v>
      </c>
      <c r="K236" s="209">
        <v>114.5</v>
      </c>
      <c r="L236" s="209">
        <v>21.5</v>
      </c>
      <c r="M236" s="209">
        <v>0.92483660130718959</v>
      </c>
      <c r="N236" s="209">
        <v>5.1120999999999999</v>
      </c>
      <c r="O236" s="209">
        <v>5.0871000000000004</v>
      </c>
      <c r="P236" s="209">
        <v>0.75600000000000001</v>
      </c>
      <c r="Q236" s="209">
        <v>0.69799999999999995</v>
      </c>
      <c r="R236" s="209">
        <v>4.9058000000000002</v>
      </c>
      <c r="S236" s="209">
        <v>7.2999999999999995E-2</v>
      </c>
      <c r="T236" s="209">
        <v>6.7000000000000004E-2</v>
      </c>
      <c r="U236" s="209">
        <v>6.5000000000000002E-2</v>
      </c>
      <c r="V236" s="209">
        <v>6.5000000000000002E-2</v>
      </c>
      <c r="W236" s="209" t="s">
        <v>148</v>
      </c>
      <c r="X236" s="209" t="s">
        <v>671</v>
      </c>
      <c r="Y236" s="209" t="s">
        <v>89</v>
      </c>
      <c r="Z236" s="209" t="s">
        <v>198</v>
      </c>
    </row>
    <row r="237" spans="1:26" s="209" customFormat="1" ht="16.5" customHeight="1" x14ac:dyDescent="0.25">
      <c r="A237" s="207">
        <v>5976</v>
      </c>
      <c r="B237" s="208">
        <v>43265</v>
      </c>
      <c r="C237" s="209" t="s">
        <v>1490</v>
      </c>
      <c r="D237" s="209">
        <v>65.099999999999994</v>
      </c>
      <c r="E237" s="209">
        <v>59</v>
      </c>
      <c r="F237" s="209" t="s">
        <v>193</v>
      </c>
      <c r="G237" s="209">
        <v>625212</v>
      </c>
      <c r="H237" s="209">
        <v>13160</v>
      </c>
      <c r="I237" s="209">
        <v>24.6</v>
      </c>
      <c r="J237" s="209">
        <v>114</v>
      </c>
      <c r="K237" s="209">
        <v>114</v>
      </c>
      <c r="L237" s="209">
        <v>21.3</v>
      </c>
      <c r="M237" s="209">
        <v>0.92604712041884807</v>
      </c>
      <c r="N237" s="209">
        <v>5.1642999999999999</v>
      </c>
      <c r="O237" s="209">
        <v>5.1257000000000001</v>
      </c>
      <c r="P237" s="209">
        <v>0.92300000000000004</v>
      </c>
      <c r="Q237" s="209">
        <v>0.83199999999999996</v>
      </c>
      <c r="R237" s="209">
        <v>4.9058000000000002</v>
      </c>
      <c r="S237" s="209">
        <v>8.7999999999999995E-2</v>
      </c>
      <c r="T237" s="209">
        <v>0.08</v>
      </c>
      <c r="U237" s="209">
        <v>7.8E-2</v>
      </c>
      <c r="V237" s="209">
        <v>7.8E-2</v>
      </c>
      <c r="W237" s="209" t="s">
        <v>148</v>
      </c>
      <c r="X237" s="209" t="s">
        <v>671</v>
      </c>
      <c r="Y237" s="209" t="s">
        <v>89</v>
      </c>
      <c r="Z237" s="209" t="s">
        <v>198</v>
      </c>
    </row>
    <row r="238" spans="1:26" s="209" customFormat="1" ht="16.5" customHeight="1" x14ac:dyDescent="0.25">
      <c r="A238" s="207">
        <v>5975</v>
      </c>
      <c r="B238" s="208">
        <v>43265</v>
      </c>
      <c r="C238" s="209" t="s">
        <v>1424</v>
      </c>
      <c r="D238" s="209">
        <v>64</v>
      </c>
      <c r="E238" s="209">
        <v>54</v>
      </c>
      <c r="F238" s="209" t="s">
        <v>193</v>
      </c>
      <c r="G238" s="209">
        <v>625212</v>
      </c>
      <c r="H238" s="209">
        <v>13160</v>
      </c>
      <c r="I238" s="209">
        <v>24.6</v>
      </c>
      <c r="J238" s="209">
        <v>114</v>
      </c>
      <c r="K238" s="209">
        <v>114</v>
      </c>
      <c r="L238" s="209">
        <v>21.3</v>
      </c>
      <c r="M238" s="209">
        <v>0.92604712041884807</v>
      </c>
      <c r="N238" s="209">
        <v>5.1661999999999999</v>
      </c>
      <c r="O238" s="209">
        <v>5.1326999999999998</v>
      </c>
      <c r="P238" s="209">
        <v>0.84499999999999997</v>
      </c>
      <c r="Q238" s="209">
        <v>0.78600000000000003</v>
      </c>
      <c r="R238" s="209">
        <v>4.9058000000000002</v>
      </c>
      <c r="S238" s="209">
        <v>0.08</v>
      </c>
      <c r="T238" s="209">
        <v>7.4999999999999997E-2</v>
      </c>
      <c r="U238" s="209">
        <v>7.1999999999999995E-2</v>
      </c>
      <c r="V238" s="209">
        <v>7.1999999999999995E-2</v>
      </c>
      <c r="W238" s="209" t="s">
        <v>148</v>
      </c>
      <c r="X238" s="209" t="s">
        <v>671</v>
      </c>
      <c r="Y238" s="209" t="s">
        <v>89</v>
      </c>
      <c r="Z238" s="209" t="s">
        <v>198</v>
      </c>
    </row>
    <row r="239" spans="1:26" s="209" customFormat="1" ht="16.5" customHeight="1" x14ac:dyDescent="0.25">
      <c r="A239" s="207">
        <v>5974</v>
      </c>
      <c r="B239" s="208">
        <v>43265</v>
      </c>
      <c r="C239" s="209" t="s">
        <v>219</v>
      </c>
      <c r="D239" s="209">
        <v>64.2</v>
      </c>
      <c r="E239" s="209">
        <v>61</v>
      </c>
      <c r="F239" s="209" t="s">
        <v>187</v>
      </c>
      <c r="G239" s="209">
        <v>791921</v>
      </c>
      <c r="H239" s="209">
        <v>13160</v>
      </c>
      <c r="I239" s="209">
        <v>34.9</v>
      </c>
      <c r="J239" s="209">
        <v>77.5</v>
      </c>
      <c r="K239" s="209">
        <v>77.5</v>
      </c>
      <c r="L239" s="209">
        <v>33.299999999999997</v>
      </c>
      <c r="M239" s="209">
        <v>0.85861650485436891</v>
      </c>
      <c r="N239" s="209">
        <v>5.1121999999999996</v>
      </c>
      <c r="O239" s="209">
        <v>5.0891000000000002</v>
      </c>
      <c r="P239" s="209">
        <v>0.254</v>
      </c>
      <c r="Q239" s="209">
        <v>0.20100000000000001</v>
      </c>
      <c r="R239" s="209">
        <v>4.9058000000000002</v>
      </c>
      <c r="S239" s="209">
        <v>2.4E-2</v>
      </c>
      <c r="T239" s="209">
        <v>1.9E-2</v>
      </c>
      <c r="U239" s="209">
        <v>1.7999999999999999E-2</v>
      </c>
      <c r="V239" s="209">
        <v>1.7999999999999999E-2</v>
      </c>
      <c r="W239" s="209" t="s">
        <v>148</v>
      </c>
      <c r="X239" s="209" t="s">
        <v>671</v>
      </c>
      <c r="Y239" s="209" t="s">
        <v>89</v>
      </c>
      <c r="Z239" s="209" t="s">
        <v>207</v>
      </c>
    </row>
    <row r="240" spans="1:26" s="209" customFormat="1" ht="16.5" customHeight="1" x14ac:dyDescent="0.25">
      <c r="A240" s="207">
        <v>5973</v>
      </c>
      <c r="B240" s="208">
        <v>43265</v>
      </c>
      <c r="C240" s="209" t="s">
        <v>1021</v>
      </c>
      <c r="D240" s="209">
        <v>65.5</v>
      </c>
      <c r="E240" s="209">
        <v>66</v>
      </c>
      <c r="F240" s="209" t="s">
        <v>187</v>
      </c>
      <c r="G240" s="209">
        <v>791921</v>
      </c>
      <c r="H240" s="209">
        <v>13160</v>
      </c>
      <c r="I240" s="209">
        <v>34.799999999999997</v>
      </c>
      <c r="J240" s="209">
        <v>76.5</v>
      </c>
      <c r="K240" s="209">
        <v>76.5</v>
      </c>
      <c r="L240" s="209">
        <v>33.299999999999997</v>
      </c>
      <c r="M240" s="209">
        <v>0.85861650485436891</v>
      </c>
      <c r="N240" s="209">
        <v>5.1321000000000003</v>
      </c>
      <c r="O240" s="209">
        <v>5.1177999999999999</v>
      </c>
      <c r="P240" s="209">
        <v>0.26500000000000001</v>
      </c>
      <c r="Q240" s="209">
        <v>0.24299999999999999</v>
      </c>
      <c r="R240" s="209">
        <v>4.9058000000000002</v>
      </c>
      <c r="S240" s="209">
        <v>2.5000000000000001E-2</v>
      </c>
      <c r="T240" s="209">
        <v>2.3E-2</v>
      </c>
      <c r="U240" s="209">
        <v>2.1000000000000001E-2</v>
      </c>
      <c r="V240" s="209">
        <v>2.1000000000000001E-2</v>
      </c>
      <c r="W240" s="209" t="s">
        <v>148</v>
      </c>
      <c r="X240" s="209" t="s">
        <v>671</v>
      </c>
      <c r="Y240" s="209" t="s">
        <v>89</v>
      </c>
      <c r="Z240" s="209" t="s">
        <v>207</v>
      </c>
    </row>
    <row r="241" spans="1:26" s="209" customFormat="1" ht="16.5" customHeight="1" x14ac:dyDescent="0.25">
      <c r="A241" s="207">
        <v>5972</v>
      </c>
      <c r="B241" s="208">
        <v>43264</v>
      </c>
      <c r="C241" s="209" t="s">
        <v>1499</v>
      </c>
      <c r="D241" s="209">
        <v>64.599999999999994</v>
      </c>
      <c r="E241" s="209">
        <v>51</v>
      </c>
      <c r="F241" s="209" t="s">
        <v>291</v>
      </c>
      <c r="G241" s="209">
        <v>521333</v>
      </c>
      <c r="H241" s="209">
        <v>13160</v>
      </c>
      <c r="I241" s="209">
        <v>16.7</v>
      </c>
      <c r="J241" s="209">
        <v>114.5</v>
      </c>
      <c r="K241" s="209">
        <v>114.5</v>
      </c>
      <c r="L241" s="209">
        <v>13.9</v>
      </c>
      <c r="M241" s="209">
        <v>0.97317744154057773</v>
      </c>
      <c r="N241" s="209">
        <v>2.1560999999999999</v>
      </c>
      <c r="O241" s="209">
        <v>2.1309</v>
      </c>
      <c r="P241" s="209">
        <v>1.7649999999999999</v>
      </c>
      <c r="Q241" s="209">
        <v>1.6839999999999999</v>
      </c>
      <c r="R241" s="209">
        <v>5.1022999999999996</v>
      </c>
      <c r="S241" s="209">
        <v>0.41799999999999998</v>
      </c>
      <c r="T241" s="209">
        <v>0.40300000000000002</v>
      </c>
      <c r="U241" s="209">
        <v>0.39900000000000002</v>
      </c>
      <c r="V241" s="209">
        <v>0.39900000000000002</v>
      </c>
      <c r="W241" s="209" t="s">
        <v>148</v>
      </c>
      <c r="X241" s="209" t="s">
        <v>671</v>
      </c>
      <c r="Y241" s="209" t="s">
        <v>89</v>
      </c>
      <c r="Z241" s="209" t="s">
        <v>198</v>
      </c>
    </row>
    <row r="242" spans="1:26" s="209" customFormat="1" ht="16.5" customHeight="1" x14ac:dyDescent="0.25">
      <c r="A242" s="207">
        <v>5971</v>
      </c>
      <c r="B242" s="208">
        <v>43264</v>
      </c>
      <c r="C242" s="209" t="s">
        <v>1500</v>
      </c>
      <c r="D242" s="209">
        <v>65.8</v>
      </c>
      <c r="E242" s="209">
        <v>56</v>
      </c>
      <c r="F242" s="209" t="s">
        <v>291</v>
      </c>
      <c r="G242" s="209">
        <v>521333</v>
      </c>
      <c r="H242" s="209">
        <v>13160</v>
      </c>
      <c r="I242" s="209">
        <v>16.7</v>
      </c>
      <c r="J242" s="209">
        <v>114.5</v>
      </c>
      <c r="K242" s="209">
        <v>114.5</v>
      </c>
      <c r="L242" s="209">
        <v>13.9</v>
      </c>
      <c r="M242" s="209">
        <v>0.97317744154057773</v>
      </c>
      <c r="N242" s="209">
        <v>2.1423000000000001</v>
      </c>
      <c r="O242" s="209">
        <v>2.1128</v>
      </c>
      <c r="P242" s="209">
        <v>1.756</v>
      </c>
      <c r="Q242" s="209">
        <v>1.6870000000000001</v>
      </c>
      <c r="R242" s="209">
        <v>5.1022999999999996</v>
      </c>
      <c r="S242" s="209">
        <v>0.41799999999999998</v>
      </c>
      <c r="T242" s="209">
        <v>0.40699999999999997</v>
      </c>
      <c r="U242" s="209">
        <v>0.40100000000000002</v>
      </c>
      <c r="V242" s="209">
        <v>0.40100000000000002</v>
      </c>
      <c r="W242" s="209" t="s">
        <v>148</v>
      </c>
      <c r="X242" s="209" t="s">
        <v>671</v>
      </c>
      <c r="Y242" s="209" t="s">
        <v>89</v>
      </c>
      <c r="Z242" s="209" t="s">
        <v>198</v>
      </c>
    </row>
    <row r="243" spans="1:26" s="209" customFormat="1" ht="16.5" customHeight="1" x14ac:dyDescent="0.25">
      <c r="A243" s="207">
        <v>5970</v>
      </c>
      <c r="B243" s="208">
        <v>43264</v>
      </c>
      <c r="C243" s="209" t="s">
        <v>1434</v>
      </c>
      <c r="D243" s="209">
        <v>64.8</v>
      </c>
      <c r="E243" s="209">
        <v>56</v>
      </c>
      <c r="F243" s="209" t="s">
        <v>193</v>
      </c>
      <c r="G243" s="209">
        <v>625212</v>
      </c>
      <c r="H243" s="209">
        <v>13160</v>
      </c>
      <c r="I243" s="209">
        <v>24.8</v>
      </c>
      <c r="J243" s="209">
        <v>114</v>
      </c>
      <c r="K243" s="209">
        <v>114</v>
      </c>
      <c r="L243" s="209">
        <v>21.5</v>
      </c>
      <c r="M243" s="209">
        <v>0.92483660130718959</v>
      </c>
      <c r="N243" s="209">
        <v>5.1341000000000001</v>
      </c>
      <c r="O243" s="209">
        <v>5.1123000000000003</v>
      </c>
      <c r="P243" s="209">
        <v>0.78300000000000003</v>
      </c>
      <c r="Q243" s="209">
        <v>0.72099999999999997</v>
      </c>
      <c r="R243" s="209">
        <v>5.1022999999999996</v>
      </c>
      <c r="S243" s="209">
        <v>7.8E-2</v>
      </c>
      <c r="T243" s="209">
        <v>7.1999999999999995E-2</v>
      </c>
      <c r="U243" s="209">
        <v>6.9000000000000006E-2</v>
      </c>
      <c r="V243" s="209">
        <v>6.9000000000000006E-2</v>
      </c>
      <c r="W243" s="209" t="s">
        <v>148</v>
      </c>
      <c r="X243" s="209" t="s">
        <v>671</v>
      </c>
      <c r="Y243" s="209" t="s">
        <v>89</v>
      </c>
      <c r="Z243" s="209" t="s">
        <v>198</v>
      </c>
    </row>
    <row r="244" spans="1:26" s="209" customFormat="1" ht="16.5" customHeight="1" x14ac:dyDescent="0.25">
      <c r="A244" s="207">
        <v>5969</v>
      </c>
      <c r="B244" s="208">
        <v>43264</v>
      </c>
      <c r="C244" s="209" t="s">
        <v>1125</v>
      </c>
      <c r="D244" s="209">
        <v>64.2</v>
      </c>
      <c r="E244" s="209">
        <v>55</v>
      </c>
      <c r="F244" s="209" t="s">
        <v>291</v>
      </c>
      <c r="G244" s="209">
        <v>521333</v>
      </c>
      <c r="H244" s="209">
        <v>13160</v>
      </c>
      <c r="I244" s="209">
        <v>16.7</v>
      </c>
      <c r="J244" s="209">
        <v>114</v>
      </c>
      <c r="K244" s="209">
        <v>114</v>
      </c>
      <c r="L244" s="209">
        <v>13.9</v>
      </c>
      <c r="M244" s="209">
        <v>0.97317744154057773</v>
      </c>
      <c r="N244" s="209">
        <v>2.1421999999999999</v>
      </c>
      <c r="O244" s="209">
        <v>2.1156000000000001</v>
      </c>
      <c r="P244" s="209">
        <v>1.675</v>
      </c>
      <c r="Q244" s="209">
        <v>1.587</v>
      </c>
      <c r="R244" s="209">
        <v>5.1022999999999996</v>
      </c>
      <c r="S244" s="209">
        <v>0.39900000000000002</v>
      </c>
      <c r="T244" s="209">
        <v>0.38300000000000001</v>
      </c>
      <c r="U244" s="209">
        <v>0.38100000000000001</v>
      </c>
      <c r="V244" s="209">
        <v>0.38100000000000001</v>
      </c>
      <c r="W244" s="209" t="s">
        <v>148</v>
      </c>
      <c r="X244" s="209" t="s">
        <v>671</v>
      </c>
      <c r="Y244" s="209" t="s">
        <v>89</v>
      </c>
      <c r="Z244" s="209" t="s">
        <v>198</v>
      </c>
    </row>
    <row r="245" spans="1:26" s="209" customFormat="1" ht="16.5" customHeight="1" x14ac:dyDescent="0.25">
      <c r="A245" s="207">
        <v>5968</v>
      </c>
      <c r="B245" s="208">
        <v>43264</v>
      </c>
      <c r="C245" s="209" t="s">
        <v>664</v>
      </c>
      <c r="D245" s="209">
        <v>65.099999999999994</v>
      </c>
      <c r="E245" s="209">
        <v>60</v>
      </c>
      <c r="F245" s="209" t="s">
        <v>193</v>
      </c>
      <c r="G245" s="209">
        <v>625212</v>
      </c>
      <c r="H245" s="209">
        <v>13160</v>
      </c>
      <c r="I245" s="209">
        <v>24.4</v>
      </c>
      <c r="J245" s="209">
        <v>114</v>
      </c>
      <c r="K245" s="209">
        <v>114</v>
      </c>
      <c r="L245" s="209">
        <v>21.1</v>
      </c>
      <c r="M245" s="209">
        <v>0.92726081258191351</v>
      </c>
      <c r="N245" s="209">
        <v>5.1463999999999999</v>
      </c>
      <c r="O245" s="209">
        <v>5.1078000000000001</v>
      </c>
      <c r="P245" s="209">
        <v>0.874</v>
      </c>
      <c r="Q245" s="209">
        <v>0.82099999999999995</v>
      </c>
      <c r="R245" s="209">
        <v>5.1022999999999996</v>
      </c>
      <c r="S245" s="209">
        <v>8.6999999999999994E-2</v>
      </c>
      <c r="T245" s="209">
        <v>8.2000000000000003E-2</v>
      </c>
      <c r="U245" s="209">
        <v>7.8E-2</v>
      </c>
      <c r="V245" s="209">
        <v>7.8E-2</v>
      </c>
      <c r="W245" s="209" t="s">
        <v>148</v>
      </c>
      <c r="X245" s="209" t="s">
        <v>671</v>
      </c>
      <c r="Y245" s="209" t="s">
        <v>89</v>
      </c>
      <c r="Z245" s="209" t="s">
        <v>198</v>
      </c>
    </row>
    <row r="246" spans="1:26" s="209" customFormat="1" ht="16.5" customHeight="1" x14ac:dyDescent="0.25">
      <c r="A246" s="207">
        <v>5967</v>
      </c>
      <c r="B246" s="208">
        <v>43264</v>
      </c>
      <c r="C246" s="209" t="s">
        <v>278</v>
      </c>
      <c r="D246" s="209">
        <v>65.8</v>
      </c>
      <c r="E246" s="209">
        <v>63</v>
      </c>
      <c r="F246" s="209" t="s">
        <v>187</v>
      </c>
      <c r="G246" s="209">
        <v>791921</v>
      </c>
      <c r="H246" s="209">
        <v>13160</v>
      </c>
      <c r="I246" s="209">
        <v>34.200000000000003</v>
      </c>
      <c r="J246" s="209">
        <v>78</v>
      </c>
      <c r="K246" s="209">
        <v>78</v>
      </c>
      <c r="L246" s="209">
        <v>32.6</v>
      </c>
      <c r="M246" s="209">
        <v>0.86227909811090797</v>
      </c>
      <c r="N246" s="209">
        <v>5.1676000000000002</v>
      </c>
      <c r="O246" s="209">
        <v>5.1321000000000003</v>
      </c>
      <c r="P246" s="209">
        <v>0.314</v>
      </c>
      <c r="Q246" s="209">
        <v>0.27800000000000002</v>
      </c>
      <c r="R246" s="209">
        <v>5.1022999999999996</v>
      </c>
      <c r="S246" s="209">
        <v>3.1E-2</v>
      </c>
      <c r="T246" s="209">
        <v>2.8000000000000001E-2</v>
      </c>
      <c r="U246" s="209">
        <v>2.5000000000000001E-2</v>
      </c>
      <c r="V246" s="209">
        <v>2.5000000000000001E-2</v>
      </c>
      <c r="W246" s="209" t="s">
        <v>148</v>
      </c>
      <c r="X246" s="209" t="s">
        <v>671</v>
      </c>
      <c r="Y246" s="209" t="s">
        <v>89</v>
      </c>
      <c r="Z246" s="209" t="s">
        <v>207</v>
      </c>
    </row>
    <row r="247" spans="1:26" s="209" customFormat="1" ht="16.5" customHeight="1" x14ac:dyDescent="0.25">
      <c r="A247" s="207">
        <v>5966</v>
      </c>
      <c r="B247" s="208">
        <v>43264</v>
      </c>
      <c r="C247" s="209" t="s">
        <v>1262</v>
      </c>
      <c r="D247" s="209">
        <v>64</v>
      </c>
      <c r="E247" s="209">
        <v>52</v>
      </c>
      <c r="F247" s="209" t="s">
        <v>193</v>
      </c>
      <c r="G247" s="209">
        <v>625212</v>
      </c>
      <c r="H247" s="209">
        <v>13160</v>
      </c>
      <c r="I247" s="209">
        <v>24.7</v>
      </c>
      <c r="J247" s="209">
        <v>114</v>
      </c>
      <c r="K247" s="209">
        <v>114</v>
      </c>
      <c r="L247" s="209">
        <v>21.4</v>
      </c>
      <c r="M247" s="209">
        <v>0.92544146500981028</v>
      </c>
      <c r="N247" s="209">
        <v>5.1021000000000001</v>
      </c>
      <c r="O247" s="209">
        <v>5.0781000000000001</v>
      </c>
      <c r="P247" s="209">
        <v>0.91100000000000003</v>
      </c>
      <c r="Q247" s="209">
        <v>0.876</v>
      </c>
      <c r="R247" s="209">
        <v>5.1022999999999996</v>
      </c>
      <c r="S247" s="209">
        <v>9.0999999999999998E-2</v>
      </c>
      <c r="T247" s="209">
        <v>8.7999999999999995E-2</v>
      </c>
      <c r="U247" s="209">
        <v>8.3000000000000004E-2</v>
      </c>
      <c r="V247" s="209">
        <v>8.3000000000000004E-2</v>
      </c>
      <c r="W247" s="209" t="s">
        <v>148</v>
      </c>
      <c r="X247" s="209" t="s">
        <v>671</v>
      </c>
      <c r="Y247" s="209" t="s">
        <v>89</v>
      </c>
      <c r="Z247" s="209" t="s">
        <v>198</v>
      </c>
    </row>
    <row r="248" spans="1:26" s="209" customFormat="1" ht="16.5" customHeight="1" x14ac:dyDescent="0.25">
      <c r="A248" s="207">
        <v>5965</v>
      </c>
      <c r="B248" s="208">
        <v>43264</v>
      </c>
      <c r="C248" s="209" t="s">
        <v>327</v>
      </c>
      <c r="D248" s="209">
        <v>65.5</v>
      </c>
      <c r="E248" s="209">
        <v>64</v>
      </c>
      <c r="F248" s="209" t="s">
        <v>187</v>
      </c>
      <c r="G248" s="209">
        <v>791921</v>
      </c>
      <c r="H248" s="209">
        <v>13160</v>
      </c>
      <c r="I248" s="209">
        <v>34.799999999999997</v>
      </c>
      <c r="J248" s="209">
        <v>77</v>
      </c>
      <c r="K248" s="209">
        <v>77</v>
      </c>
      <c r="L248" s="209">
        <v>33.299999999999997</v>
      </c>
      <c r="M248" s="209">
        <v>0.85861650485436891</v>
      </c>
      <c r="N248" s="209">
        <v>5.1120999999999999</v>
      </c>
      <c r="O248" s="209">
        <v>5.0922999999999998</v>
      </c>
      <c r="P248" s="209">
        <v>0.23100000000000001</v>
      </c>
      <c r="Q248" s="209">
        <v>0.19800000000000001</v>
      </c>
      <c r="R248" s="209">
        <v>5.1022999999999996</v>
      </c>
      <c r="S248" s="209">
        <v>2.3E-2</v>
      </c>
      <c r="T248" s="209">
        <v>0.02</v>
      </c>
      <c r="U248" s="209">
        <v>1.7999999999999999E-2</v>
      </c>
      <c r="V248" s="209">
        <v>1.7999999999999999E-2</v>
      </c>
      <c r="W248" s="209" t="s">
        <v>148</v>
      </c>
      <c r="X248" s="209" t="s">
        <v>671</v>
      </c>
      <c r="Y248" s="209" t="s">
        <v>89</v>
      </c>
      <c r="Z248" s="209" t="s">
        <v>207</v>
      </c>
    </row>
    <row r="249" spans="1:26" s="209" customFormat="1" ht="16.5" customHeight="1" x14ac:dyDescent="0.25">
      <c r="A249" s="207">
        <v>5964</v>
      </c>
      <c r="B249" s="208">
        <v>43264</v>
      </c>
      <c r="C249" s="209" t="s">
        <v>1501</v>
      </c>
      <c r="D249" s="209">
        <v>64.2</v>
      </c>
      <c r="E249" s="209">
        <v>57</v>
      </c>
      <c r="F249" s="209" t="s">
        <v>291</v>
      </c>
      <c r="G249" s="209">
        <v>521333</v>
      </c>
      <c r="H249" s="209">
        <v>13160</v>
      </c>
      <c r="I249" s="209">
        <v>16.7</v>
      </c>
      <c r="J249" s="209">
        <v>114.5</v>
      </c>
      <c r="K249" s="209">
        <v>114.5</v>
      </c>
      <c r="L249" s="209">
        <v>13.9</v>
      </c>
      <c r="M249" s="209">
        <v>0.97317744154057773</v>
      </c>
      <c r="N249" s="209">
        <v>2.1221000000000001</v>
      </c>
      <c r="O249" s="209">
        <v>2.1177999999999999</v>
      </c>
      <c r="P249" s="209">
        <v>1.6319999999999999</v>
      </c>
      <c r="Q249" s="209">
        <v>1.5649999999999999</v>
      </c>
      <c r="R249" s="209">
        <v>5.1022999999999996</v>
      </c>
      <c r="S249" s="209">
        <v>0.39200000000000002</v>
      </c>
      <c r="T249" s="209">
        <v>0.377</v>
      </c>
      <c r="U249" s="209">
        <v>0.374</v>
      </c>
      <c r="V249" s="209">
        <v>0.374</v>
      </c>
      <c r="W249" s="209" t="s">
        <v>148</v>
      </c>
      <c r="X249" s="209" t="s">
        <v>671</v>
      </c>
      <c r="Y249" s="209" t="s">
        <v>89</v>
      </c>
      <c r="Z249" s="209" t="s">
        <v>198</v>
      </c>
    </row>
    <row r="250" spans="1:26" s="209" customFormat="1" ht="16.5" customHeight="1" x14ac:dyDescent="0.25">
      <c r="A250" s="207">
        <v>5963</v>
      </c>
      <c r="B250" s="208">
        <v>43264</v>
      </c>
      <c r="C250" s="209" t="s">
        <v>1247</v>
      </c>
      <c r="D250" s="209">
        <v>64.8</v>
      </c>
      <c r="E250" s="209">
        <v>56</v>
      </c>
      <c r="F250" s="209" t="s">
        <v>193</v>
      </c>
      <c r="G250" s="209">
        <v>625212</v>
      </c>
      <c r="H250" s="209">
        <v>13160</v>
      </c>
      <c r="I250" s="209">
        <v>24.5</v>
      </c>
      <c r="J250" s="209">
        <v>114</v>
      </c>
      <c r="K250" s="209">
        <v>114</v>
      </c>
      <c r="L250" s="209">
        <v>21.2</v>
      </c>
      <c r="M250" s="209">
        <v>0.92665356908971852</v>
      </c>
      <c r="N250" s="209">
        <v>5.1784999999999997</v>
      </c>
      <c r="O250" s="209">
        <v>5.1021000000000001</v>
      </c>
      <c r="P250" s="209">
        <v>0.82299999999999995</v>
      </c>
      <c r="Q250" s="209">
        <v>0.745</v>
      </c>
      <c r="R250" s="209">
        <v>5.1022999999999996</v>
      </c>
      <c r="S250" s="209">
        <v>8.1000000000000003E-2</v>
      </c>
      <c r="T250" s="209">
        <v>7.4999999999999997E-2</v>
      </c>
      <c r="U250" s="209">
        <v>7.1999999999999995E-2</v>
      </c>
      <c r="V250" s="209">
        <v>7.1999999999999995E-2</v>
      </c>
      <c r="W250" s="209" t="s">
        <v>148</v>
      </c>
      <c r="X250" s="209" t="s">
        <v>671</v>
      </c>
      <c r="Y250" s="209" t="s">
        <v>89</v>
      </c>
      <c r="Z250" s="209" t="s">
        <v>198</v>
      </c>
    </row>
    <row r="251" spans="1:26" s="209" customFormat="1" ht="16.5" customHeight="1" x14ac:dyDescent="0.25">
      <c r="A251" s="207">
        <v>5962</v>
      </c>
      <c r="B251" s="208">
        <v>43264</v>
      </c>
      <c r="C251" s="209" t="s">
        <v>1502</v>
      </c>
      <c r="D251" s="209">
        <v>65.3</v>
      </c>
      <c r="E251" s="209">
        <v>65</v>
      </c>
      <c r="F251" s="209" t="s">
        <v>291</v>
      </c>
      <c r="G251" s="209">
        <v>521333</v>
      </c>
      <c r="H251" s="209">
        <v>13160</v>
      </c>
      <c r="I251" s="209">
        <v>16.7</v>
      </c>
      <c r="J251" s="209">
        <v>114</v>
      </c>
      <c r="K251" s="209">
        <v>114</v>
      </c>
      <c r="L251" s="209">
        <v>13.9</v>
      </c>
      <c r="M251" s="209">
        <v>0.97317744154057773</v>
      </c>
      <c r="N251" s="209">
        <v>2.1534</v>
      </c>
      <c r="O251" s="209">
        <v>2.1154000000000002</v>
      </c>
      <c r="P251" s="209">
        <v>1.6870000000000001</v>
      </c>
      <c r="Q251" s="209">
        <v>1.6339999999999999</v>
      </c>
      <c r="R251" s="209">
        <v>5.1022999999999996</v>
      </c>
      <c r="S251" s="209">
        <v>0.4</v>
      </c>
      <c r="T251" s="209">
        <v>0.39400000000000002</v>
      </c>
      <c r="U251" s="209">
        <v>0.38600000000000001</v>
      </c>
      <c r="V251" s="209">
        <v>0.38600000000000001</v>
      </c>
      <c r="W251" s="209" t="s">
        <v>148</v>
      </c>
      <c r="X251" s="209" t="s">
        <v>671</v>
      </c>
      <c r="Y251" s="209" t="s">
        <v>89</v>
      </c>
      <c r="Z251" s="209" t="s">
        <v>198</v>
      </c>
    </row>
    <row r="252" spans="1:26" s="209" customFormat="1" ht="16.5" customHeight="1" x14ac:dyDescent="0.25">
      <c r="A252" s="207">
        <v>5961</v>
      </c>
      <c r="B252" s="208">
        <v>43264</v>
      </c>
      <c r="C252" s="209" t="s">
        <v>1503</v>
      </c>
      <c r="D252" s="209">
        <v>64.099999999999994</v>
      </c>
      <c r="E252" s="209">
        <v>43</v>
      </c>
      <c r="F252" s="209" t="s">
        <v>291</v>
      </c>
      <c r="G252" s="209">
        <v>521333</v>
      </c>
      <c r="H252" s="209">
        <v>13160</v>
      </c>
      <c r="I252" s="209">
        <v>16.7</v>
      </c>
      <c r="J252" s="209">
        <v>114</v>
      </c>
      <c r="K252" s="209">
        <v>114</v>
      </c>
      <c r="L252" s="209">
        <v>13.9</v>
      </c>
      <c r="M252" s="209">
        <v>0.97317744154057773</v>
      </c>
      <c r="N252" s="209">
        <v>2.4165999999999999</v>
      </c>
      <c r="O252" s="209">
        <v>2.6006999999999998</v>
      </c>
      <c r="P252" s="209">
        <v>1.7192752288183759</v>
      </c>
      <c r="Q252" s="209">
        <v>1.8247664778629247</v>
      </c>
      <c r="R252" s="209">
        <v>5.1022999999999996</v>
      </c>
      <c r="S252" s="209">
        <v>0.36299999999999999</v>
      </c>
      <c r="T252" s="209">
        <v>0.35799999999999998</v>
      </c>
      <c r="U252" s="209">
        <v>0.35099999999999998</v>
      </c>
      <c r="V252" s="209">
        <v>0.35099999999999998</v>
      </c>
      <c r="W252" s="209" t="s">
        <v>148</v>
      </c>
      <c r="X252" s="209" t="s">
        <v>190</v>
      </c>
      <c r="Y252" s="209" t="s">
        <v>89</v>
      </c>
      <c r="Z252" s="209" t="s">
        <v>198</v>
      </c>
    </row>
    <row r="253" spans="1:26" s="209" customFormat="1" ht="16.5" customHeight="1" x14ac:dyDescent="0.25">
      <c r="A253" s="207">
        <v>5960</v>
      </c>
      <c r="B253" s="208">
        <v>43264</v>
      </c>
      <c r="C253" s="209" t="s">
        <v>1504</v>
      </c>
      <c r="D253" s="209">
        <v>64.099999999999994</v>
      </c>
      <c r="E253" s="209">
        <v>43</v>
      </c>
      <c r="F253" s="209" t="s">
        <v>291</v>
      </c>
      <c r="G253" s="209">
        <v>521333</v>
      </c>
      <c r="H253" s="209">
        <v>13160</v>
      </c>
      <c r="I253" s="209">
        <v>16.7</v>
      </c>
      <c r="J253" s="209">
        <v>114</v>
      </c>
      <c r="K253" s="209">
        <v>114</v>
      </c>
      <c r="L253" s="209">
        <v>13.9</v>
      </c>
      <c r="M253" s="209">
        <v>0.97317744154057773</v>
      </c>
      <c r="N253" s="209">
        <v>2.4373</v>
      </c>
      <c r="O253" s="209">
        <v>2.1928000000000001</v>
      </c>
      <c r="P253" s="209">
        <v>1.8964155380906651</v>
      </c>
      <c r="Q253" s="209">
        <v>1.6846865139250928</v>
      </c>
      <c r="R253" s="209">
        <v>5.1022999999999996</v>
      </c>
      <c r="S253" s="209">
        <v>0.39700000000000002</v>
      </c>
      <c r="T253" s="209">
        <v>0.39200000000000002</v>
      </c>
      <c r="U253" s="209">
        <v>0.38400000000000001</v>
      </c>
      <c r="V253" s="209">
        <v>0.38400000000000001</v>
      </c>
      <c r="W253" s="209" t="s">
        <v>148</v>
      </c>
      <c r="X253" s="209" t="s">
        <v>190</v>
      </c>
      <c r="Y253" s="209" t="s">
        <v>89</v>
      </c>
      <c r="Z253" s="209" t="s">
        <v>198</v>
      </c>
    </row>
    <row r="254" spans="1:26" s="209" customFormat="1" ht="16.5" customHeight="1" x14ac:dyDescent="0.25">
      <c r="A254" s="207">
        <v>5959</v>
      </c>
      <c r="B254" s="208">
        <v>43264</v>
      </c>
      <c r="C254" s="209" t="s">
        <v>1505</v>
      </c>
      <c r="D254" s="209">
        <v>64.099999999999994</v>
      </c>
      <c r="E254" s="209">
        <v>43</v>
      </c>
      <c r="F254" s="209" t="s">
        <v>291</v>
      </c>
      <c r="G254" s="209">
        <v>521333</v>
      </c>
      <c r="H254" s="209">
        <v>13160</v>
      </c>
      <c r="I254" s="209">
        <v>16.7</v>
      </c>
      <c r="J254" s="209">
        <v>114</v>
      </c>
      <c r="K254" s="209">
        <v>114</v>
      </c>
      <c r="L254" s="209">
        <v>13.9</v>
      </c>
      <c r="M254" s="209">
        <v>0.97317744154057773</v>
      </c>
      <c r="N254" s="209">
        <v>2.3797999999999999</v>
      </c>
      <c r="O254" s="209">
        <v>2.1516000000000002</v>
      </c>
      <c r="P254" s="209">
        <v>1.7817133449620759</v>
      </c>
      <c r="Q254" s="209">
        <v>1.6235148854438197</v>
      </c>
      <c r="R254" s="209">
        <v>5.1022999999999996</v>
      </c>
      <c r="S254" s="209">
        <v>0.38200000000000001</v>
      </c>
      <c r="T254" s="209">
        <v>0.38500000000000001</v>
      </c>
      <c r="U254" s="209">
        <v>0.373</v>
      </c>
      <c r="V254" s="209">
        <v>0.373</v>
      </c>
      <c r="W254" s="209" t="s">
        <v>148</v>
      </c>
      <c r="X254" s="209" t="s">
        <v>190</v>
      </c>
      <c r="Y254" s="209" t="s">
        <v>89</v>
      </c>
      <c r="Z254" s="209" t="s">
        <v>198</v>
      </c>
    </row>
    <row r="255" spans="1:26" s="209" customFormat="1" ht="16.5" customHeight="1" x14ac:dyDescent="0.25">
      <c r="A255" s="207">
        <v>5958</v>
      </c>
      <c r="B255" s="208">
        <v>43263</v>
      </c>
      <c r="C255" s="209" t="s">
        <v>1506</v>
      </c>
      <c r="D255" s="209">
        <v>64.8</v>
      </c>
      <c r="E255" s="209">
        <v>51</v>
      </c>
      <c r="F255" s="209" t="s">
        <v>291</v>
      </c>
      <c r="G255" s="209">
        <v>521333</v>
      </c>
      <c r="H255" s="209">
        <v>13160</v>
      </c>
      <c r="I255" s="209">
        <v>16.7</v>
      </c>
      <c r="J255" s="209">
        <v>114</v>
      </c>
      <c r="K255" s="209">
        <v>114</v>
      </c>
      <c r="L255" s="209">
        <v>13.9</v>
      </c>
      <c r="M255" s="209">
        <v>0.97317744154057773</v>
      </c>
      <c r="N255" s="209">
        <v>2.1901999999999999</v>
      </c>
      <c r="O255" s="209">
        <v>2.4670999999999998</v>
      </c>
      <c r="P255" s="209">
        <v>1.8370007733031943</v>
      </c>
      <c r="Q255" s="209">
        <v>2.0888142684353492</v>
      </c>
      <c r="R255" s="209">
        <v>5.0433000000000003</v>
      </c>
      <c r="S255" s="209">
        <v>0.42299999999999999</v>
      </c>
      <c r="T255" s="209">
        <v>0.42699999999999999</v>
      </c>
      <c r="U255" s="209">
        <v>0.41399999999999998</v>
      </c>
      <c r="V255" s="209">
        <v>0.41399999999999998</v>
      </c>
      <c r="W255" s="209" t="s">
        <v>148</v>
      </c>
      <c r="X255" s="209" t="s">
        <v>190</v>
      </c>
      <c r="Y255" s="209" t="s">
        <v>89</v>
      </c>
      <c r="Z255" s="209" t="s">
        <v>198</v>
      </c>
    </row>
    <row r="256" spans="1:26" s="209" customFormat="1" ht="16.5" customHeight="1" x14ac:dyDescent="0.25">
      <c r="A256" s="207">
        <v>5957</v>
      </c>
      <c r="B256" s="208">
        <v>43263</v>
      </c>
      <c r="C256" s="209" t="s">
        <v>1507</v>
      </c>
      <c r="D256" s="209">
        <v>64.8</v>
      </c>
      <c r="E256" s="209">
        <v>51</v>
      </c>
      <c r="F256" s="209" t="s">
        <v>291</v>
      </c>
      <c r="G256" s="209">
        <v>521333</v>
      </c>
      <c r="H256" s="209">
        <v>13160</v>
      </c>
      <c r="I256" s="209">
        <v>16.7</v>
      </c>
      <c r="J256" s="209">
        <v>114</v>
      </c>
      <c r="K256" s="209">
        <v>114</v>
      </c>
      <c r="L256" s="209">
        <v>13.9</v>
      </c>
      <c r="M256" s="209">
        <v>0.97317744154057773</v>
      </c>
      <c r="N256" s="209">
        <v>2.5611000000000002</v>
      </c>
      <c r="O256" s="209">
        <v>2.4571999999999998</v>
      </c>
      <c r="P256" s="209">
        <v>2.193792159895307</v>
      </c>
      <c r="Q256" s="209">
        <v>2.0901766700374753</v>
      </c>
      <c r="R256" s="209">
        <v>5.0433000000000003</v>
      </c>
      <c r="S256" s="209">
        <v>0.432</v>
      </c>
      <c r="T256" s="209">
        <v>0.42899999999999999</v>
      </c>
      <c r="U256" s="209">
        <v>0.41899999999999998</v>
      </c>
      <c r="V256" s="209">
        <v>0.41899999999999998</v>
      </c>
      <c r="W256" s="209" t="s">
        <v>148</v>
      </c>
      <c r="X256" s="209" t="s">
        <v>190</v>
      </c>
      <c r="Y256" s="209" t="s">
        <v>89</v>
      </c>
      <c r="Z256" s="209" t="s">
        <v>198</v>
      </c>
    </row>
    <row r="257" spans="1:26" s="209" customFormat="1" ht="16.5" customHeight="1" x14ac:dyDescent="0.25">
      <c r="A257" s="207">
        <v>5956</v>
      </c>
      <c r="B257" s="208">
        <v>43263</v>
      </c>
      <c r="C257" s="209" t="s">
        <v>1508</v>
      </c>
      <c r="D257" s="209">
        <v>65</v>
      </c>
      <c r="E257" s="209">
        <v>51</v>
      </c>
      <c r="F257" s="209" t="s">
        <v>291</v>
      </c>
      <c r="G257" s="209">
        <v>521333</v>
      </c>
      <c r="H257" s="209">
        <v>13160</v>
      </c>
      <c r="I257" s="209">
        <v>16.7</v>
      </c>
      <c r="J257" s="209">
        <v>114</v>
      </c>
      <c r="K257" s="209">
        <v>114</v>
      </c>
      <c r="L257" s="209">
        <v>13.9</v>
      </c>
      <c r="M257" s="209">
        <v>0.97317744154057773</v>
      </c>
      <c r="N257" s="209">
        <v>2.6187999999999998</v>
      </c>
      <c r="O257" s="209">
        <v>2.1509</v>
      </c>
      <c r="P257" s="209">
        <v>2.5236190589494973</v>
      </c>
      <c r="Q257" s="209">
        <v>1.9831628100648384</v>
      </c>
      <c r="R257" s="209">
        <v>5.0433000000000003</v>
      </c>
      <c r="S257" s="209">
        <v>0.48599999999999999</v>
      </c>
      <c r="T257" s="209">
        <v>0.46500000000000002</v>
      </c>
      <c r="U257" s="209">
        <v>0.46300000000000002</v>
      </c>
      <c r="V257" s="209">
        <v>0.46300000000000002</v>
      </c>
      <c r="W257" s="209" t="s">
        <v>148</v>
      </c>
      <c r="X257" s="209" t="s">
        <v>190</v>
      </c>
      <c r="Y257" s="209" t="s">
        <v>89</v>
      </c>
      <c r="Z257" s="209" t="s">
        <v>198</v>
      </c>
    </row>
    <row r="258" spans="1:26" s="209" customFormat="1" ht="16.5" customHeight="1" x14ac:dyDescent="0.25">
      <c r="A258" s="207">
        <v>5955</v>
      </c>
      <c r="B258" s="208">
        <v>43263</v>
      </c>
      <c r="C258" s="209" t="s">
        <v>1509</v>
      </c>
      <c r="D258" s="209">
        <v>64</v>
      </c>
      <c r="E258" s="209">
        <v>47</v>
      </c>
      <c r="F258" s="209" t="s">
        <v>291</v>
      </c>
      <c r="G258" s="209">
        <v>521333</v>
      </c>
      <c r="H258" s="209">
        <v>13160</v>
      </c>
      <c r="I258" s="209">
        <v>16.7</v>
      </c>
      <c r="J258" s="209">
        <v>114</v>
      </c>
      <c r="K258" s="209">
        <v>114</v>
      </c>
      <c r="L258" s="209">
        <v>13.9</v>
      </c>
      <c r="M258" s="209">
        <v>0.97317744154057773</v>
      </c>
      <c r="N258" s="209">
        <v>2.1642999999999999</v>
      </c>
      <c r="O258" s="209">
        <v>2.1231</v>
      </c>
      <c r="P258" s="209">
        <v>1.732</v>
      </c>
      <c r="Q258" s="209">
        <v>1.675</v>
      </c>
      <c r="R258" s="209">
        <v>5.0433000000000003</v>
      </c>
      <c r="S258" s="209">
        <v>0.40400000000000003</v>
      </c>
      <c r="T258" s="209">
        <v>0.39800000000000002</v>
      </c>
      <c r="U258" s="209">
        <v>0.39</v>
      </c>
      <c r="V258" s="209">
        <v>0.39</v>
      </c>
      <c r="W258" s="209" t="s">
        <v>148</v>
      </c>
      <c r="X258" s="209" t="s">
        <v>671</v>
      </c>
      <c r="Y258" s="209" t="s">
        <v>89</v>
      </c>
      <c r="Z258" s="209" t="s">
        <v>198</v>
      </c>
    </row>
    <row r="259" spans="1:26" s="209" customFormat="1" ht="16.5" customHeight="1" x14ac:dyDescent="0.25">
      <c r="A259" s="207">
        <v>5954</v>
      </c>
      <c r="B259" s="208">
        <v>43263</v>
      </c>
      <c r="C259" s="209" t="s">
        <v>1226</v>
      </c>
      <c r="D259" s="209">
        <v>64.8</v>
      </c>
      <c r="E259" s="209">
        <v>40</v>
      </c>
      <c r="F259" s="209" t="s">
        <v>291</v>
      </c>
      <c r="G259" s="209">
        <v>521333</v>
      </c>
      <c r="H259" s="209">
        <v>13160</v>
      </c>
      <c r="I259" s="209">
        <v>16.7</v>
      </c>
      <c r="J259" s="209">
        <v>114</v>
      </c>
      <c r="K259" s="209">
        <v>114</v>
      </c>
      <c r="L259" s="209">
        <v>13.9</v>
      </c>
      <c r="M259" s="209">
        <v>0.97317744154057773</v>
      </c>
      <c r="N259" s="209">
        <v>2.1421000000000001</v>
      </c>
      <c r="O259" s="209">
        <v>2.1078000000000001</v>
      </c>
      <c r="P259" s="209">
        <v>1.7430000000000001</v>
      </c>
      <c r="Q259" s="209">
        <v>1.6539999999999999</v>
      </c>
      <c r="R259" s="209">
        <v>5.0433000000000003</v>
      </c>
      <c r="S259" s="209">
        <v>0.41</v>
      </c>
      <c r="T259" s="209">
        <v>0.39600000000000002</v>
      </c>
      <c r="U259" s="209">
        <v>0.39200000000000002</v>
      </c>
      <c r="V259" s="209">
        <v>0.39200000000000002</v>
      </c>
      <c r="W259" s="209" t="s">
        <v>148</v>
      </c>
      <c r="X259" s="209" t="s">
        <v>671</v>
      </c>
      <c r="Y259" s="209" t="s">
        <v>89</v>
      </c>
      <c r="Z259" s="209" t="s">
        <v>198</v>
      </c>
    </row>
    <row r="260" spans="1:26" s="209" customFormat="1" ht="16.5" customHeight="1" x14ac:dyDescent="0.25">
      <c r="A260" s="207">
        <v>5953</v>
      </c>
      <c r="B260" s="208">
        <v>43263</v>
      </c>
      <c r="C260" s="209" t="s">
        <v>798</v>
      </c>
      <c r="D260" s="209">
        <v>64.8</v>
      </c>
      <c r="E260" s="209">
        <v>41</v>
      </c>
      <c r="F260" s="209" t="s">
        <v>291</v>
      </c>
      <c r="G260" s="209">
        <v>521333</v>
      </c>
      <c r="H260" s="209">
        <v>13160</v>
      </c>
      <c r="I260" s="209">
        <v>16.7</v>
      </c>
      <c r="J260" s="209">
        <v>114</v>
      </c>
      <c r="K260" s="209">
        <v>114</v>
      </c>
      <c r="L260" s="209">
        <v>13.9</v>
      </c>
      <c r="M260" s="209">
        <v>0.97317744154057773</v>
      </c>
      <c r="N260" s="209">
        <v>2.1166999999999998</v>
      </c>
      <c r="O260" s="209">
        <v>2.0865</v>
      </c>
      <c r="P260" s="209">
        <v>1.7569999999999999</v>
      </c>
      <c r="Q260" s="209">
        <v>1.645</v>
      </c>
      <c r="R260" s="209">
        <v>5.0433000000000003</v>
      </c>
      <c r="S260" s="209">
        <v>0.41899999999999998</v>
      </c>
      <c r="T260" s="209">
        <v>0.39800000000000002</v>
      </c>
      <c r="U260" s="209">
        <v>0.39800000000000002</v>
      </c>
      <c r="V260" s="209">
        <v>0.39800000000000002</v>
      </c>
      <c r="W260" s="209" t="s">
        <v>148</v>
      </c>
      <c r="X260" s="209" t="s">
        <v>671</v>
      </c>
      <c r="Y260" s="209" t="s">
        <v>89</v>
      </c>
      <c r="Z260" s="209" t="s">
        <v>198</v>
      </c>
    </row>
    <row r="261" spans="1:26" s="209" customFormat="1" ht="16.5" customHeight="1" x14ac:dyDescent="0.25">
      <c r="A261" s="207">
        <v>5952</v>
      </c>
      <c r="B261" s="208">
        <v>43263</v>
      </c>
      <c r="C261" s="209" t="s">
        <v>647</v>
      </c>
      <c r="D261" s="209">
        <v>64.8</v>
      </c>
      <c r="E261" s="209">
        <v>40</v>
      </c>
      <c r="F261" s="209" t="s">
        <v>291</v>
      </c>
      <c r="G261" s="209">
        <v>521333</v>
      </c>
      <c r="H261" s="209">
        <v>13160</v>
      </c>
      <c r="I261" s="209">
        <v>16.7</v>
      </c>
      <c r="J261" s="209">
        <v>114.5</v>
      </c>
      <c r="K261" s="209">
        <v>114.5</v>
      </c>
      <c r="L261" s="209">
        <v>13.9</v>
      </c>
      <c r="M261" s="209">
        <v>0.97317744154057773</v>
      </c>
      <c r="N261" s="209">
        <v>2.1656</v>
      </c>
      <c r="O261" s="209">
        <v>2.1356999999999999</v>
      </c>
      <c r="P261" s="209">
        <v>1.764</v>
      </c>
      <c r="Q261" s="209">
        <v>1.645</v>
      </c>
      <c r="R261" s="209">
        <v>5.0433000000000003</v>
      </c>
      <c r="S261" s="209">
        <v>0.41099999999999998</v>
      </c>
      <c r="T261" s="209">
        <v>0.38800000000000001</v>
      </c>
      <c r="U261" s="209">
        <v>0.38900000000000001</v>
      </c>
      <c r="V261" s="209">
        <v>0.38900000000000001</v>
      </c>
      <c r="W261" s="209" t="s">
        <v>148</v>
      </c>
      <c r="X261" s="209" t="s">
        <v>671</v>
      </c>
      <c r="Y261" s="209" t="s">
        <v>89</v>
      </c>
      <c r="Z261" s="209" t="s">
        <v>198</v>
      </c>
    </row>
    <row r="262" spans="1:26" s="209" customFormat="1" ht="16.5" customHeight="1" x14ac:dyDescent="0.25">
      <c r="A262" s="207">
        <v>5951</v>
      </c>
      <c r="B262" s="208">
        <v>43263</v>
      </c>
      <c r="C262" s="209" t="s">
        <v>820</v>
      </c>
      <c r="D262" s="209">
        <v>65.8</v>
      </c>
      <c r="E262" s="209">
        <v>47</v>
      </c>
      <c r="F262" s="209" t="s">
        <v>291</v>
      </c>
      <c r="G262" s="209">
        <v>521333</v>
      </c>
      <c r="H262" s="209">
        <v>13160</v>
      </c>
      <c r="I262" s="209">
        <v>16.7</v>
      </c>
      <c r="J262" s="209">
        <v>114.5</v>
      </c>
      <c r="K262" s="209">
        <v>114.5</v>
      </c>
      <c r="L262" s="209">
        <v>13.9</v>
      </c>
      <c r="M262" s="209">
        <v>0.97317744154057773</v>
      </c>
      <c r="N262" s="209">
        <v>2.1675</v>
      </c>
      <c r="O262" s="209">
        <v>2.1328999999999998</v>
      </c>
      <c r="P262" s="209">
        <v>1.802</v>
      </c>
      <c r="Q262" s="209">
        <v>1.7110000000000001</v>
      </c>
      <c r="R262" s="209">
        <v>5.0433000000000003</v>
      </c>
      <c r="S262" s="209">
        <v>0.41899999999999998</v>
      </c>
      <c r="T262" s="209">
        <v>0.40500000000000003</v>
      </c>
      <c r="U262" s="209">
        <v>0.40100000000000002</v>
      </c>
      <c r="V262" s="209">
        <v>0.40100000000000002</v>
      </c>
      <c r="W262" s="209" t="s">
        <v>148</v>
      </c>
      <c r="X262" s="209" t="s">
        <v>671</v>
      </c>
      <c r="Y262" s="209" t="s">
        <v>89</v>
      </c>
      <c r="Z262" s="209" t="s">
        <v>198</v>
      </c>
    </row>
    <row r="263" spans="1:26" s="209" customFormat="1" ht="16.5" customHeight="1" x14ac:dyDescent="0.25">
      <c r="A263" s="207">
        <v>5950</v>
      </c>
      <c r="B263" s="208">
        <v>43263</v>
      </c>
      <c r="C263" s="209" t="s">
        <v>435</v>
      </c>
      <c r="D263" s="209">
        <v>64.2</v>
      </c>
      <c r="E263" s="209">
        <v>45</v>
      </c>
      <c r="F263" s="209" t="s">
        <v>193</v>
      </c>
      <c r="G263" s="209">
        <v>625212</v>
      </c>
      <c r="H263" s="209">
        <v>13160</v>
      </c>
      <c r="I263" s="209">
        <v>25.9</v>
      </c>
      <c r="J263" s="209">
        <v>114.5</v>
      </c>
      <c r="K263" s="209">
        <v>114.5</v>
      </c>
      <c r="L263" s="209">
        <v>22.5</v>
      </c>
      <c r="M263" s="209">
        <v>0.91883116883116878</v>
      </c>
      <c r="N263" s="209">
        <v>5.1763000000000003</v>
      </c>
      <c r="O263" s="209">
        <v>5.1326999999999998</v>
      </c>
      <c r="P263" s="209">
        <v>1.056</v>
      </c>
      <c r="Q263" s="209">
        <v>0.95599999999999996</v>
      </c>
      <c r="R263" s="209">
        <v>5.0433000000000003</v>
      </c>
      <c r="S263" s="209">
        <v>0.10299999999999999</v>
      </c>
      <c r="T263" s="209">
        <v>9.4E-2</v>
      </c>
      <c r="U263" s="209">
        <v>9.0999999999999998E-2</v>
      </c>
      <c r="V263" s="209">
        <v>9.0999999999999998E-2</v>
      </c>
      <c r="W263" s="209" t="s">
        <v>148</v>
      </c>
      <c r="X263" s="209" t="s">
        <v>671</v>
      </c>
      <c r="Y263" s="209" t="s">
        <v>89</v>
      </c>
      <c r="Z263" s="209" t="s">
        <v>198</v>
      </c>
    </row>
    <row r="264" spans="1:26" s="209" customFormat="1" ht="16.5" customHeight="1" x14ac:dyDescent="0.25">
      <c r="A264" s="207">
        <v>5949</v>
      </c>
      <c r="B264" s="208">
        <v>43263</v>
      </c>
      <c r="C264" s="209" t="s">
        <v>269</v>
      </c>
      <c r="D264" s="209">
        <v>64</v>
      </c>
      <c r="E264" s="209">
        <v>44</v>
      </c>
      <c r="F264" s="209" t="s">
        <v>193</v>
      </c>
      <c r="G264" s="209">
        <v>625212</v>
      </c>
      <c r="H264" s="209">
        <v>13160</v>
      </c>
      <c r="I264" s="209">
        <v>24.9</v>
      </c>
      <c r="J264" s="209">
        <v>114</v>
      </c>
      <c r="K264" s="209">
        <v>114</v>
      </c>
      <c r="L264" s="209">
        <v>21.6</v>
      </c>
      <c r="M264" s="209">
        <v>0.92423252775963427</v>
      </c>
      <c r="N264" s="209">
        <v>5.1321000000000003</v>
      </c>
      <c r="O264" s="209">
        <v>5.1032999999999999</v>
      </c>
      <c r="P264" s="209">
        <v>0.95399999999999996</v>
      </c>
      <c r="Q264" s="209">
        <v>0.876</v>
      </c>
      <c r="R264" s="209">
        <v>5.0433000000000003</v>
      </c>
      <c r="S264" s="209">
        <v>9.4E-2</v>
      </c>
      <c r="T264" s="209">
        <v>8.6999999999999994E-2</v>
      </c>
      <c r="U264" s="209">
        <v>8.4000000000000005E-2</v>
      </c>
      <c r="V264" s="209">
        <v>8.4000000000000005E-2</v>
      </c>
      <c r="W264" s="209" t="s">
        <v>148</v>
      </c>
      <c r="X264" s="209" t="s">
        <v>671</v>
      </c>
      <c r="Y264" s="209" t="s">
        <v>89</v>
      </c>
      <c r="Z264" s="209" t="s">
        <v>198</v>
      </c>
    </row>
    <row r="265" spans="1:26" s="209" customFormat="1" ht="16.5" customHeight="1" x14ac:dyDescent="0.25">
      <c r="A265" s="207">
        <v>5948</v>
      </c>
      <c r="B265" s="208">
        <v>43263</v>
      </c>
      <c r="C265" s="209" t="s">
        <v>1277</v>
      </c>
      <c r="D265" s="209">
        <v>64.7</v>
      </c>
      <c r="E265" s="209">
        <v>44</v>
      </c>
      <c r="F265" s="209" t="s">
        <v>193</v>
      </c>
      <c r="G265" s="209">
        <v>625212</v>
      </c>
      <c r="H265" s="209">
        <v>13160</v>
      </c>
      <c r="I265" s="209">
        <v>24</v>
      </c>
      <c r="J265" s="209">
        <v>114</v>
      </c>
      <c r="K265" s="209">
        <v>114</v>
      </c>
      <c r="L265" s="209">
        <v>20.8</v>
      </c>
      <c r="M265" s="209">
        <v>0.92908732764281021</v>
      </c>
      <c r="N265" s="209">
        <v>5.1654999999999998</v>
      </c>
      <c r="O265" s="209">
        <v>5.1265999999999998</v>
      </c>
      <c r="P265" s="209">
        <v>0.88700000000000001</v>
      </c>
      <c r="Q265" s="209">
        <v>0.79800000000000004</v>
      </c>
      <c r="R265" s="209">
        <v>5.0433000000000003</v>
      </c>
      <c r="S265" s="209">
        <v>8.6999999999999994E-2</v>
      </c>
      <c r="T265" s="209">
        <v>7.9000000000000001E-2</v>
      </c>
      <c r="U265" s="209">
        <v>7.6999999999999999E-2</v>
      </c>
      <c r="V265" s="209">
        <v>7.6999999999999999E-2</v>
      </c>
      <c r="W265" s="209" t="s">
        <v>148</v>
      </c>
      <c r="X265" s="209" t="s">
        <v>671</v>
      </c>
      <c r="Y265" s="209" t="s">
        <v>89</v>
      </c>
      <c r="Z265" s="209" t="s">
        <v>198</v>
      </c>
    </row>
    <row r="266" spans="1:26" s="209" customFormat="1" ht="16.5" customHeight="1" x14ac:dyDescent="0.25">
      <c r="A266" s="207">
        <v>5947</v>
      </c>
      <c r="B266" s="208">
        <v>43263</v>
      </c>
      <c r="C266" s="209" t="s">
        <v>394</v>
      </c>
      <c r="D266" s="209">
        <v>64</v>
      </c>
      <c r="E266" s="209">
        <v>46</v>
      </c>
      <c r="F266" s="209" t="s">
        <v>187</v>
      </c>
      <c r="G266" s="209">
        <v>916148</v>
      </c>
      <c r="H266" s="209">
        <v>13160</v>
      </c>
      <c r="I266" s="209">
        <v>34.200000000000003</v>
      </c>
      <c r="J266" s="209">
        <v>78.5</v>
      </c>
      <c r="K266" s="209">
        <v>78.5</v>
      </c>
      <c r="L266" s="209">
        <v>32.6</v>
      </c>
      <c r="M266" s="209">
        <v>0.86227909811090797</v>
      </c>
      <c r="N266" s="209">
        <v>5.1021000000000001</v>
      </c>
      <c r="O266" s="209">
        <v>5.0632999999999999</v>
      </c>
      <c r="P266" s="209">
        <v>0.28899999999999998</v>
      </c>
      <c r="Q266" s="209">
        <v>0.254</v>
      </c>
      <c r="R266" s="209">
        <v>5.0433000000000003</v>
      </c>
      <c r="S266" s="209">
        <v>2.9000000000000001E-2</v>
      </c>
      <c r="T266" s="209">
        <v>2.5000000000000001E-2</v>
      </c>
      <c r="U266" s="209">
        <v>2.3E-2</v>
      </c>
      <c r="V266" s="209">
        <v>2.3E-2</v>
      </c>
      <c r="W266" s="209" t="s">
        <v>148</v>
      </c>
      <c r="X266" s="209" t="s">
        <v>671</v>
      </c>
      <c r="Y266" s="209" t="s">
        <v>89</v>
      </c>
      <c r="Z266" s="209" t="s">
        <v>207</v>
      </c>
    </row>
    <row r="267" spans="1:26" s="209" customFormat="1" ht="16.5" customHeight="1" x14ac:dyDescent="0.25">
      <c r="A267" s="207">
        <v>5946</v>
      </c>
      <c r="B267" s="208">
        <v>43263</v>
      </c>
      <c r="C267" s="209" t="s">
        <v>1510</v>
      </c>
      <c r="D267" s="209">
        <v>64</v>
      </c>
      <c r="E267" s="209">
        <v>48</v>
      </c>
      <c r="F267" s="209" t="s">
        <v>291</v>
      </c>
      <c r="G267" s="209">
        <v>521333</v>
      </c>
      <c r="H267" s="209">
        <v>13160</v>
      </c>
      <c r="I267" s="209">
        <v>16.7</v>
      </c>
      <c r="J267" s="209">
        <v>114</v>
      </c>
      <c r="K267" s="209">
        <v>114</v>
      </c>
      <c r="L267" s="209">
        <v>13.9</v>
      </c>
      <c r="M267" s="209">
        <v>0.97317744154057773</v>
      </c>
      <c r="N267" s="209">
        <v>2.1120999999999999</v>
      </c>
      <c r="O267" s="209">
        <v>2.0642999999999998</v>
      </c>
      <c r="P267" s="209">
        <v>1.9430000000000001</v>
      </c>
      <c r="Q267" s="209">
        <v>1.847</v>
      </c>
      <c r="R267" s="209">
        <v>5.0433000000000003</v>
      </c>
      <c r="S267" s="209">
        <v>0.46400000000000002</v>
      </c>
      <c r="T267" s="209">
        <v>0.45100000000000001</v>
      </c>
      <c r="U267" s="209">
        <v>0.44500000000000001</v>
      </c>
      <c r="V267" s="209">
        <v>0.44500000000000001</v>
      </c>
      <c r="W267" s="209" t="s">
        <v>148</v>
      </c>
      <c r="X267" s="209" t="s">
        <v>671</v>
      </c>
      <c r="Y267" s="209" t="s">
        <v>89</v>
      </c>
      <c r="Z267" s="209" t="s">
        <v>198</v>
      </c>
    </row>
    <row r="268" spans="1:26" s="209" customFormat="1" ht="16.5" customHeight="1" x14ac:dyDescent="0.25">
      <c r="A268" s="207">
        <v>5945</v>
      </c>
      <c r="B268" s="208">
        <v>43263</v>
      </c>
      <c r="C268" s="209" t="s">
        <v>1511</v>
      </c>
      <c r="D268" s="209">
        <v>64</v>
      </c>
      <c r="E268" s="209">
        <v>53</v>
      </c>
      <c r="F268" s="209" t="s">
        <v>291</v>
      </c>
      <c r="G268" s="209">
        <v>521333</v>
      </c>
      <c r="H268" s="209">
        <v>13160</v>
      </c>
      <c r="I268" s="209">
        <v>16.7</v>
      </c>
      <c r="J268" s="209">
        <v>114.5</v>
      </c>
      <c r="K268" s="209">
        <v>114.5</v>
      </c>
      <c r="L268" s="209">
        <v>13.9</v>
      </c>
      <c r="M268" s="209">
        <v>0.97317744154057773</v>
      </c>
      <c r="N268" s="209">
        <v>2.1320999999999999</v>
      </c>
      <c r="O268" s="209">
        <v>2.1078000000000001</v>
      </c>
      <c r="P268" s="209">
        <v>2.0110000000000001</v>
      </c>
      <c r="Q268" s="209">
        <v>1.921</v>
      </c>
      <c r="R268" s="209">
        <v>5.0433000000000003</v>
      </c>
      <c r="S268" s="209">
        <v>0.47599999999999998</v>
      </c>
      <c r="T268" s="209">
        <v>0.46</v>
      </c>
      <c r="U268" s="209">
        <v>0.45500000000000002</v>
      </c>
      <c r="V268" s="209">
        <v>0.45500000000000002</v>
      </c>
      <c r="W268" s="209" t="s">
        <v>148</v>
      </c>
      <c r="X268" s="209" t="s">
        <v>671</v>
      </c>
      <c r="Y268" s="209" t="s">
        <v>89</v>
      </c>
      <c r="Z268" s="209" t="s">
        <v>198</v>
      </c>
    </row>
    <row r="269" spans="1:26" s="209" customFormat="1" ht="16.5" customHeight="1" x14ac:dyDescent="0.25">
      <c r="A269" s="207">
        <v>5944</v>
      </c>
      <c r="B269" s="208">
        <v>43263</v>
      </c>
      <c r="C269" s="209" t="s">
        <v>1375</v>
      </c>
      <c r="D269" s="209">
        <v>65.5</v>
      </c>
      <c r="E269" s="209">
        <v>62</v>
      </c>
      <c r="F269" s="209" t="s">
        <v>291</v>
      </c>
      <c r="G269" s="209">
        <v>521333</v>
      </c>
      <c r="H269" s="209">
        <v>13160</v>
      </c>
      <c r="I269" s="209">
        <v>16.7</v>
      </c>
      <c r="J269" s="209">
        <v>114</v>
      </c>
      <c r="K269" s="209">
        <v>114</v>
      </c>
      <c r="L269" s="209">
        <v>13.9</v>
      </c>
      <c r="M269" s="209">
        <v>0.97317744154057773</v>
      </c>
      <c r="N269" s="209">
        <v>2.1421000000000001</v>
      </c>
      <c r="O269" s="209">
        <v>2.1196999999999999</v>
      </c>
      <c r="P269" s="209">
        <v>1.9950000000000001</v>
      </c>
      <c r="Q269" s="209">
        <v>1.897</v>
      </c>
      <c r="R269" s="209">
        <v>5.0433000000000003</v>
      </c>
      <c r="S269" s="209">
        <v>0.47</v>
      </c>
      <c r="T269" s="209">
        <v>0.45100000000000001</v>
      </c>
      <c r="U269" s="209">
        <v>0.44800000000000001</v>
      </c>
      <c r="V269" s="209">
        <v>0.44800000000000001</v>
      </c>
      <c r="W269" s="209" t="s">
        <v>148</v>
      </c>
      <c r="X269" s="209" t="s">
        <v>671</v>
      </c>
      <c r="Y269" s="209" t="s">
        <v>89</v>
      </c>
      <c r="Z269" s="209" t="s">
        <v>198</v>
      </c>
    </row>
    <row r="270" spans="1:26" s="209" customFormat="1" ht="16.5" customHeight="1" x14ac:dyDescent="0.25">
      <c r="A270" s="207">
        <v>5943</v>
      </c>
      <c r="B270" s="208">
        <v>43263</v>
      </c>
      <c r="C270" s="209" t="s">
        <v>1386</v>
      </c>
      <c r="D270" s="209">
        <v>63.5</v>
      </c>
      <c r="E270" s="209">
        <v>65</v>
      </c>
      <c r="F270" s="209" t="s">
        <v>193</v>
      </c>
      <c r="G270" s="209">
        <v>625212</v>
      </c>
      <c r="H270" s="209">
        <v>13160</v>
      </c>
      <c r="I270" s="209">
        <v>22.2</v>
      </c>
      <c r="J270" s="209">
        <v>114</v>
      </c>
      <c r="K270" s="209">
        <v>114</v>
      </c>
      <c r="L270" s="209">
        <v>19.100000000000001</v>
      </c>
      <c r="M270" s="209">
        <v>0.93957503320053126</v>
      </c>
      <c r="N270" s="209">
        <v>5.1654999999999998</v>
      </c>
      <c r="O270" s="209">
        <v>5.1341999999999999</v>
      </c>
      <c r="P270" s="209">
        <v>0.96499999999999997</v>
      </c>
      <c r="Q270" s="209">
        <v>0.88700000000000001</v>
      </c>
      <c r="R270" s="209">
        <v>5.0433000000000003</v>
      </c>
      <c r="S270" s="209">
        <v>9.4E-2</v>
      </c>
      <c r="T270" s="209">
        <v>8.6999999999999994E-2</v>
      </c>
      <c r="U270" s="209">
        <v>8.5000000000000006E-2</v>
      </c>
      <c r="V270" s="209">
        <v>8.5000000000000006E-2</v>
      </c>
      <c r="W270" s="209" t="s">
        <v>148</v>
      </c>
      <c r="X270" s="209" t="s">
        <v>671</v>
      </c>
      <c r="Y270" s="209" t="s">
        <v>89</v>
      </c>
      <c r="Z270" s="209" t="s">
        <v>198</v>
      </c>
    </row>
    <row r="271" spans="1:26" s="209" customFormat="1" ht="16.5" customHeight="1" x14ac:dyDescent="0.25">
      <c r="A271" s="207">
        <v>5942</v>
      </c>
      <c r="B271" s="208">
        <v>43263</v>
      </c>
      <c r="C271" s="209" t="s">
        <v>1369</v>
      </c>
      <c r="D271" s="209">
        <v>65.3</v>
      </c>
      <c r="E271" s="209">
        <v>62</v>
      </c>
      <c r="F271" s="209" t="s">
        <v>193</v>
      </c>
      <c r="G271" s="209">
        <v>625212</v>
      </c>
      <c r="H271" s="209">
        <v>13160</v>
      </c>
      <c r="I271" s="209">
        <v>22.2</v>
      </c>
      <c r="J271" s="209">
        <v>114</v>
      </c>
      <c r="K271" s="209">
        <v>114</v>
      </c>
      <c r="L271" s="209">
        <v>19.100000000000001</v>
      </c>
      <c r="M271" s="209">
        <v>0.93957503320053126</v>
      </c>
      <c r="N271" s="209">
        <v>5.1321000000000003</v>
      </c>
      <c r="O271" s="209">
        <v>5.0896999999999997</v>
      </c>
      <c r="P271" s="209">
        <v>0.90200000000000002</v>
      </c>
      <c r="Q271" s="209">
        <v>0.87</v>
      </c>
      <c r="R271" s="209">
        <v>5.0433000000000003</v>
      </c>
      <c r="S271" s="209">
        <v>8.8999999999999996E-2</v>
      </c>
      <c r="T271" s="209">
        <v>8.5999999999999993E-2</v>
      </c>
      <c r="U271" s="209">
        <v>8.2000000000000003E-2</v>
      </c>
      <c r="V271" s="209">
        <v>8.2000000000000003E-2</v>
      </c>
      <c r="W271" s="209" t="s">
        <v>148</v>
      </c>
      <c r="X271" s="209" t="s">
        <v>671</v>
      </c>
      <c r="Y271" s="209" t="s">
        <v>89</v>
      </c>
      <c r="Z271" s="209" t="s">
        <v>198</v>
      </c>
    </row>
    <row r="272" spans="1:26" s="209" customFormat="1" ht="16.5" customHeight="1" x14ac:dyDescent="0.25">
      <c r="A272" s="207">
        <v>5941</v>
      </c>
      <c r="B272" s="208">
        <v>43263</v>
      </c>
      <c r="C272" s="209" t="s">
        <v>1512</v>
      </c>
      <c r="D272" s="209">
        <v>65.3</v>
      </c>
      <c r="E272" s="209">
        <v>64</v>
      </c>
      <c r="F272" s="209" t="s">
        <v>193</v>
      </c>
      <c r="G272" s="209">
        <v>625212</v>
      </c>
      <c r="H272" s="209">
        <v>13160</v>
      </c>
      <c r="I272" s="209">
        <v>22.1</v>
      </c>
      <c r="J272" s="209">
        <v>114</v>
      </c>
      <c r="K272" s="209">
        <v>114</v>
      </c>
      <c r="L272" s="209">
        <v>19</v>
      </c>
      <c r="M272" s="209">
        <v>0.94019933554817281</v>
      </c>
      <c r="N272" s="209">
        <v>5.1532</v>
      </c>
      <c r="O272" s="209">
        <v>5.1078000000000001</v>
      </c>
      <c r="P272" s="209">
        <v>0.873</v>
      </c>
      <c r="Q272" s="209">
        <v>0.81200000000000006</v>
      </c>
      <c r="R272" s="209">
        <v>5.0433000000000003</v>
      </c>
      <c r="S272" s="209">
        <v>8.5000000000000006E-2</v>
      </c>
      <c r="T272" s="209">
        <v>0.08</v>
      </c>
      <c r="U272" s="209">
        <v>7.8E-2</v>
      </c>
      <c r="V272" s="209">
        <v>7.8E-2</v>
      </c>
      <c r="W272" s="209" t="s">
        <v>148</v>
      </c>
      <c r="X272" s="209" t="s">
        <v>671</v>
      </c>
      <c r="Y272" s="209" t="s">
        <v>89</v>
      </c>
      <c r="Z272" s="209" t="s">
        <v>198</v>
      </c>
    </row>
    <row r="273" spans="1:26" s="209" customFormat="1" ht="16.5" customHeight="1" x14ac:dyDescent="0.25">
      <c r="A273" s="207">
        <v>5940</v>
      </c>
      <c r="B273" s="208">
        <v>43263</v>
      </c>
      <c r="C273" s="209" t="s">
        <v>372</v>
      </c>
      <c r="D273" s="209">
        <v>64.8</v>
      </c>
      <c r="E273" s="209">
        <v>60</v>
      </c>
      <c r="F273" s="209" t="s">
        <v>187</v>
      </c>
      <c r="G273" s="209">
        <v>916148</v>
      </c>
      <c r="H273" s="209">
        <v>13160</v>
      </c>
      <c r="I273" s="209">
        <v>33.299999999999997</v>
      </c>
      <c r="J273" s="209">
        <v>79</v>
      </c>
      <c r="K273" s="209">
        <v>79</v>
      </c>
      <c r="L273" s="209">
        <v>31.7</v>
      </c>
      <c r="M273" s="209">
        <v>0.86703431372549022</v>
      </c>
      <c r="N273" s="209">
        <v>5.0773000000000001</v>
      </c>
      <c r="O273" s="209">
        <v>5.0210999999999997</v>
      </c>
      <c r="P273" s="209">
        <v>0.34200000000000003</v>
      </c>
      <c r="Q273" s="209">
        <v>0.30099999999999999</v>
      </c>
      <c r="R273" s="209">
        <v>5.0433000000000003</v>
      </c>
      <c r="S273" s="209">
        <v>3.4000000000000002E-2</v>
      </c>
      <c r="T273" s="209">
        <v>0.03</v>
      </c>
      <c r="U273" s="209">
        <v>2.8000000000000001E-2</v>
      </c>
      <c r="V273" s="209">
        <v>2.8000000000000001E-2</v>
      </c>
      <c r="W273" s="209" t="s">
        <v>148</v>
      </c>
      <c r="X273" s="209" t="s">
        <v>671</v>
      </c>
      <c r="Y273" s="209" t="s">
        <v>89</v>
      </c>
      <c r="Z273" s="209" t="s">
        <v>207</v>
      </c>
    </row>
    <row r="274" spans="1:26" s="209" customFormat="1" ht="16.5" customHeight="1" x14ac:dyDescent="0.25">
      <c r="A274" s="207">
        <v>5939</v>
      </c>
      <c r="B274" s="208">
        <v>43263</v>
      </c>
      <c r="C274" s="209" t="s">
        <v>691</v>
      </c>
      <c r="D274" s="209">
        <v>64.599999999999994</v>
      </c>
      <c r="E274" s="209">
        <v>62</v>
      </c>
      <c r="F274" s="209" t="s">
        <v>193</v>
      </c>
      <c r="G274" s="209">
        <v>625212</v>
      </c>
      <c r="H274" s="209">
        <v>13160</v>
      </c>
      <c r="I274" s="209">
        <v>22.3</v>
      </c>
      <c r="J274" s="209">
        <v>114.5</v>
      </c>
      <c r="K274" s="209">
        <v>114.5</v>
      </c>
      <c r="L274" s="209">
        <v>19.100000000000001</v>
      </c>
      <c r="M274" s="209">
        <v>0.93957503320053126</v>
      </c>
      <c r="N274" s="209">
        <v>5.1654999999999998</v>
      </c>
      <c r="O274" s="209">
        <v>5.1277999999999997</v>
      </c>
      <c r="P274" s="209">
        <v>1.012</v>
      </c>
      <c r="Q274" s="209">
        <v>0.90200000000000002</v>
      </c>
      <c r="R274" s="209">
        <v>5.0433000000000003</v>
      </c>
      <c r="S274" s="209">
        <v>9.9000000000000005E-2</v>
      </c>
      <c r="T274" s="209">
        <v>8.8999999999999996E-2</v>
      </c>
      <c r="U274" s="209">
        <v>8.7999999999999995E-2</v>
      </c>
      <c r="V274" s="209">
        <v>8.7999999999999995E-2</v>
      </c>
      <c r="W274" s="209" t="s">
        <v>148</v>
      </c>
      <c r="X274" s="209" t="s">
        <v>671</v>
      </c>
      <c r="Y274" s="209" t="s">
        <v>89</v>
      </c>
      <c r="Z274" s="209" t="s">
        <v>198</v>
      </c>
    </row>
    <row r="275" spans="1:26" s="209" customFormat="1" ht="16.5" customHeight="1" x14ac:dyDescent="0.25">
      <c r="A275" s="207">
        <v>5938</v>
      </c>
      <c r="B275" s="208">
        <v>43263</v>
      </c>
      <c r="C275" s="209" t="s">
        <v>978</v>
      </c>
      <c r="D275" s="209">
        <v>64.8</v>
      </c>
      <c r="E275" s="209">
        <v>68</v>
      </c>
      <c r="F275" s="209" t="s">
        <v>187</v>
      </c>
      <c r="G275" s="209">
        <v>916148</v>
      </c>
      <c r="H275" s="209">
        <v>13160</v>
      </c>
      <c r="I275" s="209">
        <v>33</v>
      </c>
      <c r="J275" s="209">
        <v>76</v>
      </c>
      <c r="K275" s="209">
        <v>76</v>
      </c>
      <c r="L275" s="209">
        <v>31.6</v>
      </c>
      <c r="M275" s="209">
        <v>0.86756591048436549</v>
      </c>
      <c r="N275" s="209">
        <v>5.1220999999999997</v>
      </c>
      <c r="O275" s="209">
        <v>5.0964999999999998</v>
      </c>
      <c r="P275" s="209">
        <v>0.30199999999999999</v>
      </c>
      <c r="Q275" s="209">
        <v>0.26500000000000001</v>
      </c>
      <c r="R275" s="209">
        <v>5.0433000000000003</v>
      </c>
      <c r="S275" s="209">
        <v>0.03</v>
      </c>
      <c r="T275" s="209">
        <v>2.5999999999999999E-2</v>
      </c>
      <c r="U275" s="209">
        <v>2.4E-2</v>
      </c>
      <c r="V275" s="209">
        <v>2.4E-2</v>
      </c>
      <c r="W275" s="209" t="s">
        <v>148</v>
      </c>
      <c r="X275" s="209" t="s">
        <v>671</v>
      </c>
      <c r="Y275" s="209" t="s">
        <v>89</v>
      </c>
      <c r="Z275" s="209" t="s">
        <v>207</v>
      </c>
    </row>
    <row r="276" spans="1:26" s="209" customFormat="1" ht="16.5" customHeight="1" x14ac:dyDescent="0.25">
      <c r="A276" s="207">
        <v>5937</v>
      </c>
      <c r="B276" s="208">
        <v>43263</v>
      </c>
      <c r="C276" s="209" t="s">
        <v>1513</v>
      </c>
      <c r="D276" s="209">
        <v>64.8</v>
      </c>
      <c r="E276" s="209">
        <v>56</v>
      </c>
      <c r="F276" s="209" t="s">
        <v>291</v>
      </c>
      <c r="G276" s="209">
        <v>521333</v>
      </c>
      <c r="H276" s="209">
        <v>13160</v>
      </c>
      <c r="I276" s="209">
        <v>16.7</v>
      </c>
      <c r="J276" s="209">
        <v>114</v>
      </c>
      <c r="K276" s="209">
        <v>114</v>
      </c>
      <c r="L276" s="209">
        <v>13.9</v>
      </c>
      <c r="M276" s="209">
        <v>0.97317744154057773</v>
      </c>
      <c r="N276" s="209">
        <v>2.4510000000000001</v>
      </c>
      <c r="O276" s="209">
        <v>2.1002999999999998</v>
      </c>
      <c r="P276" s="209">
        <v>3.0714651121289629</v>
      </c>
      <c r="Q276" s="209">
        <v>2.6194925941347926</v>
      </c>
      <c r="R276" s="209">
        <v>5.0433000000000003</v>
      </c>
      <c r="S276" s="209">
        <v>0.63200000000000001</v>
      </c>
      <c r="T276" s="209">
        <v>0.629</v>
      </c>
      <c r="U276" s="209">
        <v>0.61399999999999999</v>
      </c>
      <c r="V276" s="209">
        <v>0.61399999999999999</v>
      </c>
      <c r="W276" s="209" t="s">
        <v>148</v>
      </c>
      <c r="X276" s="209" t="s">
        <v>190</v>
      </c>
      <c r="Y276" s="209" t="s">
        <v>89</v>
      </c>
      <c r="Z276" s="209" t="s">
        <v>198</v>
      </c>
    </row>
    <row r="277" spans="1:26" s="209" customFormat="1" ht="16.5" customHeight="1" x14ac:dyDescent="0.25">
      <c r="A277" s="207">
        <v>5936</v>
      </c>
      <c r="B277" s="208">
        <v>43263</v>
      </c>
      <c r="C277" s="209" t="s">
        <v>1250</v>
      </c>
      <c r="D277" s="209">
        <v>64.8</v>
      </c>
      <c r="E277" s="209">
        <v>56</v>
      </c>
      <c r="F277" s="209" t="s">
        <v>291</v>
      </c>
      <c r="G277" s="209">
        <v>521333</v>
      </c>
      <c r="H277" s="209">
        <v>13160</v>
      </c>
      <c r="I277" s="209">
        <v>16.7</v>
      </c>
      <c r="J277" s="209">
        <v>114</v>
      </c>
      <c r="K277" s="209">
        <v>114</v>
      </c>
      <c r="L277" s="209">
        <v>13.9</v>
      </c>
      <c r="M277" s="209">
        <v>0.97317744154057773</v>
      </c>
      <c r="N277" s="209">
        <v>2.7181999999999999</v>
      </c>
      <c r="O277" s="209">
        <v>2.5417999999999998</v>
      </c>
      <c r="P277" s="209">
        <v>3.2985116887752062</v>
      </c>
      <c r="Q277" s="209">
        <v>3.1197315249935555</v>
      </c>
      <c r="R277" s="209">
        <v>5.0433000000000003</v>
      </c>
      <c r="S277" s="209">
        <v>0.61199999999999999</v>
      </c>
      <c r="T277" s="209">
        <v>0.61899999999999999</v>
      </c>
      <c r="U277" s="209">
        <v>0.59899999999999998</v>
      </c>
      <c r="V277" s="209">
        <v>0.59899999999999998</v>
      </c>
      <c r="W277" s="209" t="s">
        <v>148</v>
      </c>
      <c r="X277" s="209" t="s">
        <v>190</v>
      </c>
      <c r="Y277" s="209" t="s">
        <v>89</v>
      </c>
      <c r="Z277" s="209" t="s">
        <v>198</v>
      </c>
    </row>
    <row r="278" spans="1:26" s="209" customFormat="1" ht="16.5" customHeight="1" x14ac:dyDescent="0.25">
      <c r="A278" s="207">
        <v>5935</v>
      </c>
      <c r="B278" s="208">
        <v>43263</v>
      </c>
      <c r="C278" s="209" t="s">
        <v>1514</v>
      </c>
      <c r="D278" s="209">
        <v>64.8</v>
      </c>
      <c r="E278" s="209">
        <v>56</v>
      </c>
      <c r="F278" s="209" t="s">
        <v>291</v>
      </c>
      <c r="G278" s="209">
        <v>521333</v>
      </c>
      <c r="H278" s="209">
        <v>13160</v>
      </c>
      <c r="I278" s="209">
        <v>16.7</v>
      </c>
      <c r="J278" s="209">
        <v>114</v>
      </c>
      <c r="K278" s="209">
        <v>114</v>
      </c>
      <c r="L278" s="209">
        <v>13.9</v>
      </c>
      <c r="M278" s="209">
        <v>0.97317744154057773</v>
      </c>
      <c r="N278" s="209">
        <v>2.3481000000000001</v>
      </c>
      <c r="O278" s="209">
        <v>2.4712000000000001</v>
      </c>
      <c r="P278" s="209">
        <v>3.0030426506454106</v>
      </c>
      <c r="Q278" s="209">
        <v>3.0967786964884105</v>
      </c>
      <c r="R278" s="209">
        <v>5.0433000000000003</v>
      </c>
      <c r="S278" s="209">
        <v>0.64500000000000002</v>
      </c>
      <c r="T278" s="209">
        <v>0.63200000000000001</v>
      </c>
      <c r="U278" s="209">
        <v>0.621</v>
      </c>
      <c r="V278" s="209">
        <v>0.621</v>
      </c>
      <c r="W278" s="209" t="s">
        <v>148</v>
      </c>
      <c r="X278" s="209" t="s">
        <v>190</v>
      </c>
      <c r="Y278" s="209" t="s">
        <v>89</v>
      </c>
      <c r="Z278" s="209" t="s">
        <v>198</v>
      </c>
    </row>
    <row r="279" spans="1:26" s="209" customFormat="1" ht="16.5" customHeight="1" x14ac:dyDescent="0.25">
      <c r="A279" s="207">
        <v>5934</v>
      </c>
      <c r="B279" s="208">
        <v>43262</v>
      </c>
      <c r="C279" s="209" t="s">
        <v>1379</v>
      </c>
      <c r="D279" s="209">
        <v>65.2</v>
      </c>
      <c r="E279" s="209">
        <v>58</v>
      </c>
      <c r="F279" s="209" t="s">
        <v>291</v>
      </c>
      <c r="G279" s="209">
        <v>521333</v>
      </c>
      <c r="H279" s="209">
        <v>13160</v>
      </c>
      <c r="I279" s="209">
        <v>16.7</v>
      </c>
      <c r="J279" s="209">
        <v>114.5</v>
      </c>
      <c r="K279" s="209">
        <v>114.5</v>
      </c>
      <c r="L279" s="209">
        <v>13.9</v>
      </c>
      <c r="M279" s="209">
        <v>0.97317744154057773</v>
      </c>
      <c r="N279" s="209">
        <v>2.5613000000000001</v>
      </c>
      <c r="O279" s="209">
        <v>2.3963999999999999</v>
      </c>
      <c r="P279" s="209">
        <v>3.0001538972975088</v>
      </c>
      <c r="Q279" s="209">
        <v>2.8210583128006563</v>
      </c>
      <c r="R279" s="209">
        <v>5.1138000000000003</v>
      </c>
      <c r="S279" s="209">
        <v>0.59899999999999998</v>
      </c>
      <c r="T279" s="209">
        <v>0.60199999999999998</v>
      </c>
      <c r="U279" s="209">
        <v>0.58399999999999996</v>
      </c>
      <c r="V279" s="209">
        <v>0.58399999999999996</v>
      </c>
      <c r="W279" s="209" t="s">
        <v>148</v>
      </c>
      <c r="X279" s="209" t="s">
        <v>190</v>
      </c>
      <c r="Y279" s="209" t="s">
        <v>89</v>
      </c>
      <c r="Z279" s="209" t="s">
        <v>198</v>
      </c>
    </row>
    <row r="280" spans="1:26" s="209" customFormat="1" ht="16.5" customHeight="1" x14ac:dyDescent="0.25">
      <c r="A280" s="207">
        <v>5933</v>
      </c>
      <c r="B280" s="208">
        <v>43262</v>
      </c>
      <c r="C280" s="209" t="s">
        <v>271</v>
      </c>
      <c r="D280" s="209">
        <v>65.2</v>
      </c>
      <c r="E280" s="209">
        <v>58</v>
      </c>
      <c r="F280" s="209" t="s">
        <v>291</v>
      </c>
      <c r="G280" s="209">
        <v>521333</v>
      </c>
      <c r="H280" s="209">
        <v>13160</v>
      </c>
      <c r="I280" s="209">
        <v>16.7</v>
      </c>
      <c r="J280" s="209">
        <v>114.5</v>
      </c>
      <c r="K280" s="209">
        <v>114.5</v>
      </c>
      <c r="L280" s="209">
        <v>13.9</v>
      </c>
      <c r="M280" s="209">
        <v>0.97317744154057773</v>
      </c>
      <c r="N280" s="209">
        <v>2.4097</v>
      </c>
      <c r="O280" s="209">
        <v>2.1576</v>
      </c>
      <c r="P280" s="209">
        <v>2.8461394657593173</v>
      </c>
      <c r="Q280" s="209">
        <v>2.5357221635574323</v>
      </c>
      <c r="R280" s="209">
        <v>5.1138000000000003</v>
      </c>
      <c r="S280" s="209">
        <v>0.60399999999999998</v>
      </c>
      <c r="T280" s="209">
        <v>0.60099999999999998</v>
      </c>
      <c r="U280" s="209">
        <v>0.58599999999999997</v>
      </c>
      <c r="V280" s="209">
        <v>0.58599999999999997</v>
      </c>
      <c r="W280" s="209" t="s">
        <v>148</v>
      </c>
      <c r="X280" s="209" t="s">
        <v>190</v>
      </c>
      <c r="Y280" s="209" t="s">
        <v>89</v>
      </c>
      <c r="Z280" s="209" t="s">
        <v>198</v>
      </c>
    </row>
    <row r="281" spans="1:26" s="209" customFormat="1" ht="16.5" customHeight="1" x14ac:dyDescent="0.25">
      <c r="A281" s="207">
        <v>5932</v>
      </c>
      <c r="B281" s="208">
        <v>43262</v>
      </c>
      <c r="C281" s="209" t="s">
        <v>1515</v>
      </c>
      <c r="D281" s="209">
        <v>65.900000000000006</v>
      </c>
      <c r="E281" s="209">
        <v>58</v>
      </c>
      <c r="F281" s="209" t="s">
        <v>291</v>
      </c>
      <c r="G281" s="209">
        <v>521333</v>
      </c>
      <c r="H281" s="209">
        <v>13160</v>
      </c>
      <c r="I281" s="209">
        <v>16.7</v>
      </c>
      <c r="J281" s="209">
        <v>114.5</v>
      </c>
      <c r="K281" s="209">
        <v>114.5</v>
      </c>
      <c r="L281" s="209">
        <v>13.9</v>
      </c>
      <c r="M281" s="209">
        <v>0.97317744154057773</v>
      </c>
      <c r="N281" s="209">
        <v>2.7191999999999998</v>
      </c>
      <c r="O281" s="209">
        <v>2.4510999999999998</v>
      </c>
      <c r="P281" s="209">
        <v>3.3020908130939808</v>
      </c>
      <c r="Q281" s="209">
        <v>2.9429688294419019</v>
      </c>
      <c r="R281" s="209">
        <v>5.1138000000000003</v>
      </c>
      <c r="S281" s="209">
        <v>0.621</v>
      </c>
      <c r="T281" s="209">
        <v>0.61399999999999999</v>
      </c>
      <c r="U281" s="209">
        <v>0.60099999999999998</v>
      </c>
      <c r="V281" s="209">
        <v>0.60099999999999998</v>
      </c>
      <c r="W281" s="209" t="s">
        <v>148</v>
      </c>
      <c r="X281" s="209" t="s">
        <v>190</v>
      </c>
      <c r="Y281" s="209" t="s">
        <v>89</v>
      </c>
      <c r="Z281" s="209" t="s">
        <v>198</v>
      </c>
    </row>
    <row r="282" spans="1:26" s="209" customFormat="1" ht="16.5" customHeight="1" x14ac:dyDescent="0.25">
      <c r="A282" s="207">
        <v>5931</v>
      </c>
      <c r="B282" s="208">
        <v>43262</v>
      </c>
      <c r="C282" s="209" t="s">
        <v>820</v>
      </c>
      <c r="D282" s="209">
        <v>64</v>
      </c>
      <c r="E282" s="209">
        <v>49</v>
      </c>
      <c r="F282" s="209" t="s">
        <v>291</v>
      </c>
      <c r="G282" s="209">
        <v>521333</v>
      </c>
      <c r="H282" s="209">
        <v>13160</v>
      </c>
      <c r="I282" s="209">
        <v>16.7</v>
      </c>
      <c r="J282" s="209">
        <v>114.5</v>
      </c>
      <c r="K282" s="209">
        <v>114.5</v>
      </c>
      <c r="L282" s="209">
        <v>13.9</v>
      </c>
      <c r="M282" s="209">
        <v>0.97317744154057773</v>
      </c>
      <c r="N282" s="209">
        <v>2.1021999999999998</v>
      </c>
      <c r="O282" s="209">
        <v>2.0785999999999998</v>
      </c>
      <c r="P282" s="209">
        <v>2.5369999999999999</v>
      </c>
      <c r="Q282" s="209">
        <v>2.4209999999999998</v>
      </c>
      <c r="R282" s="209">
        <v>5.1138000000000003</v>
      </c>
      <c r="S282" s="209">
        <v>0.61699999999999999</v>
      </c>
      <c r="T282" s="209">
        <v>0.59599999999999997</v>
      </c>
      <c r="U282" s="209">
        <v>0.59</v>
      </c>
      <c r="V282" s="209">
        <v>0.59</v>
      </c>
      <c r="W282" s="209" t="s">
        <v>148</v>
      </c>
      <c r="X282" s="209" t="s">
        <v>671</v>
      </c>
      <c r="Y282" s="209" t="s">
        <v>89</v>
      </c>
      <c r="Z282" s="209" t="s">
        <v>198</v>
      </c>
    </row>
    <row r="283" spans="1:26" s="209" customFormat="1" ht="16.5" customHeight="1" x14ac:dyDescent="0.25">
      <c r="A283" s="207">
        <v>5930</v>
      </c>
      <c r="B283" s="208">
        <v>43262</v>
      </c>
      <c r="C283" s="209" t="s">
        <v>1516</v>
      </c>
      <c r="D283" s="209">
        <v>64.599999999999994</v>
      </c>
      <c r="E283" s="209">
        <v>48</v>
      </c>
      <c r="F283" s="209" t="s">
        <v>291</v>
      </c>
      <c r="G283" s="209">
        <v>521333</v>
      </c>
      <c r="H283" s="209">
        <v>13160</v>
      </c>
      <c r="I283" s="209">
        <v>16.7</v>
      </c>
      <c r="J283" s="209">
        <v>114</v>
      </c>
      <c r="K283" s="209">
        <v>114</v>
      </c>
      <c r="L283" s="209">
        <v>13.9</v>
      </c>
      <c r="M283" s="209">
        <v>0.97317744154057773</v>
      </c>
      <c r="N283" s="209">
        <v>2.1421999999999999</v>
      </c>
      <c r="O283" s="209">
        <v>2.1032000000000002</v>
      </c>
      <c r="P283" s="209">
        <v>2.1869999999999998</v>
      </c>
      <c r="Q283" s="209">
        <v>2.1320000000000001</v>
      </c>
      <c r="R283" s="209">
        <v>5.1138000000000003</v>
      </c>
      <c r="S283" s="209">
        <v>0.52200000000000002</v>
      </c>
      <c r="T283" s="209">
        <v>0.51800000000000002</v>
      </c>
      <c r="U283" s="209">
        <v>0.50600000000000001</v>
      </c>
      <c r="V283" s="209">
        <v>0.50600000000000001</v>
      </c>
      <c r="W283" s="209" t="s">
        <v>148</v>
      </c>
      <c r="X283" s="209" t="s">
        <v>671</v>
      </c>
      <c r="Y283" s="209" t="s">
        <v>89</v>
      </c>
      <c r="Z283" s="209" t="s">
        <v>198</v>
      </c>
    </row>
    <row r="284" spans="1:26" s="209" customFormat="1" ht="16.5" customHeight="1" x14ac:dyDescent="0.25">
      <c r="A284" s="207">
        <v>5929</v>
      </c>
      <c r="B284" s="208">
        <v>43262</v>
      </c>
      <c r="C284" s="209" t="s">
        <v>1517</v>
      </c>
      <c r="D284" s="209">
        <v>64.3</v>
      </c>
      <c r="E284" s="209">
        <v>56</v>
      </c>
      <c r="F284" s="209" t="s">
        <v>291</v>
      </c>
      <c r="G284" s="209">
        <v>521333</v>
      </c>
      <c r="H284" s="209">
        <v>13160</v>
      </c>
      <c r="I284" s="209">
        <v>16.7</v>
      </c>
      <c r="J284" s="209">
        <v>114</v>
      </c>
      <c r="K284" s="209">
        <v>114</v>
      </c>
      <c r="L284" s="209">
        <v>13.9</v>
      </c>
      <c r="M284" s="209">
        <v>0.97317744154057773</v>
      </c>
      <c r="N284" s="209">
        <v>2.1112000000000002</v>
      </c>
      <c r="O284" s="209">
        <v>2.0832000000000002</v>
      </c>
      <c r="P284" s="209">
        <v>2.9319999999999999</v>
      </c>
      <c r="Q284" s="209">
        <v>2.786</v>
      </c>
      <c r="R284" s="209">
        <v>5.1138000000000003</v>
      </c>
      <c r="S284" s="209">
        <v>0.71</v>
      </c>
      <c r="T284" s="209">
        <v>0.68400000000000005</v>
      </c>
      <c r="U284" s="209">
        <v>0.67800000000000005</v>
      </c>
      <c r="V284" s="209">
        <v>0.67800000000000005</v>
      </c>
      <c r="W284" s="209" t="s">
        <v>148</v>
      </c>
      <c r="X284" s="209" t="s">
        <v>671</v>
      </c>
      <c r="Y284" s="209" t="s">
        <v>89</v>
      </c>
      <c r="Z284" s="209" t="s">
        <v>198</v>
      </c>
    </row>
    <row r="285" spans="1:26" s="209" customFormat="1" ht="16.5" customHeight="1" x14ac:dyDescent="0.25">
      <c r="A285" s="207">
        <v>5928</v>
      </c>
      <c r="B285" s="208">
        <v>43262</v>
      </c>
      <c r="C285" s="209" t="s">
        <v>1518</v>
      </c>
      <c r="D285" s="209">
        <v>63.5</v>
      </c>
      <c r="E285" s="209">
        <v>42</v>
      </c>
      <c r="F285" s="209" t="s">
        <v>291</v>
      </c>
      <c r="G285" s="209">
        <v>521333</v>
      </c>
      <c r="H285" s="209">
        <v>13160</v>
      </c>
      <c r="I285" s="209">
        <v>16.7</v>
      </c>
      <c r="J285" s="209">
        <v>114.5</v>
      </c>
      <c r="K285" s="209">
        <v>114.5</v>
      </c>
      <c r="L285" s="209">
        <v>13.9</v>
      </c>
      <c r="M285" s="209">
        <v>0.97317744154057773</v>
      </c>
      <c r="N285" s="209">
        <v>2.1120999999999999</v>
      </c>
      <c r="O285" s="209">
        <v>2.0785999999999998</v>
      </c>
      <c r="P285" s="209">
        <v>2.101</v>
      </c>
      <c r="Q285" s="209">
        <v>2.0219999999999998</v>
      </c>
      <c r="R285" s="209">
        <v>5.1138000000000003</v>
      </c>
      <c r="S285" s="209">
        <v>0.50900000000000001</v>
      </c>
      <c r="T285" s="209">
        <v>0.497</v>
      </c>
      <c r="U285" s="209">
        <v>0.49</v>
      </c>
      <c r="V285" s="209">
        <v>0.49</v>
      </c>
      <c r="W285" s="209" t="s">
        <v>148</v>
      </c>
      <c r="X285" s="209" t="s">
        <v>671</v>
      </c>
      <c r="Y285" s="209" t="s">
        <v>89</v>
      </c>
      <c r="Z285" s="209" t="s">
        <v>198</v>
      </c>
    </row>
    <row r="286" spans="1:26" s="209" customFormat="1" ht="16.5" customHeight="1" x14ac:dyDescent="0.25">
      <c r="A286" s="207">
        <v>5927</v>
      </c>
      <c r="B286" s="208">
        <v>43262</v>
      </c>
      <c r="C286" s="209" t="s">
        <v>1519</v>
      </c>
      <c r="D286" s="209">
        <v>63.5</v>
      </c>
      <c r="E286" s="209">
        <v>44</v>
      </c>
      <c r="F286" s="209" t="s">
        <v>291</v>
      </c>
      <c r="G286" s="209">
        <v>521333</v>
      </c>
      <c r="H286" s="209">
        <v>13160</v>
      </c>
      <c r="I286" s="209">
        <v>16.7</v>
      </c>
      <c r="J286" s="209">
        <v>114</v>
      </c>
      <c r="K286" s="209">
        <v>114</v>
      </c>
      <c r="L286" s="209">
        <v>13.9</v>
      </c>
      <c r="M286" s="209">
        <v>0.97317744154057773</v>
      </c>
      <c r="N286" s="209">
        <v>2.1322000000000001</v>
      </c>
      <c r="O286" s="209">
        <v>2.1042999999999998</v>
      </c>
      <c r="P286" s="209">
        <v>2.2440000000000002</v>
      </c>
      <c r="Q286" s="209">
        <v>2.1179999999999999</v>
      </c>
      <c r="R286" s="209">
        <v>5.1138000000000003</v>
      </c>
      <c r="S286" s="209">
        <v>0.53800000000000003</v>
      </c>
      <c r="T286" s="209">
        <v>0.51500000000000001</v>
      </c>
      <c r="U286" s="209">
        <v>0.51200000000000001</v>
      </c>
      <c r="V286" s="209">
        <v>0.51200000000000001</v>
      </c>
      <c r="W286" s="209" t="s">
        <v>148</v>
      </c>
      <c r="X286" s="209" t="s">
        <v>671</v>
      </c>
      <c r="Y286" s="209" t="s">
        <v>89</v>
      </c>
      <c r="Z286" s="209" t="s">
        <v>198</v>
      </c>
    </row>
    <row r="287" spans="1:26" s="209" customFormat="1" ht="16.5" customHeight="1" x14ac:dyDescent="0.25">
      <c r="A287" s="207">
        <v>5926</v>
      </c>
      <c r="B287" s="208">
        <v>43262</v>
      </c>
      <c r="C287" s="209" t="s">
        <v>1152</v>
      </c>
      <c r="D287" s="209">
        <v>64</v>
      </c>
      <c r="E287" s="209">
        <v>56</v>
      </c>
      <c r="F287" s="209" t="s">
        <v>291</v>
      </c>
      <c r="G287" s="209">
        <v>521333</v>
      </c>
      <c r="H287" s="209">
        <v>13160</v>
      </c>
      <c r="I287" s="209">
        <v>16.7</v>
      </c>
      <c r="J287" s="209">
        <v>114</v>
      </c>
      <c r="K287" s="209">
        <v>114</v>
      </c>
      <c r="L287" s="209">
        <v>13.9</v>
      </c>
      <c r="M287" s="209">
        <v>0.97317744154057773</v>
      </c>
      <c r="N287" s="209">
        <v>2.1534</v>
      </c>
      <c r="O287" s="209">
        <v>2.1311</v>
      </c>
      <c r="P287" s="209">
        <v>3.0110000000000001</v>
      </c>
      <c r="Q287" s="209">
        <v>2.911</v>
      </c>
      <c r="R287" s="209">
        <v>5.1138000000000003</v>
      </c>
      <c r="S287" s="209">
        <v>0.71499999999999997</v>
      </c>
      <c r="T287" s="209">
        <v>0.69899999999999995</v>
      </c>
      <c r="U287" s="209">
        <v>0.68799999999999994</v>
      </c>
      <c r="V287" s="209">
        <v>0.68799999999999994</v>
      </c>
      <c r="W287" s="209" t="s">
        <v>148</v>
      </c>
      <c r="X287" s="209" t="s">
        <v>671</v>
      </c>
      <c r="Y287" s="209" t="s">
        <v>89</v>
      </c>
      <c r="Z287" s="209" t="s">
        <v>198</v>
      </c>
    </row>
    <row r="288" spans="1:26" s="209" customFormat="1" ht="16.5" customHeight="1" x14ac:dyDescent="0.25">
      <c r="A288" s="207">
        <v>5925</v>
      </c>
      <c r="B288" s="208">
        <v>43262</v>
      </c>
      <c r="C288" s="209" t="s">
        <v>1332</v>
      </c>
      <c r="D288" s="209">
        <v>65.3</v>
      </c>
      <c r="E288" s="209">
        <v>60</v>
      </c>
      <c r="F288" s="209" t="s">
        <v>187</v>
      </c>
      <c r="G288" s="209">
        <v>916148</v>
      </c>
      <c r="H288" s="209">
        <v>13160</v>
      </c>
      <c r="I288" s="209">
        <v>34.9</v>
      </c>
      <c r="J288" s="209">
        <v>75</v>
      </c>
      <c r="K288" s="209">
        <v>75</v>
      </c>
      <c r="L288" s="209">
        <v>33.6</v>
      </c>
      <c r="M288" s="209">
        <v>0.85705632949727439</v>
      </c>
      <c r="N288" s="209">
        <v>5.1421999999999999</v>
      </c>
      <c r="O288" s="209">
        <v>5.1075999999999997</v>
      </c>
      <c r="P288" s="209">
        <v>0.27600000000000002</v>
      </c>
      <c r="Q288" s="209">
        <v>0.24299999999999999</v>
      </c>
      <c r="R288" s="209">
        <v>5.1138000000000003</v>
      </c>
      <c r="S288" s="209">
        <v>2.7E-2</v>
      </c>
      <c r="T288" s="209">
        <v>2.4E-2</v>
      </c>
      <c r="U288" s="209">
        <v>2.1999999999999999E-2</v>
      </c>
      <c r="V288" s="209">
        <v>2.1999999999999999E-2</v>
      </c>
      <c r="W288" s="209" t="s">
        <v>148</v>
      </c>
      <c r="X288" s="209" t="s">
        <v>671</v>
      </c>
      <c r="Y288" s="209" t="s">
        <v>89</v>
      </c>
      <c r="Z288" s="209" t="s">
        <v>207</v>
      </c>
    </row>
    <row r="289" spans="1:26" s="209" customFormat="1" ht="16.5" customHeight="1" x14ac:dyDescent="0.25">
      <c r="A289" s="207">
        <v>5924</v>
      </c>
      <c r="B289" s="208">
        <v>43262</v>
      </c>
      <c r="C289" s="209" t="s">
        <v>236</v>
      </c>
      <c r="D289" s="209">
        <v>65.8</v>
      </c>
      <c r="E289" s="209">
        <v>70</v>
      </c>
      <c r="F289" s="209" t="s">
        <v>187</v>
      </c>
      <c r="G289" s="209">
        <v>916148</v>
      </c>
      <c r="H289" s="209">
        <v>13160</v>
      </c>
      <c r="I289" s="209">
        <v>33.200000000000003</v>
      </c>
      <c r="J289" s="209">
        <v>76.5</v>
      </c>
      <c r="K289" s="209">
        <v>76.5</v>
      </c>
      <c r="L289" s="209">
        <v>31.8</v>
      </c>
      <c r="M289" s="209">
        <v>0.86650336803429262</v>
      </c>
      <c r="N289" s="209">
        <v>5.1211000000000002</v>
      </c>
      <c r="O289" s="209">
        <v>5.0673000000000004</v>
      </c>
      <c r="P289" s="209">
        <v>0.29899999999999999</v>
      </c>
      <c r="Q289" s="209">
        <v>0.26700000000000002</v>
      </c>
      <c r="R289" s="209">
        <v>5.1138000000000003</v>
      </c>
      <c r="S289" s="209">
        <v>0.03</v>
      </c>
      <c r="T289" s="209">
        <v>2.7E-2</v>
      </c>
      <c r="U289" s="209">
        <v>2.5000000000000001E-2</v>
      </c>
      <c r="V289" s="209">
        <v>2.5000000000000001E-2</v>
      </c>
      <c r="W289" s="209" t="s">
        <v>148</v>
      </c>
      <c r="X289" s="209" t="s">
        <v>671</v>
      </c>
      <c r="Y289" s="209" t="s">
        <v>89</v>
      </c>
      <c r="Z289" s="209" t="s">
        <v>207</v>
      </c>
    </row>
    <row r="290" spans="1:26" s="209" customFormat="1" ht="16.5" customHeight="1" x14ac:dyDescent="0.25">
      <c r="A290" s="207">
        <v>5923</v>
      </c>
      <c r="B290" s="208">
        <v>43262</v>
      </c>
      <c r="C290" s="209" t="s">
        <v>1004</v>
      </c>
      <c r="D290" s="209">
        <v>64.8</v>
      </c>
      <c r="E290" s="209">
        <v>70</v>
      </c>
      <c r="F290" s="209" t="s">
        <v>193</v>
      </c>
      <c r="G290" s="209">
        <v>625212</v>
      </c>
      <c r="H290" s="209">
        <v>13160</v>
      </c>
      <c r="I290" s="209">
        <v>24.9</v>
      </c>
      <c r="J290" s="209">
        <v>114</v>
      </c>
      <c r="K290" s="209">
        <v>114</v>
      </c>
      <c r="L290" s="209">
        <v>21.6</v>
      </c>
      <c r="M290" s="209">
        <v>0.92423252775963427</v>
      </c>
      <c r="N290" s="209">
        <v>5.1321000000000003</v>
      </c>
      <c r="O290" s="209">
        <v>5.0788000000000002</v>
      </c>
      <c r="P290" s="209">
        <v>0.91100000000000003</v>
      </c>
      <c r="Q290" s="209">
        <v>0.878</v>
      </c>
      <c r="R290" s="209">
        <v>5.1138000000000003</v>
      </c>
      <c r="S290" s="209">
        <v>9.0999999999999998E-2</v>
      </c>
      <c r="T290" s="209">
        <v>8.7999999999999995E-2</v>
      </c>
      <c r="U290" s="209">
        <v>8.3000000000000004E-2</v>
      </c>
      <c r="V290" s="209">
        <v>8.3000000000000004E-2</v>
      </c>
      <c r="W290" s="209" t="s">
        <v>148</v>
      </c>
      <c r="X290" s="209" t="s">
        <v>671</v>
      </c>
      <c r="Y290" s="209" t="s">
        <v>89</v>
      </c>
      <c r="Z290" s="209" t="s">
        <v>198</v>
      </c>
    </row>
    <row r="291" spans="1:26" s="209" customFormat="1" ht="16.5" customHeight="1" x14ac:dyDescent="0.25">
      <c r="A291" s="207">
        <v>5922</v>
      </c>
      <c r="B291" s="208">
        <v>43262</v>
      </c>
      <c r="C291" s="209" t="s">
        <v>830</v>
      </c>
      <c r="D291" s="209">
        <v>64.2</v>
      </c>
      <c r="E291" s="209">
        <v>71</v>
      </c>
      <c r="F291" s="209" t="s">
        <v>193</v>
      </c>
      <c r="G291" s="209">
        <v>625212</v>
      </c>
      <c r="H291" s="209">
        <v>13160</v>
      </c>
      <c r="I291" s="209">
        <v>24.8</v>
      </c>
      <c r="J291" s="209">
        <v>114</v>
      </c>
      <c r="K291" s="209">
        <v>114</v>
      </c>
      <c r="L291" s="209">
        <v>21.5</v>
      </c>
      <c r="M291" s="209">
        <v>0.92483660130718959</v>
      </c>
      <c r="N291" s="209">
        <v>5.1211000000000002</v>
      </c>
      <c r="O291" s="209">
        <v>5.1087999999999996</v>
      </c>
      <c r="P291" s="209">
        <v>0.98599999999999999</v>
      </c>
      <c r="Q291" s="209">
        <v>0.89800000000000002</v>
      </c>
      <c r="R291" s="209">
        <v>5.1138000000000003</v>
      </c>
      <c r="S291" s="209">
        <v>9.8000000000000004E-2</v>
      </c>
      <c r="T291" s="209">
        <v>0.09</v>
      </c>
      <c r="U291" s="209">
        <v>8.6999999999999994E-2</v>
      </c>
      <c r="V291" s="209">
        <v>8.6999999999999994E-2</v>
      </c>
      <c r="W291" s="209" t="s">
        <v>148</v>
      </c>
      <c r="X291" s="209" t="s">
        <v>671</v>
      </c>
      <c r="Y291" s="209" t="s">
        <v>89</v>
      </c>
      <c r="Z291" s="209" t="s">
        <v>198</v>
      </c>
    </row>
    <row r="292" spans="1:26" s="209" customFormat="1" ht="16.5" customHeight="1" x14ac:dyDescent="0.25">
      <c r="A292" s="207">
        <v>5921</v>
      </c>
      <c r="B292" s="208">
        <v>43261</v>
      </c>
      <c r="C292" s="209" t="s">
        <v>1520</v>
      </c>
      <c r="D292" s="209">
        <v>64.400000000000006</v>
      </c>
      <c r="E292" s="209">
        <v>62</v>
      </c>
      <c r="F292" s="209" t="s">
        <v>291</v>
      </c>
      <c r="G292" s="209">
        <v>521333</v>
      </c>
      <c r="H292" s="209">
        <v>13160</v>
      </c>
      <c r="I292" s="209">
        <v>16.7</v>
      </c>
      <c r="J292" s="209">
        <v>114.5</v>
      </c>
      <c r="K292" s="209">
        <v>114.5</v>
      </c>
      <c r="L292" s="209">
        <v>13.9</v>
      </c>
      <c r="M292" s="209">
        <v>0.97317744154057773</v>
      </c>
      <c r="N292" s="209">
        <v>2.2787000000000002</v>
      </c>
      <c r="O292" s="209">
        <v>2.3915000000000002</v>
      </c>
      <c r="P292" s="209">
        <v>3.1873330617312692</v>
      </c>
      <c r="Q292" s="209">
        <v>3.3219144065494901</v>
      </c>
      <c r="R292" s="209">
        <v>5.1546000000000003</v>
      </c>
      <c r="S292" s="209">
        <v>0.72099999999999997</v>
      </c>
      <c r="T292" s="209">
        <v>0.71599999999999997</v>
      </c>
      <c r="U292" s="209">
        <v>0.69899999999999995</v>
      </c>
      <c r="V292" s="209">
        <v>0.69899999999999995</v>
      </c>
      <c r="W292" s="209" t="s">
        <v>148</v>
      </c>
      <c r="X292" s="209" t="s">
        <v>190</v>
      </c>
      <c r="Y292" s="209" t="s">
        <v>89</v>
      </c>
      <c r="Z292" s="209" t="s">
        <v>198</v>
      </c>
    </row>
    <row r="293" spans="1:26" s="209" customFormat="1" ht="16.5" customHeight="1" x14ac:dyDescent="0.25">
      <c r="A293" s="207">
        <v>5920</v>
      </c>
      <c r="B293" s="208">
        <v>43261</v>
      </c>
      <c r="C293" s="209" t="s">
        <v>1521</v>
      </c>
      <c r="D293" s="209">
        <v>64.400000000000006</v>
      </c>
      <c r="E293" s="209">
        <v>61</v>
      </c>
      <c r="F293" s="209" t="s">
        <v>291</v>
      </c>
      <c r="G293" s="209">
        <v>521333</v>
      </c>
      <c r="H293" s="209">
        <v>13160</v>
      </c>
      <c r="I293" s="209">
        <v>16.7</v>
      </c>
      <c r="J293" s="209">
        <v>114.5</v>
      </c>
      <c r="K293" s="209">
        <v>114.5</v>
      </c>
      <c r="L293" s="209">
        <v>13.9</v>
      </c>
      <c r="M293" s="209">
        <v>0.97317744154057773</v>
      </c>
      <c r="N293" s="209">
        <v>2.6511999999999998</v>
      </c>
      <c r="O293" s="209">
        <v>2.7618</v>
      </c>
      <c r="P293" s="209">
        <v>3.2608947347999844</v>
      </c>
      <c r="Q293" s="209">
        <v>3.4772983354673497</v>
      </c>
      <c r="R293" s="209">
        <v>5.1546000000000003</v>
      </c>
      <c r="S293" s="209">
        <v>0.63400000000000001</v>
      </c>
      <c r="T293" s="209">
        <v>0.64900000000000002</v>
      </c>
      <c r="U293" s="209">
        <v>0.624</v>
      </c>
      <c r="V293" s="209">
        <v>0.624</v>
      </c>
      <c r="W293" s="209" t="s">
        <v>148</v>
      </c>
      <c r="X293" s="209" t="s">
        <v>190</v>
      </c>
      <c r="Y293" s="209" t="s">
        <v>89</v>
      </c>
      <c r="Z293" s="209" t="s">
        <v>198</v>
      </c>
    </row>
    <row r="294" spans="1:26" s="209" customFormat="1" ht="16.5" customHeight="1" x14ac:dyDescent="0.25">
      <c r="A294" s="207">
        <v>5919</v>
      </c>
      <c r="B294" s="208">
        <v>43261</v>
      </c>
      <c r="C294" s="209" t="s">
        <v>1522</v>
      </c>
      <c r="D294" s="209">
        <v>63.7</v>
      </c>
      <c r="E294" s="209">
        <v>57</v>
      </c>
      <c r="F294" s="209" t="s">
        <v>291</v>
      </c>
      <c r="G294" s="209">
        <v>521333</v>
      </c>
      <c r="H294" s="209">
        <v>13160</v>
      </c>
      <c r="I294" s="209">
        <v>16.7</v>
      </c>
      <c r="J294" s="209">
        <v>114</v>
      </c>
      <c r="K294" s="209">
        <v>114</v>
      </c>
      <c r="L294" s="209">
        <v>13.9</v>
      </c>
      <c r="M294" s="209">
        <v>0.97317744154057773</v>
      </c>
      <c r="N294" s="209">
        <v>2.1785999999999999</v>
      </c>
      <c r="O294" s="209">
        <v>2.1497999999999999</v>
      </c>
      <c r="P294" s="209">
        <v>3.1419999999999999</v>
      </c>
      <c r="Q294" s="209">
        <v>3.056</v>
      </c>
      <c r="R294" s="209">
        <v>5.1546000000000003</v>
      </c>
      <c r="S294" s="209">
        <v>0.74299999999999999</v>
      </c>
      <c r="T294" s="209">
        <v>0.73299999999999998</v>
      </c>
      <c r="U294" s="209">
        <v>0.71799999999999997</v>
      </c>
      <c r="V294" s="209">
        <v>0.71799999999999997</v>
      </c>
      <c r="W294" s="209" t="s">
        <v>148</v>
      </c>
      <c r="X294" s="209" t="s">
        <v>671</v>
      </c>
      <c r="Y294" s="209" t="s">
        <v>89</v>
      </c>
      <c r="Z294" s="209" t="s">
        <v>198</v>
      </c>
    </row>
    <row r="295" spans="1:26" s="209" customFormat="1" ht="16.5" customHeight="1" x14ac:dyDescent="0.25">
      <c r="A295" s="207">
        <v>5918</v>
      </c>
      <c r="B295" s="208">
        <v>43261</v>
      </c>
      <c r="C295" s="209" t="s">
        <v>1077</v>
      </c>
      <c r="D295" s="209">
        <v>64.2</v>
      </c>
      <c r="E295" s="209">
        <v>50</v>
      </c>
      <c r="F295" s="209" t="s">
        <v>291</v>
      </c>
      <c r="G295" s="209">
        <v>521333</v>
      </c>
      <c r="H295" s="209">
        <v>13160</v>
      </c>
      <c r="I295" s="209">
        <v>16.7</v>
      </c>
      <c r="J295" s="209">
        <v>114.5</v>
      </c>
      <c r="K295" s="209">
        <v>114.5</v>
      </c>
      <c r="L295" s="209">
        <v>13.9</v>
      </c>
      <c r="M295" s="209">
        <v>0.97317744154057773</v>
      </c>
      <c r="N295" s="209">
        <v>2.1324000000000001</v>
      </c>
      <c r="O295" s="209">
        <v>2.1097000000000001</v>
      </c>
      <c r="P295" s="209">
        <v>3.1309999999999998</v>
      </c>
      <c r="Q295" s="209">
        <v>2.9980000000000002</v>
      </c>
      <c r="R295" s="209">
        <v>5.1546000000000003</v>
      </c>
      <c r="S295" s="209">
        <v>0.75700000000000001</v>
      </c>
      <c r="T295" s="209">
        <v>0.73199999999999998</v>
      </c>
      <c r="U295" s="209">
        <v>0.72499999999999998</v>
      </c>
      <c r="V295" s="209">
        <v>0.72499999999999998</v>
      </c>
      <c r="W295" s="209" t="s">
        <v>148</v>
      </c>
      <c r="X295" s="209" t="s">
        <v>671</v>
      </c>
      <c r="Y295" s="209" t="s">
        <v>89</v>
      </c>
      <c r="Z295" s="209" t="s">
        <v>198</v>
      </c>
    </row>
    <row r="296" spans="1:26" s="209" customFormat="1" ht="16.5" customHeight="1" x14ac:dyDescent="0.25">
      <c r="A296" s="207">
        <v>5917</v>
      </c>
      <c r="B296" s="208">
        <v>43261</v>
      </c>
      <c r="C296" s="209" t="s">
        <v>1523</v>
      </c>
      <c r="D296" s="209">
        <v>64.599999999999994</v>
      </c>
      <c r="E296" s="209">
        <v>50</v>
      </c>
      <c r="F296" s="209" t="s">
        <v>291</v>
      </c>
      <c r="G296" s="209">
        <v>521333</v>
      </c>
      <c r="H296" s="209">
        <v>13160</v>
      </c>
      <c r="I296" s="209">
        <v>16.7</v>
      </c>
      <c r="J296" s="209">
        <v>114</v>
      </c>
      <c r="K296" s="209">
        <v>114</v>
      </c>
      <c r="L296" s="209">
        <v>13.9</v>
      </c>
      <c r="M296" s="209">
        <v>0.97317744154057773</v>
      </c>
      <c r="N296" s="209">
        <v>2.1787000000000001</v>
      </c>
      <c r="O296" s="209">
        <v>2.1467000000000001</v>
      </c>
      <c r="P296" s="209">
        <v>3.0870000000000002</v>
      </c>
      <c r="Q296" s="209">
        <v>2.9980000000000002</v>
      </c>
      <c r="R296" s="209">
        <v>5.1546000000000003</v>
      </c>
      <c r="S296" s="209">
        <v>0.73</v>
      </c>
      <c r="T296" s="209">
        <v>0.72</v>
      </c>
      <c r="U296" s="209">
        <v>0.70599999999999996</v>
      </c>
      <c r="V296" s="209">
        <v>0.70599999999999996</v>
      </c>
      <c r="W296" s="209" t="s">
        <v>148</v>
      </c>
      <c r="X296" s="209" t="s">
        <v>671</v>
      </c>
      <c r="Y296" s="209" t="s">
        <v>89</v>
      </c>
      <c r="Z296" s="209" t="s">
        <v>198</v>
      </c>
    </row>
    <row r="297" spans="1:26" s="209" customFormat="1" ht="16.5" customHeight="1" x14ac:dyDescent="0.25">
      <c r="A297" s="207">
        <v>5916</v>
      </c>
      <c r="B297" s="208">
        <v>43261</v>
      </c>
      <c r="C297" s="209" t="s">
        <v>646</v>
      </c>
      <c r="D297" s="209">
        <v>63.1</v>
      </c>
      <c r="E297" s="209">
        <v>46</v>
      </c>
      <c r="F297" s="209" t="s">
        <v>291</v>
      </c>
      <c r="G297" s="209">
        <v>521333</v>
      </c>
      <c r="H297" s="209">
        <v>13160</v>
      </c>
      <c r="I297" s="209">
        <v>16.7</v>
      </c>
      <c r="J297" s="209">
        <v>114</v>
      </c>
      <c r="K297" s="209">
        <v>114</v>
      </c>
      <c r="L297" s="209">
        <v>13.9</v>
      </c>
      <c r="M297" s="209">
        <v>0.97317744154057773</v>
      </c>
      <c r="N297" s="209">
        <v>2.1453000000000002</v>
      </c>
      <c r="O297" s="209">
        <v>2.1189</v>
      </c>
      <c r="P297" s="209">
        <v>3.1869999999999998</v>
      </c>
      <c r="Q297" s="209">
        <v>3.032</v>
      </c>
      <c r="R297" s="209">
        <v>5.1546000000000003</v>
      </c>
      <c r="S297" s="209">
        <v>0.76600000000000001</v>
      </c>
      <c r="T297" s="209">
        <v>0.73799999999999999</v>
      </c>
      <c r="U297" s="209">
        <v>0.73199999999999998</v>
      </c>
      <c r="V297" s="209">
        <v>0.73199999999999998</v>
      </c>
      <c r="W297" s="209" t="s">
        <v>148</v>
      </c>
      <c r="X297" s="209" t="s">
        <v>671</v>
      </c>
      <c r="Y297" s="209" t="s">
        <v>89</v>
      </c>
      <c r="Z297" s="209" t="s">
        <v>198</v>
      </c>
    </row>
    <row r="298" spans="1:26" s="209" customFormat="1" ht="16.5" customHeight="1" x14ac:dyDescent="0.25">
      <c r="A298" s="207">
        <v>5915</v>
      </c>
      <c r="B298" s="208">
        <v>43261</v>
      </c>
      <c r="C298" s="209" t="s">
        <v>794</v>
      </c>
      <c r="D298" s="209">
        <v>62.6</v>
      </c>
      <c r="E298" s="209">
        <v>41</v>
      </c>
      <c r="F298" s="209" t="s">
        <v>291</v>
      </c>
      <c r="G298" s="209">
        <v>521333</v>
      </c>
      <c r="H298" s="209">
        <v>13160</v>
      </c>
      <c r="I298" s="209">
        <v>16.7</v>
      </c>
      <c r="J298" s="209">
        <v>114</v>
      </c>
      <c r="K298" s="209">
        <v>114</v>
      </c>
      <c r="L298" s="209">
        <v>13.9</v>
      </c>
      <c r="M298" s="209">
        <v>0.97317744154057773</v>
      </c>
      <c r="N298" s="209">
        <v>2.1221000000000001</v>
      </c>
      <c r="O298" s="209">
        <v>2.1092</v>
      </c>
      <c r="P298" s="209">
        <v>2.9649999999999999</v>
      </c>
      <c r="Q298" s="209">
        <v>2.8540000000000001</v>
      </c>
      <c r="R298" s="209">
        <v>5.1546000000000003</v>
      </c>
      <c r="S298" s="209">
        <v>0.72</v>
      </c>
      <c r="T298" s="209">
        <v>0.69699999999999995</v>
      </c>
      <c r="U298" s="209">
        <v>0.68899999999999995</v>
      </c>
      <c r="V298" s="209">
        <v>0.68899999999999995</v>
      </c>
      <c r="W298" s="209" t="s">
        <v>148</v>
      </c>
      <c r="X298" s="209" t="s">
        <v>671</v>
      </c>
      <c r="Y298" s="209" t="s">
        <v>89</v>
      </c>
      <c r="Z298" s="209" t="s">
        <v>198</v>
      </c>
    </row>
    <row r="299" spans="1:26" s="209" customFormat="1" ht="16.5" customHeight="1" x14ac:dyDescent="0.25">
      <c r="A299" s="207">
        <v>5914</v>
      </c>
      <c r="B299" s="208">
        <v>43261</v>
      </c>
      <c r="C299" s="209" t="s">
        <v>1524</v>
      </c>
      <c r="D299" s="209">
        <v>63.1</v>
      </c>
      <c r="E299" s="209">
        <v>42</v>
      </c>
      <c r="F299" s="209" t="s">
        <v>291</v>
      </c>
      <c r="G299" s="209">
        <v>521333</v>
      </c>
      <c r="H299" s="209">
        <v>13160</v>
      </c>
      <c r="I299" s="209">
        <v>16.7</v>
      </c>
      <c r="J299" s="209">
        <v>114</v>
      </c>
      <c r="K299" s="209">
        <v>114</v>
      </c>
      <c r="L299" s="209">
        <v>13.9</v>
      </c>
      <c r="M299" s="209">
        <v>0.97317744154057773</v>
      </c>
      <c r="N299" s="209">
        <v>2.1433</v>
      </c>
      <c r="O299" s="209">
        <v>2.0886999999999998</v>
      </c>
      <c r="P299" s="209">
        <v>3.044</v>
      </c>
      <c r="Q299" s="209">
        <v>2.9870000000000001</v>
      </c>
      <c r="R299" s="209">
        <v>5.1546000000000003</v>
      </c>
      <c r="S299" s="209">
        <v>0.73199999999999998</v>
      </c>
      <c r="T299" s="209">
        <v>0.73699999999999999</v>
      </c>
      <c r="U299" s="209">
        <v>0.71499999999999997</v>
      </c>
      <c r="V299" s="209">
        <v>0.71499999999999997</v>
      </c>
      <c r="W299" s="209" t="s">
        <v>148</v>
      </c>
      <c r="X299" s="209" t="s">
        <v>671</v>
      </c>
      <c r="Y299" s="209" t="s">
        <v>89</v>
      </c>
      <c r="Z299" s="209" t="s">
        <v>198</v>
      </c>
    </row>
    <row r="300" spans="1:26" s="209" customFormat="1" ht="16.5" customHeight="1" x14ac:dyDescent="0.25">
      <c r="A300" s="207">
        <v>5913</v>
      </c>
      <c r="B300" s="208">
        <v>43261</v>
      </c>
      <c r="C300" s="209" t="s">
        <v>1214</v>
      </c>
      <c r="D300" s="209">
        <v>64.599999999999994</v>
      </c>
      <c r="E300" s="209">
        <v>50</v>
      </c>
      <c r="F300" s="209" t="s">
        <v>291</v>
      </c>
      <c r="G300" s="209">
        <v>521333</v>
      </c>
      <c r="H300" s="209">
        <v>13160</v>
      </c>
      <c r="I300" s="209">
        <v>16.7</v>
      </c>
      <c r="J300" s="209">
        <v>114</v>
      </c>
      <c r="K300" s="209">
        <v>114</v>
      </c>
      <c r="L300" s="209">
        <v>13.9</v>
      </c>
      <c r="M300" s="209">
        <v>0.97317744154057773</v>
      </c>
      <c r="N300" s="209">
        <v>2.0975999999999999</v>
      </c>
      <c r="O300" s="209">
        <v>2.0112000000000001</v>
      </c>
      <c r="P300" s="209">
        <v>2.9769999999999999</v>
      </c>
      <c r="Q300" s="209">
        <v>2.9319999999999999</v>
      </c>
      <c r="R300" s="209">
        <v>5.1546000000000003</v>
      </c>
      <c r="S300" s="209">
        <v>0.73199999999999998</v>
      </c>
      <c r="T300" s="209">
        <v>0.751</v>
      </c>
      <c r="U300" s="209">
        <v>0.72199999999999998</v>
      </c>
      <c r="V300" s="209">
        <v>0.72199999999999998</v>
      </c>
      <c r="W300" s="209" t="s">
        <v>148</v>
      </c>
      <c r="X300" s="209" t="s">
        <v>671</v>
      </c>
      <c r="Y300" s="209" t="s">
        <v>89</v>
      </c>
      <c r="Z300" s="209" t="s">
        <v>198</v>
      </c>
    </row>
    <row r="301" spans="1:26" s="209" customFormat="1" ht="16.5" customHeight="1" x14ac:dyDescent="0.25">
      <c r="A301" s="207">
        <v>5912</v>
      </c>
      <c r="B301" s="208">
        <v>43261</v>
      </c>
      <c r="C301" s="209" t="s">
        <v>902</v>
      </c>
      <c r="D301" s="209">
        <v>64.8</v>
      </c>
      <c r="E301" s="209">
        <v>53</v>
      </c>
      <c r="F301" s="209" t="s">
        <v>291</v>
      </c>
      <c r="G301" s="209">
        <v>521333</v>
      </c>
      <c r="H301" s="209">
        <v>13160</v>
      </c>
      <c r="I301" s="209">
        <v>16.7</v>
      </c>
      <c r="J301" s="209">
        <v>113.5</v>
      </c>
      <c r="K301" s="209">
        <v>113.5</v>
      </c>
      <c r="L301" s="209">
        <v>13.9</v>
      </c>
      <c r="M301" s="209">
        <v>0.97317744154057773</v>
      </c>
      <c r="N301" s="209">
        <v>2.1154000000000002</v>
      </c>
      <c r="O301" s="209">
        <v>2.1023000000000001</v>
      </c>
      <c r="P301" s="209">
        <v>3.0110000000000001</v>
      </c>
      <c r="Q301" s="209">
        <v>2.9009999999999998</v>
      </c>
      <c r="R301" s="209">
        <v>5.1546000000000003</v>
      </c>
      <c r="S301" s="209">
        <v>0.73399999999999999</v>
      </c>
      <c r="T301" s="209">
        <v>0.71099999999999997</v>
      </c>
      <c r="U301" s="209">
        <v>0.70299999999999996</v>
      </c>
      <c r="V301" s="209">
        <v>0.70299999999999996</v>
      </c>
      <c r="W301" s="209" t="s">
        <v>148</v>
      </c>
      <c r="X301" s="209" t="s">
        <v>671</v>
      </c>
      <c r="Y301" s="209" t="s">
        <v>89</v>
      </c>
      <c r="Z301" s="209" t="s">
        <v>198</v>
      </c>
    </row>
    <row r="302" spans="1:26" s="209" customFormat="1" ht="16.5" customHeight="1" x14ac:dyDescent="0.25">
      <c r="A302" s="207">
        <v>5911</v>
      </c>
      <c r="B302" s="208">
        <v>43261</v>
      </c>
      <c r="C302" s="209" t="s">
        <v>1167</v>
      </c>
      <c r="D302" s="209">
        <v>54.8</v>
      </c>
      <c r="E302" s="209">
        <v>50</v>
      </c>
      <c r="F302" s="209" t="s">
        <v>291</v>
      </c>
      <c r="G302" s="209">
        <v>521333</v>
      </c>
      <c r="H302" s="209">
        <v>13160</v>
      </c>
      <c r="I302" s="209">
        <v>16.7</v>
      </c>
      <c r="J302" s="209">
        <v>114</v>
      </c>
      <c r="K302" s="209">
        <v>114</v>
      </c>
      <c r="L302" s="209">
        <v>13.9</v>
      </c>
      <c r="M302" s="209">
        <v>0.97317744154057773</v>
      </c>
      <c r="N302" s="209">
        <v>2.1122000000000001</v>
      </c>
      <c r="O302" s="209">
        <v>2.0788000000000002</v>
      </c>
      <c r="P302" s="209">
        <v>3.0659999999999998</v>
      </c>
      <c r="Q302" s="209">
        <v>2.9220000000000002</v>
      </c>
      <c r="R302" s="209">
        <v>5.1546000000000003</v>
      </c>
      <c r="S302" s="209">
        <v>0.748</v>
      </c>
      <c r="T302" s="209">
        <v>0.72499999999999998</v>
      </c>
      <c r="U302" s="209">
        <v>0.71699999999999997</v>
      </c>
      <c r="V302" s="209">
        <v>0.71699999999999997</v>
      </c>
      <c r="W302" s="209" t="s">
        <v>148</v>
      </c>
      <c r="X302" s="209" t="s">
        <v>671</v>
      </c>
      <c r="Y302" s="209" t="s">
        <v>89</v>
      </c>
      <c r="Z302" s="209" t="s">
        <v>198</v>
      </c>
    </row>
    <row r="303" spans="1:26" s="209" customFormat="1" ht="16.5" customHeight="1" x14ac:dyDescent="0.25">
      <c r="A303" s="207">
        <v>5910</v>
      </c>
      <c r="B303" s="208">
        <v>43261</v>
      </c>
      <c r="C303" s="209" t="s">
        <v>1525</v>
      </c>
      <c r="D303" s="209">
        <v>63.1</v>
      </c>
      <c r="E303" s="209">
        <v>42</v>
      </c>
      <c r="F303" s="209" t="s">
        <v>291</v>
      </c>
      <c r="G303" s="209">
        <v>521333</v>
      </c>
      <c r="H303" s="209">
        <v>13160</v>
      </c>
      <c r="I303" s="209">
        <v>16.7</v>
      </c>
      <c r="J303" s="209">
        <v>114.5</v>
      </c>
      <c r="K303" s="209">
        <v>114.5</v>
      </c>
      <c r="L303" s="209">
        <v>13.9</v>
      </c>
      <c r="M303" s="209">
        <v>0.97317744154057773</v>
      </c>
      <c r="N303" s="209">
        <v>2.1132</v>
      </c>
      <c r="O303" s="209">
        <v>2.0665</v>
      </c>
      <c r="P303" s="209">
        <v>2.911</v>
      </c>
      <c r="Q303" s="209">
        <v>2.786</v>
      </c>
      <c r="R303" s="209">
        <v>5.1546000000000003</v>
      </c>
      <c r="S303" s="209">
        <v>0.71</v>
      </c>
      <c r="T303" s="209">
        <v>0.69499999999999995</v>
      </c>
      <c r="U303" s="209">
        <v>0.68400000000000005</v>
      </c>
      <c r="V303" s="209">
        <v>0.68400000000000005</v>
      </c>
      <c r="W303" s="209" t="s">
        <v>148</v>
      </c>
      <c r="X303" s="209" t="s">
        <v>671</v>
      </c>
      <c r="Y303" s="209" t="s">
        <v>89</v>
      </c>
      <c r="Z303" s="209" t="s">
        <v>198</v>
      </c>
    </row>
    <row r="304" spans="1:26" s="209" customFormat="1" ht="16.5" customHeight="1" x14ac:dyDescent="0.25">
      <c r="A304" s="207">
        <v>5909</v>
      </c>
      <c r="B304" s="208">
        <v>43261</v>
      </c>
      <c r="C304" s="209" t="s">
        <v>1515</v>
      </c>
      <c r="D304" s="209">
        <v>64</v>
      </c>
      <c r="E304" s="209">
        <v>46</v>
      </c>
      <c r="F304" s="209" t="s">
        <v>291</v>
      </c>
      <c r="G304" s="209">
        <v>521333</v>
      </c>
      <c r="H304" s="209">
        <v>13160</v>
      </c>
      <c r="I304" s="209">
        <v>16.7</v>
      </c>
      <c r="J304" s="209">
        <v>114</v>
      </c>
      <c r="K304" s="209">
        <v>114</v>
      </c>
      <c r="L304" s="209">
        <v>13.9</v>
      </c>
      <c r="M304" s="209">
        <v>0.97317744154057773</v>
      </c>
      <c r="N304" s="209">
        <v>2.1320999999999999</v>
      </c>
      <c r="O304" s="209">
        <v>2.1097999999999999</v>
      </c>
      <c r="P304" s="209">
        <v>3.1019999999999999</v>
      </c>
      <c r="Q304" s="209">
        <v>2.9980000000000002</v>
      </c>
      <c r="R304" s="209">
        <v>5.1546000000000003</v>
      </c>
      <c r="S304" s="209">
        <v>0.75</v>
      </c>
      <c r="T304" s="209">
        <v>0.73199999999999998</v>
      </c>
      <c r="U304" s="209">
        <v>0.72099999999999997</v>
      </c>
      <c r="V304" s="209">
        <v>0.72099999999999997</v>
      </c>
      <c r="W304" s="209" t="s">
        <v>148</v>
      </c>
      <c r="X304" s="209" t="s">
        <v>671</v>
      </c>
      <c r="Y304" s="209" t="s">
        <v>89</v>
      </c>
      <c r="Z304" s="209" t="s">
        <v>198</v>
      </c>
    </row>
    <row r="305" spans="1:26" s="209" customFormat="1" ht="16.5" customHeight="1" x14ac:dyDescent="0.25">
      <c r="A305" s="207">
        <v>5908</v>
      </c>
      <c r="B305" s="208">
        <v>43261</v>
      </c>
      <c r="C305" s="209" t="s">
        <v>440</v>
      </c>
      <c r="D305" s="209">
        <v>64</v>
      </c>
      <c r="E305" s="209">
        <v>50</v>
      </c>
      <c r="F305" s="209" t="s">
        <v>187</v>
      </c>
      <c r="G305" s="209">
        <v>916148</v>
      </c>
      <c r="H305" s="209">
        <v>13160</v>
      </c>
      <c r="I305" s="209">
        <v>35.299999999999997</v>
      </c>
      <c r="J305" s="209">
        <v>77</v>
      </c>
      <c r="K305" s="209">
        <v>77</v>
      </c>
      <c r="L305" s="209">
        <v>33.799999999999997</v>
      </c>
      <c r="M305" s="209">
        <v>0.85601935874168178</v>
      </c>
      <c r="N305" s="209">
        <v>5.1311</v>
      </c>
      <c r="O305" s="209">
        <v>5.1067</v>
      </c>
      <c r="P305" s="209">
        <v>0.26500000000000001</v>
      </c>
      <c r="Q305" s="209">
        <v>0.24299999999999999</v>
      </c>
      <c r="R305" s="209">
        <v>5.1546000000000003</v>
      </c>
      <c r="S305" s="209">
        <v>2.7E-2</v>
      </c>
      <c r="T305" s="209">
        <v>2.5000000000000001E-2</v>
      </c>
      <c r="U305" s="209">
        <v>2.1999999999999999E-2</v>
      </c>
      <c r="V305" s="209">
        <v>2.1999999999999999E-2</v>
      </c>
      <c r="W305" s="209" t="s">
        <v>148</v>
      </c>
      <c r="X305" s="209" t="s">
        <v>671</v>
      </c>
      <c r="Y305" s="209" t="s">
        <v>89</v>
      </c>
      <c r="Z305" s="209" t="s">
        <v>207</v>
      </c>
    </row>
    <row r="306" spans="1:26" s="209" customFormat="1" ht="16.5" customHeight="1" x14ac:dyDescent="0.25">
      <c r="A306" s="207">
        <v>5907</v>
      </c>
      <c r="B306" s="208">
        <v>43261</v>
      </c>
      <c r="C306" s="209" t="s">
        <v>1416</v>
      </c>
      <c r="D306" s="209">
        <v>65.099999999999994</v>
      </c>
      <c r="E306" s="209">
        <v>57</v>
      </c>
      <c r="F306" s="209" t="s">
        <v>193</v>
      </c>
      <c r="G306" s="209">
        <v>625212</v>
      </c>
      <c r="H306" s="209">
        <v>13160</v>
      </c>
      <c r="I306" s="209">
        <v>25</v>
      </c>
      <c r="J306" s="209">
        <v>114</v>
      </c>
      <c r="K306" s="209">
        <v>114</v>
      </c>
      <c r="L306" s="209">
        <v>21.7</v>
      </c>
      <c r="M306" s="209">
        <v>0.92362924281984338</v>
      </c>
      <c r="N306" s="209">
        <v>5.1764000000000001</v>
      </c>
      <c r="O306" s="209">
        <v>5.1422999999999996</v>
      </c>
      <c r="P306" s="209">
        <v>0.85499999999999998</v>
      </c>
      <c r="Q306" s="209">
        <v>0.79800000000000004</v>
      </c>
      <c r="R306" s="209">
        <v>5.1546000000000003</v>
      </c>
      <c r="S306" s="209">
        <v>8.5000000000000006E-2</v>
      </c>
      <c r="T306" s="209">
        <v>0.08</v>
      </c>
      <c r="U306" s="209">
        <v>7.5999999999999998E-2</v>
      </c>
      <c r="V306" s="209">
        <v>7.5999999999999998E-2</v>
      </c>
      <c r="W306" s="209" t="s">
        <v>148</v>
      </c>
      <c r="X306" s="209" t="s">
        <v>671</v>
      </c>
      <c r="Y306" s="209" t="s">
        <v>89</v>
      </c>
      <c r="Z306" s="209" t="s">
        <v>198</v>
      </c>
    </row>
    <row r="307" spans="1:26" s="209" customFormat="1" ht="16.5" customHeight="1" x14ac:dyDescent="0.25">
      <c r="A307" s="207">
        <v>5906</v>
      </c>
      <c r="B307" s="208">
        <v>43261</v>
      </c>
      <c r="C307" s="209" t="s">
        <v>266</v>
      </c>
      <c r="D307" s="209">
        <v>64</v>
      </c>
      <c r="E307" s="209">
        <v>52</v>
      </c>
      <c r="F307" s="209" t="s">
        <v>187</v>
      </c>
      <c r="G307" s="209">
        <v>916148</v>
      </c>
      <c r="H307" s="209">
        <v>13160</v>
      </c>
      <c r="I307" s="209">
        <v>35.200000000000003</v>
      </c>
      <c r="J307" s="209">
        <v>77</v>
      </c>
      <c r="K307" s="209">
        <v>77</v>
      </c>
      <c r="L307" s="209">
        <v>33.700000000000003</v>
      </c>
      <c r="M307" s="209">
        <v>0.85653753026634394</v>
      </c>
      <c r="N307" s="209">
        <v>5.1231</v>
      </c>
      <c r="O307" s="209">
        <v>5.0788000000000002</v>
      </c>
      <c r="P307" s="209">
        <v>0.34300000000000003</v>
      </c>
      <c r="Q307" s="209">
        <v>0.30399999999999999</v>
      </c>
      <c r="R307" s="209">
        <v>5.1546000000000003</v>
      </c>
      <c r="S307" s="209">
        <v>3.5000000000000003E-2</v>
      </c>
      <c r="T307" s="209">
        <v>3.1E-2</v>
      </c>
      <c r="U307" s="209">
        <v>2.8000000000000001E-2</v>
      </c>
      <c r="V307" s="209">
        <v>2.8000000000000001E-2</v>
      </c>
      <c r="W307" s="209" t="s">
        <v>148</v>
      </c>
      <c r="X307" s="209" t="s">
        <v>671</v>
      </c>
      <c r="Y307" s="209" t="s">
        <v>89</v>
      </c>
      <c r="Z307" s="209" t="s">
        <v>207</v>
      </c>
    </row>
    <row r="308" spans="1:26" s="209" customFormat="1" ht="16.5" customHeight="1" x14ac:dyDescent="0.25">
      <c r="A308" s="207">
        <v>5905</v>
      </c>
      <c r="B308" s="208">
        <v>43261</v>
      </c>
      <c r="C308" s="209" t="s">
        <v>1484</v>
      </c>
      <c r="D308" s="209">
        <v>64.599999999999994</v>
      </c>
      <c r="E308" s="209">
        <v>56</v>
      </c>
      <c r="F308" s="209" t="s">
        <v>187</v>
      </c>
      <c r="G308" s="209">
        <v>916148</v>
      </c>
      <c r="H308" s="209">
        <v>13160</v>
      </c>
      <c r="I308" s="209">
        <v>35</v>
      </c>
      <c r="J308" s="209">
        <v>77.5</v>
      </c>
      <c r="K308" s="209">
        <v>77.5</v>
      </c>
      <c r="L308" s="209">
        <v>33.4</v>
      </c>
      <c r="M308" s="209">
        <v>0.85809581564584592</v>
      </c>
      <c r="N308" s="209">
        <v>5.1544999999999996</v>
      </c>
      <c r="O308" s="209">
        <v>5.1169000000000002</v>
      </c>
      <c r="P308" s="209">
        <v>0.29899999999999999</v>
      </c>
      <c r="Q308" s="209">
        <v>0.27600000000000002</v>
      </c>
      <c r="R308" s="209">
        <v>5.1546000000000003</v>
      </c>
      <c r="S308" s="209">
        <v>0.03</v>
      </c>
      <c r="T308" s="209">
        <v>2.8000000000000001E-2</v>
      </c>
      <c r="U308" s="209">
        <v>2.5000000000000001E-2</v>
      </c>
      <c r="V308" s="209">
        <v>2.5000000000000001E-2</v>
      </c>
      <c r="W308" s="209" t="s">
        <v>148</v>
      </c>
      <c r="X308" s="209" t="s">
        <v>671</v>
      </c>
      <c r="Y308" s="209" t="s">
        <v>89</v>
      </c>
      <c r="Z308" s="209" t="s">
        <v>207</v>
      </c>
    </row>
    <row r="309" spans="1:26" s="209" customFormat="1" ht="16.5" customHeight="1" x14ac:dyDescent="0.25">
      <c r="A309" s="207">
        <v>5904</v>
      </c>
      <c r="B309" s="208">
        <v>43261</v>
      </c>
      <c r="C309" s="209" t="s">
        <v>1293</v>
      </c>
      <c r="D309" s="209">
        <v>64.2</v>
      </c>
      <c r="E309" s="209">
        <v>58</v>
      </c>
      <c r="F309" s="209" t="s">
        <v>193</v>
      </c>
      <c r="G309" s="209">
        <v>625212</v>
      </c>
      <c r="H309" s="209">
        <v>13160</v>
      </c>
      <c r="I309" s="209">
        <v>23.8</v>
      </c>
      <c r="J309" s="209">
        <v>114</v>
      </c>
      <c r="K309" s="209">
        <v>114</v>
      </c>
      <c r="L309" s="209">
        <v>20.6</v>
      </c>
      <c r="M309" s="209">
        <v>0.93030900723208421</v>
      </c>
      <c r="N309" s="209">
        <v>5.1422999999999996</v>
      </c>
      <c r="O309" s="209">
        <v>5.1201999999999996</v>
      </c>
      <c r="P309" s="209">
        <v>1.01</v>
      </c>
      <c r="Q309" s="209">
        <v>0.94499999999999995</v>
      </c>
      <c r="R309" s="209">
        <v>5.1546000000000003</v>
      </c>
      <c r="S309" s="209">
        <v>0.10100000000000001</v>
      </c>
      <c r="T309" s="209">
        <v>9.5000000000000001E-2</v>
      </c>
      <c r="U309" s="209">
        <v>9.0999999999999998E-2</v>
      </c>
      <c r="V309" s="209">
        <v>9.0999999999999998E-2</v>
      </c>
      <c r="W309" s="209" t="s">
        <v>148</v>
      </c>
      <c r="X309" s="209" t="s">
        <v>671</v>
      </c>
      <c r="Y309" s="209" t="s">
        <v>89</v>
      </c>
      <c r="Z309" s="209" t="s">
        <v>198</v>
      </c>
    </row>
    <row r="310" spans="1:26" s="209" customFormat="1" ht="16.5" customHeight="1" x14ac:dyDescent="0.25">
      <c r="A310" s="207">
        <v>5903</v>
      </c>
      <c r="B310" s="208">
        <v>43261</v>
      </c>
      <c r="C310" s="209" t="s">
        <v>1209</v>
      </c>
      <c r="D310" s="209">
        <v>65.3</v>
      </c>
      <c r="E310" s="209">
        <v>64</v>
      </c>
      <c r="F310" s="209" t="s">
        <v>193</v>
      </c>
      <c r="G310" s="209">
        <v>625212</v>
      </c>
      <c r="H310" s="209">
        <v>13160</v>
      </c>
      <c r="I310" s="209">
        <v>23.7</v>
      </c>
      <c r="J310" s="209">
        <v>114</v>
      </c>
      <c r="K310" s="209">
        <v>114</v>
      </c>
      <c r="L310" s="209">
        <v>20.5</v>
      </c>
      <c r="M310" s="209">
        <v>0.93092105263157898</v>
      </c>
      <c r="N310" s="209">
        <v>5.1532999999999998</v>
      </c>
      <c r="O310" s="209">
        <v>5.1010999999999997</v>
      </c>
      <c r="P310" s="209">
        <v>0.86699999999999999</v>
      </c>
      <c r="Q310" s="209">
        <v>0.80100000000000005</v>
      </c>
      <c r="R310" s="209">
        <v>5.1546000000000003</v>
      </c>
      <c r="S310" s="209">
        <v>8.6999999999999994E-2</v>
      </c>
      <c r="T310" s="209">
        <v>8.1000000000000003E-2</v>
      </c>
      <c r="U310" s="209">
        <v>7.8E-2</v>
      </c>
      <c r="V310" s="209">
        <v>7.8E-2</v>
      </c>
      <c r="W310" s="209" t="s">
        <v>148</v>
      </c>
      <c r="X310" s="209" t="s">
        <v>671</v>
      </c>
      <c r="Y310" s="209" t="s">
        <v>89</v>
      </c>
      <c r="Z310" s="209" t="s">
        <v>198</v>
      </c>
    </row>
    <row r="311" spans="1:26" s="209" customFormat="1" ht="16.5" customHeight="1" x14ac:dyDescent="0.25">
      <c r="A311" s="207">
        <v>5902</v>
      </c>
      <c r="B311" s="208">
        <v>43261</v>
      </c>
      <c r="C311" s="209" t="s">
        <v>1002</v>
      </c>
      <c r="D311" s="209">
        <v>64.900000000000006</v>
      </c>
      <c r="E311" s="209">
        <v>59</v>
      </c>
      <c r="F311" s="209" t="s">
        <v>193</v>
      </c>
      <c r="G311" s="209">
        <v>625212</v>
      </c>
      <c r="H311" s="209">
        <v>13160</v>
      </c>
      <c r="I311" s="209">
        <v>24.1</v>
      </c>
      <c r="J311" s="209">
        <v>114.5</v>
      </c>
      <c r="K311" s="209">
        <v>114.5</v>
      </c>
      <c r="L311" s="209">
        <v>20.8</v>
      </c>
      <c r="M311" s="209">
        <v>0.92908732764281021</v>
      </c>
      <c r="N311" s="209">
        <v>5.1021000000000001</v>
      </c>
      <c r="O311" s="209">
        <v>5.0788000000000002</v>
      </c>
      <c r="P311" s="209">
        <v>0.90100000000000002</v>
      </c>
      <c r="Q311" s="209">
        <v>0.82299999999999995</v>
      </c>
      <c r="R311" s="209">
        <v>5.1546000000000003</v>
      </c>
      <c r="S311" s="209">
        <v>9.0999999999999998E-2</v>
      </c>
      <c r="T311" s="209">
        <v>8.4000000000000005E-2</v>
      </c>
      <c r="U311" s="209">
        <v>8.1000000000000003E-2</v>
      </c>
      <c r="V311" s="209">
        <v>8.1000000000000003E-2</v>
      </c>
      <c r="W311" s="209" t="s">
        <v>148</v>
      </c>
      <c r="X311" s="209" t="s">
        <v>671</v>
      </c>
      <c r="Y311" s="209" t="s">
        <v>89</v>
      </c>
      <c r="Z311" s="209" t="s">
        <v>198</v>
      </c>
    </row>
    <row r="312" spans="1:26" s="209" customFormat="1" ht="16.5" customHeight="1" x14ac:dyDescent="0.25">
      <c r="A312" s="207">
        <v>5901</v>
      </c>
      <c r="B312" s="208">
        <v>43261</v>
      </c>
      <c r="C312" s="209" t="s">
        <v>1495</v>
      </c>
      <c r="D312" s="209">
        <v>64.8</v>
      </c>
      <c r="E312" s="209">
        <v>62</v>
      </c>
      <c r="F312" s="209" t="s">
        <v>193</v>
      </c>
      <c r="G312" s="209">
        <v>625212</v>
      </c>
      <c r="H312" s="209">
        <v>13160</v>
      </c>
      <c r="I312" s="209">
        <v>23.9</v>
      </c>
      <c r="J312" s="209">
        <v>114.5</v>
      </c>
      <c r="K312" s="209">
        <v>114.5</v>
      </c>
      <c r="L312" s="209">
        <v>20.6</v>
      </c>
      <c r="M312" s="209">
        <v>0.93030900723208421</v>
      </c>
      <c r="N312" s="209">
        <v>5.1529999999999996</v>
      </c>
      <c r="O312" s="209">
        <v>5.1189</v>
      </c>
      <c r="P312" s="209">
        <v>0.97799999999999998</v>
      </c>
      <c r="Q312" s="209">
        <v>0.83399999999999996</v>
      </c>
      <c r="R312" s="209">
        <v>5.1546000000000003</v>
      </c>
      <c r="S312" s="209">
        <v>9.8000000000000004E-2</v>
      </c>
      <c r="T312" s="209">
        <v>8.4000000000000005E-2</v>
      </c>
      <c r="U312" s="209">
        <v>8.5000000000000006E-2</v>
      </c>
      <c r="V312" s="209">
        <v>8.5000000000000006E-2</v>
      </c>
      <c r="W312" s="209" t="s">
        <v>148</v>
      </c>
      <c r="X312" s="209" t="s">
        <v>671</v>
      </c>
      <c r="Y312" s="209" t="s">
        <v>89</v>
      </c>
      <c r="Z312" s="209" t="s">
        <v>198</v>
      </c>
    </row>
    <row r="313" spans="1:26" s="209" customFormat="1" ht="16.5" customHeight="1" x14ac:dyDescent="0.25">
      <c r="A313" s="207">
        <v>5900</v>
      </c>
      <c r="B313" s="208">
        <v>43261</v>
      </c>
      <c r="C313" s="209" t="s">
        <v>1526</v>
      </c>
      <c r="D313" s="209">
        <v>65.099999999999994</v>
      </c>
      <c r="E313" s="209">
        <v>65</v>
      </c>
      <c r="F313" s="209" t="s">
        <v>187</v>
      </c>
      <c r="G313" s="209">
        <v>916148</v>
      </c>
      <c r="H313" s="209">
        <v>13160</v>
      </c>
      <c r="I313" s="209">
        <v>34.6</v>
      </c>
      <c r="J313" s="209">
        <v>79</v>
      </c>
      <c r="K313" s="209">
        <v>79</v>
      </c>
      <c r="L313" s="209">
        <v>32.9</v>
      </c>
      <c r="M313" s="209">
        <v>0.86070559610705588</v>
      </c>
      <c r="N313" s="209">
        <v>5.1120999999999999</v>
      </c>
      <c r="O313" s="209">
        <v>5.0785999999999998</v>
      </c>
      <c r="P313" s="209">
        <v>0.24399999999999999</v>
      </c>
      <c r="Q313" s="209">
        <v>0.20100000000000001</v>
      </c>
      <c r="R313" s="209">
        <v>5.1546000000000003</v>
      </c>
      <c r="S313" s="209">
        <v>2.5000000000000001E-2</v>
      </c>
      <c r="T313" s="209">
        <v>0.02</v>
      </c>
      <c r="U313" s="209">
        <v>1.9E-2</v>
      </c>
      <c r="V313" s="209">
        <v>1.9E-2</v>
      </c>
      <c r="W313" s="209" t="s">
        <v>148</v>
      </c>
      <c r="X313" s="209" t="s">
        <v>671</v>
      </c>
      <c r="Y313" s="209" t="s">
        <v>89</v>
      </c>
      <c r="Z313" s="209" t="s">
        <v>207</v>
      </c>
    </row>
    <row r="314" spans="1:26" s="209" customFormat="1" ht="16.5" customHeight="1" x14ac:dyDescent="0.25">
      <c r="A314" s="207">
        <v>5899</v>
      </c>
      <c r="B314" s="208">
        <v>43261</v>
      </c>
      <c r="C314" s="209" t="s">
        <v>1382</v>
      </c>
      <c r="D314" s="209">
        <v>65.2</v>
      </c>
      <c r="E314" s="209">
        <v>72</v>
      </c>
      <c r="F314" s="209" t="s">
        <v>291</v>
      </c>
      <c r="G314" s="209">
        <v>521333</v>
      </c>
      <c r="H314" s="209">
        <v>13160</v>
      </c>
      <c r="I314" s="209">
        <v>16.7</v>
      </c>
      <c r="J314" s="209">
        <v>114</v>
      </c>
      <c r="K314" s="209">
        <v>114</v>
      </c>
      <c r="L314" s="209">
        <v>13.9</v>
      </c>
      <c r="M314" s="209">
        <v>0.97317744154057773</v>
      </c>
      <c r="N314" s="209">
        <v>2.1276000000000002</v>
      </c>
      <c r="O314" s="209">
        <v>2.2452999999999999</v>
      </c>
      <c r="P314" s="209">
        <v>2.9470888138749856</v>
      </c>
      <c r="Q314" s="209">
        <v>3.0883438094129514</v>
      </c>
      <c r="R314" s="209">
        <v>5.1546000000000003</v>
      </c>
      <c r="S314" s="209">
        <v>0.71399999999999997</v>
      </c>
      <c r="T314" s="209">
        <v>0.70899999999999996</v>
      </c>
      <c r="U314" s="209">
        <v>0.69199999999999995</v>
      </c>
      <c r="V314" s="209">
        <v>0.69199999999999995</v>
      </c>
      <c r="W314" s="209" t="s">
        <v>148</v>
      </c>
      <c r="X314" s="209" t="s">
        <v>190</v>
      </c>
      <c r="Y314" s="209" t="s">
        <v>89</v>
      </c>
      <c r="Z314" s="209" t="s">
        <v>198</v>
      </c>
    </row>
    <row r="315" spans="1:26" s="209" customFormat="1" ht="16.5" customHeight="1" x14ac:dyDescent="0.25">
      <c r="A315" s="207">
        <v>5898</v>
      </c>
      <c r="B315" s="208">
        <v>43261</v>
      </c>
      <c r="C315" s="209" t="s">
        <v>1527</v>
      </c>
      <c r="D315" s="209">
        <v>65.2</v>
      </c>
      <c r="E315" s="209">
        <v>70</v>
      </c>
      <c r="F315" s="209" t="s">
        <v>291</v>
      </c>
      <c r="G315" s="209">
        <v>521333</v>
      </c>
      <c r="H315" s="209">
        <v>13160</v>
      </c>
      <c r="I315" s="209">
        <v>16.7</v>
      </c>
      <c r="J315" s="209">
        <v>114</v>
      </c>
      <c r="K315" s="209">
        <v>114</v>
      </c>
      <c r="L315" s="209">
        <v>13.9</v>
      </c>
      <c r="M315" s="209">
        <v>0.97317744154057773</v>
      </c>
      <c r="N315" s="209">
        <v>2.5710999999999999</v>
      </c>
      <c r="O315" s="209">
        <v>2.2902</v>
      </c>
      <c r="P315" s="209">
        <v>3.6761352966282539</v>
      </c>
      <c r="Q315" s="209">
        <v>3.3233802816901408</v>
      </c>
      <c r="R315" s="209">
        <v>5.1546000000000003</v>
      </c>
      <c r="S315" s="209">
        <v>0.73699999999999999</v>
      </c>
      <c r="T315" s="209">
        <v>0.748</v>
      </c>
      <c r="U315" s="209">
        <v>0.72299999999999998</v>
      </c>
      <c r="V315" s="209">
        <v>0.72299999999999998</v>
      </c>
      <c r="W315" s="209" t="s">
        <v>148</v>
      </c>
      <c r="X315" s="209" t="s">
        <v>190</v>
      </c>
      <c r="Y315" s="209" t="s">
        <v>89</v>
      </c>
      <c r="Z315" s="209" t="s">
        <v>198</v>
      </c>
    </row>
    <row r="316" spans="1:26" s="209" customFormat="1" ht="16.5" customHeight="1" x14ac:dyDescent="0.25">
      <c r="A316" s="207">
        <v>5897</v>
      </c>
      <c r="B316" s="208">
        <v>43261</v>
      </c>
      <c r="C316" s="209" t="s">
        <v>1528</v>
      </c>
      <c r="D316" s="209">
        <v>65.2</v>
      </c>
      <c r="E316" s="209">
        <v>70</v>
      </c>
      <c r="F316" s="209" t="s">
        <v>291</v>
      </c>
      <c r="G316" s="209">
        <v>521333</v>
      </c>
      <c r="H316" s="209">
        <v>13160</v>
      </c>
      <c r="I316" s="209">
        <v>16.7</v>
      </c>
      <c r="J316" s="209">
        <v>114</v>
      </c>
      <c r="K316" s="209">
        <v>114</v>
      </c>
      <c r="L316" s="209">
        <v>13.9</v>
      </c>
      <c r="M316" s="209">
        <v>0.97317744154057773</v>
      </c>
      <c r="N316" s="209">
        <v>2.1806000000000001</v>
      </c>
      <c r="O316" s="209">
        <v>2.0977000000000001</v>
      </c>
      <c r="P316" s="209">
        <v>3.3081697900904046</v>
      </c>
      <c r="Q316" s="209">
        <v>3.1294985061886473</v>
      </c>
      <c r="R316" s="209">
        <v>5.1546000000000003</v>
      </c>
      <c r="S316" s="209">
        <v>0.78200000000000003</v>
      </c>
      <c r="T316" s="209">
        <v>0.76900000000000002</v>
      </c>
      <c r="U316" s="209">
        <v>0.755</v>
      </c>
      <c r="V316" s="209">
        <v>0.755</v>
      </c>
      <c r="W316" s="209" t="s">
        <v>148</v>
      </c>
      <c r="X316" s="209" t="s">
        <v>190</v>
      </c>
      <c r="Y316" s="209" t="s">
        <v>89</v>
      </c>
      <c r="Z316" s="209" t="s">
        <v>198</v>
      </c>
    </row>
    <row r="317" spans="1:26" s="209" customFormat="1" ht="16.5" customHeight="1" x14ac:dyDescent="0.25">
      <c r="A317" s="207">
        <v>5896</v>
      </c>
      <c r="B317" s="208">
        <v>43261</v>
      </c>
      <c r="C317" s="209" t="s">
        <v>1529</v>
      </c>
      <c r="D317" s="209">
        <v>65.2</v>
      </c>
      <c r="E317" s="209">
        <v>70</v>
      </c>
      <c r="F317" s="209" t="s">
        <v>291</v>
      </c>
      <c r="G317" s="209">
        <v>521333</v>
      </c>
      <c r="H317" s="209">
        <v>13160</v>
      </c>
      <c r="I317" s="209">
        <v>16.7</v>
      </c>
      <c r="J317" s="209">
        <v>114</v>
      </c>
      <c r="K317" s="209">
        <v>114</v>
      </c>
      <c r="L317" s="209">
        <v>13.9</v>
      </c>
      <c r="M317" s="209">
        <v>0.97317744154057773</v>
      </c>
      <c r="N317" s="209">
        <v>2.6109</v>
      </c>
      <c r="O317" s="209">
        <v>2.2850000000000001</v>
      </c>
      <c r="P317" s="209">
        <v>3.6216069142125478</v>
      </c>
      <c r="Q317" s="209">
        <v>3.1518158538004895</v>
      </c>
      <c r="R317" s="209">
        <v>5.1546000000000003</v>
      </c>
      <c r="S317" s="209">
        <v>0.71499999999999997</v>
      </c>
      <c r="T317" s="209">
        <v>0.71099999999999997</v>
      </c>
      <c r="U317" s="209">
        <v>0.69399999999999995</v>
      </c>
      <c r="V317" s="209">
        <v>0.69399999999999995</v>
      </c>
      <c r="W317" s="209" t="s">
        <v>148</v>
      </c>
      <c r="X317" s="209" t="s">
        <v>190</v>
      </c>
      <c r="Y317" s="209" t="s">
        <v>89</v>
      </c>
      <c r="Z317" s="209" t="s">
        <v>198</v>
      </c>
    </row>
    <row r="318" spans="1:26" s="209" customFormat="1" ht="16.5" customHeight="1" x14ac:dyDescent="0.25">
      <c r="A318" s="207">
        <v>5891</v>
      </c>
      <c r="B318" s="208">
        <v>43260</v>
      </c>
      <c r="C318" s="209" t="s">
        <v>745</v>
      </c>
      <c r="D318" s="209">
        <v>65.7</v>
      </c>
      <c r="E318" s="209">
        <v>76</v>
      </c>
      <c r="F318" s="209" t="s">
        <v>291</v>
      </c>
      <c r="G318" s="209">
        <v>521333</v>
      </c>
      <c r="H318" s="209">
        <v>13160</v>
      </c>
      <c r="I318" s="209">
        <v>16.7</v>
      </c>
      <c r="J318" s="209">
        <v>114.5</v>
      </c>
      <c r="K318" s="209">
        <v>114.51</v>
      </c>
      <c r="L318" s="209">
        <v>13.9</v>
      </c>
      <c r="M318" s="209">
        <v>0.97317744154057773</v>
      </c>
      <c r="N318" s="209">
        <v>2.6291000000000002</v>
      </c>
      <c r="O318" s="209">
        <v>2.7866</v>
      </c>
      <c r="P318" s="209">
        <v>3.4383893368311416</v>
      </c>
      <c r="Q318" s="209">
        <v>3.6766220439026274</v>
      </c>
      <c r="R318" s="209">
        <v>5.1841999999999997</v>
      </c>
      <c r="S318" s="209">
        <v>0.67800000000000005</v>
      </c>
      <c r="T318" s="209">
        <v>0.68400000000000005</v>
      </c>
      <c r="U318" s="209">
        <v>0.66300000000000003</v>
      </c>
      <c r="V318" s="209">
        <v>0.66300000000000003</v>
      </c>
      <c r="W318" s="209" t="s">
        <v>148</v>
      </c>
      <c r="X318" s="209" t="s">
        <v>190</v>
      </c>
      <c r="Y318" s="209" t="s">
        <v>89</v>
      </c>
      <c r="Z318" s="209" t="s">
        <v>198</v>
      </c>
    </row>
    <row r="319" spans="1:26" s="209" customFormat="1" ht="16.5" customHeight="1" x14ac:dyDescent="0.25">
      <c r="A319" s="207">
        <v>5890</v>
      </c>
      <c r="B319" s="208">
        <v>43260</v>
      </c>
      <c r="C319" s="209" t="s">
        <v>377</v>
      </c>
      <c r="D319" s="209">
        <v>64.599999999999994</v>
      </c>
      <c r="E319" s="209">
        <v>50</v>
      </c>
      <c r="F319" s="209" t="s">
        <v>291</v>
      </c>
      <c r="G319" s="209">
        <v>521333</v>
      </c>
      <c r="H319" s="209">
        <v>13160</v>
      </c>
      <c r="I319" s="209">
        <v>16.7</v>
      </c>
      <c r="J319" s="209">
        <v>114</v>
      </c>
      <c r="K319" s="209">
        <v>114</v>
      </c>
      <c r="L319" s="209">
        <v>13.9</v>
      </c>
      <c r="M319" s="209">
        <v>0.97317744154057773</v>
      </c>
      <c r="N319" s="209">
        <v>2.1101999999999999</v>
      </c>
      <c r="O319" s="209">
        <v>2.0821000000000001</v>
      </c>
      <c r="P319" s="209">
        <v>3.0449999999999999</v>
      </c>
      <c r="Q319" s="209">
        <v>2.9870000000000001</v>
      </c>
      <c r="R319" s="209">
        <v>5.1841999999999997</v>
      </c>
      <c r="S319" s="209">
        <v>0.748</v>
      </c>
      <c r="T319" s="209">
        <v>0.74399999999999999</v>
      </c>
      <c r="U319" s="209">
        <v>0.72599999999999998</v>
      </c>
      <c r="V319" s="209">
        <v>0.72599999999999998</v>
      </c>
      <c r="W319" s="209" t="s">
        <v>148</v>
      </c>
      <c r="X319" s="209" t="s">
        <v>671</v>
      </c>
      <c r="Y319" s="209" t="s">
        <v>89</v>
      </c>
      <c r="Z319" s="209" t="s">
        <v>198</v>
      </c>
    </row>
    <row r="320" spans="1:26" s="209" customFormat="1" ht="16.5" customHeight="1" x14ac:dyDescent="0.25">
      <c r="A320" s="207">
        <v>5889</v>
      </c>
      <c r="B320" s="208">
        <v>43260</v>
      </c>
      <c r="C320" s="209" t="s">
        <v>794</v>
      </c>
      <c r="D320" s="209">
        <v>65.7</v>
      </c>
      <c r="E320" s="209">
        <v>50</v>
      </c>
      <c r="F320" s="209" t="s">
        <v>291</v>
      </c>
      <c r="G320" s="209">
        <v>521333</v>
      </c>
      <c r="H320" s="209">
        <v>13160</v>
      </c>
      <c r="I320" s="209">
        <v>16.7</v>
      </c>
      <c r="J320" s="209">
        <v>114</v>
      </c>
      <c r="K320" s="209">
        <v>114</v>
      </c>
      <c r="L320" s="209">
        <v>13.9</v>
      </c>
      <c r="M320" s="209">
        <v>0.97317744154057773</v>
      </c>
      <c r="N320" s="209">
        <v>2.1088</v>
      </c>
      <c r="O320" s="209">
        <v>2.0756000000000001</v>
      </c>
      <c r="P320" s="209">
        <v>3.0110000000000001</v>
      </c>
      <c r="Q320" s="209">
        <v>2.9009999999999998</v>
      </c>
      <c r="R320" s="209">
        <v>5.1841999999999997</v>
      </c>
      <c r="S320" s="209">
        <v>0.74</v>
      </c>
      <c r="T320" s="209">
        <v>0.72499999999999998</v>
      </c>
      <c r="U320" s="209">
        <v>0.71299999999999997</v>
      </c>
      <c r="V320" s="209">
        <v>0.71299999999999997</v>
      </c>
      <c r="W320" s="209" t="s">
        <v>148</v>
      </c>
      <c r="X320" s="209" t="s">
        <v>671</v>
      </c>
      <c r="Y320" s="209" t="s">
        <v>89</v>
      </c>
      <c r="Z320" s="209" t="s">
        <v>198</v>
      </c>
    </row>
    <row r="321" spans="1:26" s="209" customFormat="1" ht="16.5" customHeight="1" x14ac:dyDescent="0.25">
      <c r="A321" s="207">
        <v>5888</v>
      </c>
      <c r="B321" s="208">
        <v>43260</v>
      </c>
      <c r="C321" s="209" t="s">
        <v>1530</v>
      </c>
      <c r="D321" s="209">
        <v>64.599999999999994</v>
      </c>
      <c r="E321" s="209">
        <v>42</v>
      </c>
      <c r="F321" s="209" t="s">
        <v>291</v>
      </c>
      <c r="G321" s="209">
        <v>521333</v>
      </c>
      <c r="H321" s="209">
        <v>13160</v>
      </c>
      <c r="I321" s="209">
        <v>16.7</v>
      </c>
      <c r="J321" s="209">
        <v>114.5</v>
      </c>
      <c r="K321" s="209">
        <v>114.5</v>
      </c>
      <c r="L321" s="209">
        <v>13.9</v>
      </c>
      <c r="M321" s="209">
        <v>0.97317744154057773</v>
      </c>
      <c r="N321" s="209">
        <v>2.1109</v>
      </c>
      <c r="O321" s="209">
        <v>2.0787</v>
      </c>
      <c r="P321" s="209">
        <v>2.9260000000000002</v>
      </c>
      <c r="Q321" s="209">
        <v>2.8340000000000001</v>
      </c>
      <c r="R321" s="209">
        <v>5.1841999999999997</v>
      </c>
      <c r="S321" s="209">
        <v>0.71899999999999997</v>
      </c>
      <c r="T321" s="209">
        <v>0.70699999999999996</v>
      </c>
      <c r="U321" s="209">
        <v>0.69399999999999995</v>
      </c>
      <c r="V321" s="209">
        <v>0.69399999999999995</v>
      </c>
      <c r="W321" s="209" t="s">
        <v>148</v>
      </c>
      <c r="X321" s="209" t="s">
        <v>671</v>
      </c>
      <c r="Y321" s="209" t="s">
        <v>89</v>
      </c>
      <c r="Z321" s="209" t="s">
        <v>198</v>
      </c>
    </row>
    <row r="322" spans="1:26" s="209" customFormat="1" ht="16.5" customHeight="1" x14ac:dyDescent="0.25">
      <c r="A322" s="207">
        <v>5887</v>
      </c>
      <c r="B322" s="208">
        <v>43260</v>
      </c>
      <c r="C322" s="209" t="s">
        <v>1531</v>
      </c>
      <c r="D322" s="209">
        <v>64.599999999999994</v>
      </c>
      <c r="E322" s="209">
        <v>42</v>
      </c>
      <c r="F322" s="209" t="s">
        <v>291</v>
      </c>
      <c r="G322" s="209">
        <v>521333</v>
      </c>
      <c r="H322" s="209">
        <v>13160</v>
      </c>
      <c r="I322" s="209">
        <v>16.7</v>
      </c>
      <c r="J322" s="209">
        <v>114</v>
      </c>
      <c r="K322" s="209">
        <v>114</v>
      </c>
      <c r="L322" s="209">
        <v>13.9</v>
      </c>
      <c r="M322" s="209">
        <v>0.97317744154057773</v>
      </c>
      <c r="N322" s="209">
        <v>2.1120999999999999</v>
      </c>
      <c r="O322" s="209">
        <v>2.0876999999999999</v>
      </c>
      <c r="P322" s="209">
        <v>2.9569999999999999</v>
      </c>
      <c r="Q322" s="209">
        <v>2.8769999999999998</v>
      </c>
      <c r="R322" s="209">
        <v>5.1841999999999997</v>
      </c>
      <c r="S322" s="209">
        <v>0.72599999999999998</v>
      </c>
      <c r="T322" s="209">
        <v>0.71399999999999997</v>
      </c>
      <c r="U322" s="209">
        <v>0.70099999999999996</v>
      </c>
      <c r="V322" s="209">
        <v>0.70099999999999996</v>
      </c>
      <c r="W322" s="209" t="s">
        <v>148</v>
      </c>
      <c r="X322" s="209" t="s">
        <v>671</v>
      </c>
      <c r="Y322" s="209" t="s">
        <v>89</v>
      </c>
      <c r="Z322" s="209" t="s">
        <v>198</v>
      </c>
    </row>
    <row r="323" spans="1:26" s="209" customFormat="1" ht="16.5" customHeight="1" x14ac:dyDescent="0.25">
      <c r="A323" s="207">
        <v>5886</v>
      </c>
      <c r="B323" s="208">
        <v>43260</v>
      </c>
      <c r="C323" s="209" t="s">
        <v>847</v>
      </c>
      <c r="D323" s="209">
        <v>65.3</v>
      </c>
      <c r="E323" s="209">
        <v>48</v>
      </c>
      <c r="F323" s="209" t="s">
        <v>291</v>
      </c>
      <c r="G323" s="209">
        <v>521333</v>
      </c>
      <c r="H323" s="209">
        <v>13160</v>
      </c>
      <c r="I323" s="209">
        <v>16.7</v>
      </c>
      <c r="J323" s="209">
        <v>114.5</v>
      </c>
      <c r="K323" s="209">
        <v>114.5</v>
      </c>
      <c r="L323" s="209">
        <v>13.9</v>
      </c>
      <c r="M323" s="209">
        <v>0.97317744154057773</v>
      </c>
      <c r="N323" s="209">
        <v>2.1421000000000001</v>
      </c>
      <c r="O323" s="209">
        <v>2.0785999999999998</v>
      </c>
      <c r="P323" s="209">
        <v>2.8540000000000001</v>
      </c>
      <c r="Q323" s="209">
        <v>2.778</v>
      </c>
      <c r="R323" s="209">
        <v>5.1841999999999997</v>
      </c>
      <c r="S323" s="209">
        <v>0.69099999999999995</v>
      </c>
      <c r="T323" s="209">
        <v>0.69299999999999995</v>
      </c>
      <c r="U323" s="209">
        <v>0.67300000000000004</v>
      </c>
      <c r="V323" s="209">
        <v>0.67300000000000004</v>
      </c>
      <c r="W323" s="209" t="s">
        <v>148</v>
      </c>
      <c r="X323" s="209" t="s">
        <v>671</v>
      </c>
      <c r="Y323" s="209" t="s">
        <v>89</v>
      </c>
      <c r="Z323" s="209" t="s">
        <v>198</v>
      </c>
    </row>
    <row r="324" spans="1:26" s="209" customFormat="1" ht="16.5" customHeight="1" x14ac:dyDescent="0.25">
      <c r="A324" s="207">
        <v>5885</v>
      </c>
      <c r="B324" s="208">
        <v>43260</v>
      </c>
      <c r="C324" s="209" t="s">
        <v>1532</v>
      </c>
      <c r="D324" s="209">
        <v>64</v>
      </c>
      <c r="E324" s="209">
        <v>40</v>
      </c>
      <c r="F324" s="209" t="s">
        <v>291</v>
      </c>
      <c r="G324" s="209">
        <v>521333</v>
      </c>
      <c r="H324" s="209">
        <v>13160</v>
      </c>
      <c r="I324" s="209">
        <v>16.7</v>
      </c>
      <c r="J324" s="209">
        <v>114</v>
      </c>
      <c r="K324" s="209">
        <v>114</v>
      </c>
      <c r="L324" s="209">
        <v>13.9</v>
      </c>
      <c r="M324" s="209">
        <v>0.97317744154057773</v>
      </c>
      <c r="N324" s="209">
        <v>2.1212</v>
      </c>
      <c r="O324" s="209">
        <v>2.1078000000000001</v>
      </c>
      <c r="P324" s="209">
        <v>2.5760000000000001</v>
      </c>
      <c r="Q324" s="209">
        <v>2.4580000000000002</v>
      </c>
      <c r="R324" s="209">
        <v>5.1841999999999997</v>
      </c>
      <c r="S324" s="209">
        <v>0.63</v>
      </c>
      <c r="T324" s="209">
        <v>0.60499999999999998</v>
      </c>
      <c r="U324" s="209">
        <v>0.60099999999999998</v>
      </c>
      <c r="V324" s="209">
        <v>0.60099999999999998</v>
      </c>
      <c r="W324" s="209" t="s">
        <v>148</v>
      </c>
      <c r="X324" s="209" t="s">
        <v>671</v>
      </c>
      <c r="Y324" s="209" t="s">
        <v>89</v>
      </c>
      <c r="Z324" s="209" t="s">
        <v>198</v>
      </c>
    </row>
    <row r="325" spans="1:26" s="209" customFormat="1" ht="16.5" customHeight="1" x14ac:dyDescent="0.25">
      <c r="A325" s="207">
        <v>5884</v>
      </c>
      <c r="B325" s="208">
        <v>43260</v>
      </c>
      <c r="C325" s="209" t="s">
        <v>1533</v>
      </c>
      <c r="D325" s="209">
        <v>63.7</v>
      </c>
      <c r="E325" s="209">
        <v>45</v>
      </c>
      <c r="F325" s="209" t="s">
        <v>291</v>
      </c>
      <c r="G325" s="209">
        <v>521333</v>
      </c>
      <c r="H325" s="209">
        <v>13160</v>
      </c>
      <c r="I325" s="209">
        <v>16.7</v>
      </c>
      <c r="J325" s="209">
        <v>114</v>
      </c>
      <c r="K325" s="209">
        <v>114</v>
      </c>
      <c r="L325" s="209">
        <v>13.9</v>
      </c>
      <c r="M325" s="209">
        <v>0.97317744154057773</v>
      </c>
      <c r="N325" s="209">
        <v>2.1211000000000002</v>
      </c>
      <c r="O325" s="209">
        <v>2.1086999999999998</v>
      </c>
      <c r="P325" s="209">
        <v>2.476</v>
      </c>
      <c r="Q325" s="209">
        <v>2.3759999999999999</v>
      </c>
      <c r="R325" s="209">
        <v>5.1841999999999997</v>
      </c>
      <c r="S325" s="209">
        <v>0.60499999999999998</v>
      </c>
      <c r="T325" s="209">
        <v>0.58399999999999996</v>
      </c>
      <c r="U325" s="209">
        <v>0.57899999999999996</v>
      </c>
      <c r="V325" s="209">
        <v>0.57899999999999996</v>
      </c>
      <c r="W325" s="209" t="s">
        <v>148</v>
      </c>
      <c r="X325" s="209" t="s">
        <v>671</v>
      </c>
      <c r="Y325" s="209" t="s">
        <v>89</v>
      </c>
      <c r="Z325" s="209" t="s">
        <v>198</v>
      </c>
    </row>
    <row r="326" spans="1:26" s="209" customFormat="1" ht="16.5" customHeight="1" x14ac:dyDescent="0.25">
      <c r="A326" s="207">
        <v>5883</v>
      </c>
      <c r="B326" s="208">
        <v>43260</v>
      </c>
      <c r="C326" s="209" t="s">
        <v>901</v>
      </c>
      <c r="D326" s="209">
        <v>63.5</v>
      </c>
      <c r="E326" s="209">
        <v>42</v>
      </c>
      <c r="F326" s="209" t="s">
        <v>291</v>
      </c>
      <c r="G326" s="209">
        <v>521333</v>
      </c>
      <c r="H326" s="209">
        <v>13160</v>
      </c>
      <c r="I326" s="209">
        <v>16.7</v>
      </c>
      <c r="J326" s="209">
        <v>113.5</v>
      </c>
      <c r="K326" s="209">
        <v>113.5</v>
      </c>
      <c r="L326" s="209">
        <v>13.9</v>
      </c>
      <c r="M326" s="209">
        <v>0.97317744154057773</v>
      </c>
      <c r="N326" s="209">
        <v>2.1432000000000002</v>
      </c>
      <c r="O326" s="209">
        <v>2.1078000000000001</v>
      </c>
      <c r="P326" s="209">
        <v>2.4540000000000002</v>
      </c>
      <c r="Q326" s="209">
        <v>2.3210000000000002</v>
      </c>
      <c r="R326" s="209">
        <v>5.1841999999999997</v>
      </c>
      <c r="S326" s="209">
        <v>0.59399999999999997</v>
      </c>
      <c r="T326" s="209">
        <v>0.57099999999999995</v>
      </c>
      <c r="U326" s="209">
        <v>0.56699999999999995</v>
      </c>
      <c r="V326" s="209">
        <v>0.56699999999999995</v>
      </c>
      <c r="W326" s="209" t="s">
        <v>148</v>
      </c>
      <c r="X326" s="209" t="s">
        <v>671</v>
      </c>
      <c r="Y326" s="209" t="s">
        <v>89</v>
      </c>
      <c r="Z326" s="209" t="s">
        <v>198</v>
      </c>
    </row>
    <row r="327" spans="1:26" s="209" customFormat="1" ht="16.5" customHeight="1" x14ac:dyDescent="0.25">
      <c r="A327" s="207">
        <v>5882</v>
      </c>
      <c r="B327" s="208">
        <v>43260</v>
      </c>
      <c r="C327" s="209" t="s">
        <v>1534</v>
      </c>
      <c r="D327" s="209">
        <v>65.8</v>
      </c>
      <c r="E327" s="209">
        <v>60</v>
      </c>
      <c r="F327" s="209" t="s">
        <v>291</v>
      </c>
      <c r="G327" s="209">
        <v>521333</v>
      </c>
      <c r="H327" s="209">
        <v>13160</v>
      </c>
      <c r="I327" s="209">
        <v>16.600000000000001</v>
      </c>
      <c r="J327" s="209">
        <v>113</v>
      </c>
      <c r="K327" s="209">
        <v>113</v>
      </c>
      <c r="L327" s="209">
        <v>13.9</v>
      </c>
      <c r="M327" s="209">
        <v>0.97317744154057773</v>
      </c>
      <c r="N327" s="209">
        <v>2.1166999999999998</v>
      </c>
      <c r="O327" s="209">
        <v>2.0764999999999998</v>
      </c>
      <c r="P327" s="209">
        <v>2.9009999999999998</v>
      </c>
      <c r="Q327" s="209">
        <v>2.7709999999999999</v>
      </c>
      <c r="R327" s="209">
        <v>5.1841999999999997</v>
      </c>
      <c r="S327" s="209">
        <v>0.71099999999999997</v>
      </c>
      <c r="T327" s="209">
        <v>0.69199999999999995</v>
      </c>
      <c r="U327" s="209">
        <v>0.68300000000000005</v>
      </c>
      <c r="V327" s="209">
        <v>0.68300000000000005</v>
      </c>
      <c r="W327" s="209" t="s">
        <v>148</v>
      </c>
      <c r="X327" s="209" t="s">
        <v>671</v>
      </c>
      <c r="Y327" s="209" t="s">
        <v>89</v>
      </c>
      <c r="Z327" s="209" t="s">
        <v>198</v>
      </c>
    </row>
    <row r="328" spans="1:26" s="209" customFormat="1" ht="16.5" customHeight="1" x14ac:dyDescent="0.25">
      <c r="A328" s="207">
        <v>5881</v>
      </c>
      <c r="B328" s="208">
        <v>43260</v>
      </c>
      <c r="C328" s="209" t="s">
        <v>1524</v>
      </c>
      <c r="D328" s="209">
        <v>65.3</v>
      </c>
      <c r="E328" s="209">
        <v>65</v>
      </c>
      <c r="F328" s="209" t="s">
        <v>291</v>
      </c>
      <c r="G328" s="209">
        <v>521333</v>
      </c>
      <c r="H328" s="209">
        <v>13160</v>
      </c>
      <c r="I328" s="209">
        <v>16.7</v>
      </c>
      <c r="J328" s="209">
        <v>114</v>
      </c>
      <c r="K328" s="209">
        <v>114</v>
      </c>
      <c r="L328" s="209">
        <v>13.9</v>
      </c>
      <c r="M328" s="209">
        <v>0.97317744154057773</v>
      </c>
      <c r="N328" s="209">
        <v>2.1434000000000002</v>
      </c>
      <c r="O328" s="209">
        <v>2.1177999999999999</v>
      </c>
      <c r="P328" s="209">
        <v>2.8450000000000002</v>
      </c>
      <c r="Q328" s="209">
        <v>2.7080000000000002</v>
      </c>
      <c r="R328" s="209">
        <v>5.1841999999999997</v>
      </c>
      <c r="S328" s="209">
        <v>0.68799999999999994</v>
      </c>
      <c r="T328" s="209">
        <v>0.66300000000000003</v>
      </c>
      <c r="U328" s="209">
        <v>0.65700000000000003</v>
      </c>
      <c r="V328" s="209">
        <v>0.65700000000000003</v>
      </c>
      <c r="W328" s="209" t="s">
        <v>148</v>
      </c>
      <c r="X328" s="209" t="s">
        <v>671</v>
      </c>
      <c r="Y328" s="209" t="s">
        <v>89</v>
      </c>
      <c r="Z328" s="209" t="s">
        <v>198</v>
      </c>
    </row>
    <row r="329" spans="1:26" s="209" customFormat="1" ht="16.5" customHeight="1" x14ac:dyDescent="0.25">
      <c r="A329" s="207">
        <v>5880</v>
      </c>
      <c r="B329" s="208">
        <v>43260</v>
      </c>
      <c r="C329" s="209" t="s">
        <v>1535</v>
      </c>
      <c r="D329" s="209">
        <v>64.900000000000006</v>
      </c>
      <c r="E329" s="209">
        <v>69</v>
      </c>
      <c r="F329" s="209" t="s">
        <v>193</v>
      </c>
      <c r="G329" s="209">
        <v>625212</v>
      </c>
      <c r="H329" s="209">
        <v>13160</v>
      </c>
      <c r="I329" s="209">
        <v>24.5</v>
      </c>
      <c r="J329" s="209">
        <v>114.5</v>
      </c>
      <c r="K329" s="209">
        <v>114.5</v>
      </c>
      <c r="L329" s="209">
        <v>21.2</v>
      </c>
      <c r="M329" s="209">
        <v>0.92665356908971852</v>
      </c>
      <c r="N329" s="209">
        <v>5.1189</v>
      </c>
      <c r="O329" s="209">
        <v>5.0656999999999996</v>
      </c>
      <c r="P329" s="209">
        <v>1.054</v>
      </c>
      <c r="Q329" s="209">
        <v>0.95599999999999996</v>
      </c>
      <c r="R329" s="209">
        <v>5.1841999999999997</v>
      </c>
      <c r="S329" s="209">
        <v>0.107</v>
      </c>
      <c r="T329" s="209">
        <v>9.8000000000000004E-2</v>
      </c>
      <c r="U329" s="209">
        <v>9.5000000000000001E-2</v>
      </c>
      <c r="V329" s="209">
        <v>9.5000000000000001E-2</v>
      </c>
      <c r="W329" s="209" t="s">
        <v>148</v>
      </c>
      <c r="X329" s="209" t="s">
        <v>671</v>
      </c>
      <c r="Y329" s="209" t="s">
        <v>89</v>
      </c>
      <c r="Z329" s="209" t="s">
        <v>198</v>
      </c>
    </row>
    <row r="330" spans="1:26" s="209" customFormat="1" ht="16.5" customHeight="1" x14ac:dyDescent="0.25">
      <c r="A330" s="207">
        <v>5879</v>
      </c>
      <c r="B330" s="208">
        <v>43260</v>
      </c>
      <c r="C330" s="209" t="s">
        <v>215</v>
      </c>
      <c r="D330" s="209">
        <v>64.599999999999994</v>
      </c>
      <c r="E330" s="209">
        <v>69</v>
      </c>
      <c r="F330" s="209" t="s">
        <v>187</v>
      </c>
      <c r="G330" s="209">
        <v>916148</v>
      </c>
      <c r="H330" s="209">
        <v>13160</v>
      </c>
      <c r="I330" s="209">
        <v>34.200000000000003</v>
      </c>
      <c r="J330" s="209">
        <v>74</v>
      </c>
      <c r="K330" s="209">
        <v>74</v>
      </c>
      <c r="L330" s="209">
        <v>33</v>
      </c>
      <c r="M330" s="209">
        <v>0.86018237082066873</v>
      </c>
      <c r="N330" s="209">
        <v>5.1430999999999996</v>
      </c>
      <c r="O330" s="209">
        <v>5.1021000000000001</v>
      </c>
      <c r="P330" s="209">
        <v>0.223</v>
      </c>
      <c r="Q330" s="209">
        <v>0.20100000000000001</v>
      </c>
      <c r="R330" s="209">
        <v>5.1841999999999997</v>
      </c>
      <c r="S330" s="209">
        <v>2.1999999999999999E-2</v>
      </c>
      <c r="T330" s="209">
        <v>0.02</v>
      </c>
      <c r="U330" s="209">
        <v>1.7999999999999999E-2</v>
      </c>
      <c r="V330" s="209">
        <v>1.7999999999999999E-2</v>
      </c>
      <c r="W330" s="209" t="s">
        <v>148</v>
      </c>
      <c r="X330" s="209" t="s">
        <v>671</v>
      </c>
      <c r="Y330" s="209" t="s">
        <v>89</v>
      </c>
      <c r="Z330" s="209" t="s">
        <v>207</v>
      </c>
    </row>
    <row r="331" spans="1:26" s="209" customFormat="1" ht="16.5" customHeight="1" x14ac:dyDescent="0.25">
      <c r="A331" s="207">
        <v>5878</v>
      </c>
      <c r="B331" s="208">
        <v>43260</v>
      </c>
      <c r="C331" s="209" t="s">
        <v>1011</v>
      </c>
      <c r="D331" s="209">
        <v>63.7</v>
      </c>
      <c r="E331" s="209">
        <v>71</v>
      </c>
      <c r="F331" s="209" t="s">
        <v>193</v>
      </c>
      <c r="G331" s="209">
        <v>625212</v>
      </c>
      <c r="H331" s="209">
        <v>13160</v>
      </c>
      <c r="I331" s="209">
        <v>24</v>
      </c>
      <c r="J331" s="209">
        <v>114</v>
      </c>
      <c r="K331" s="209">
        <v>114</v>
      </c>
      <c r="L331" s="209">
        <v>20.8</v>
      </c>
      <c r="M331" s="209">
        <v>0.92908732764281021</v>
      </c>
      <c r="N331" s="209">
        <v>5.1410999999999998</v>
      </c>
      <c r="O331" s="209">
        <v>5.0964999999999998</v>
      </c>
      <c r="P331" s="209">
        <v>1.022</v>
      </c>
      <c r="Q331" s="209">
        <v>0.91100000000000003</v>
      </c>
      <c r="R331" s="209">
        <v>5.1841999999999997</v>
      </c>
      <c r="S331" s="209">
        <v>0.10299999999999999</v>
      </c>
      <c r="T331" s="209">
        <v>9.2999999999999999E-2</v>
      </c>
      <c r="U331" s="209">
        <v>9.0999999999999998E-2</v>
      </c>
      <c r="V331" s="209">
        <v>9.0999999999999998E-2</v>
      </c>
      <c r="W331" s="209" t="s">
        <v>148</v>
      </c>
      <c r="X331" s="209" t="s">
        <v>671</v>
      </c>
      <c r="Y331" s="209" t="s">
        <v>89</v>
      </c>
      <c r="Z331" s="209" t="s">
        <v>198</v>
      </c>
    </row>
    <row r="332" spans="1:26" s="209" customFormat="1" ht="16.5" customHeight="1" x14ac:dyDescent="0.25">
      <c r="A332" s="207">
        <v>5877</v>
      </c>
      <c r="B332" s="208">
        <v>43260</v>
      </c>
      <c r="C332" s="209" t="s">
        <v>800</v>
      </c>
      <c r="D332" s="209">
        <v>64</v>
      </c>
      <c r="E332" s="209">
        <v>70</v>
      </c>
      <c r="F332" s="209" t="s">
        <v>193</v>
      </c>
      <c r="G332" s="209">
        <v>625212</v>
      </c>
      <c r="H332" s="209">
        <v>13160</v>
      </c>
      <c r="I332" s="209">
        <v>24.8</v>
      </c>
      <c r="J332" s="209">
        <v>114</v>
      </c>
      <c r="K332" s="209">
        <v>114</v>
      </c>
      <c r="L332" s="209">
        <v>21.5</v>
      </c>
      <c r="M332" s="209">
        <v>0.92483660130718959</v>
      </c>
      <c r="N332" s="209">
        <v>5.1311999999999998</v>
      </c>
      <c r="O332" s="209">
        <v>5.0427</v>
      </c>
      <c r="P332" s="209">
        <v>0.92300000000000004</v>
      </c>
      <c r="Q332" s="209">
        <v>0.83399999999999996</v>
      </c>
      <c r="R332" s="209">
        <v>5.1841999999999997</v>
      </c>
      <c r="S332" s="209">
        <v>9.2999999999999999E-2</v>
      </c>
      <c r="T332" s="209">
        <v>8.5999999999999993E-2</v>
      </c>
      <c r="U332" s="209">
        <v>8.3000000000000004E-2</v>
      </c>
      <c r="V332" s="209">
        <v>8.3000000000000004E-2</v>
      </c>
      <c r="W332" s="209" t="s">
        <v>148</v>
      </c>
      <c r="X332" s="209" t="s">
        <v>671</v>
      </c>
      <c r="Y332" s="209" t="s">
        <v>89</v>
      </c>
      <c r="Z332" s="209" t="s">
        <v>198</v>
      </c>
    </row>
    <row r="333" spans="1:26" s="209" customFormat="1" ht="16.5" customHeight="1" x14ac:dyDescent="0.25">
      <c r="A333" s="207">
        <v>5876</v>
      </c>
      <c r="B333" s="208">
        <v>43260</v>
      </c>
      <c r="C333" s="209" t="s">
        <v>790</v>
      </c>
      <c r="D333" s="209">
        <v>64.2</v>
      </c>
      <c r="E333" s="209">
        <v>60</v>
      </c>
      <c r="F333" s="209" t="s">
        <v>187</v>
      </c>
      <c r="G333" s="209">
        <v>916148</v>
      </c>
      <c r="H333" s="209">
        <v>13160</v>
      </c>
      <c r="I333" s="209">
        <v>34.299999999999997</v>
      </c>
      <c r="J333" s="209">
        <v>74.5</v>
      </c>
      <c r="K333" s="209">
        <v>74.5</v>
      </c>
      <c r="L333" s="209">
        <v>33</v>
      </c>
      <c r="M333" s="209">
        <v>0.86018237082066873</v>
      </c>
      <c r="N333" s="209">
        <v>5.1151999999999997</v>
      </c>
      <c r="O333" s="209">
        <v>5.0895999999999999</v>
      </c>
      <c r="P333" s="209">
        <v>0.32400000000000001</v>
      </c>
      <c r="Q333" s="209">
        <v>0.254</v>
      </c>
      <c r="R333" s="209">
        <v>5.1841999999999997</v>
      </c>
      <c r="S333" s="209">
        <v>3.3000000000000002E-2</v>
      </c>
      <c r="T333" s="209">
        <v>2.5999999999999999E-2</v>
      </c>
      <c r="U333" s="209">
        <v>2.5000000000000001E-2</v>
      </c>
      <c r="V333" s="209">
        <v>2.5000000000000001E-2</v>
      </c>
      <c r="W333" s="209" t="s">
        <v>148</v>
      </c>
      <c r="X333" s="209" t="s">
        <v>671</v>
      </c>
      <c r="Y333" s="209" t="s">
        <v>89</v>
      </c>
      <c r="Z333" s="209" t="s">
        <v>207</v>
      </c>
    </row>
    <row r="334" spans="1:26" s="209" customFormat="1" ht="16.5" customHeight="1" x14ac:dyDescent="0.25">
      <c r="A334" s="207">
        <v>5875</v>
      </c>
      <c r="B334" s="208">
        <v>43260</v>
      </c>
      <c r="C334" s="209" t="s">
        <v>264</v>
      </c>
      <c r="D334" s="209">
        <v>63.1</v>
      </c>
      <c r="E334" s="209">
        <v>71</v>
      </c>
      <c r="F334" s="209" t="s">
        <v>187</v>
      </c>
      <c r="G334" s="209">
        <v>916148</v>
      </c>
      <c r="H334" s="209">
        <v>13160</v>
      </c>
      <c r="I334" s="209">
        <v>34.299999999999997</v>
      </c>
      <c r="J334" s="209">
        <v>74</v>
      </c>
      <c r="K334" s="209">
        <v>74</v>
      </c>
      <c r="L334" s="209">
        <v>33.1</v>
      </c>
      <c r="M334" s="209">
        <v>0.85965978128797083</v>
      </c>
      <c r="N334" s="209">
        <v>5.1654999999999998</v>
      </c>
      <c r="O334" s="209">
        <v>5.1288999999999998</v>
      </c>
      <c r="P334" s="209">
        <v>0.254</v>
      </c>
      <c r="Q334" s="209">
        <v>0.21199999999999999</v>
      </c>
      <c r="R334" s="209">
        <v>5.1841999999999997</v>
      </c>
      <c r="S334" s="209">
        <v>2.5000000000000001E-2</v>
      </c>
      <c r="T334" s="209">
        <v>2.1000000000000001E-2</v>
      </c>
      <c r="U334" s="209">
        <v>0.02</v>
      </c>
      <c r="V334" s="209">
        <v>0.02</v>
      </c>
      <c r="W334" s="209" t="s">
        <v>148</v>
      </c>
      <c r="X334" s="209" t="s">
        <v>671</v>
      </c>
      <c r="Y334" s="209" t="s">
        <v>89</v>
      </c>
      <c r="Z334" s="209" t="s">
        <v>207</v>
      </c>
    </row>
    <row r="335" spans="1:26" s="209" customFormat="1" ht="16.5" customHeight="1" x14ac:dyDescent="0.25">
      <c r="A335" s="207">
        <v>5874</v>
      </c>
      <c r="B335" s="208">
        <v>43260</v>
      </c>
      <c r="C335" s="209" t="s">
        <v>694</v>
      </c>
      <c r="D335" s="209">
        <v>64.2</v>
      </c>
      <c r="E335" s="209">
        <v>74</v>
      </c>
      <c r="F335" s="209" t="s">
        <v>187</v>
      </c>
      <c r="G335" s="209">
        <v>916148</v>
      </c>
      <c r="H335" s="209">
        <v>13160</v>
      </c>
      <c r="I335" s="209">
        <v>33.9</v>
      </c>
      <c r="J335" s="209">
        <v>74.5</v>
      </c>
      <c r="K335" s="209">
        <v>74.5</v>
      </c>
      <c r="L335" s="209">
        <v>32.6</v>
      </c>
      <c r="M335" s="209">
        <v>0.86227909811090797</v>
      </c>
      <c r="N335" s="209">
        <v>5.1012000000000004</v>
      </c>
      <c r="O335" s="209">
        <v>5.0655999999999999</v>
      </c>
      <c r="P335" s="209">
        <v>0.28699999999999998</v>
      </c>
      <c r="Q335" s="209">
        <v>0.26700000000000002</v>
      </c>
      <c r="R335" s="209">
        <v>5.1841999999999997</v>
      </c>
      <c r="S335" s="209">
        <v>2.9000000000000001E-2</v>
      </c>
      <c r="T335" s="209">
        <v>2.7E-2</v>
      </c>
      <c r="U335" s="209">
        <v>2.4E-2</v>
      </c>
      <c r="V335" s="209">
        <v>2.4E-2</v>
      </c>
      <c r="W335" s="209" t="s">
        <v>148</v>
      </c>
      <c r="X335" s="209" t="s">
        <v>671</v>
      </c>
      <c r="Y335" s="209" t="s">
        <v>89</v>
      </c>
      <c r="Z335" s="209" t="s">
        <v>207</v>
      </c>
    </row>
    <row r="336" spans="1:26" s="209" customFormat="1" ht="16.5" customHeight="1" x14ac:dyDescent="0.25">
      <c r="A336" s="207">
        <v>5873</v>
      </c>
      <c r="B336" s="208">
        <v>43260</v>
      </c>
      <c r="C336" s="209" t="s">
        <v>1452</v>
      </c>
      <c r="D336" s="209">
        <v>63.5</v>
      </c>
      <c r="E336" s="209">
        <v>73</v>
      </c>
      <c r="F336" s="209" t="s">
        <v>187</v>
      </c>
      <c r="G336" s="209">
        <v>916148</v>
      </c>
      <c r="H336" s="209">
        <v>13160</v>
      </c>
      <c r="I336" s="209">
        <v>34.299999999999997</v>
      </c>
      <c r="J336" s="209">
        <v>74.5</v>
      </c>
      <c r="K336" s="209">
        <v>74.5</v>
      </c>
      <c r="L336" s="209">
        <v>33</v>
      </c>
      <c r="M336" s="209">
        <v>0.86018237082066873</v>
      </c>
      <c r="N336" s="209">
        <v>5.1231</v>
      </c>
      <c r="O336" s="209">
        <v>5.0887000000000002</v>
      </c>
      <c r="P336" s="209">
        <v>0.254</v>
      </c>
      <c r="Q336" s="209">
        <v>0.221</v>
      </c>
      <c r="R336" s="209">
        <v>5.1841999999999997</v>
      </c>
      <c r="S336" s="209">
        <v>2.5999999999999999E-2</v>
      </c>
      <c r="T336" s="209">
        <v>2.3E-2</v>
      </c>
      <c r="U336" s="209">
        <v>2.1000000000000001E-2</v>
      </c>
      <c r="V336" s="209">
        <v>2.1000000000000001E-2</v>
      </c>
      <c r="W336" s="209" t="s">
        <v>148</v>
      </c>
      <c r="X336" s="209" t="s">
        <v>671</v>
      </c>
      <c r="Y336" s="209" t="s">
        <v>89</v>
      </c>
      <c r="Z336" s="209" t="s">
        <v>207</v>
      </c>
    </row>
    <row r="337" spans="1:26" s="209" customFormat="1" ht="16.5" customHeight="1" x14ac:dyDescent="0.25">
      <c r="A337" s="207">
        <v>5872</v>
      </c>
      <c r="B337" s="208">
        <v>43260</v>
      </c>
      <c r="C337" s="209" t="s">
        <v>1536</v>
      </c>
      <c r="D337" s="209">
        <v>66.8</v>
      </c>
      <c r="E337" s="209">
        <v>70</v>
      </c>
      <c r="F337" s="209" t="s">
        <v>291</v>
      </c>
      <c r="G337" s="209">
        <v>521333</v>
      </c>
      <c r="H337" s="209">
        <v>13160</v>
      </c>
      <c r="I337" s="209">
        <v>16.8</v>
      </c>
      <c r="J337" s="209">
        <v>115</v>
      </c>
      <c r="K337" s="209">
        <v>115</v>
      </c>
      <c r="L337" s="209">
        <v>13.9</v>
      </c>
      <c r="M337" s="209">
        <v>0.97317744154057773</v>
      </c>
      <c r="N337" s="209">
        <v>2.1865999999999999</v>
      </c>
      <c r="O337" s="209">
        <v>2.3683000000000001</v>
      </c>
      <c r="P337" s="209">
        <v>2.4125905636356624</v>
      </c>
      <c r="Q337" s="209">
        <v>2.6222063192006484</v>
      </c>
      <c r="R337" s="209">
        <v>5.1841999999999997</v>
      </c>
      <c r="S337" s="209">
        <v>0.57199999999999995</v>
      </c>
      <c r="T337" s="209">
        <v>0.57399999999999995</v>
      </c>
      <c r="U337" s="209">
        <v>0.55800000000000005</v>
      </c>
      <c r="V337" s="209">
        <v>0.55800000000000005</v>
      </c>
      <c r="W337" s="209" t="s">
        <v>148</v>
      </c>
      <c r="X337" s="209" t="s">
        <v>190</v>
      </c>
      <c r="Y337" s="209" t="s">
        <v>89</v>
      </c>
      <c r="Z337" s="209" t="s">
        <v>198</v>
      </c>
    </row>
    <row r="338" spans="1:26" s="209" customFormat="1" ht="16.5" customHeight="1" x14ac:dyDescent="0.25">
      <c r="A338" s="207">
        <v>5871</v>
      </c>
      <c r="B338" s="208">
        <v>43260</v>
      </c>
      <c r="C338" s="209" t="s">
        <v>1470</v>
      </c>
      <c r="D338" s="209">
        <v>66.8</v>
      </c>
      <c r="E338" s="209">
        <v>70</v>
      </c>
      <c r="F338" s="209" t="s">
        <v>291</v>
      </c>
      <c r="G338" s="209">
        <v>521333</v>
      </c>
      <c r="H338" s="209">
        <v>13160</v>
      </c>
      <c r="I338" s="209">
        <v>16.8</v>
      </c>
      <c r="J338" s="209">
        <v>115</v>
      </c>
      <c r="K338" s="209">
        <v>115</v>
      </c>
      <c r="L338" s="209">
        <v>13.9</v>
      </c>
      <c r="M338" s="209">
        <v>0.97317744154057773</v>
      </c>
      <c r="N338" s="209">
        <v>2.3403</v>
      </c>
      <c r="O338" s="209">
        <v>2.6410999999999998</v>
      </c>
      <c r="P338" s="209">
        <v>2.6273187762817796</v>
      </c>
      <c r="Q338" s="209">
        <v>2.898780718336484</v>
      </c>
      <c r="R338" s="209">
        <v>5.1841999999999997</v>
      </c>
      <c r="S338" s="209">
        <v>0.58199999999999996</v>
      </c>
      <c r="T338" s="209">
        <v>0.56899999999999995</v>
      </c>
      <c r="U338" s="209">
        <v>0.56000000000000005</v>
      </c>
      <c r="V338" s="209">
        <v>0.56000000000000005</v>
      </c>
      <c r="W338" s="209" t="s">
        <v>148</v>
      </c>
      <c r="X338" s="209" t="s">
        <v>190</v>
      </c>
      <c r="Y338" s="209" t="s">
        <v>89</v>
      </c>
      <c r="Z338" s="209" t="s">
        <v>198</v>
      </c>
    </row>
    <row r="339" spans="1:26" s="209" customFormat="1" ht="16.5" customHeight="1" x14ac:dyDescent="0.25">
      <c r="A339" s="207">
        <v>5870</v>
      </c>
      <c r="B339" s="208">
        <v>43260</v>
      </c>
      <c r="C339" s="209" t="s">
        <v>1167</v>
      </c>
      <c r="D339" s="209">
        <v>66.8</v>
      </c>
      <c r="E339" s="209">
        <v>70</v>
      </c>
      <c r="F339" s="209" t="s">
        <v>291</v>
      </c>
      <c r="G339" s="209">
        <v>521333</v>
      </c>
      <c r="H339" s="209">
        <v>13160</v>
      </c>
      <c r="I339" s="209">
        <v>16.8</v>
      </c>
      <c r="J339" s="209">
        <v>115</v>
      </c>
      <c r="K339" s="209">
        <v>115</v>
      </c>
      <c r="L339" s="209">
        <v>13.9</v>
      </c>
      <c r="M339" s="209">
        <v>0.97317744154057773</v>
      </c>
      <c r="N339" s="209">
        <v>2.6781000000000001</v>
      </c>
      <c r="O339" s="209">
        <v>2.6042999999999998</v>
      </c>
      <c r="P339" s="209">
        <v>3.3216664094749428</v>
      </c>
      <c r="Q339" s="209">
        <v>3.1648258169052124</v>
      </c>
      <c r="R339" s="209">
        <v>5.1841999999999997</v>
      </c>
      <c r="S339" s="209">
        <v>0.64300000000000002</v>
      </c>
      <c r="T339" s="209">
        <v>0.63</v>
      </c>
      <c r="U339" s="209">
        <v>0.61899999999999999</v>
      </c>
      <c r="V339" s="209">
        <v>0.61899999999999999</v>
      </c>
      <c r="W339" s="209" t="s">
        <v>148</v>
      </c>
      <c r="X339" s="209" t="s">
        <v>190</v>
      </c>
      <c r="Y339" s="209" t="s">
        <v>89</v>
      </c>
      <c r="Z339" s="209" t="s">
        <v>198</v>
      </c>
    </row>
    <row r="340" spans="1:26" s="209" customFormat="1" ht="16.5" customHeight="1" x14ac:dyDescent="0.25">
      <c r="A340" s="207">
        <v>5869</v>
      </c>
      <c r="B340" s="208">
        <v>43259</v>
      </c>
      <c r="C340" s="209" t="s">
        <v>753</v>
      </c>
      <c r="D340" s="209">
        <v>68.400000000000006</v>
      </c>
      <c r="E340" s="209">
        <v>73</v>
      </c>
      <c r="F340" s="209" t="s">
        <v>291</v>
      </c>
      <c r="G340" s="209">
        <v>521333</v>
      </c>
      <c r="H340" s="209">
        <v>13160</v>
      </c>
      <c r="I340" s="209">
        <v>16.8</v>
      </c>
      <c r="J340" s="209">
        <v>115</v>
      </c>
      <c r="K340" s="209">
        <v>115</v>
      </c>
      <c r="L340" s="209">
        <v>13.9</v>
      </c>
      <c r="M340" s="209">
        <v>0.97317744154057773</v>
      </c>
      <c r="N340" s="209">
        <v>2.7101999999999999</v>
      </c>
      <c r="O340" s="209">
        <v>2.4584999999999999</v>
      </c>
      <c r="P340" s="209">
        <v>3.2014477993374348</v>
      </c>
      <c r="Q340" s="209">
        <v>2.8762006625650733</v>
      </c>
      <c r="R340" s="209">
        <v>5.2824999999999998</v>
      </c>
      <c r="S340" s="209">
        <v>0.624</v>
      </c>
      <c r="T340" s="209">
        <v>0.61799999999999999</v>
      </c>
      <c r="U340" s="209">
        <v>0.60399999999999998</v>
      </c>
      <c r="V340" s="209">
        <v>0.60399999999999998</v>
      </c>
      <c r="W340" s="209" t="s">
        <v>148</v>
      </c>
      <c r="X340" s="209" t="s">
        <v>190</v>
      </c>
      <c r="Y340" s="209" t="s">
        <v>89</v>
      </c>
      <c r="Z340" s="209" t="s">
        <v>198</v>
      </c>
    </row>
    <row r="341" spans="1:26" s="209" customFormat="1" ht="16.5" customHeight="1" x14ac:dyDescent="0.25">
      <c r="A341" s="207">
        <v>5868</v>
      </c>
      <c r="B341" s="208">
        <v>43259</v>
      </c>
      <c r="C341" s="209" t="s">
        <v>1537</v>
      </c>
      <c r="D341" s="209">
        <v>68.400000000000006</v>
      </c>
      <c r="E341" s="209">
        <v>73</v>
      </c>
      <c r="F341" s="209" t="s">
        <v>291</v>
      </c>
      <c r="G341" s="209">
        <v>521333</v>
      </c>
      <c r="H341" s="209">
        <v>13160</v>
      </c>
      <c r="I341" s="209">
        <v>16.8</v>
      </c>
      <c r="J341" s="209">
        <v>115</v>
      </c>
      <c r="K341" s="209">
        <v>115</v>
      </c>
      <c r="L341" s="209">
        <v>13.9</v>
      </c>
      <c r="M341" s="209">
        <v>0.97317744154057773</v>
      </c>
      <c r="N341" s="209">
        <v>2.4508999999999999</v>
      </c>
      <c r="O341" s="209">
        <v>2.6796000000000002</v>
      </c>
      <c r="P341" s="209">
        <v>2.9972198769522005</v>
      </c>
      <c r="Q341" s="209">
        <v>3.2413902508282066</v>
      </c>
      <c r="R341" s="209">
        <v>5.2824999999999998</v>
      </c>
      <c r="S341" s="209">
        <v>0.64600000000000002</v>
      </c>
      <c r="T341" s="209">
        <v>0.63900000000000001</v>
      </c>
      <c r="U341" s="209">
        <v>0.625</v>
      </c>
      <c r="V341" s="209">
        <v>0.625</v>
      </c>
      <c r="W341" s="209" t="s">
        <v>148</v>
      </c>
      <c r="X341" s="209" t="s">
        <v>190</v>
      </c>
      <c r="Y341" s="209" t="s">
        <v>89</v>
      </c>
      <c r="Z341" s="209" t="s">
        <v>198</v>
      </c>
    </row>
    <row r="342" spans="1:26" s="209" customFormat="1" ht="16.5" customHeight="1" x14ac:dyDescent="0.25">
      <c r="A342" s="207">
        <v>5867</v>
      </c>
      <c r="B342" s="208">
        <v>43259</v>
      </c>
      <c r="C342" s="209" t="s">
        <v>1055</v>
      </c>
      <c r="D342" s="209">
        <v>68.400000000000006</v>
      </c>
      <c r="E342" s="209">
        <v>73</v>
      </c>
      <c r="F342" s="209" t="s">
        <v>291</v>
      </c>
      <c r="G342" s="209">
        <v>521333</v>
      </c>
      <c r="H342" s="209">
        <v>13160</v>
      </c>
      <c r="I342" s="209">
        <v>16.8</v>
      </c>
      <c r="J342" s="209">
        <v>115</v>
      </c>
      <c r="K342" s="209">
        <v>115</v>
      </c>
      <c r="L342" s="209">
        <v>13.9</v>
      </c>
      <c r="M342" s="209">
        <v>0.97317744154057773</v>
      </c>
      <c r="N342" s="209">
        <v>2.4186000000000001</v>
      </c>
      <c r="O342" s="209">
        <v>2.379</v>
      </c>
      <c r="P342" s="209">
        <v>2.8112075721722669</v>
      </c>
      <c r="Q342" s="209">
        <v>2.7516687174633225</v>
      </c>
      <c r="R342" s="209">
        <v>5.2824999999999998</v>
      </c>
      <c r="S342" s="209">
        <v>0.61399999999999999</v>
      </c>
      <c r="T342" s="209">
        <v>0.61099999999999999</v>
      </c>
      <c r="U342" s="209">
        <v>0.59599999999999997</v>
      </c>
      <c r="V342" s="209">
        <v>0.59599999999999997</v>
      </c>
      <c r="W342" s="209" t="s">
        <v>148</v>
      </c>
      <c r="X342" s="209" t="s">
        <v>190</v>
      </c>
      <c r="Y342" s="209" t="s">
        <v>89</v>
      </c>
      <c r="Z342" s="209" t="s">
        <v>198</v>
      </c>
    </row>
    <row r="343" spans="1:26" s="209" customFormat="1" ht="16.5" customHeight="1" x14ac:dyDescent="0.25">
      <c r="A343" s="207">
        <v>5866</v>
      </c>
      <c r="B343" s="208">
        <v>43259</v>
      </c>
      <c r="C343" s="209" t="s">
        <v>1525</v>
      </c>
      <c r="D343" s="209">
        <v>68.400000000000006</v>
      </c>
      <c r="E343" s="209">
        <v>73</v>
      </c>
      <c r="F343" s="209" t="s">
        <v>291</v>
      </c>
      <c r="G343" s="209">
        <v>521333</v>
      </c>
      <c r="H343" s="209">
        <v>13160</v>
      </c>
      <c r="I343" s="209">
        <v>16.8</v>
      </c>
      <c r="J343" s="209">
        <v>115</v>
      </c>
      <c r="K343" s="209">
        <v>115</v>
      </c>
      <c r="L343" s="209">
        <v>13.9</v>
      </c>
      <c r="M343" s="209">
        <v>0.97317744154057773</v>
      </c>
      <c r="N343" s="209">
        <v>2.5891999999999999</v>
      </c>
      <c r="O343" s="209">
        <v>2.4375</v>
      </c>
      <c r="P343" s="209">
        <v>3.0291066729768099</v>
      </c>
      <c r="Q343" s="209">
        <v>2.883932796971131</v>
      </c>
      <c r="R343" s="209">
        <v>5.2824999999999998</v>
      </c>
      <c r="S343" s="209">
        <v>0.61799999999999999</v>
      </c>
      <c r="T343" s="209">
        <v>0.625</v>
      </c>
      <c r="U343" s="209">
        <v>0.60499999999999998</v>
      </c>
      <c r="V343" s="209">
        <v>0.60499999999999998</v>
      </c>
      <c r="W343" s="209" t="s">
        <v>148</v>
      </c>
      <c r="X343" s="209" t="s">
        <v>190</v>
      </c>
      <c r="Y343" s="209" t="s">
        <v>89</v>
      </c>
      <c r="Z343" s="209" t="s">
        <v>198</v>
      </c>
    </row>
    <row r="344" spans="1:26" s="209" customFormat="1" ht="16.5" customHeight="1" x14ac:dyDescent="0.25">
      <c r="A344" s="207">
        <v>5865</v>
      </c>
      <c r="B344" s="208">
        <v>43259</v>
      </c>
      <c r="C344" s="209" t="s">
        <v>1523</v>
      </c>
      <c r="D344" s="209">
        <v>68.400000000000006</v>
      </c>
      <c r="E344" s="209">
        <v>73</v>
      </c>
      <c r="F344" s="209" t="s">
        <v>291</v>
      </c>
      <c r="G344" s="209">
        <v>521333</v>
      </c>
      <c r="H344" s="209">
        <v>13160</v>
      </c>
      <c r="I344" s="209">
        <v>16.8</v>
      </c>
      <c r="J344" s="209">
        <v>115</v>
      </c>
      <c r="K344" s="209">
        <v>115</v>
      </c>
      <c r="L344" s="209">
        <v>13.9</v>
      </c>
      <c r="M344" s="209">
        <v>0.97317744154057773</v>
      </c>
      <c r="N344" s="209">
        <v>2.7189999999999999</v>
      </c>
      <c r="O344" s="209">
        <v>2.0065</v>
      </c>
      <c r="P344" s="209">
        <v>3.1037520113582584</v>
      </c>
      <c r="Q344" s="209">
        <v>2.2600425934690014</v>
      </c>
      <c r="R344" s="209">
        <v>5.2824999999999998</v>
      </c>
      <c r="S344" s="209">
        <v>0.60299999999999998</v>
      </c>
      <c r="T344" s="209">
        <v>0.59499999999999997</v>
      </c>
      <c r="U344" s="209">
        <v>0.58299999999999996</v>
      </c>
      <c r="V344" s="209">
        <v>0.58299999999999996</v>
      </c>
      <c r="W344" s="209" t="s">
        <v>148</v>
      </c>
      <c r="X344" s="209" t="s">
        <v>190</v>
      </c>
      <c r="Y344" s="209" t="s">
        <v>89</v>
      </c>
      <c r="Z344" s="209" t="s">
        <v>198</v>
      </c>
    </row>
    <row r="345" spans="1:26" s="209" customFormat="1" ht="16.5" customHeight="1" x14ac:dyDescent="0.25">
      <c r="A345" s="207">
        <v>5864</v>
      </c>
      <c r="B345" s="208">
        <v>43259</v>
      </c>
      <c r="C345" s="209" t="s">
        <v>1538</v>
      </c>
      <c r="D345" s="209">
        <v>63.7</v>
      </c>
      <c r="E345" s="209">
        <v>54</v>
      </c>
      <c r="F345" s="209" t="s">
        <v>291</v>
      </c>
      <c r="G345" s="209">
        <v>521333</v>
      </c>
      <c r="H345" s="209">
        <v>13160</v>
      </c>
      <c r="I345" s="209">
        <v>16.7</v>
      </c>
      <c r="J345" s="209">
        <v>113.5</v>
      </c>
      <c r="K345" s="209">
        <v>113.5</v>
      </c>
      <c r="L345" s="209">
        <v>13.9</v>
      </c>
      <c r="M345" s="209">
        <v>0.97317744154057773</v>
      </c>
      <c r="N345" s="209">
        <v>2.1312000000000002</v>
      </c>
      <c r="O345" s="209">
        <v>2.0789</v>
      </c>
      <c r="P345" s="209">
        <v>2.786</v>
      </c>
      <c r="Q345" s="209">
        <v>2.6749999999999998</v>
      </c>
      <c r="R345" s="209">
        <v>5.2824999999999998</v>
      </c>
      <c r="S345" s="209">
        <v>0.69099999999999995</v>
      </c>
      <c r="T345" s="209">
        <v>0.68</v>
      </c>
      <c r="U345" s="209">
        <v>0.66700000000000004</v>
      </c>
      <c r="V345" s="209">
        <v>0.66700000000000004</v>
      </c>
      <c r="W345" s="209" t="s">
        <v>148</v>
      </c>
      <c r="X345" s="209" t="s">
        <v>671</v>
      </c>
      <c r="Y345" s="209" t="s">
        <v>89</v>
      </c>
      <c r="Z345" s="209" t="s">
        <v>198</v>
      </c>
    </row>
    <row r="346" spans="1:26" s="209" customFormat="1" ht="16.5" customHeight="1" x14ac:dyDescent="0.25">
      <c r="A346" s="207">
        <v>5863</v>
      </c>
      <c r="B346" s="208">
        <v>43259</v>
      </c>
      <c r="C346" s="209" t="s">
        <v>1361</v>
      </c>
      <c r="D346" s="209">
        <v>64</v>
      </c>
      <c r="E346" s="209">
        <v>51</v>
      </c>
      <c r="F346" s="209" t="s">
        <v>291</v>
      </c>
      <c r="G346" s="209">
        <v>521333</v>
      </c>
      <c r="H346" s="209">
        <v>13160</v>
      </c>
      <c r="I346" s="209">
        <v>16.7</v>
      </c>
      <c r="J346" s="209">
        <v>114</v>
      </c>
      <c r="K346" s="209">
        <v>114</v>
      </c>
      <c r="L346" s="209">
        <v>13.9</v>
      </c>
      <c r="M346" s="209">
        <v>0.97317744154057773</v>
      </c>
      <c r="N346" s="209">
        <v>2.1322999999999999</v>
      </c>
      <c r="O346" s="209">
        <v>2.1093999999999999</v>
      </c>
      <c r="P346" s="209">
        <v>2.5179999999999998</v>
      </c>
      <c r="Q346" s="209">
        <v>2.4529999999999998</v>
      </c>
      <c r="R346" s="209">
        <v>5.2824999999999998</v>
      </c>
      <c r="S346" s="209">
        <v>0.624</v>
      </c>
      <c r="T346" s="209">
        <v>0.61399999999999999</v>
      </c>
      <c r="U346" s="209">
        <v>0.60199999999999998</v>
      </c>
      <c r="V346" s="209">
        <v>0.60199999999999998</v>
      </c>
      <c r="W346" s="209" t="s">
        <v>148</v>
      </c>
      <c r="X346" s="209" t="s">
        <v>671</v>
      </c>
      <c r="Y346" s="209" t="s">
        <v>89</v>
      </c>
      <c r="Z346" s="209" t="s">
        <v>198</v>
      </c>
    </row>
    <row r="347" spans="1:26" s="209" customFormat="1" ht="16.5" customHeight="1" x14ac:dyDescent="0.25">
      <c r="A347" s="207">
        <v>5862</v>
      </c>
      <c r="B347" s="208">
        <v>43259</v>
      </c>
      <c r="C347" s="209" t="s">
        <v>902</v>
      </c>
      <c r="D347" s="209">
        <v>64</v>
      </c>
      <c r="E347" s="209">
        <v>42</v>
      </c>
      <c r="F347" s="209" t="s">
        <v>291</v>
      </c>
      <c r="G347" s="209">
        <v>521333</v>
      </c>
      <c r="H347" s="209">
        <v>13160</v>
      </c>
      <c r="I347" s="209">
        <v>16.7</v>
      </c>
      <c r="J347" s="209">
        <v>114</v>
      </c>
      <c r="K347" s="209">
        <v>114</v>
      </c>
      <c r="L347" s="209">
        <v>13.9</v>
      </c>
      <c r="M347" s="209">
        <v>0.97317744154057773</v>
      </c>
      <c r="N347" s="209">
        <v>2.1232000000000002</v>
      </c>
      <c r="O347" s="209">
        <v>2.0789</v>
      </c>
      <c r="P347" s="209">
        <v>2.2639999999999998</v>
      </c>
      <c r="Q347" s="209">
        <v>2.1339999999999999</v>
      </c>
      <c r="R347" s="209">
        <v>5.2824999999999998</v>
      </c>
      <c r="S347" s="209">
        <v>0.56299999999999994</v>
      </c>
      <c r="T347" s="209">
        <v>0.54200000000000004</v>
      </c>
      <c r="U347" s="209">
        <v>0.53800000000000003</v>
      </c>
      <c r="V347" s="209">
        <v>0.53800000000000003</v>
      </c>
      <c r="W347" s="209" t="s">
        <v>148</v>
      </c>
      <c r="X347" s="209" t="s">
        <v>671</v>
      </c>
      <c r="Y347" s="209" t="s">
        <v>89</v>
      </c>
      <c r="Z347" s="209" t="s">
        <v>198</v>
      </c>
    </row>
    <row r="348" spans="1:26" s="209" customFormat="1" ht="16.5" customHeight="1" x14ac:dyDescent="0.25">
      <c r="A348" s="207">
        <v>5861</v>
      </c>
      <c r="B348" s="208">
        <v>43259</v>
      </c>
      <c r="C348" s="209" t="s">
        <v>1038</v>
      </c>
      <c r="D348" s="209">
        <v>62.8</v>
      </c>
      <c r="E348" s="209">
        <v>44</v>
      </c>
      <c r="F348" s="209" t="s">
        <v>291</v>
      </c>
      <c r="G348" s="209">
        <v>521333</v>
      </c>
      <c r="H348" s="209">
        <v>13160</v>
      </c>
      <c r="I348" s="209">
        <v>16.7</v>
      </c>
      <c r="J348" s="209">
        <v>114.5</v>
      </c>
      <c r="K348" s="209">
        <v>114.5</v>
      </c>
      <c r="L348" s="209">
        <v>13.9</v>
      </c>
      <c r="M348" s="209">
        <v>0.97317744154057773</v>
      </c>
      <c r="N348" s="209">
        <v>2.1623000000000001</v>
      </c>
      <c r="O348" s="209">
        <v>2.1105</v>
      </c>
      <c r="P348" s="209">
        <v>2.7759999999999998</v>
      </c>
      <c r="Q348" s="209">
        <v>2.605</v>
      </c>
      <c r="R348" s="209">
        <v>5.2824999999999998</v>
      </c>
      <c r="S348" s="209">
        <v>0.67800000000000005</v>
      </c>
      <c r="T348" s="209">
        <v>0.65200000000000002</v>
      </c>
      <c r="U348" s="209">
        <v>0.64700000000000002</v>
      </c>
      <c r="V348" s="209">
        <v>0.64700000000000002</v>
      </c>
      <c r="W348" s="209" t="s">
        <v>148</v>
      </c>
      <c r="X348" s="209" t="s">
        <v>671</v>
      </c>
      <c r="Y348" s="209" t="s">
        <v>89</v>
      </c>
      <c r="Z348" s="209" t="s">
        <v>198</v>
      </c>
    </row>
    <row r="349" spans="1:26" s="209" customFormat="1" ht="16.5" customHeight="1" x14ac:dyDescent="0.25">
      <c r="A349" s="207">
        <v>5860</v>
      </c>
      <c r="B349" s="208">
        <v>43259</v>
      </c>
      <c r="C349" s="209" t="s">
        <v>1539</v>
      </c>
      <c r="D349" s="209">
        <v>64</v>
      </c>
      <c r="E349" s="209">
        <v>53</v>
      </c>
      <c r="F349" s="209" t="s">
        <v>291</v>
      </c>
      <c r="G349" s="209">
        <v>521333</v>
      </c>
      <c r="H349" s="209">
        <v>13160</v>
      </c>
      <c r="I349" s="209">
        <v>16.7</v>
      </c>
      <c r="J349" s="209">
        <v>114</v>
      </c>
      <c r="K349" s="209">
        <v>114</v>
      </c>
      <c r="L349" s="209">
        <v>13.9</v>
      </c>
      <c r="M349" s="209">
        <v>0.97317744154057773</v>
      </c>
      <c r="N349" s="209">
        <v>2.1120999999999999</v>
      </c>
      <c r="O349" s="209">
        <v>2.0788000000000002</v>
      </c>
      <c r="P349" s="209">
        <v>2.4449999999999998</v>
      </c>
      <c r="Q349" s="209">
        <v>2.343</v>
      </c>
      <c r="R349" s="209">
        <v>5.2824999999999998</v>
      </c>
      <c r="S349" s="209">
        <v>0.61199999999999999</v>
      </c>
      <c r="T349" s="209">
        <v>0.59499999999999997</v>
      </c>
      <c r="U349" s="209">
        <v>0.58699999999999997</v>
      </c>
      <c r="V349" s="209">
        <v>0.58699999999999997</v>
      </c>
      <c r="W349" s="209" t="s">
        <v>148</v>
      </c>
      <c r="X349" s="209" t="s">
        <v>671</v>
      </c>
      <c r="Y349" s="209" t="s">
        <v>89</v>
      </c>
      <c r="Z349" s="209" t="s">
        <v>198</v>
      </c>
    </row>
    <row r="350" spans="1:26" s="209" customFormat="1" ht="16.5" customHeight="1" x14ac:dyDescent="0.25">
      <c r="A350" s="207">
        <v>5859</v>
      </c>
      <c r="B350" s="208">
        <v>43259</v>
      </c>
      <c r="C350" s="209" t="s">
        <v>250</v>
      </c>
      <c r="D350" s="209">
        <v>64.8</v>
      </c>
      <c r="E350" s="209">
        <v>56</v>
      </c>
      <c r="F350" s="209" t="s">
        <v>193</v>
      </c>
      <c r="G350" s="209">
        <v>625212</v>
      </c>
      <c r="H350" s="209">
        <v>13160</v>
      </c>
      <c r="I350" s="209">
        <v>24.4</v>
      </c>
      <c r="J350" s="209">
        <v>114</v>
      </c>
      <c r="K350" s="209">
        <v>114</v>
      </c>
      <c r="L350" s="209">
        <v>21.1</v>
      </c>
      <c r="M350" s="209">
        <v>0.92726081258191351</v>
      </c>
      <c r="N350" s="209">
        <v>5.1021000000000001</v>
      </c>
      <c r="O350" s="209">
        <v>5.0453999999999999</v>
      </c>
      <c r="P350" s="209">
        <v>0.998</v>
      </c>
      <c r="Q350" s="209">
        <v>0.94299999999999995</v>
      </c>
      <c r="R350" s="209">
        <v>5.2824999999999998</v>
      </c>
      <c r="S350" s="209">
        <v>0.10299999999999999</v>
      </c>
      <c r="T350" s="209">
        <v>9.9000000000000005E-2</v>
      </c>
      <c r="U350" s="209">
        <v>9.4E-2</v>
      </c>
      <c r="V350" s="209">
        <v>9.4E-2</v>
      </c>
      <c r="W350" s="209" t="s">
        <v>148</v>
      </c>
      <c r="X350" s="209" t="s">
        <v>671</v>
      </c>
      <c r="Y350" s="209" t="s">
        <v>89</v>
      </c>
      <c r="Z350" s="209" t="s">
        <v>198</v>
      </c>
    </row>
    <row r="351" spans="1:26" s="209" customFormat="1" ht="16.5" customHeight="1" x14ac:dyDescent="0.25">
      <c r="A351" s="207">
        <v>5858</v>
      </c>
      <c r="B351" s="208">
        <v>43259</v>
      </c>
      <c r="C351" s="209" t="s">
        <v>493</v>
      </c>
      <c r="D351" s="209">
        <v>63.5</v>
      </c>
      <c r="E351" s="209">
        <v>49</v>
      </c>
      <c r="F351" s="209" t="s">
        <v>193</v>
      </c>
      <c r="G351" s="209">
        <v>625212</v>
      </c>
      <c r="H351" s="209">
        <v>13160</v>
      </c>
      <c r="I351" s="209">
        <v>23.3</v>
      </c>
      <c r="J351" s="209">
        <v>114</v>
      </c>
      <c r="K351" s="209">
        <v>114</v>
      </c>
      <c r="L351" s="209">
        <v>20.100000000000001</v>
      </c>
      <c r="M351" s="209">
        <v>0.9333773087071241</v>
      </c>
      <c r="N351" s="209">
        <v>5.1422999999999996</v>
      </c>
      <c r="O351" s="209">
        <v>5.1197999999999997</v>
      </c>
      <c r="P351" s="209">
        <v>1.034</v>
      </c>
      <c r="Q351" s="209">
        <v>0.97599999999999998</v>
      </c>
      <c r="R351" s="209">
        <v>5.2824999999999998</v>
      </c>
      <c r="S351" s="209">
        <v>0.106</v>
      </c>
      <c r="T351" s="209">
        <v>0.10100000000000001</v>
      </c>
      <c r="U351" s="209">
        <v>9.7000000000000003E-2</v>
      </c>
      <c r="V351" s="209">
        <v>9.7000000000000003E-2</v>
      </c>
      <c r="W351" s="209" t="s">
        <v>148</v>
      </c>
      <c r="X351" s="209" t="s">
        <v>671</v>
      </c>
      <c r="Y351" s="209" t="s">
        <v>89</v>
      </c>
      <c r="Z351" s="209" t="s">
        <v>198</v>
      </c>
    </row>
    <row r="352" spans="1:26" s="209" customFormat="1" ht="16.5" customHeight="1" x14ac:dyDescent="0.25">
      <c r="A352" s="207">
        <v>5857</v>
      </c>
      <c r="B352" s="208">
        <v>43259</v>
      </c>
      <c r="C352" s="209" t="s">
        <v>492</v>
      </c>
      <c r="D352" s="209">
        <v>65.099999999999994</v>
      </c>
      <c r="E352" s="209">
        <v>56</v>
      </c>
      <c r="F352" s="209" t="s">
        <v>193</v>
      </c>
      <c r="G352" s="209">
        <v>625212</v>
      </c>
      <c r="H352" s="209">
        <v>13160</v>
      </c>
      <c r="I352" s="209">
        <v>23.5</v>
      </c>
      <c r="J352" s="209">
        <v>114</v>
      </c>
      <c r="K352" s="209">
        <v>114</v>
      </c>
      <c r="L352" s="209">
        <v>20.3</v>
      </c>
      <c r="M352" s="209">
        <v>0.9321475625823451</v>
      </c>
      <c r="N352" s="209">
        <v>5.1722999999999999</v>
      </c>
      <c r="O352" s="209">
        <v>5.1298000000000004</v>
      </c>
      <c r="P352" s="209">
        <v>0.90200000000000002</v>
      </c>
      <c r="Q352" s="209">
        <v>0.75600000000000001</v>
      </c>
      <c r="R352" s="209">
        <v>5.2824999999999998</v>
      </c>
      <c r="S352" s="209">
        <v>9.1999999999999998E-2</v>
      </c>
      <c r="T352" s="209">
        <v>7.8E-2</v>
      </c>
      <c r="U352" s="209">
        <v>7.9000000000000001E-2</v>
      </c>
      <c r="V352" s="209">
        <v>7.9000000000000001E-2</v>
      </c>
      <c r="W352" s="209" t="s">
        <v>148</v>
      </c>
      <c r="X352" s="209" t="s">
        <v>671</v>
      </c>
      <c r="Y352" s="209" t="s">
        <v>89</v>
      </c>
      <c r="Z352" s="209" t="s">
        <v>198</v>
      </c>
    </row>
    <row r="353" spans="1:26" s="209" customFormat="1" ht="16.5" customHeight="1" x14ac:dyDescent="0.25">
      <c r="A353" s="207">
        <v>5856</v>
      </c>
      <c r="B353" s="208">
        <v>43259</v>
      </c>
      <c r="C353" s="209" t="s">
        <v>1426</v>
      </c>
      <c r="D353" s="209">
        <v>64</v>
      </c>
      <c r="E353" s="209">
        <v>50</v>
      </c>
      <c r="F353" s="209" t="s">
        <v>193</v>
      </c>
      <c r="G353" s="209">
        <v>625212</v>
      </c>
      <c r="H353" s="209">
        <v>13160</v>
      </c>
      <c r="I353" s="209">
        <v>24.3</v>
      </c>
      <c r="J353" s="209">
        <v>114.5</v>
      </c>
      <c r="K353" s="209">
        <v>114.5</v>
      </c>
      <c r="L353" s="209">
        <v>21</v>
      </c>
      <c r="M353" s="209">
        <v>0.9278688524590164</v>
      </c>
      <c r="N353" s="209">
        <v>5.1166999999999998</v>
      </c>
      <c r="O353" s="209">
        <v>5.0366999999999997</v>
      </c>
      <c r="P353" s="209">
        <v>1.0109999999999999</v>
      </c>
      <c r="Q353" s="209">
        <v>0.92300000000000004</v>
      </c>
      <c r="R353" s="209">
        <v>5.2824999999999998</v>
      </c>
      <c r="S353" s="209">
        <v>0.104</v>
      </c>
      <c r="T353" s="209">
        <v>9.7000000000000003E-2</v>
      </c>
      <c r="U353" s="209">
        <v>9.2999999999999999E-2</v>
      </c>
      <c r="V353" s="209">
        <v>9.2999999999999999E-2</v>
      </c>
      <c r="W353" s="209" t="s">
        <v>148</v>
      </c>
      <c r="X353" s="209" t="s">
        <v>671</v>
      </c>
      <c r="Y353" s="209" t="s">
        <v>89</v>
      </c>
      <c r="Z353" s="209" t="s">
        <v>198</v>
      </c>
    </row>
    <row r="354" spans="1:26" s="209" customFormat="1" ht="16.5" customHeight="1" x14ac:dyDescent="0.25">
      <c r="A354" s="207">
        <v>5855</v>
      </c>
      <c r="B354" s="208">
        <v>43259</v>
      </c>
      <c r="C354" s="209" t="s">
        <v>219</v>
      </c>
      <c r="D354" s="209">
        <v>63.5</v>
      </c>
      <c r="E354" s="209">
        <v>50</v>
      </c>
      <c r="F354" s="209" t="s">
        <v>193</v>
      </c>
      <c r="G354" s="209">
        <v>625212</v>
      </c>
      <c r="H354" s="209">
        <v>13160</v>
      </c>
      <c r="I354" s="209">
        <v>24.8</v>
      </c>
      <c r="J354" s="209">
        <v>114</v>
      </c>
      <c r="K354" s="209">
        <v>114</v>
      </c>
      <c r="L354" s="209">
        <v>21.5</v>
      </c>
      <c r="M354" s="209">
        <v>0.92483660130718959</v>
      </c>
      <c r="N354" s="209">
        <v>5.1634000000000002</v>
      </c>
      <c r="O354" s="209">
        <v>5.1189</v>
      </c>
      <c r="P354" s="209">
        <v>0.97799999999999998</v>
      </c>
      <c r="Q354" s="209">
        <v>0.878</v>
      </c>
      <c r="R354" s="209">
        <v>5.2824999999999998</v>
      </c>
      <c r="S354" s="209">
        <v>0.1</v>
      </c>
      <c r="T354" s="209">
        <v>9.0999999999999998E-2</v>
      </c>
      <c r="U354" s="209">
        <v>8.7999999999999995E-2</v>
      </c>
      <c r="V354" s="209">
        <v>8.7999999999999995E-2</v>
      </c>
      <c r="W354" s="209" t="s">
        <v>148</v>
      </c>
      <c r="X354" s="209" t="s">
        <v>671</v>
      </c>
      <c r="Y354" s="209" t="s">
        <v>89</v>
      </c>
      <c r="Z354" s="209" t="s">
        <v>198</v>
      </c>
    </row>
    <row r="355" spans="1:26" s="209" customFormat="1" ht="16.5" customHeight="1" x14ac:dyDescent="0.25">
      <c r="A355" s="207">
        <v>5854</v>
      </c>
      <c r="B355" s="208">
        <v>43259</v>
      </c>
      <c r="C355" s="209" t="s">
        <v>216</v>
      </c>
      <c r="D355" s="209">
        <v>64</v>
      </c>
      <c r="E355" s="209">
        <v>53</v>
      </c>
      <c r="F355" s="209" t="s">
        <v>187</v>
      </c>
      <c r="G355" s="209">
        <v>916148</v>
      </c>
      <c r="H355" s="209">
        <v>13160</v>
      </c>
      <c r="I355" s="209">
        <v>34.4</v>
      </c>
      <c r="J355" s="209">
        <v>75</v>
      </c>
      <c r="K355" s="209">
        <v>75</v>
      </c>
      <c r="L355" s="209">
        <v>33.1</v>
      </c>
      <c r="M355" s="209">
        <v>0.85965978128797083</v>
      </c>
      <c r="N355" s="209">
        <v>5.1231999999999998</v>
      </c>
      <c r="O355" s="209">
        <v>5.1010999999999997</v>
      </c>
      <c r="P355" s="209">
        <v>0.27600000000000002</v>
      </c>
      <c r="Q355" s="209">
        <v>0.24299999999999999</v>
      </c>
      <c r="R355" s="209">
        <v>5.2824999999999998</v>
      </c>
      <c r="S355" s="209">
        <v>2.8000000000000001E-2</v>
      </c>
      <c r="T355" s="209">
        <v>2.5000000000000001E-2</v>
      </c>
      <c r="U355" s="209">
        <v>2.3E-2</v>
      </c>
      <c r="V355" s="209">
        <v>2.3E-2</v>
      </c>
      <c r="W355" s="209" t="s">
        <v>148</v>
      </c>
      <c r="X355" s="209" t="s">
        <v>671</v>
      </c>
      <c r="Y355" s="209" t="s">
        <v>89</v>
      </c>
      <c r="Z355" s="209" t="s">
        <v>207</v>
      </c>
    </row>
    <row r="356" spans="1:26" s="209" customFormat="1" ht="16.5" customHeight="1" x14ac:dyDescent="0.25">
      <c r="A356" s="207">
        <v>5853</v>
      </c>
      <c r="B356" s="208">
        <v>43259</v>
      </c>
      <c r="C356" s="209" t="s">
        <v>1432</v>
      </c>
      <c r="D356" s="209">
        <v>62.8</v>
      </c>
      <c r="E356" s="209">
        <v>45</v>
      </c>
      <c r="F356" s="209" t="s">
        <v>291</v>
      </c>
      <c r="G356" s="209">
        <v>521333</v>
      </c>
      <c r="H356" s="209">
        <v>13160</v>
      </c>
      <c r="I356" s="209">
        <v>16.7</v>
      </c>
      <c r="J356" s="209">
        <v>114</v>
      </c>
      <c r="K356" s="209">
        <v>114</v>
      </c>
      <c r="L356" s="209">
        <v>13.9</v>
      </c>
      <c r="M356" s="209">
        <v>0.97317744154057773</v>
      </c>
      <c r="N356" s="209">
        <v>2.1432000000000002</v>
      </c>
      <c r="O356" s="209">
        <v>2.1124000000000001</v>
      </c>
      <c r="P356" s="209">
        <v>2.766</v>
      </c>
      <c r="Q356" s="209">
        <v>2.6339999999999999</v>
      </c>
      <c r="R356" s="209">
        <v>5.2824999999999998</v>
      </c>
      <c r="S356" s="209">
        <v>0.68200000000000005</v>
      </c>
      <c r="T356" s="209">
        <v>0.65900000000000003</v>
      </c>
      <c r="U356" s="209">
        <v>0.65300000000000002</v>
      </c>
      <c r="V356" s="209">
        <v>0.65300000000000002</v>
      </c>
      <c r="W356" s="209" t="s">
        <v>148</v>
      </c>
      <c r="X356" s="209" t="s">
        <v>671</v>
      </c>
      <c r="Y356" s="209" t="s">
        <v>89</v>
      </c>
      <c r="Z356" s="209" t="s">
        <v>198</v>
      </c>
    </row>
    <row r="357" spans="1:26" s="209" customFormat="1" ht="16.5" customHeight="1" x14ac:dyDescent="0.25">
      <c r="A357" s="207">
        <v>5852</v>
      </c>
      <c r="B357" s="208">
        <v>43259</v>
      </c>
      <c r="C357" s="209" t="s">
        <v>794</v>
      </c>
      <c r="D357" s="209">
        <v>64.8</v>
      </c>
      <c r="E357" s="209">
        <v>59</v>
      </c>
      <c r="F357" s="209" t="s">
        <v>291</v>
      </c>
      <c r="G357" s="209">
        <v>521333</v>
      </c>
      <c r="H357" s="209">
        <v>13160</v>
      </c>
      <c r="I357" s="209">
        <v>16.8</v>
      </c>
      <c r="J357" s="209">
        <v>115</v>
      </c>
      <c r="K357" s="209">
        <v>115</v>
      </c>
      <c r="L357" s="209">
        <v>13.9</v>
      </c>
      <c r="M357" s="209">
        <v>0.97317744154057773</v>
      </c>
      <c r="N357" s="209">
        <v>2.1667999999999998</v>
      </c>
      <c r="O357" s="209">
        <v>2.1432000000000002</v>
      </c>
      <c r="P357" s="209">
        <v>2.6749999999999998</v>
      </c>
      <c r="Q357" s="209">
        <v>2.5539999999999998</v>
      </c>
      <c r="R357" s="209">
        <v>5.2824999999999998</v>
      </c>
      <c r="S357" s="209">
        <v>0.65200000000000002</v>
      </c>
      <c r="T357" s="209">
        <v>0.63</v>
      </c>
      <c r="U357" s="209">
        <v>0.624</v>
      </c>
      <c r="V357" s="209">
        <v>0.624</v>
      </c>
      <c r="W357" s="209" t="s">
        <v>148</v>
      </c>
      <c r="X357" s="209" t="s">
        <v>671</v>
      </c>
      <c r="Y357" s="209" t="s">
        <v>89</v>
      </c>
      <c r="Z357" s="209" t="s">
        <v>198</v>
      </c>
    </row>
    <row r="358" spans="1:26" s="209" customFormat="1" ht="16.5" customHeight="1" x14ac:dyDescent="0.25">
      <c r="A358" s="207">
        <v>5851</v>
      </c>
      <c r="B358" s="208">
        <v>43259</v>
      </c>
      <c r="C358" s="209" t="s">
        <v>1540</v>
      </c>
      <c r="D358" s="209">
        <v>64.2</v>
      </c>
      <c r="E358" s="209">
        <v>59</v>
      </c>
      <c r="F358" s="209" t="s">
        <v>291</v>
      </c>
      <c r="G358" s="209">
        <v>521333</v>
      </c>
      <c r="H358" s="209">
        <v>13160</v>
      </c>
      <c r="I358" s="209">
        <v>16.7</v>
      </c>
      <c r="J358" s="209">
        <v>114</v>
      </c>
      <c r="K358" s="209">
        <v>114</v>
      </c>
      <c r="L358" s="209">
        <v>13.9</v>
      </c>
      <c r="M358" s="209">
        <v>0.97317744154057773</v>
      </c>
      <c r="N358" s="209">
        <v>2.1423000000000001</v>
      </c>
      <c r="O358" s="209">
        <v>2.1177999999999999</v>
      </c>
      <c r="P358" s="209">
        <v>2.476</v>
      </c>
      <c r="Q358" s="209">
        <v>2.4020000000000001</v>
      </c>
      <c r="R358" s="209">
        <v>5.2824999999999998</v>
      </c>
      <c r="S358" s="209">
        <v>0.61099999999999999</v>
      </c>
      <c r="T358" s="209">
        <v>0.59899999999999998</v>
      </c>
      <c r="U358" s="209">
        <v>0.58899999999999997</v>
      </c>
      <c r="V358" s="209">
        <v>0.58899999999999997</v>
      </c>
      <c r="W358" s="209" t="s">
        <v>148</v>
      </c>
      <c r="X358" s="209" t="s">
        <v>671</v>
      </c>
      <c r="Y358" s="209" t="s">
        <v>89</v>
      </c>
      <c r="Z358" s="209" t="s">
        <v>198</v>
      </c>
    </row>
    <row r="359" spans="1:26" s="209" customFormat="1" ht="16.5" customHeight="1" x14ac:dyDescent="0.25">
      <c r="A359" s="207">
        <v>5850</v>
      </c>
      <c r="B359" s="208">
        <v>43259</v>
      </c>
      <c r="C359" s="209" t="s">
        <v>1530</v>
      </c>
      <c r="D359" s="209">
        <v>64.2</v>
      </c>
      <c r="E359" s="209">
        <v>61</v>
      </c>
      <c r="F359" s="209" t="s">
        <v>291</v>
      </c>
      <c r="G359" s="209">
        <v>521333</v>
      </c>
      <c r="H359" s="209">
        <v>13160</v>
      </c>
      <c r="I359" s="209">
        <v>16.7</v>
      </c>
      <c r="J359" s="209">
        <v>114.5</v>
      </c>
      <c r="K359" s="209">
        <v>114.5</v>
      </c>
      <c r="L359" s="209">
        <v>13.9</v>
      </c>
      <c r="M359" s="209">
        <v>0.97317744154057773</v>
      </c>
      <c r="N359" s="209">
        <v>2.1534</v>
      </c>
      <c r="O359" s="209">
        <v>2.1076000000000001</v>
      </c>
      <c r="P359" s="209">
        <v>2.8319999999999999</v>
      </c>
      <c r="Q359" s="209">
        <v>2.7010000000000001</v>
      </c>
      <c r="R359" s="209">
        <v>5.2824999999999998</v>
      </c>
      <c r="S359" s="209">
        <v>0.69499999999999995</v>
      </c>
      <c r="T359" s="209">
        <v>0.67700000000000005</v>
      </c>
      <c r="U359" s="209">
        <v>0.66800000000000004</v>
      </c>
      <c r="V359" s="209">
        <v>0.66800000000000004</v>
      </c>
      <c r="W359" s="209" t="s">
        <v>148</v>
      </c>
      <c r="X359" s="209" t="s">
        <v>671</v>
      </c>
      <c r="Y359" s="209" t="s">
        <v>89</v>
      </c>
      <c r="Z359" s="209" t="s">
        <v>198</v>
      </c>
    </row>
    <row r="360" spans="1:26" s="209" customFormat="1" ht="16.5" customHeight="1" x14ac:dyDescent="0.25">
      <c r="A360" s="207">
        <v>5849</v>
      </c>
      <c r="B360" s="208">
        <v>43259</v>
      </c>
      <c r="C360" s="209" t="s">
        <v>1536</v>
      </c>
      <c r="D360" s="209">
        <v>66.900000000000006</v>
      </c>
      <c r="E360" s="209">
        <v>70</v>
      </c>
      <c r="F360" s="209" t="s">
        <v>291</v>
      </c>
      <c r="G360" s="209">
        <v>521333</v>
      </c>
      <c r="H360" s="209">
        <v>13160</v>
      </c>
      <c r="I360" s="209">
        <v>16.8</v>
      </c>
      <c r="J360" s="209">
        <v>115</v>
      </c>
      <c r="K360" s="209">
        <v>115</v>
      </c>
      <c r="L360" s="209">
        <v>13.9</v>
      </c>
      <c r="M360" s="209">
        <v>0.97317744154057773</v>
      </c>
      <c r="N360" s="209">
        <v>2.1072000000000002</v>
      </c>
      <c r="O360" s="209">
        <v>2.6732999999999998</v>
      </c>
      <c r="P360" s="209">
        <v>2.3894231897775677</v>
      </c>
      <c r="Q360" s="209">
        <v>2.9402504495977282</v>
      </c>
      <c r="R360" s="209">
        <v>5.2824999999999998</v>
      </c>
      <c r="S360" s="209">
        <v>0.59899999999999998</v>
      </c>
      <c r="T360" s="209">
        <v>0.58099999999999996</v>
      </c>
      <c r="U360" s="209">
        <v>0.57399999999999995</v>
      </c>
      <c r="V360" s="209">
        <v>0.57399999999999995</v>
      </c>
      <c r="W360" s="209" t="s">
        <v>148</v>
      </c>
      <c r="X360" s="209" t="s">
        <v>190</v>
      </c>
      <c r="Y360" s="209" t="s">
        <v>89</v>
      </c>
      <c r="Z360" s="209" t="s">
        <v>198</v>
      </c>
    </row>
    <row r="361" spans="1:26" s="209" customFormat="1" ht="16.5" customHeight="1" x14ac:dyDescent="0.25">
      <c r="A361" s="207">
        <v>5848</v>
      </c>
      <c r="B361" s="208">
        <v>43259</v>
      </c>
      <c r="C361" s="209" t="s">
        <v>377</v>
      </c>
      <c r="D361" s="209">
        <v>66.900000000000006</v>
      </c>
      <c r="E361" s="209">
        <v>70</v>
      </c>
      <c r="F361" s="209" t="s">
        <v>291</v>
      </c>
      <c r="G361" s="209">
        <v>521333</v>
      </c>
      <c r="H361" s="209">
        <v>13160</v>
      </c>
      <c r="I361" s="209">
        <v>16.8</v>
      </c>
      <c r="J361" s="209">
        <v>115</v>
      </c>
      <c r="K361" s="209">
        <v>115</v>
      </c>
      <c r="L361" s="209">
        <v>13.9</v>
      </c>
      <c r="M361" s="209">
        <v>0.97317744154057773</v>
      </c>
      <c r="N361" s="209">
        <v>2.3319000000000001</v>
      </c>
      <c r="O361" s="209">
        <v>2.4064000000000001</v>
      </c>
      <c r="P361" s="209">
        <v>2.8031358258400378</v>
      </c>
      <c r="Q361" s="209">
        <v>2.8835801230477998</v>
      </c>
      <c r="R361" s="209">
        <v>5.2824999999999998</v>
      </c>
      <c r="S361" s="209">
        <v>0.63500000000000001</v>
      </c>
      <c r="T361" s="209">
        <v>0.63300000000000001</v>
      </c>
      <c r="U361" s="209">
        <v>0.61699999999999999</v>
      </c>
      <c r="V361" s="209">
        <v>0.61699999999999999</v>
      </c>
      <c r="W361" s="209" t="s">
        <v>148</v>
      </c>
      <c r="X361" s="209" t="s">
        <v>190</v>
      </c>
      <c r="Y361" s="209" t="s">
        <v>89</v>
      </c>
      <c r="Z361" s="209" t="s">
        <v>198</v>
      </c>
    </row>
    <row r="362" spans="1:26" s="209" customFormat="1" ht="16.5" customHeight="1" x14ac:dyDescent="0.25">
      <c r="A362" s="207">
        <v>5847</v>
      </c>
      <c r="B362" s="208">
        <v>43259</v>
      </c>
      <c r="C362" s="209" t="s">
        <v>903</v>
      </c>
      <c r="D362" s="209">
        <v>66.900000000000006</v>
      </c>
      <c r="E362" s="209">
        <v>70</v>
      </c>
      <c r="F362" s="209" t="s">
        <v>291</v>
      </c>
      <c r="G362" s="209">
        <v>521333</v>
      </c>
      <c r="H362" s="209">
        <v>13160</v>
      </c>
      <c r="I362" s="209">
        <v>16.8</v>
      </c>
      <c r="J362" s="209">
        <v>115</v>
      </c>
      <c r="K362" s="209">
        <v>115</v>
      </c>
      <c r="L362" s="209">
        <v>13.9</v>
      </c>
      <c r="M362" s="209">
        <v>0.97317744154057773</v>
      </c>
      <c r="N362" s="209">
        <v>2.8929999999999998</v>
      </c>
      <c r="O362" s="209">
        <v>2.1781999999999999</v>
      </c>
      <c r="P362" s="209">
        <v>3.3845224798864169</v>
      </c>
      <c r="Q362" s="209">
        <v>2.6018820634169426</v>
      </c>
      <c r="R362" s="209">
        <v>5.2824999999999998</v>
      </c>
      <c r="S362" s="209">
        <v>0.61799999999999999</v>
      </c>
      <c r="T362" s="209">
        <v>0.63100000000000001</v>
      </c>
      <c r="U362" s="209">
        <v>0.60799999999999998</v>
      </c>
      <c r="V362" s="209">
        <v>0.60799999999999998</v>
      </c>
      <c r="W362" s="209" t="s">
        <v>148</v>
      </c>
      <c r="X362" s="209" t="s">
        <v>190</v>
      </c>
      <c r="Y362" s="209" t="s">
        <v>89</v>
      </c>
      <c r="Z362" s="209" t="s">
        <v>198</v>
      </c>
    </row>
    <row r="363" spans="1:26" s="209" customFormat="1" ht="16.5" customHeight="1" x14ac:dyDescent="0.25">
      <c r="A363" s="207">
        <v>5846</v>
      </c>
      <c r="B363" s="208">
        <v>43258</v>
      </c>
      <c r="C363" s="209" t="s">
        <v>1541</v>
      </c>
      <c r="D363" s="209">
        <v>67.2</v>
      </c>
      <c r="E363" s="209">
        <v>59</v>
      </c>
      <c r="F363" s="209" t="s">
        <v>291</v>
      </c>
      <c r="G363" s="209">
        <v>521333</v>
      </c>
      <c r="H363" s="209">
        <v>13160</v>
      </c>
      <c r="I363" s="209">
        <v>16.8</v>
      </c>
      <c r="J363" s="209">
        <v>115</v>
      </c>
      <c r="K363" s="209">
        <v>115</v>
      </c>
      <c r="L363" s="209">
        <v>13.9</v>
      </c>
      <c r="M363" s="209">
        <v>0.97317744154057773</v>
      </c>
      <c r="N363" s="209">
        <v>2.3711000000000002</v>
      </c>
      <c r="O363" s="209">
        <v>2.3256000000000001</v>
      </c>
      <c r="P363" s="209">
        <v>3.0077882315099611</v>
      </c>
      <c r="Q363" s="209">
        <v>2.9874724081780348</v>
      </c>
      <c r="R363" s="209">
        <v>4.9743000000000004</v>
      </c>
      <c r="S363" s="209">
        <v>0.63100000000000001</v>
      </c>
      <c r="T363" s="209">
        <v>0.63900000000000001</v>
      </c>
      <c r="U363" s="209">
        <v>0.61799999999999999</v>
      </c>
      <c r="V363" s="209">
        <v>0.61799999999999999</v>
      </c>
      <c r="W363" s="209" t="s">
        <v>148</v>
      </c>
      <c r="X363" s="209" t="s">
        <v>190</v>
      </c>
      <c r="Y363" s="209" t="s">
        <v>89</v>
      </c>
      <c r="Z363" s="209" t="s">
        <v>198</v>
      </c>
    </row>
    <row r="364" spans="1:26" s="209" customFormat="1" ht="16.5" customHeight="1" x14ac:dyDescent="0.25">
      <c r="A364" s="207">
        <v>5845</v>
      </c>
      <c r="B364" s="208">
        <v>43258</v>
      </c>
      <c r="C364" s="209" t="s">
        <v>1542</v>
      </c>
      <c r="D364" s="209">
        <v>67.2</v>
      </c>
      <c r="E364" s="209">
        <v>59</v>
      </c>
      <c r="F364" s="209" t="s">
        <v>291</v>
      </c>
      <c r="G364" s="209">
        <v>521333</v>
      </c>
      <c r="H364" s="209">
        <v>13160</v>
      </c>
      <c r="I364" s="209">
        <v>16.8</v>
      </c>
      <c r="J364" s="209">
        <v>115</v>
      </c>
      <c r="K364" s="209">
        <v>115</v>
      </c>
      <c r="L364" s="209">
        <v>13.9</v>
      </c>
      <c r="M364" s="209">
        <v>0.97317744154057773</v>
      </c>
      <c r="N364" s="209">
        <v>2.6802000000000001</v>
      </c>
      <c r="O364" s="209">
        <v>2.2199</v>
      </c>
      <c r="P364" s="209">
        <v>3.2867378324588379</v>
      </c>
      <c r="Q364" s="209">
        <v>2.6687176085077295</v>
      </c>
      <c r="R364" s="209">
        <v>4.9743000000000004</v>
      </c>
      <c r="S364" s="209">
        <v>0.61</v>
      </c>
      <c r="T364" s="209">
        <v>0.59799999999999998</v>
      </c>
      <c r="U364" s="209">
        <v>0.58799999999999997</v>
      </c>
      <c r="V364" s="209">
        <v>0.58799999999999997</v>
      </c>
      <c r="W364" s="209" t="s">
        <v>148</v>
      </c>
      <c r="X364" s="209" t="s">
        <v>190</v>
      </c>
      <c r="Y364" s="209" t="s">
        <v>89</v>
      </c>
      <c r="Z364" s="209" t="s">
        <v>198</v>
      </c>
    </row>
    <row r="365" spans="1:26" s="209" customFormat="1" ht="16.5" customHeight="1" x14ac:dyDescent="0.25">
      <c r="A365" s="207">
        <v>5844</v>
      </c>
      <c r="B365" s="208">
        <v>43258</v>
      </c>
      <c r="C365" s="209" t="s">
        <v>1534</v>
      </c>
      <c r="D365" s="209">
        <v>67.2</v>
      </c>
      <c r="E365" s="209">
        <v>59</v>
      </c>
      <c r="F365" s="209" t="s">
        <v>291</v>
      </c>
      <c r="G365" s="209">
        <v>521333</v>
      </c>
      <c r="H365" s="209">
        <v>13160</v>
      </c>
      <c r="I365" s="209">
        <v>16.8</v>
      </c>
      <c r="J365" s="209">
        <v>115</v>
      </c>
      <c r="K365" s="209">
        <v>115</v>
      </c>
      <c r="L365" s="209">
        <v>13.9</v>
      </c>
      <c r="M365" s="209">
        <v>0.97317744154057773</v>
      </c>
      <c r="N365" s="209">
        <v>2.1976</v>
      </c>
      <c r="O365" s="209">
        <v>2.4563999999999999</v>
      </c>
      <c r="P365" s="209">
        <v>2.6463269203707052</v>
      </c>
      <c r="Q365" s="209">
        <v>2.9184657137687715</v>
      </c>
      <c r="R365" s="209">
        <v>4.9743000000000004</v>
      </c>
      <c r="S365" s="209">
        <v>0.59899999999999998</v>
      </c>
      <c r="T365" s="209">
        <v>0.59099999999999997</v>
      </c>
      <c r="U365" s="209">
        <v>0.57899999999999996</v>
      </c>
      <c r="V365" s="209">
        <v>0.57899999999999996</v>
      </c>
      <c r="W365" s="209" t="s">
        <v>148</v>
      </c>
      <c r="X365" s="209" t="s">
        <v>190</v>
      </c>
      <c r="Y365" s="209" t="s">
        <v>89</v>
      </c>
      <c r="Z365" s="209" t="s">
        <v>198</v>
      </c>
    </row>
    <row r="366" spans="1:26" s="209" customFormat="1" ht="16.5" customHeight="1" x14ac:dyDescent="0.25">
      <c r="A366" s="207">
        <v>5843</v>
      </c>
      <c r="B366" s="208">
        <v>43258</v>
      </c>
      <c r="C366" s="209" t="s">
        <v>1543</v>
      </c>
      <c r="D366" s="209">
        <v>67.2</v>
      </c>
      <c r="E366" s="209">
        <v>56</v>
      </c>
      <c r="F366" s="209" t="s">
        <v>291</v>
      </c>
      <c r="G366" s="209">
        <v>521333</v>
      </c>
      <c r="H366" s="209">
        <v>13160</v>
      </c>
      <c r="I366" s="209">
        <v>16.8</v>
      </c>
      <c r="J366" s="209">
        <v>115</v>
      </c>
      <c r="K366" s="209">
        <v>115</v>
      </c>
      <c r="L366" s="209">
        <v>13.9</v>
      </c>
      <c r="M366" s="209">
        <v>0.97317744154057773</v>
      </c>
      <c r="N366" s="209">
        <v>2.4582999999999999</v>
      </c>
      <c r="O366" s="209">
        <v>2.1671999999999998</v>
      </c>
      <c r="P366" s="209">
        <v>3.177707215085539</v>
      </c>
      <c r="Q366" s="209">
        <v>2.753493757915686</v>
      </c>
      <c r="R366" s="209">
        <v>4.9743000000000004</v>
      </c>
      <c r="S366" s="209">
        <v>0.64300000000000002</v>
      </c>
      <c r="T366" s="209">
        <v>0.63200000000000001</v>
      </c>
      <c r="U366" s="209">
        <v>0.62</v>
      </c>
      <c r="V366" s="209">
        <v>0.62</v>
      </c>
      <c r="W366" s="209" t="s">
        <v>148</v>
      </c>
      <c r="X366" s="209" t="s">
        <v>190</v>
      </c>
      <c r="Y366" s="209" t="s">
        <v>89</v>
      </c>
      <c r="Z366" s="209" t="s">
        <v>198</v>
      </c>
    </row>
    <row r="367" spans="1:26" s="209" customFormat="1" ht="16.5" customHeight="1" x14ac:dyDescent="0.25">
      <c r="A367" s="207">
        <v>5842</v>
      </c>
      <c r="B367" s="208">
        <v>43258</v>
      </c>
      <c r="C367" s="209" t="s">
        <v>1524</v>
      </c>
      <c r="D367" s="209">
        <v>64</v>
      </c>
      <c r="E367" s="209">
        <v>47</v>
      </c>
      <c r="F367" s="209" t="s">
        <v>291</v>
      </c>
      <c r="G367" s="209">
        <v>521333</v>
      </c>
      <c r="H367" s="209">
        <v>13160</v>
      </c>
      <c r="I367" s="209">
        <v>16.8</v>
      </c>
      <c r="J367" s="209">
        <v>115</v>
      </c>
      <c r="K367" s="209">
        <v>115</v>
      </c>
      <c r="L367" s="209">
        <v>13.9</v>
      </c>
      <c r="M367" s="209">
        <v>0.97317744154057773</v>
      </c>
      <c r="N367" s="209">
        <v>2.1332</v>
      </c>
      <c r="O367" s="209">
        <v>2.1011000000000002</v>
      </c>
      <c r="P367" s="209">
        <v>2.7450000000000001</v>
      </c>
      <c r="Q367" s="209">
        <v>2.6110000000000002</v>
      </c>
      <c r="R367" s="209">
        <v>4.9743000000000004</v>
      </c>
      <c r="S367" s="209">
        <v>0.64</v>
      </c>
      <c r="T367" s="209">
        <v>0.61799999999999999</v>
      </c>
      <c r="U367" s="209">
        <v>0.61199999999999999</v>
      </c>
      <c r="V367" s="209">
        <v>0.61199999999999999</v>
      </c>
      <c r="W367" s="209" t="s">
        <v>148</v>
      </c>
      <c r="X367" s="209" t="s">
        <v>671</v>
      </c>
      <c r="Y367" s="209" t="s">
        <v>89</v>
      </c>
      <c r="Z367" s="209" t="s">
        <v>198</v>
      </c>
    </row>
    <row r="368" spans="1:26" s="209" customFormat="1" ht="16.5" customHeight="1" x14ac:dyDescent="0.25">
      <c r="A368" s="207">
        <v>5841</v>
      </c>
      <c r="B368" s="208">
        <v>43258</v>
      </c>
      <c r="C368" s="209" t="s">
        <v>1544</v>
      </c>
      <c r="D368" s="209">
        <v>65.099999999999994</v>
      </c>
      <c r="E368" s="209">
        <v>45</v>
      </c>
      <c r="F368" s="209" t="s">
        <v>291</v>
      </c>
      <c r="G368" s="209">
        <v>521333</v>
      </c>
      <c r="H368" s="209">
        <v>13160</v>
      </c>
      <c r="I368" s="209">
        <v>16.7</v>
      </c>
      <c r="J368" s="209">
        <v>114.5</v>
      </c>
      <c r="K368" s="209">
        <v>114.5</v>
      </c>
      <c r="L368" s="209">
        <v>13.9</v>
      </c>
      <c r="M368" s="209">
        <v>0.97317744154057773</v>
      </c>
      <c r="N368" s="209">
        <v>2.1231</v>
      </c>
      <c r="O368" s="209">
        <v>2.1012</v>
      </c>
      <c r="P368" s="209">
        <v>2.6120000000000001</v>
      </c>
      <c r="Q368" s="209">
        <v>2.476</v>
      </c>
      <c r="R368" s="209">
        <v>4.9743000000000004</v>
      </c>
      <c r="S368" s="209">
        <v>0.61199999999999999</v>
      </c>
      <c r="T368" s="209">
        <v>0.58599999999999997</v>
      </c>
      <c r="U368" s="209">
        <v>0.58299999999999996</v>
      </c>
      <c r="V368" s="209">
        <v>0.58299999999999996</v>
      </c>
      <c r="W368" s="209" t="s">
        <v>148</v>
      </c>
      <c r="X368" s="209" t="s">
        <v>671</v>
      </c>
      <c r="Y368" s="209" t="s">
        <v>89</v>
      </c>
      <c r="Z368" s="209" t="s">
        <v>198</v>
      </c>
    </row>
    <row r="369" spans="1:26" s="209" customFormat="1" ht="16.5" customHeight="1" x14ac:dyDescent="0.25">
      <c r="A369" s="207">
        <v>5840</v>
      </c>
      <c r="B369" s="208">
        <v>43258</v>
      </c>
      <c r="C369" s="209" t="s">
        <v>1545</v>
      </c>
      <c r="D369" s="209">
        <v>65.2</v>
      </c>
      <c r="E369" s="209">
        <v>47</v>
      </c>
      <c r="F369" s="209" t="s">
        <v>291</v>
      </c>
      <c r="G369" s="209">
        <v>521333</v>
      </c>
      <c r="H369" s="209">
        <v>13160</v>
      </c>
      <c r="I369" s="209">
        <v>16.7</v>
      </c>
      <c r="J369" s="209">
        <v>114.5</v>
      </c>
      <c r="K369" s="209">
        <v>114.5</v>
      </c>
      <c r="L369" s="209">
        <v>13.9</v>
      </c>
      <c r="M369" s="209">
        <v>0.97317744154057773</v>
      </c>
      <c r="N369" s="209">
        <v>2.1520999999999999</v>
      </c>
      <c r="O369" s="209">
        <v>2.1166999999999998</v>
      </c>
      <c r="P369" s="209">
        <v>2.9929999999999999</v>
      </c>
      <c r="Q369" s="209">
        <v>2.843</v>
      </c>
      <c r="R369" s="209">
        <v>4.9743000000000004</v>
      </c>
      <c r="S369" s="209">
        <v>0.69199999999999995</v>
      </c>
      <c r="T369" s="209">
        <v>0.66800000000000004</v>
      </c>
      <c r="U369" s="209">
        <v>0.66200000000000003</v>
      </c>
      <c r="V369" s="209">
        <v>0.66200000000000003</v>
      </c>
      <c r="W369" s="209" t="s">
        <v>148</v>
      </c>
      <c r="X369" s="209" t="s">
        <v>671</v>
      </c>
      <c r="Y369" s="209" t="s">
        <v>89</v>
      </c>
      <c r="Z369" s="209" t="s">
        <v>198</v>
      </c>
    </row>
    <row r="370" spans="1:26" s="209" customFormat="1" ht="16.5" customHeight="1" x14ac:dyDescent="0.25">
      <c r="A370" s="207">
        <v>5839</v>
      </c>
      <c r="B370" s="208">
        <v>43258</v>
      </c>
      <c r="C370" s="209" t="s">
        <v>1546</v>
      </c>
      <c r="D370" s="209">
        <v>65.099999999999994</v>
      </c>
      <c r="E370" s="209">
        <v>42</v>
      </c>
      <c r="F370" s="209" t="s">
        <v>291</v>
      </c>
      <c r="G370" s="209">
        <v>521333</v>
      </c>
      <c r="H370" s="209">
        <v>13160</v>
      </c>
      <c r="I370" s="209">
        <v>16.8</v>
      </c>
      <c r="J370" s="209">
        <v>115</v>
      </c>
      <c r="K370" s="209">
        <v>115</v>
      </c>
      <c r="L370" s="209">
        <v>13.9</v>
      </c>
      <c r="M370" s="209">
        <v>0.97317744154057773</v>
      </c>
      <c r="N370" s="209">
        <v>2.1522999999999999</v>
      </c>
      <c r="O370" s="209">
        <v>2.1255999999999999</v>
      </c>
      <c r="P370" s="209">
        <v>2.9849999999999999</v>
      </c>
      <c r="Q370" s="209">
        <v>2.8319999999999999</v>
      </c>
      <c r="R370" s="209">
        <v>4.9743000000000004</v>
      </c>
      <c r="S370" s="209">
        <v>0.69</v>
      </c>
      <c r="T370" s="209">
        <v>0.66300000000000003</v>
      </c>
      <c r="U370" s="209">
        <v>0.65800000000000003</v>
      </c>
      <c r="V370" s="209">
        <v>0.65800000000000003</v>
      </c>
      <c r="W370" s="209" t="s">
        <v>148</v>
      </c>
      <c r="X370" s="209" t="s">
        <v>671</v>
      </c>
      <c r="Y370" s="209" t="s">
        <v>89</v>
      </c>
      <c r="Z370" s="209" t="s">
        <v>198</v>
      </c>
    </row>
    <row r="371" spans="1:26" s="209" customFormat="1" ht="16.5" customHeight="1" x14ac:dyDescent="0.25">
      <c r="A371" s="207">
        <v>5838</v>
      </c>
      <c r="B371" s="208">
        <v>43258</v>
      </c>
      <c r="C371" s="209" t="s">
        <v>1470</v>
      </c>
      <c r="D371" s="209">
        <v>65.099999999999994</v>
      </c>
      <c r="E371" s="209">
        <v>47</v>
      </c>
      <c r="F371" s="209" t="s">
        <v>291</v>
      </c>
      <c r="G371" s="209">
        <v>521333</v>
      </c>
      <c r="H371" s="209">
        <v>13160</v>
      </c>
      <c r="I371" s="209">
        <v>16.8</v>
      </c>
      <c r="J371" s="209">
        <v>115</v>
      </c>
      <c r="K371" s="209">
        <v>115</v>
      </c>
      <c r="L371" s="209">
        <v>13.9</v>
      </c>
      <c r="M371" s="209">
        <v>0.97317744154057773</v>
      </c>
      <c r="N371" s="209">
        <v>2.1432000000000002</v>
      </c>
      <c r="O371" s="209">
        <v>2.1097000000000001</v>
      </c>
      <c r="P371" s="209">
        <v>3.012</v>
      </c>
      <c r="Q371" s="209">
        <v>2.9319999999999999</v>
      </c>
      <c r="R371" s="209">
        <v>4.9743000000000004</v>
      </c>
      <c r="S371" s="209">
        <v>0.69899999999999995</v>
      </c>
      <c r="T371" s="209">
        <v>0.69099999999999995</v>
      </c>
      <c r="U371" s="209">
        <v>0.67600000000000005</v>
      </c>
      <c r="V371" s="209">
        <v>0.67600000000000005</v>
      </c>
      <c r="W371" s="209" t="s">
        <v>148</v>
      </c>
      <c r="X371" s="209" t="s">
        <v>671</v>
      </c>
      <c r="Y371" s="209" t="s">
        <v>89</v>
      </c>
      <c r="Z371" s="209" t="s">
        <v>198</v>
      </c>
    </row>
    <row r="372" spans="1:26" s="209" customFormat="1" ht="16.5" customHeight="1" x14ac:dyDescent="0.25">
      <c r="A372" s="207">
        <v>5837</v>
      </c>
      <c r="B372" s="208">
        <v>43258</v>
      </c>
      <c r="C372" s="209" t="s">
        <v>1313</v>
      </c>
      <c r="D372" s="209">
        <v>65.099999999999994</v>
      </c>
      <c r="E372" s="209">
        <v>45</v>
      </c>
      <c r="F372" s="209" t="s">
        <v>193</v>
      </c>
      <c r="G372" s="209">
        <v>625212</v>
      </c>
      <c r="H372" s="209">
        <v>13160</v>
      </c>
      <c r="I372" s="209">
        <v>23.5</v>
      </c>
      <c r="J372" s="209">
        <v>114.5</v>
      </c>
      <c r="K372" s="209">
        <v>114.5</v>
      </c>
      <c r="L372" s="209">
        <v>20.3</v>
      </c>
      <c r="M372" s="209">
        <v>0.9321475625823451</v>
      </c>
      <c r="N372" s="209">
        <v>5.1203000000000003</v>
      </c>
      <c r="O372" s="209">
        <v>5.0673000000000004</v>
      </c>
      <c r="P372" s="209">
        <v>0.83399999999999996</v>
      </c>
      <c r="Q372" s="209">
        <v>0.76700000000000002</v>
      </c>
      <c r="R372" s="209">
        <v>4.9743000000000004</v>
      </c>
      <c r="S372" s="209">
        <v>8.1000000000000003E-2</v>
      </c>
      <c r="T372" s="209">
        <v>7.4999999999999997E-2</v>
      </c>
      <c r="U372" s="209">
        <v>7.2999999999999995E-2</v>
      </c>
      <c r="V372" s="209">
        <v>7.2999999999999995E-2</v>
      </c>
      <c r="W372" s="209" t="s">
        <v>148</v>
      </c>
      <c r="X372" s="209" t="s">
        <v>671</v>
      </c>
      <c r="Y372" s="209" t="s">
        <v>89</v>
      </c>
      <c r="Z372" s="209" t="s">
        <v>198</v>
      </c>
    </row>
    <row r="373" spans="1:26" s="209" customFormat="1" ht="16.5" customHeight="1" x14ac:dyDescent="0.25">
      <c r="A373" s="207">
        <v>5836</v>
      </c>
      <c r="B373" s="208">
        <v>43258</v>
      </c>
      <c r="C373" s="209" t="s">
        <v>1318</v>
      </c>
      <c r="D373" s="209">
        <v>65.7</v>
      </c>
      <c r="E373" s="209">
        <v>49</v>
      </c>
      <c r="F373" s="209" t="s">
        <v>193</v>
      </c>
      <c r="G373" s="209">
        <v>625212</v>
      </c>
      <c r="H373" s="209">
        <v>13160</v>
      </c>
      <c r="I373" s="209">
        <v>23.8</v>
      </c>
      <c r="J373" s="209">
        <v>115</v>
      </c>
      <c r="K373" s="209">
        <v>115</v>
      </c>
      <c r="L373" s="209">
        <v>20.5</v>
      </c>
      <c r="M373" s="209">
        <v>0.93092105263157898</v>
      </c>
      <c r="N373" s="209">
        <v>5.1134000000000004</v>
      </c>
      <c r="O373" s="209">
        <v>5.0823</v>
      </c>
      <c r="P373" s="209">
        <v>0.96499999999999997</v>
      </c>
      <c r="Q373" s="209">
        <v>0.85399999999999998</v>
      </c>
      <c r="R373" s="209">
        <v>4.9743000000000004</v>
      </c>
      <c r="S373" s="209">
        <v>9.4E-2</v>
      </c>
      <c r="T373" s="209">
        <v>8.4000000000000005E-2</v>
      </c>
      <c r="U373" s="209">
        <v>8.3000000000000004E-2</v>
      </c>
      <c r="V373" s="209">
        <v>8.3000000000000004E-2</v>
      </c>
      <c r="W373" s="209" t="s">
        <v>148</v>
      </c>
      <c r="X373" s="209" t="s">
        <v>671</v>
      </c>
      <c r="Y373" s="209" t="s">
        <v>89</v>
      </c>
      <c r="Z373" s="209" t="s">
        <v>198</v>
      </c>
    </row>
    <row r="374" spans="1:26" s="209" customFormat="1" ht="16.5" customHeight="1" x14ac:dyDescent="0.25">
      <c r="A374" s="207">
        <v>5835</v>
      </c>
      <c r="B374" s="208">
        <v>43258</v>
      </c>
      <c r="C374" s="209" t="s">
        <v>1547</v>
      </c>
      <c r="D374" s="209">
        <v>65.599999999999994</v>
      </c>
      <c r="E374" s="209">
        <v>52</v>
      </c>
      <c r="F374" s="209" t="s">
        <v>193</v>
      </c>
      <c r="G374" s="209">
        <v>625212</v>
      </c>
      <c r="H374" s="209">
        <v>13160</v>
      </c>
      <c r="I374" s="209">
        <v>22.8</v>
      </c>
      <c r="J374" s="209">
        <v>115</v>
      </c>
      <c r="K374" s="209">
        <v>115</v>
      </c>
      <c r="L374" s="209">
        <v>19.600000000000001</v>
      </c>
      <c r="M374" s="209">
        <v>0.93646591661151557</v>
      </c>
      <c r="N374" s="209">
        <v>5.1731999999999996</v>
      </c>
      <c r="O374" s="209">
        <v>5.1277999999999997</v>
      </c>
      <c r="P374" s="209">
        <v>1.042</v>
      </c>
      <c r="Q374" s="209">
        <v>0.97599999999999998</v>
      </c>
      <c r="R374" s="209">
        <v>4.9743000000000004</v>
      </c>
      <c r="S374" s="209">
        <v>0.1</v>
      </c>
      <c r="T374" s="209">
        <v>9.5000000000000001E-2</v>
      </c>
      <c r="U374" s="209">
        <v>9.0999999999999998E-2</v>
      </c>
      <c r="V374" s="209">
        <v>9.0999999999999998E-2</v>
      </c>
      <c r="W374" s="209" t="s">
        <v>148</v>
      </c>
      <c r="X374" s="209" t="s">
        <v>671</v>
      </c>
      <c r="Y374" s="209" t="s">
        <v>89</v>
      </c>
      <c r="Z374" s="209" t="s">
        <v>198</v>
      </c>
    </row>
    <row r="375" spans="1:26" s="209" customFormat="1" ht="16.5" customHeight="1" x14ac:dyDescent="0.25">
      <c r="A375" s="207">
        <v>5834</v>
      </c>
      <c r="B375" s="208">
        <v>43258</v>
      </c>
      <c r="C375" s="209" t="s">
        <v>1548</v>
      </c>
      <c r="D375" s="209">
        <v>65.3</v>
      </c>
      <c r="E375" s="209">
        <v>45</v>
      </c>
      <c r="F375" s="209" t="s">
        <v>193</v>
      </c>
      <c r="G375" s="209">
        <v>625212</v>
      </c>
      <c r="H375" s="209">
        <v>13160</v>
      </c>
      <c r="I375" s="209">
        <v>23.5</v>
      </c>
      <c r="J375" s="209">
        <v>115</v>
      </c>
      <c r="K375" s="209">
        <v>115</v>
      </c>
      <c r="L375" s="209">
        <v>20.2</v>
      </c>
      <c r="M375" s="209">
        <v>0.93276203032300598</v>
      </c>
      <c r="N375" s="209">
        <v>5.1782000000000004</v>
      </c>
      <c r="O375" s="209">
        <v>5.1452999999999998</v>
      </c>
      <c r="P375" s="209">
        <v>0.94299999999999995</v>
      </c>
      <c r="Q375" s="209">
        <v>0.79300000000000004</v>
      </c>
      <c r="R375" s="209">
        <v>4.9743000000000004</v>
      </c>
      <c r="S375" s="209">
        <v>9.0999999999999998E-2</v>
      </c>
      <c r="T375" s="209">
        <v>7.6999999999999999E-2</v>
      </c>
      <c r="U375" s="209">
        <v>7.8E-2</v>
      </c>
      <c r="V375" s="209">
        <v>7.8E-2</v>
      </c>
      <c r="W375" s="209" t="s">
        <v>148</v>
      </c>
      <c r="X375" s="209" t="s">
        <v>671</v>
      </c>
      <c r="Y375" s="209" t="s">
        <v>89</v>
      </c>
      <c r="Z375" s="209" t="s">
        <v>198</v>
      </c>
    </row>
    <row r="376" spans="1:26" s="209" customFormat="1" ht="16.5" customHeight="1" x14ac:dyDescent="0.25">
      <c r="A376" s="207">
        <v>5833</v>
      </c>
      <c r="B376" s="208">
        <v>43258</v>
      </c>
      <c r="C376" s="209" t="s">
        <v>1387</v>
      </c>
      <c r="D376" s="209">
        <v>65.3</v>
      </c>
      <c r="E376" s="209">
        <v>45</v>
      </c>
      <c r="F376" s="209" t="s">
        <v>193</v>
      </c>
      <c r="G376" s="209">
        <v>625212</v>
      </c>
      <c r="H376" s="209">
        <v>13160</v>
      </c>
      <c r="I376" s="209">
        <v>23.1</v>
      </c>
      <c r="J376" s="209">
        <v>114.5</v>
      </c>
      <c r="K376" s="209">
        <v>114.5</v>
      </c>
      <c r="L376" s="209">
        <v>19.899999999999999</v>
      </c>
      <c r="M376" s="209">
        <v>0.93461030383091148</v>
      </c>
      <c r="N376" s="209">
        <v>5.1155999999999997</v>
      </c>
      <c r="O376" s="209">
        <v>5.1032000000000002</v>
      </c>
      <c r="P376" s="209">
        <v>0.997</v>
      </c>
      <c r="Q376" s="209">
        <v>0.86399999999999999</v>
      </c>
      <c r="R376" s="209">
        <v>4.9743000000000004</v>
      </c>
      <c r="S376" s="209">
        <v>9.7000000000000003E-2</v>
      </c>
      <c r="T376" s="209">
        <v>8.4000000000000005E-2</v>
      </c>
      <c r="U376" s="209">
        <v>8.5000000000000006E-2</v>
      </c>
      <c r="V376" s="209">
        <v>8.5000000000000006E-2</v>
      </c>
      <c r="W376" s="209" t="s">
        <v>148</v>
      </c>
      <c r="X376" s="209" t="s">
        <v>671</v>
      </c>
      <c r="Y376" s="209" t="s">
        <v>89</v>
      </c>
      <c r="Z376" s="209" t="s">
        <v>198</v>
      </c>
    </row>
    <row r="377" spans="1:26" s="209" customFormat="1" ht="16.5" customHeight="1" x14ac:dyDescent="0.25">
      <c r="A377" s="207">
        <v>5832</v>
      </c>
      <c r="B377" s="208">
        <v>43258</v>
      </c>
      <c r="C377" s="209" t="s">
        <v>669</v>
      </c>
      <c r="D377" s="209">
        <v>65.099999999999994</v>
      </c>
      <c r="E377" s="209">
        <v>47</v>
      </c>
      <c r="F377" s="209" t="s">
        <v>187</v>
      </c>
      <c r="G377" s="209">
        <v>916148</v>
      </c>
      <c r="H377" s="209">
        <v>13160</v>
      </c>
      <c r="I377" s="209">
        <v>34.4</v>
      </c>
      <c r="J377" s="209">
        <v>79.5</v>
      </c>
      <c r="K377" s="209">
        <v>79.5</v>
      </c>
      <c r="L377" s="209">
        <v>32.700000000000003</v>
      </c>
      <c r="M377" s="209">
        <v>0.86175395858708903</v>
      </c>
      <c r="N377" s="209">
        <v>5.1722999999999999</v>
      </c>
      <c r="O377" s="209">
        <v>5.0921000000000003</v>
      </c>
      <c r="P377" s="209">
        <v>0.46200000000000002</v>
      </c>
      <c r="Q377" s="209">
        <v>0.376</v>
      </c>
      <c r="R377" s="209">
        <v>4.9743000000000004</v>
      </c>
      <c r="S377" s="209">
        <v>4.3999999999999997E-2</v>
      </c>
      <c r="T377" s="209">
        <v>3.6999999999999998E-2</v>
      </c>
      <c r="U377" s="209">
        <v>3.5000000000000003E-2</v>
      </c>
      <c r="V377" s="209">
        <v>3.5000000000000003E-2</v>
      </c>
      <c r="W377" s="209" t="s">
        <v>148</v>
      </c>
      <c r="X377" s="209" t="s">
        <v>671</v>
      </c>
      <c r="Y377" s="209" t="s">
        <v>89</v>
      </c>
      <c r="Z377" s="209" t="s">
        <v>207</v>
      </c>
    </row>
    <row r="378" spans="1:26" s="209" customFormat="1" ht="16.5" customHeight="1" x14ac:dyDescent="0.25">
      <c r="A378" s="207">
        <v>5831</v>
      </c>
      <c r="B378" s="208">
        <v>43258</v>
      </c>
      <c r="C378" s="209" t="s">
        <v>1482</v>
      </c>
      <c r="D378" s="209">
        <v>65.900000000000006</v>
      </c>
      <c r="E378" s="209">
        <v>49</v>
      </c>
      <c r="F378" s="209" t="s">
        <v>187</v>
      </c>
      <c r="G378" s="209">
        <v>916148</v>
      </c>
      <c r="H378" s="209">
        <v>13160</v>
      </c>
      <c r="I378" s="209">
        <v>34.200000000000003</v>
      </c>
      <c r="J378" s="209">
        <v>80.5</v>
      </c>
      <c r="K378" s="209">
        <v>80.5</v>
      </c>
      <c r="L378" s="209">
        <v>32.4</v>
      </c>
      <c r="M378" s="209">
        <v>0.86333129957291033</v>
      </c>
      <c r="N378" s="209">
        <v>5.1322999999999999</v>
      </c>
      <c r="O378" s="209">
        <v>5.0342000000000002</v>
      </c>
      <c r="P378" s="209">
        <v>0.35599999999999998</v>
      </c>
      <c r="Q378" s="209">
        <v>0.312</v>
      </c>
      <c r="R378" s="209">
        <v>4.9743000000000004</v>
      </c>
      <c r="S378" s="209">
        <v>3.5000000000000003E-2</v>
      </c>
      <c r="T378" s="209">
        <v>3.1E-2</v>
      </c>
      <c r="U378" s="209">
        <v>2.8000000000000001E-2</v>
      </c>
      <c r="V378" s="209">
        <v>2.8000000000000001E-2</v>
      </c>
      <c r="W378" s="209" t="s">
        <v>148</v>
      </c>
      <c r="X378" s="209" t="s">
        <v>671</v>
      </c>
      <c r="Y378" s="209" t="s">
        <v>89</v>
      </c>
      <c r="Z378" s="209" t="s">
        <v>207</v>
      </c>
    </row>
    <row r="379" spans="1:26" s="209" customFormat="1" ht="16.5" customHeight="1" x14ac:dyDescent="0.25">
      <c r="A379" s="207">
        <v>5830</v>
      </c>
      <c r="B379" s="208">
        <v>43258</v>
      </c>
      <c r="C379" s="209" t="s">
        <v>1549</v>
      </c>
      <c r="D379" s="209">
        <v>64.599999999999994</v>
      </c>
      <c r="E379" s="209">
        <v>44</v>
      </c>
      <c r="F379" s="209" t="s">
        <v>291</v>
      </c>
      <c r="G379" s="209">
        <v>521333</v>
      </c>
      <c r="H379" s="209">
        <v>13160</v>
      </c>
      <c r="I379" s="209">
        <v>16.7</v>
      </c>
      <c r="J379" s="209">
        <v>114.5</v>
      </c>
      <c r="K379" s="209">
        <v>114.5</v>
      </c>
      <c r="L379" s="209">
        <v>13.9</v>
      </c>
      <c r="M379" s="209">
        <v>0.97317744154057773</v>
      </c>
      <c r="N379" s="209">
        <v>2.1541999999999999</v>
      </c>
      <c r="O379" s="209">
        <v>2.1242999999999999</v>
      </c>
      <c r="P379" s="209">
        <v>2.887</v>
      </c>
      <c r="Q379" s="209">
        <v>2.734</v>
      </c>
      <c r="R379" s="209">
        <v>4.9743000000000004</v>
      </c>
      <c r="S379" s="209">
        <v>0.66700000000000004</v>
      </c>
      <c r="T379" s="209">
        <v>0.64</v>
      </c>
      <c r="U379" s="209">
        <v>0.63600000000000001</v>
      </c>
      <c r="V379" s="209">
        <v>0.63600000000000001</v>
      </c>
      <c r="W379" s="209" t="s">
        <v>148</v>
      </c>
      <c r="X379" s="209" t="s">
        <v>671</v>
      </c>
      <c r="Y379" s="209" t="s">
        <v>89</v>
      </c>
      <c r="Z379" s="209" t="s">
        <v>198</v>
      </c>
    </row>
    <row r="380" spans="1:26" s="209" customFormat="1" ht="16.5" customHeight="1" x14ac:dyDescent="0.25">
      <c r="A380" s="207">
        <v>5829</v>
      </c>
      <c r="B380" s="208">
        <v>43258</v>
      </c>
      <c r="C380" s="209" t="s">
        <v>901</v>
      </c>
      <c r="D380" s="209">
        <v>67.2</v>
      </c>
      <c r="E380" s="209">
        <v>59</v>
      </c>
      <c r="F380" s="209" t="s">
        <v>291</v>
      </c>
      <c r="G380" s="209">
        <v>521333</v>
      </c>
      <c r="H380" s="209">
        <v>13160</v>
      </c>
      <c r="I380" s="209">
        <v>16.8</v>
      </c>
      <c r="J380" s="209">
        <v>115</v>
      </c>
      <c r="K380" s="209">
        <v>115</v>
      </c>
      <c r="L380" s="209">
        <v>13.9</v>
      </c>
      <c r="M380" s="209">
        <v>0.97317744154057773</v>
      </c>
      <c r="N380" s="209">
        <v>2.8115999999999999</v>
      </c>
      <c r="O380" s="209">
        <v>2.5478999999999998</v>
      </c>
      <c r="P380" s="209">
        <v>3.7530957119594706</v>
      </c>
      <c r="Q380" s="209">
        <v>3.3754821783969602</v>
      </c>
      <c r="R380" s="209">
        <v>4.9743000000000004</v>
      </c>
      <c r="S380" s="209">
        <v>0.66400000000000003</v>
      </c>
      <c r="T380" s="209">
        <v>0.65900000000000003</v>
      </c>
      <c r="U380" s="209">
        <v>0.64400000000000002</v>
      </c>
      <c r="V380" s="209">
        <v>0.64400000000000002</v>
      </c>
      <c r="W380" s="209" t="s">
        <v>148</v>
      </c>
      <c r="X380" s="209" t="s">
        <v>190</v>
      </c>
      <c r="Y380" s="209" t="s">
        <v>89</v>
      </c>
      <c r="Z380" s="209" t="s">
        <v>198</v>
      </c>
    </row>
    <row r="381" spans="1:26" s="209" customFormat="1" ht="16.5" customHeight="1" x14ac:dyDescent="0.25">
      <c r="A381" s="207">
        <v>5828</v>
      </c>
      <c r="B381" s="208">
        <v>43258</v>
      </c>
      <c r="C381" s="209" t="s">
        <v>862</v>
      </c>
      <c r="D381" s="209">
        <v>67.2</v>
      </c>
      <c r="E381" s="209">
        <v>59</v>
      </c>
      <c r="F381" s="209" t="s">
        <v>291</v>
      </c>
      <c r="G381" s="209">
        <v>521333</v>
      </c>
      <c r="H381" s="209">
        <v>13160</v>
      </c>
      <c r="I381" s="209">
        <v>16.899999999999999</v>
      </c>
      <c r="J381" s="209">
        <v>115</v>
      </c>
      <c r="K381" s="209">
        <v>115</v>
      </c>
      <c r="L381" s="209">
        <v>14</v>
      </c>
      <c r="M381" s="209">
        <v>0.97250859106529208</v>
      </c>
      <c r="N381" s="209">
        <v>2.8304</v>
      </c>
      <c r="O381" s="209">
        <v>2.7742</v>
      </c>
      <c r="P381" s="209">
        <v>3.8692318517178292</v>
      </c>
      <c r="Q381" s="209">
        <v>3.7589425647829846</v>
      </c>
      <c r="R381" s="209">
        <v>4.9743000000000004</v>
      </c>
      <c r="S381" s="209">
        <v>0.68</v>
      </c>
      <c r="T381" s="209">
        <v>0.67400000000000004</v>
      </c>
      <c r="U381" s="209">
        <v>0.65800000000000003</v>
      </c>
      <c r="V381" s="209">
        <v>0.65800000000000003</v>
      </c>
      <c r="W381" s="209" t="s">
        <v>148</v>
      </c>
      <c r="X381" s="209" t="s">
        <v>190</v>
      </c>
      <c r="Y381" s="209" t="s">
        <v>89</v>
      </c>
      <c r="Z381" s="209" t="s">
        <v>198</v>
      </c>
    </row>
    <row r="382" spans="1:26" s="209" customFormat="1" ht="16.5" customHeight="1" x14ac:dyDescent="0.25">
      <c r="A382" s="207">
        <v>5827</v>
      </c>
      <c r="B382" s="208">
        <v>43258</v>
      </c>
      <c r="C382" s="209" t="s">
        <v>1550</v>
      </c>
      <c r="D382" s="209">
        <v>67.2</v>
      </c>
      <c r="E382" s="209">
        <v>59</v>
      </c>
      <c r="F382" s="209" t="s">
        <v>291</v>
      </c>
      <c r="G382" s="209">
        <v>521333</v>
      </c>
      <c r="H382" s="209">
        <v>13160</v>
      </c>
      <c r="I382" s="209">
        <v>16.899999999999999</v>
      </c>
      <c r="J382" s="209">
        <v>115</v>
      </c>
      <c r="K382" s="209">
        <v>115</v>
      </c>
      <c r="L382" s="209">
        <v>14</v>
      </c>
      <c r="M382" s="209">
        <v>0.97250859106529208</v>
      </c>
      <c r="N382" s="209">
        <v>2.3628999999999998</v>
      </c>
      <c r="O382" s="209">
        <v>2.5415000000000001</v>
      </c>
      <c r="P382" s="209">
        <v>3.0116370142532611</v>
      </c>
      <c r="Q382" s="209">
        <v>3.1881792413002836</v>
      </c>
      <c r="R382" s="209">
        <v>4.9743000000000004</v>
      </c>
      <c r="S382" s="209">
        <v>0.63400000000000001</v>
      </c>
      <c r="T382" s="209">
        <v>0.624</v>
      </c>
      <c r="U382" s="209">
        <v>0.61199999999999999</v>
      </c>
      <c r="V382" s="209">
        <v>0.61199999999999999</v>
      </c>
      <c r="W382" s="209" t="s">
        <v>148</v>
      </c>
      <c r="X382" s="209" t="s">
        <v>190</v>
      </c>
      <c r="Y382" s="209" t="s">
        <v>89</v>
      </c>
      <c r="Z382" s="209" t="s">
        <v>198</v>
      </c>
    </row>
    <row r="383" spans="1:26" s="209" customFormat="1" ht="16.5" customHeight="1" x14ac:dyDescent="0.25">
      <c r="A383" s="207">
        <v>5826</v>
      </c>
      <c r="B383" s="208">
        <v>43258</v>
      </c>
      <c r="C383" s="209" t="s">
        <v>1551</v>
      </c>
      <c r="D383" s="209">
        <v>65.5</v>
      </c>
      <c r="E383" s="209">
        <v>49</v>
      </c>
      <c r="F383" s="209" t="s">
        <v>291</v>
      </c>
      <c r="G383" s="209">
        <v>521333</v>
      </c>
      <c r="H383" s="209">
        <v>13160</v>
      </c>
      <c r="I383" s="209">
        <v>16.8</v>
      </c>
      <c r="J383" s="209">
        <v>115</v>
      </c>
      <c r="K383" s="209">
        <v>115</v>
      </c>
      <c r="L383" s="209">
        <v>13.9</v>
      </c>
      <c r="M383" s="209">
        <v>0.97317744154057773</v>
      </c>
      <c r="N383" s="209">
        <v>2.1198000000000001</v>
      </c>
      <c r="O383" s="209">
        <v>2.4853000000000001</v>
      </c>
      <c r="P383" s="209">
        <v>2.5654254870031963</v>
      </c>
      <c r="Q383" s="209">
        <v>3.0327424964316587</v>
      </c>
      <c r="R383" s="209">
        <v>4.9743000000000004</v>
      </c>
      <c r="S383" s="209">
        <v>0.60199999999999998</v>
      </c>
      <c r="T383" s="209">
        <v>0.60699999999999998</v>
      </c>
      <c r="U383" s="209">
        <v>0.58799999999999997</v>
      </c>
      <c r="V383" s="209">
        <v>0.58799999999999997</v>
      </c>
      <c r="W383" s="209" t="s">
        <v>148</v>
      </c>
      <c r="X383" s="209" t="s">
        <v>190</v>
      </c>
      <c r="Y383" s="209" t="s">
        <v>89</v>
      </c>
      <c r="Z383" s="209" t="s">
        <v>198</v>
      </c>
    </row>
    <row r="384" spans="1:26" s="209" customFormat="1" ht="16.5" customHeight="1" x14ac:dyDescent="0.25">
      <c r="A384" s="207">
        <v>5825</v>
      </c>
      <c r="B384" s="208">
        <v>43258</v>
      </c>
      <c r="C384" s="209" t="s">
        <v>754</v>
      </c>
      <c r="D384" s="209">
        <v>62.1</v>
      </c>
      <c r="E384" s="209">
        <v>66</v>
      </c>
      <c r="F384" s="209" t="s">
        <v>291</v>
      </c>
      <c r="G384" s="209">
        <v>521333</v>
      </c>
      <c r="H384" s="209">
        <v>13160</v>
      </c>
      <c r="I384" s="209">
        <v>16.8</v>
      </c>
      <c r="J384" s="209">
        <v>115</v>
      </c>
      <c r="K384" s="209">
        <v>115</v>
      </c>
      <c r="L384" s="209">
        <v>13.9</v>
      </c>
      <c r="M384" s="209">
        <v>0.97317744154057773</v>
      </c>
      <c r="N384" s="209">
        <v>2.0341999999999998</v>
      </c>
      <c r="O384" s="209">
        <v>2.1783999999999999</v>
      </c>
      <c r="P384" s="209">
        <v>2.4319999999999999</v>
      </c>
      <c r="Q384" s="209">
        <v>2.5449999999999999</v>
      </c>
      <c r="R384" s="209">
        <v>4.9743000000000004</v>
      </c>
      <c r="S384" s="209">
        <v>0.59499999999999997</v>
      </c>
      <c r="T384" s="209">
        <v>0.58099999999999996</v>
      </c>
      <c r="U384" s="209">
        <v>0.57199999999999995</v>
      </c>
      <c r="V384" s="209">
        <v>0.57199999999999995</v>
      </c>
      <c r="W384" s="209" t="s">
        <v>148</v>
      </c>
      <c r="X384" s="209" t="s">
        <v>1451</v>
      </c>
      <c r="Y384" s="209" t="s">
        <v>89</v>
      </c>
      <c r="Z384" s="209" t="s">
        <v>198</v>
      </c>
    </row>
    <row r="385" spans="1:26" s="209" customFormat="1" ht="16.5" customHeight="1" x14ac:dyDescent="0.25">
      <c r="A385" s="207">
        <v>5824</v>
      </c>
      <c r="B385" s="208">
        <v>43258</v>
      </c>
      <c r="C385" s="209" t="s">
        <v>1552</v>
      </c>
      <c r="D385" s="209">
        <v>66.599999999999994</v>
      </c>
      <c r="E385" s="209">
        <v>67</v>
      </c>
      <c r="F385" s="209" t="s">
        <v>291</v>
      </c>
      <c r="G385" s="209">
        <v>521333</v>
      </c>
      <c r="H385" s="209">
        <v>13160</v>
      </c>
      <c r="I385" s="209">
        <v>16.8</v>
      </c>
      <c r="J385" s="209">
        <v>115</v>
      </c>
      <c r="K385" s="209">
        <v>115</v>
      </c>
      <c r="L385" s="209">
        <v>13.9</v>
      </c>
      <c r="M385" s="209">
        <v>0.97317744154057773</v>
      </c>
      <c r="N385" s="209">
        <v>2.0339999999999998</v>
      </c>
      <c r="O385" s="209">
        <v>2.4350000000000001</v>
      </c>
      <c r="P385" s="209">
        <v>2.3450000000000002</v>
      </c>
      <c r="Q385" s="209">
        <v>2.7890000000000001</v>
      </c>
      <c r="R385" s="209">
        <v>4.9743000000000004</v>
      </c>
      <c r="S385" s="209">
        <v>0.57299999999999995</v>
      </c>
      <c r="T385" s="209">
        <v>0.56999999999999995</v>
      </c>
      <c r="U385" s="209">
        <v>0.55600000000000005</v>
      </c>
      <c r="V385" s="209">
        <v>0.55600000000000005</v>
      </c>
      <c r="W385" s="209" t="s">
        <v>148</v>
      </c>
      <c r="X385" s="209" t="s">
        <v>1451</v>
      </c>
      <c r="Y385" s="209" t="s">
        <v>89</v>
      </c>
      <c r="Z385" s="209" t="s">
        <v>198</v>
      </c>
    </row>
    <row r="386" spans="1:26" s="209" customFormat="1" ht="16.5" customHeight="1" x14ac:dyDescent="0.25">
      <c r="A386" s="207">
        <v>5823</v>
      </c>
      <c r="B386" s="208">
        <v>43258</v>
      </c>
      <c r="C386" s="209" t="s">
        <v>1553</v>
      </c>
      <c r="D386" s="209">
        <v>66.599999999999994</v>
      </c>
      <c r="E386" s="209">
        <v>61</v>
      </c>
      <c r="F386" s="209" t="s">
        <v>291</v>
      </c>
      <c r="G386" s="209">
        <v>521333</v>
      </c>
      <c r="H386" s="209">
        <v>13160</v>
      </c>
      <c r="I386" s="209">
        <v>16.8</v>
      </c>
      <c r="J386" s="209">
        <v>115</v>
      </c>
      <c r="K386" s="209">
        <v>115</v>
      </c>
      <c r="L386" s="209">
        <v>13.9</v>
      </c>
      <c r="M386" s="209">
        <v>0.97317744154057773</v>
      </c>
      <c r="N386" s="209">
        <v>2.4323000000000001</v>
      </c>
      <c r="O386" s="209">
        <v>2.0323000000000002</v>
      </c>
      <c r="P386" s="209">
        <v>2.6349999999999998</v>
      </c>
      <c r="Q386" s="209">
        <v>2.2120000000000002</v>
      </c>
      <c r="R386" s="209">
        <v>4.9743000000000004</v>
      </c>
      <c r="S386" s="209">
        <v>0.53900000000000003</v>
      </c>
      <c r="T386" s="209">
        <v>0.54100000000000004</v>
      </c>
      <c r="U386" s="209">
        <v>0.52600000000000002</v>
      </c>
      <c r="V386" s="209">
        <v>0.52600000000000002</v>
      </c>
      <c r="W386" s="209" t="s">
        <v>148</v>
      </c>
      <c r="X386" s="209" t="s">
        <v>1451</v>
      </c>
      <c r="Y386" s="209" t="s">
        <v>89</v>
      </c>
      <c r="Z386" s="209" t="s">
        <v>198</v>
      </c>
    </row>
    <row r="387" spans="1:26" s="209" customFormat="1" ht="16.5" customHeight="1" x14ac:dyDescent="0.25">
      <c r="A387" s="207">
        <v>5822</v>
      </c>
      <c r="B387" s="208">
        <v>43258</v>
      </c>
      <c r="C387" s="209" t="s">
        <v>1554</v>
      </c>
      <c r="D387" s="209">
        <v>66.599999999999994</v>
      </c>
      <c r="E387" s="209">
        <v>54</v>
      </c>
      <c r="F387" s="209" t="s">
        <v>291</v>
      </c>
      <c r="G387" s="209">
        <v>521333</v>
      </c>
      <c r="H387" s="209">
        <v>13160</v>
      </c>
      <c r="I387" s="209">
        <v>16.8</v>
      </c>
      <c r="J387" s="209">
        <v>115</v>
      </c>
      <c r="K387" s="209">
        <v>115</v>
      </c>
      <c r="L387" s="209">
        <v>13.9</v>
      </c>
      <c r="M387" s="209">
        <v>0.97317744154057773</v>
      </c>
      <c r="N387" s="209">
        <v>1.9825999999999999</v>
      </c>
      <c r="O387" s="209">
        <v>2.3578000000000001</v>
      </c>
      <c r="P387" s="209">
        <v>2.1779999999999999</v>
      </c>
      <c r="Q387" s="209">
        <v>2.581</v>
      </c>
      <c r="R387" s="209">
        <v>4.9743000000000004</v>
      </c>
      <c r="S387" s="209">
        <v>0.54600000000000004</v>
      </c>
      <c r="T387" s="209">
        <v>0.54500000000000004</v>
      </c>
      <c r="U387" s="209">
        <v>0.53100000000000003</v>
      </c>
      <c r="V387" s="209">
        <v>0.53100000000000003</v>
      </c>
      <c r="W387" s="209" t="s">
        <v>148</v>
      </c>
      <c r="X387" s="209" t="s">
        <v>1451</v>
      </c>
      <c r="Y387" s="209" t="s">
        <v>89</v>
      </c>
      <c r="Z387" s="209" t="s">
        <v>198</v>
      </c>
    </row>
    <row r="388" spans="1:26" s="209" customFormat="1" ht="16.5" customHeight="1" x14ac:dyDescent="0.25">
      <c r="A388" s="207">
        <v>5821</v>
      </c>
      <c r="B388" s="208">
        <v>43257</v>
      </c>
      <c r="C388" s="209" t="s">
        <v>1071</v>
      </c>
      <c r="D388" s="209">
        <v>68.400000000000006</v>
      </c>
      <c r="E388" s="209">
        <v>62</v>
      </c>
      <c r="F388" s="209" t="s">
        <v>291</v>
      </c>
      <c r="G388" s="209">
        <v>521333</v>
      </c>
      <c r="H388" s="209">
        <v>13160</v>
      </c>
      <c r="I388" s="209">
        <v>16.8</v>
      </c>
      <c r="J388" s="209">
        <v>115</v>
      </c>
      <c r="K388" s="209">
        <v>115</v>
      </c>
      <c r="L388" s="209">
        <v>13.9</v>
      </c>
      <c r="M388" s="209">
        <v>0.97317744154057773</v>
      </c>
      <c r="N388" s="209">
        <v>2.1297999999999999</v>
      </c>
      <c r="O388" s="209">
        <v>1.9823</v>
      </c>
      <c r="P388" s="209">
        <v>2.2090000000000001</v>
      </c>
      <c r="Q388" s="209">
        <v>2.052</v>
      </c>
      <c r="R388" s="209">
        <v>5.0026999999999999</v>
      </c>
      <c r="S388" s="209">
        <v>0.51900000000000002</v>
      </c>
      <c r="T388" s="209">
        <v>0.51800000000000002</v>
      </c>
      <c r="U388" s="209">
        <v>0.505</v>
      </c>
      <c r="V388" s="209">
        <v>0.505</v>
      </c>
      <c r="W388" s="209" t="s">
        <v>148</v>
      </c>
      <c r="X388" s="209" t="s">
        <v>1451</v>
      </c>
      <c r="Y388" s="209" t="s">
        <v>89</v>
      </c>
      <c r="Z388" s="209" t="s">
        <v>198</v>
      </c>
    </row>
    <row r="389" spans="1:26" s="209" customFormat="1" ht="16.5" customHeight="1" x14ac:dyDescent="0.25">
      <c r="A389" s="207">
        <v>5820</v>
      </c>
      <c r="B389" s="208">
        <v>43257</v>
      </c>
      <c r="C389" s="209" t="s">
        <v>794</v>
      </c>
      <c r="D389" s="209">
        <v>69.599999999999994</v>
      </c>
      <c r="E389" s="209">
        <v>77</v>
      </c>
      <c r="F389" s="209" t="s">
        <v>291</v>
      </c>
      <c r="G389" s="209">
        <v>521333</v>
      </c>
      <c r="H389" s="209">
        <v>13160</v>
      </c>
      <c r="I389" s="209">
        <v>16.8</v>
      </c>
      <c r="J389" s="209">
        <v>115</v>
      </c>
      <c r="K389" s="209">
        <v>115</v>
      </c>
      <c r="L389" s="209">
        <v>13.9</v>
      </c>
      <c r="M389" s="209">
        <v>0.97317744154057773</v>
      </c>
      <c r="N389" s="209">
        <v>2.7831999999999999</v>
      </c>
      <c r="O389" s="209">
        <v>2.3233000000000001</v>
      </c>
      <c r="P389" s="209">
        <v>2.8889999999999998</v>
      </c>
      <c r="Q389" s="209">
        <v>2.4049999999999998</v>
      </c>
      <c r="R389" s="209">
        <v>5.0026999999999999</v>
      </c>
      <c r="S389" s="209">
        <v>0.51900000000000002</v>
      </c>
      <c r="T389" s="209">
        <v>0.51800000000000002</v>
      </c>
      <c r="U389" s="209">
        <v>0.505</v>
      </c>
      <c r="V389" s="209">
        <v>0.505</v>
      </c>
      <c r="W389" s="209" t="s">
        <v>148</v>
      </c>
      <c r="X389" s="209" t="s">
        <v>1451</v>
      </c>
      <c r="Y389" s="209" t="s">
        <v>89</v>
      </c>
      <c r="Z389" s="209" t="s">
        <v>198</v>
      </c>
    </row>
    <row r="390" spans="1:26" s="209" customFormat="1" ht="16.5" customHeight="1" x14ac:dyDescent="0.25">
      <c r="A390" s="207">
        <v>5819</v>
      </c>
      <c r="B390" s="208">
        <v>43257</v>
      </c>
      <c r="C390" s="209" t="s">
        <v>826</v>
      </c>
      <c r="D390" s="209">
        <v>70</v>
      </c>
      <c r="E390" s="209">
        <v>81</v>
      </c>
      <c r="F390" s="209" t="s">
        <v>291</v>
      </c>
      <c r="G390" s="209">
        <v>521333</v>
      </c>
      <c r="H390" s="209">
        <v>13160</v>
      </c>
      <c r="I390" s="209">
        <v>16.8</v>
      </c>
      <c r="J390" s="209">
        <v>115</v>
      </c>
      <c r="K390" s="209">
        <v>115</v>
      </c>
      <c r="L390" s="209">
        <v>13.9</v>
      </c>
      <c r="M390" s="209">
        <v>0.97317744154057773</v>
      </c>
      <c r="N390" s="209">
        <v>2.1743000000000001</v>
      </c>
      <c r="O390" s="209">
        <v>1.9872000000000001</v>
      </c>
      <c r="P390" s="209">
        <v>2.2170000000000001</v>
      </c>
      <c r="Q390" s="209">
        <v>2.0209999999999999</v>
      </c>
      <c r="R390" s="209">
        <v>5.0026999999999999</v>
      </c>
      <c r="S390" s="209">
        <v>0.51</v>
      </c>
      <c r="T390" s="209">
        <v>0.50900000000000001</v>
      </c>
      <c r="U390" s="209">
        <v>0.496</v>
      </c>
      <c r="V390" s="209">
        <v>0.496</v>
      </c>
      <c r="W390" s="209" t="s">
        <v>148</v>
      </c>
      <c r="X390" s="209" t="s">
        <v>1451</v>
      </c>
      <c r="Y390" s="209" t="s">
        <v>89</v>
      </c>
      <c r="Z390" s="209" t="s">
        <v>198</v>
      </c>
    </row>
    <row r="391" spans="1:26" s="209" customFormat="1" ht="16.5" customHeight="1" x14ac:dyDescent="0.25">
      <c r="A391" s="207">
        <v>5818</v>
      </c>
      <c r="B391" s="208">
        <v>43257</v>
      </c>
      <c r="C391" s="209" t="s">
        <v>1555</v>
      </c>
      <c r="D391" s="209">
        <v>68</v>
      </c>
      <c r="E391" s="209">
        <v>66</v>
      </c>
      <c r="F391" s="209" t="s">
        <v>291</v>
      </c>
      <c r="G391" s="209">
        <v>521333</v>
      </c>
      <c r="H391" s="209">
        <v>13160</v>
      </c>
      <c r="I391" s="209">
        <v>16.8</v>
      </c>
      <c r="J391" s="209">
        <v>115</v>
      </c>
      <c r="K391" s="209">
        <v>115</v>
      </c>
      <c r="L391" s="209">
        <v>13.9</v>
      </c>
      <c r="M391" s="209">
        <v>0.97317744154057773</v>
      </c>
      <c r="N391" s="209">
        <v>2.6545000000000001</v>
      </c>
      <c r="O391" s="209">
        <v>2.7492000000000001</v>
      </c>
      <c r="P391" s="209">
        <v>3.298</v>
      </c>
      <c r="Q391" s="209">
        <v>3.4119999999999999</v>
      </c>
      <c r="R391" s="209">
        <v>5.0026999999999999</v>
      </c>
      <c r="S391" s="209">
        <v>0.622</v>
      </c>
      <c r="T391" s="209">
        <v>0.621</v>
      </c>
      <c r="U391" s="209">
        <v>0.60499999999999998</v>
      </c>
      <c r="V391" s="209">
        <v>0.60499999999999998</v>
      </c>
      <c r="W391" s="209" t="s">
        <v>148</v>
      </c>
      <c r="X391" s="209" t="s">
        <v>1451</v>
      </c>
      <c r="Y391" s="209" t="s">
        <v>89</v>
      </c>
      <c r="Z391" s="209" t="s">
        <v>198</v>
      </c>
    </row>
    <row r="392" spans="1:26" s="209" customFormat="1" ht="16.5" customHeight="1" x14ac:dyDescent="0.25">
      <c r="A392" s="207">
        <v>5817</v>
      </c>
      <c r="B392" s="208">
        <v>43257</v>
      </c>
      <c r="C392" s="209" t="s">
        <v>902</v>
      </c>
      <c r="D392" s="209">
        <v>67.599999999999994</v>
      </c>
      <c r="E392" s="209">
        <v>44</v>
      </c>
      <c r="F392" s="209" t="s">
        <v>291</v>
      </c>
      <c r="G392" s="209">
        <v>521333</v>
      </c>
      <c r="H392" s="209">
        <v>13160</v>
      </c>
      <c r="I392" s="209">
        <v>16.8</v>
      </c>
      <c r="J392" s="209">
        <v>115</v>
      </c>
      <c r="K392" s="209">
        <v>115</v>
      </c>
      <c r="L392" s="209">
        <v>13.9</v>
      </c>
      <c r="M392" s="209">
        <v>0.97317744154057773</v>
      </c>
      <c r="N392" s="209">
        <v>2.6734</v>
      </c>
      <c r="O392" s="209">
        <v>1.9843999999999999</v>
      </c>
      <c r="P392" s="209">
        <v>2.91</v>
      </c>
      <c r="Q392" s="209">
        <v>2.1579999999999999</v>
      </c>
      <c r="R392" s="209">
        <v>5.0026999999999999</v>
      </c>
      <c r="S392" s="209">
        <v>0.54500000000000004</v>
      </c>
      <c r="T392" s="209">
        <v>0.54400000000000004</v>
      </c>
      <c r="U392" s="209">
        <v>0.53</v>
      </c>
      <c r="V392" s="209">
        <v>0.53</v>
      </c>
      <c r="W392" s="209" t="s">
        <v>148</v>
      </c>
      <c r="X392" s="209" t="s">
        <v>1451</v>
      </c>
      <c r="Y392" s="209" t="s">
        <v>89</v>
      </c>
      <c r="Z392" s="209" t="s">
        <v>198</v>
      </c>
    </row>
    <row r="393" spans="1:26" s="209" customFormat="1" ht="16.5" customHeight="1" x14ac:dyDescent="0.25">
      <c r="A393" s="207">
        <v>5816</v>
      </c>
      <c r="B393" s="208">
        <v>43257</v>
      </c>
      <c r="C393" s="209" t="s">
        <v>238</v>
      </c>
      <c r="D393" s="209">
        <v>68.400000000000006</v>
      </c>
      <c r="E393" s="209">
        <v>44</v>
      </c>
      <c r="F393" s="209" t="s">
        <v>187</v>
      </c>
      <c r="G393" s="209">
        <v>916148</v>
      </c>
      <c r="H393" s="209">
        <v>13160</v>
      </c>
      <c r="I393" s="209">
        <v>34.299999999999997</v>
      </c>
      <c r="J393" s="209">
        <v>78.5</v>
      </c>
      <c r="K393" s="209">
        <v>78.5</v>
      </c>
      <c r="L393" s="209">
        <v>32.700000000000003</v>
      </c>
      <c r="M393" s="209">
        <v>0.86175395858708903</v>
      </c>
      <c r="N393" s="209">
        <v>5.1276000000000002</v>
      </c>
      <c r="O393" s="209">
        <v>5.3495999999999997</v>
      </c>
      <c r="P393" s="209">
        <v>0.36699999999999999</v>
      </c>
      <c r="Q393" s="209">
        <v>0.378</v>
      </c>
      <c r="R393" s="209">
        <v>5.0026999999999999</v>
      </c>
      <c r="S393" s="209">
        <v>3.5999999999999997E-2</v>
      </c>
      <c r="T393" s="209">
        <v>3.5000000000000003E-2</v>
      </c>
      <c r="U393" s="209">
        <v>3.1E-2</v>
      </c>
      <c r="V393" s="209">
        <v>3.1E-2</v>
      </c>
      <c r="W393" s="209" t="s">
        <v>148</v>
      </c>
      <c r="X393" s="209" t="s">
        <v>1451</v>
      </c>
      <c r="Y393" s="209" t="s">
        <v>89</v>
      </c>
      <c r="Z393" s="209" t="s">
        <v>207</v>
      </c>
    </row>
    <row r="394" spans="1:26" s="209" customFormat="1" ht="16.5" customHeight="1" x14ac:dyDescent="0.25">
      <c r="A394" s="207">
        <v>5815</v>
      </c>
      <c r="B394" s="208">
        <v>43257</v>
      </c>
      <c r="C394" s="209" t="s">
        <v>1369</v>
      </c>
      <c r="D394" s="209">
        <v>68.2</v>
      </c>
      <c r="E394" s="209">
        <v>44</v>
      </c>
      <c r="F394" s="209" t="s">
        <v>187</v>
      </c>
      <c r="G394" s="209">
        <v>916148</v>
      </c>
      <c r="H394" s="209">
        <v>13160</v>
      </c>
      <c r="I394" s="209">
        <v>33.799999999999997</v>
      </c>
      <c r="J394" s="209">
        <v>81</v>
      </c>
      <c r="K394" s="209">
        <v>81</v>
      </c>
      <c r="L394" s="209">
        <v>32</v>
      </c>
      <c r="M394" s="209">
        <v>0.86544342507645255</v>
      </c>
      <c r="N394" s="209">
        <v>5.0232999999999999</v>
      </c>
      <c r="O394" s="209">
        <v>5.2347999999999999</v>
      </c>
      <c r="P394" s="209">
        <v>0.28899999999999998</v>
      </c>
      <c r="Q394" s="209">
        <v>0.28899999999999998</v>
      </c>
      <c r="R394" s="209">
        <v>5.0026999999999999</v>
      </c>
      <c r="S394" s="209">
        <v>2.9000000000000001E-2</v>
      </c>
      <c r="T394" s="209">
        <v>2.8000000000000001E-2</v>
      </c>
      <c r="U394" s="209">
        <v>2.5000000000000001E-2</v>
      </c>
      <c r="V394" s="209">
        <v>2.5000000000000001E-2</v>
      </c>
      <c r="W394" s="209" t="s">
        <v>148</v>
      </c>
      <c r="X394" s="209" t="s">
        <v>1451</v>
      </c>
      <c r="Y394" s="209" t="s">
        <v>89</v>
      </c>
      <c r="Z394" s="209" t="s">
        <v>207</v>
      </c>
    </row>
    <row r="395" spans="1:26" s="209" customFormat="1" ht="16.5" customHeight="1" x14ac:dyDescent="0.25">
      <c r="A395" s="207">
        <v>5814</v>
      </c>
      <c r="B395" s="208">
        <v>43257</v>
      </c>
      <c r="C395" s="209" t="s">
        <v>1556</v>
      </c>
      <c r="D395" s="209">
        <v>70.3</v>
      </c>
      <c r="E395" s="209">
        <v>50</v>
      </c>
      <c r="F395" s="209" t="s">
        <v>291</v>
      </c>
      <c r="G395" s="209">
        <v>521333</v>
      </c>
      <c r="H395" s="209">
        <v>13160</v>
      </c>
      <c r="I395" s="209">
        <v>16.8</v>
      </c>
      <c r="J395" s="209">
        <v>115</v>
      </c>
      <c r="K395" s="209">
        <v>115</v>
      </c>
      <c r="L395" s="209">
        <v>13.9</v>
      </c>
      <c r="M395" s="209">
        <v>0.97317744154057773</v>
      </c>
      <c r="N395" s="209">
        <v>2.3212000000000002</v>
      </c>
      <c r="O395" s="209">
        <v>2.5432000000000001</v>
      </c>
      <c r="P395" s="209">
        <v>2.5419999999999998</v>
      </c>
      <c r="Q395" s="209">
        <v>2.7810000000000001</v>
      </c>
      <c r="R395" s="209">
        <v>5.0026999999999999</v>
      </c>
      <c r="S395" s="209">
        <v>0.54800000000000004</v>
      </c>
      <c r="T395" s="209">
        <v>0.54700000000000004</v>
      </c>
      <c r="U395" s="209">
        <v>0.53300000000000003</v>
      </c>
      <c r="V395" s="209">
        <v>0.53300000000000003</v>
      </c>
      <c r="W395" s="209" t="s">
        <v>148</v>
      </c>
      <c r="X395" s="209" t="s">
        <v>1451</v>
      </c>
      <c r="Y395" s="209" t="s">
        <v>89</v>
      </c>
      <c r="Z395" s="209" t="s">
        <v>198</v>
      </c>
    </row>
    <row r="396" spans="1:26" s="209" customFormat="1" ht="16.5" customHeight="1" x14ac:dyDescent="0.25">
      <c r="A396" s="207">
        <v>5813</v>
      </c>
      <c r="B396" s="208">
        <v>43257</v>
      </c>
      <c r="C396" s="209" t="s">
        <v>1557</v>
      </c>
      <c r="D396" s="209">
        <v>67.2</v>
      </c>
      <c r="E396" s="209">
        <v>69</v>
      </c>
      <c r="F396" s="209" t="s">
        <v>291</v>
      </c>
      <c r="G396" s="209">
        <v>521333</v>
      </c>
      <c r="H396" s="209">
        <v>13160</v>
      </c>
      <c r="I396" s="209">
        <v>16.8</v>
      </c>
      <c r="J396" s="209">
        <v>115</v>
      </c>
      <c r="K396" s="209">
        <v>115</v>
      </c>
      <c r="L396" s="209">
        <v>13.9</v>
      </c>
      <c r="M396" s="209">
        <v>0.97317744154057773</v>
      </c>
      <c r="N396" s="209">
        <v>2.5710999999999999</v>
      </c>
      <c r="O396" s="209">
        <v>2.2948</v>
      </c>
      <c r="P396" s="209">
        <v>3.3971597337437784</v>
      </c>
      <c r="Q396" s="209">
        <v>3.0091526575649148</v>
      </c>
      <c r="R396" s="209">
        <v>5.0026999999999999</v>
      </c>
      <c r="S396" s="209">
        <v>0.66100000000000003</v>
      </c>
      <c r="T396" s="209">
        <v>0.65600000000000003</v>
      </c>
      <c r="U396" s="209">
        <v>0.64100000000000001</v>
      </c>
      <c r="V396" s="209">
        <v>0.64100000000000001</v>
      </c>
      <c r="W396" s="209">
        <v>0</v>
      </c>
      <c r="X396" s="209">
        <v>0</v>
      </c>
      <c r="Y396" s="209" t="s">
        <v>89</v>
      </c>
      <c r="Z396" s="209" t="s">
        <v>198</v>
      </c>
    </row>
    <row r="397" spans="1:26" s="209" customFormat="1" ht="16.5" customHeight="1" x14ac:dyDescent="0.25">
      <c r="A397" s="207">
        <v>5812</v>
      </c>
      <c r="B397" s="208">
        <v>43257</v>
      </c>
      <c r="C397" s="209" t="s">
        <v>1558</v>
      </c>
      <c r="D397" s="209">
        <v>67.2</v>
      </c>
      <c r="E397" s="209">
        <v>69</v>
      </c>
      <c r="F397" s="209" t="s">
        <v>291</v>
      </c>
      <c r="G397" s="209">
        <v>521333</v>
      </c>
      <c r="H397" s="209">
        <v>13160</v>
      </c>
      <c r="I397" s="209">
        <v>16.899999999999999</v>
      </c>
      <c r="J397" s="209">
        <v>115</v>
      </c>
      <c r="K397" s="209">
        <v>115</v>
      </c>
      <c r="L397" s="209">
        <v>14</v>
      </c>
      <c r="M397" s="209">
        <v>0.97250859106529208</v>
      </c>
      <c r="N397" s="209">
        <v>2.8155999999999999</v>
      </c>
      <c r="O397" s="209">
        <v>2.6301999999999999</v>
      </c>
      <c r="P397" s="209">
        <v>3.8834309472884643</v>
      </c>
      <c r="Q397" s="209">
        <v>3.5751414236312389</v>
      </c>
      <c r="R397" s="209">
        <v>5.0026999999999999</v>
      </c>
      <c r="S397" s="209">
        <v>0.69</v>
      </c>
      <c r="T397" s="209">
        <v>0.68</v>
      </c>
      <c r="U397" s="209">
        <v>0.66600000000000004</v>
      </c>
      <c r="V397" s="209">
        <v>0.66600000000000004</v>
      </c>
      <c r="W397" s="209" t="s">
        <v>148</v>
      </c>
      <c r="X397" s="209" t="s">
        <v>190</v>
      </c>
      <c r="Y397" s="209" t="s">
        <v>89</v>
      </c>
      <c r="Z397" s="209" t="s">
        <v>198</v>
      </c>
    </row>
    <row r="398" spans="1:26" s="209" customFormat="1" ht="16.5" customHeight="1" x14ac:dyDescent="0.25">
      <c r="A398" s="207">
        <v>5811</v>
      </c>
      <c r="B398" s="208">
        <v>43257</v>
      </c>
      <c r="C398" s="209" t="s">
        <v>1559</v>
      </c>
      <c r="D398" s="209">
        <v>67.2</v>
      </c>
      <c r="E398" s="209">
        <v>69</v>
      </c>
      <c r="F398" s="209" t="s">
        <v>291</v>
      </c>
      <c r="G398" s="209">
        <v>521333</v>
      </c>
      <c r="H398" s="209">
        <v>13160</v>
      </c>
      <c r="I398" s="209">
        <v>16.899999999999999</v>
      </c>
      <c r="J398" s="209">
        <v>115</v>
      </c>
      <c r="K398" s="209">
        <v>115</v>
      </c>
      <c r="L398" s="209">
        <v>14</v>
      </c>
      <c r="M398" s="209">
        <v>0.97250859106529208</v>
      </c>
      <c r="N398" s="209">
        <v>2.4510999999999998</v>
      </c>
      <c r="O398" s="209">
        <v>2.3418000000000001</v>
      </c>
      <c r="P398" s="209">
        <v>3.1210160513322802</v>
      </c>
      <c r="Q398" s="209">
        <v>3.0005672936614229</v>
      </c>
      <c r="R398" s="209">
        <v>5.0026999999999999</v>
      </c>
      <c r="S398" s="209">
        <v>0.63700000000000001</v>
      </c>
      <c r="T398" s="209">
        <v>0.64100000000000001</v>
      </c>
      <c r="U398" s="209">
        <v>0.621</v>
      </c>
      <c r="V398" s="209">
        <v>0.621</v>
      </c>
      <c r="W398" s="209" t="s">
        <v>148</v>
      </c>
      <c r="X398" s="209" t="s">
        <v>190</v>
      </c>
      <c r="Y398" s="209" t="s">
        <v>89</v>
      </c>
      <c r="Z398" s="209" t="s">
        <v>198</v>
      </c>
    </row>
    <row r="399" spans="1:26" s="209" customFormat="1" ht="16.5" customHeight="1" x14ac:dyDescent="0.25">
      <c r="A399" s="207">
        <v>5810</v>
      </c>
      <c r="B399" s="208">
        <v>43257</v>
      </c>
      <c r="C399" s="209" t="s">
        <v>1560</v>
      </c>
      <c r="D399" s="209">
        <v>67.2</v>
      </c>
      <c r="E399" s="209">
        <v>69</v>
      </c>
      <c r="F399" s="209" t="s">
        <v>291</v>
      </c>
      <c r="G399" s="209">
        <v>521333</v>
      </c>
      <c r="H399" s="209">
        <v>13160</v>
      </c>
      <c r="I399" s="209">
        <v>16.899999999999999</v>
      </c>
      <c r="J399" s="209">
        <v>115</v>
      </c>
      <c r="K399" s="209">
        <v>115</v>
      </c>
      <c r="L399" s="209">
        <v>14</v>
      </c>
      <c r="M399" s="209">
        <v>0.97250859106529208</v>
      </c>
      <c r="N399" s="209">
        <v>2.7166000000000001</v>
      </c>
      <c r="O399" s="209">
        <v>2.2479</v>
      </c>
      <c r="P399" s="209">
        <v>4.4310984068602961</v>
      </c>
      <c r="Q399" s="209">
        <v>3.7025398284926139</v>
      </c>
      <c r="R399" s="209">
        <v>5.0026999999999999</v>
      </c>
      <c r="S399" s="209">
        <v>0.81599999999999995</v>
      </c>
      <c r="T399" s="209">
        <v>0.82399999999999995</v>
      </c>
      <c r="U399" s="209">
        <v>0.79700000000000004</v>
      </c>
      <c r="V399" s="209">
        <v>0.79700000000000004</v>
      </c>
      <c r="W399" s="209" t="s">
        <v>148</v>
      </c>
      <c r="X399" s="209" t="s">
        <v>190</v>
      </c>
      <c r="Y399" s="209" t="s">
        <v>89</v>
      </c>
      <c r="Z399" s="209" t="s">
        <v>198</v>
      </c>
    </row>
    <row r="400" spans="1:26" s="209" customFormat="1" ht="16.5" customHeight="1" x14ac:dyDescent="0.25">
      <c r="A400" s="207">
        <v>5809</v>
      </c>
      <c r="B400" s="208">
        <v>43257</v>
      </c>
      <c r="C400" s="209" t="s">
        <v>1541</v>
      </c>
      <c r="D400" s="209">
        <v>67.2</v>
      </c>
      <c r="E400" s="209">
        <v>69</v>
      </c>
      <c r="F400" s="209" t="s">
        <v>291</v>
      </c>
      <c r="G400" s="209">
        <v>521333</v>
      </c>
      <c r="H400" s="209">
        <v>13160</v>
      </c>
      <c r="I400" s="209">
        <v>16.899999999999999</v>
      </c>
      <c r="J400" s="209">
        <v>115</v>
      </c>
      <c r="K400" s="209">
        <v>115</v>
      </c>
      <c r="L400" s="209">
        <v>14</v>
      </c>
      <c r="M400" s="209">
        <v>0.97250859106529208</v>
      </c>
      <c r="N400" s="209">
        <v>2.7191999999999998</v>
      </c>
      <c r="O400" s="209">
        <v>2.4861</v>
      </c>
      <c r="P400" s="209">
        <v>3.9080992264177348</v>
      </c>
      <c r="Q400" s="209">
        <v>3.5631433026165875</v>
      </c>
      <c r="R400" s="209">
        <v>5.0026999999999999</v>
      </c>
      <c r="S400" s="209">
        <v>0.71899999999999997</v>
      </c>
      <c r="T400" s="209">
        <v>0.71699999999999997</v>
      </c>
      <c r="U400" s="209">
        <v>0.69799999999999995</v>
      </c>
      <c r="V400" s="209">
        <v>0.69799999999999995</v>
      </c>
      <c r="W400" s="209" t="s">
        <v>148</v>
      </c>
      <c r="X400" s="209" t="s">
        <v>190</v>
      </c>
      <c r="Y400" s="209" t="s">
        <v>89</v>
      </c>
      <c r="Z400" s="209" t="s">
        <v>198</v>
      </c>
    </row>
    <row r="401" spans="1:26" s="209" customFormat="1" ht="16.5" customHeight="1" x14ac:dyDescent="0.25">
      <c r="A401" s="207">
        <v>5808</v>
      </c>
      <c r="B401" s="208">
        <v>43257</v>
      </c>
      <c r="C401" s="209" t="s">
        <v>268</v>
      </c>
      <c r="D401" s="209">
        <v>70.3</v>
      </c>
      <c r="E401" s="209">
        <v>80</v>
      </c>
      <c r="F401" s="209" t="s">
        <v>187</v>
      </c>
      <c r="G401" s="209">
        <v>916148</v>
      </c>
      <c r="H401" s="209">
        <v>13160</v>
      </c>
      <c r="I401" s="209">
        <v>33.1</v>
      </c>
      <c r="J401" s="209">
        <v>71</v>
      </c>
      <c r="K401" s="209">
        <v>71</v>
      </c>
      <c r="L401" s="209">
        <v>32.1</v>
      </c>
      <c r="M401" s="209">
        <v>0.86491442542787289</v>
      </c>
      <c r="N401" s="209">
        <v>5.1294000000000004</v>
      </c>
      <c r="O401" s="209">
        <v>5.1976000000000004</v>
      </c>
      <c r="P401" s="209">
        <v>0.26700000000000002</v>
      </c>
      <c r="Q401" s="209">
        <v>0.30099999999999999</v>
      </c>
      <c r="R401" s="209">
        <v>5.0026999999999999</v>
      </c>
      <c r="S401" s="209">
        <v>2.5999999999999999E-2</v>
      </c>
      <c r="T401" s="209">
        <v>2.9000000000000001E-2</v>
      </c>
      <c r="U401" s="209">
        <v>2.4E-2</v>
      </c>
      <c r="V401" s="209">
        <v>2.4E-2</v>
      </c>
      <c r="W401" s="209" t="s">
        <v>148</v>
      </c>
      <c r="X401" s="209" t="s">
        <v>190</v>
      </c>
      <c r="Y401" s="209" t="s">
        <v>89</v>
      </c>
      <c r="Z401" s="209" t="s">
        <v>207</v>
      </c>
    </row>
    <row r="402" spans="1:26" s="209" customFormat="1" ht="16.5" customHeight="1" x14ac:dyDescent="0.25">
      <c r="A402" s="207">
        <v>5807</v>
      </c>
      <c r="B402" s="208">
        <v>43257</v>
      </c>
      <c r="C402" s="209" t="s">
        <v>235</v>
      </c>
      <c r="D402" s="209">
        <v>70.3</v>
      </c>
      <c r="E402" s="209">
        <v>80</v>
      </c>
      <c r="F402" s="209" t="s">
        <v>187</v>
      </c>
      <c r="G402" s="209">
        <v>916148</v>
      </c>
      <c r="H402" s="209">
        <v>13160</v>
      </c>
      <c r="I402" s="209">
        <v>34</v>
      </c>
      <c r="J402" s="209">
        <v>71</v>
      </c>
      <c r="K402" s="209">
        <v>71</v>
      </c>
      <c r="L402" s="209">
        <v>33</v>
      </c>
      <c r="M402" s="209">
        <v>0.86018237082066873</v>
      </c>
      <c r="N402" s="209">
        <v>5.3007</v>
      </c>
      <c r="O402" s="209">
        <v>5.2178000000000004</v>
      </c>
      <c r="P402" s="209">
        <v>0.22250924500769584</v>
      </c>
      <c r="Q402" s="209">
        <v>0.22945929198232959</v>
      </c>
      <c r="R402" s="209">
        <v>5.0026999999999999</v>
      </c>
      <c r="S402" s="209">
        <v>2.1000000000000001E-2</v>
      </c>
      <c r="T402" s="209">
        <v>2.1999999999999999E-2</v>
      </c>
      <c r="U402" s="209">
        <v>1.7999999999999999E-2</v>
      </c>
      <c r="V402" s="209">
        <v>1.7999999999999999E-2</v>
      </c>
      <c r="W402" s="209" t="s">
        <v>148</v>
      </c>
      <c r="X402" s="209" t="s">
        <v>190</v>
      </c>
      <c r="Y402" s="209" t="s">
        <v>89</v>
      </c>
      <c r="Z402" s="209" t="s">
        <v>207</v>
      </c>
    </row>
    <row r="403" spans="1:26" s="209" customFormat="1" ht="16.5" customHeight="1" x14ac:dyDescent="0.25">
      <c r="A403" s="207">
        <v>5806</v>
      </c>
      <c r="B403" s="208">
        <v>43257</v>
      </c>
      <c r="C403" s="209" t="s">
        <v>479</v>
      </c>
      <c r="D403" s="209">
        <v>70.3</v>
      </c>
      <c r="E403" s="209">
        <v>80</v>
      </c>
      <c r="F403" s="209" t="s">
        <v>193</v>
      </c>
      <c r="G403" s="209">
        <v>625212</v>
      </c>
      <c r="H403" s="209">
        <v>13160</v>
      </c>
      <c r="I403" s="209">
        <v>22.8</v>
      </c>
      <c r="J403" s="209">
        <v>114.5</v>
      </c>
      <c r="K403" s="209">
        <v>114.5</v>
      </c>
      <c r="L403" s="209">
        <v>19.600000000000001</v>
      </c>
      <c r="M403" s="209">
        <v>0.93646591661151557</v>
      </c>
      <c r="N403" s="209">
        <v>5.1172000000000004</v>
      </c>
      <c r="O403" s="209">
        <v>5.2614000000000001</v>
      </c>
      <c r="P403" s="209">
        <v>1.074032022707738</v>
      </c>
      <c r="Q403" s="209">
        <v>1.0937805584984108</v>
      </c>
      <c r="R403" s="209">
        <v>5.0026999999999999</v>
      </c>
      <c r="S403" s="209">
        <v>0.105</v>
      </c>
      <c r="T403" s="209">
        <v>0.104</v>
      </c>
      <c r="U403" s="209">
        <v>9.8000000000000004E-2</v>
      </c>
      <c r="V403" s="209">
        <v>9.8000000000000004E-2</v>
      </c>
      <c r="W403" s="209" t="s">
        <v>148</v>
      </c>
      <c r="X403" s="209" t="s">
        <v>190</v>
      </c>
      <c r="Y403" s="209" t="s">
        <v>89</v>
      </c>
      <c r="Z403" s="209" t="s">
        <v>198</v>
      </c>
    </row>
    <row r="404" spans="1:26" s="209" customFormat="1" ht="16.5" customHeight="1" x14ac:dyDescent="0.25">
      <c r="A404" s="207">
        <v>5805</v>
      </c>
      <c r="B404" s="208">
        <v>43257</v>
      </c>
      <c r="C404" s="209" t="s">
        <v>948</v>
      </c>
      <c r="D404" s="209">
        <v>70.3</v>
      </c>
      <c r="E404" s="209">
        <v>80</v>
      </c>
      <c r="F404" s="209" t="s">
        <v>193</v>
      </c>
      <c r="G404" s="209">
        <v>625212</v>
      </c>
      <c r="H404" s="209">
        <v>13160</v>
      </c>
      <c r="I404" s="209">
        <v>22.8</v>
      </c>
      <c r="J404" s="209">
        <v>115</v>
      </c>
      <c r="K404" s="209">
        <v>115</v>
      </c>
      <c r="L404" s="209">
        <v>19.600000000000001</v>
      </c>
      <c r="M404" s="209">
        <v>0.93646591661151557</v>
      </c>
      <c r="N404" s="209">
        <v>5.2804000000000002</v>
      </c>
      <c r="O404" s="209">
        <v>5.1233000000000004</v>
      </c>
      <c r="P404" s="209">
        <v>1.0766202250784578</v>
      </c>
      <c r="Q404" s="209">
        <v>0.99338377276270817</v>
      </c>
      <c r="R404" s="209">
        <v>5.0026999999999999</v>
      </c>
      <c r="S404" s="209">
        <v>0.10199999999999999</v>
      </c>
      <c r="T404" s="209">
        <v>9.7000000000000003E-2</v>
      </c>
      <c r="U404" s="209">
        <v>9.2999999999999999E-2</v>
      </c>
      <c r="V404" s="209">
        <v>9.2999999999999999E-2</v>
      </c>
      <c r="W404" s="209" t="s">
        <v>148</v>
      </c>
      <c r="X404" s="209" t="s">
        <v>190</v>
      </c>
      <c r="Y404" s="209" t="s">
        <v>89</v>
      </c>
      <c r="Z404" s="209" t="s">
        <v>198</v>
      </c>
    </row>
    <row r="405" spans="1:26" s="209" customFormat="1" ht="16.5" customHeight="1" x14ac:dyDescent="0.25">
      <c r="A405" s="207">
        <v>5804</v>
      </c>
      <c r="B405" s="208">
        <v>43257</v>
      </c>
      <c r="C405" s="209" t="s">
        <v>266</v>
      </c>
      <c r="D405" s="209">
        <v>70.3</v>
      </c>
      <c r="E405" s="209">
        <v>80</v>
      </c>
      <c r="F405" s="209" t="s">
        <v>193</v>
      </c>
      <c r="G405" s="209">
        <v>625212</v>
      </c>
      <c r="H405" s="209">
        <v>13160</v>
      </c>
      <c r="I405" s="209">
        <v>22.8</v>
      </c>
      <c r="J405" s="209">
        <v>115</v>
      </c>
      <c r="K405" s="209">
        <v>115</v>
      </c>
      <c r="L405" s="209">
        <v>19.600000000000001</v>
      </c>
      <c r="M405" s="209">
        <v>0.93646591661151557</v>
      </c>
      <c r="N405" s="209">
        <v>5.0976999999999997</v>
      </c>
      <c r="O405" s="209">
        <v>5.1353</v>
      </c>
      <c r="P405" s="209">
        <v>1.049559437903532</v>
      </c>
      <c r="Q405" s="209">
        <v>1.0367707437983489</v>
      </c>
      <c r="R405" s="209">
        <v>5.0026999999999999</v>
      </c>
      <c r="S405" s="209">
        <v>0.10299999999999999</v>
      </c>
      <c r="T405" s="209">
        <v>0.10100000000000001</v>
      </c>
      <c r="U405" s="209">
        <v>9.6000000000000002E-2</v>
      </c>
      <c r="V405" s="209">
        <v>9.6000000000000002E-2</v>
      </c>
      <c r="W405" s="209" t="s">
        <v>148</v>
      </c>
      <c r="X405" s="209" t="s">
        <v>190</v>
      </c>
      <c r="Y405" s="209" t="s">
        <v>89</v>
      </c>
      <c r="Z405" s="209" t="s">
        <v>198</v>
      </c>
    </row>
    <row r="406" spans="1:26" s="209" customFormat="1" ht="16.5" customHeight="1" x14ac:dyDescent="0.25">
      <c r="A406" s="207">
        <v>5803</v>
      </c>
      <c r="B406" s="208">
        <v>43257</v>
      </c>
      <c r="C406" s="209" t="s">
        <v>1296</v>
      </c>
      <c r="D406" s="209">
        <v>70.3</v>
      </c>
      <c r="E406" s="209">
        <v>80</v>
      </c>
      <c r="F406" s="209" t="s">
        <v>193</v>
      </c>
      <c r="G406" s="209">
        <v>625212</v>
      </c>
      <c r="H406" s="209">
        <v>13160</v>
      </c>
      <c r="I406" s="209">
        <v>24.6</v>
      </c>
      <c r="J406" s="209">
        <v>115</v>
      </c>
      <c r="K406" s="209">
        <v>115</v>
      </c>
      <c r="L406" s="209">
        <v>21.3</v>
      </c>
      <c r="M406" s="209">
        <v>0.92604712041884807</v>
      </c>
      <c r="N406" s="209">
        <v>4.9782999999999999</v>
      </c>
      <c r="O406" s="209">
        <v>5.2005999999999997</v>
      </c>
      <c r="P406" s="209">
        <v>1.2240008395466448</v>
      </c>
      <c r="Q406" s="209">
        <v>1.1954924340855937</v>
      </c>
      <c r="R406" s="209">
        <v>5.0026999999999999</v>
      </c>
      <c r="S406" s="209">
        <v>0.123</v>
      </c>
      <c r="T406" s="209">
        <v>0.115</v>
      </c>
      <c r="U406" s="209">
        <v>0.11</v>
      </c>
      <c r="V406" s="209">
        <v>0.11</v>
      </c>
      <c r="W406" s="209" t="s">
        <v>148</v>
      </c>
      <c r="X406" s="209" t="s">
        <v>190</v>
      </c>
      <c r="Y406" s="209" t="s">
        <v>89</v>
      </c>
      <c r="Z406" s="209" t="s">
        <v>198</v>
      </c>
    </row>
    <row r="407" spans="1:26" s="209" customFormat="1" ht="16.5" customHeight="1" x14ac:dyDescent="0.25">
      <c r="A407" s="207">
        <v>5802</v>
      </c>
      <c r="B407" s="208">
        <v>43256</v>
      </c>
      <c r="C407" s="209" t="s">
        <v>249</v>
      </c>
      <c r="D407" s="209">
        <v>66.400000000000006</v>
      </c>
      <c r="E407" s="209">
        <v>68</v>
      </c>
      <c r="F407" s="209" t="s">
        <v>187</v>
      </c>
      <c r="G407" s="209">
        <v>916148</v>
      </c>
      <c r="H407" s="209">
        <v>13160</v>
      </c>
      <c r="I407" s="209">
        <v>34.299999999999997</v>
      </c>
      <c r="J407" s="209">
        <v>76.5</v>
      </c>
      <c r="K407" s="209">
        <v>76.5</v>
      </c>
      <c r="L407" s="209">
        <v>32.799999999999997</v>
      </c>
      <c r="M407" s="209">
        <v>0.86122945830797315</v>
      </c>
      <c r="N407" s="209">
        <v>5.2106000000000003</v>
      </c>
      <c r="O407" s="209">
        <v>5.1069000000000004</v>
      </c>
      <c r="P407" s="209">
        <v>0.27055618796557029</v>
      </c>
      <c r="Q407" s="209">
        <v>0.3161661973518663</v>
      </c>
      <c r="R407" s="209">
        <v>5.0072999999999999</v>
      </c>
      <c r="S407" s="209">
        <v>2.5999999999999999E-2</v>
      </c>
      <c r="T407" s="209">
        <v>3.1E-2</v>
      </c>
      <c r="U407" s="209">
        <v>2.5000000000000001E-2</v>
      </c>
      <c r="V407" s="209">
        <v>2.5000000000000001E-2</v>
      </c>
      <c r="W407" s="209" t="s">
        <v>148</v>
      </c>
      <c r="X407" s="209" t="s">
        <v>190</v>
      </c>
      <c r="Y407" s="209" t="s">
        <v>89</v>
      </c>
      <c r="Z407" s="209" t="s">
        <v>207</v>
      </c>
    </row>
    <row r="408" spans="1:26" s="209" customFormat="1" ht="16.5" customHeight="1" x14ac:dyDescent="0.25">
      <c r="A408" s="207">
        <v>5801</v>
      </c>
      <c r="B408" s="208">
        <v>43256</v>
      </c>
      <c r="C408" s="209" t="s">
        <v>848</v>
      </c>
      <c r="D408" s="209">
        <v>66.400000000000006</v>
      </c>
      <c r="E408" s="209">
        <v>68</v>
      </c>
      <c r="F408" s="209" t="s">
        <v>193</v>
      </c>
      <c r="G408" s="209">
        <v>625212</v>
      </c>
      <c r="H408" s="209">
        <v>13160</v>
      </c>
      <c r="I408" s="209">
        <v>23.9</v>
      </c>
      <c r="J408" s="209">
        <v>115</v>
      </c>
      <c r="K408" s="209">
        <v>115</v>
      </c>
      <c r="L408" s="209">
        <v>20.6</v>
      </c>
      <c r="M408" s="209">
        <v>0.93030900723208421</v>
      </c>
      <c r="N408" s="209">
        <v>5.1821999999999999</v>
      </c>
      <c r="O408" s="209">
        <v>5.2706999999999997</v>
      </c>
      <c r="P408" s="209">
        <v>1.1694697741297704</v>
      </c>
      <c r="Q408" s="209">
        <v>1.1052333592954287</v>
      </c>
      <c r="R408" s="209">
        <v>5.0072999999999999</v>
      </c>
      <c r="S408" s="209">
        <v>0.113</v>
      </c>
      <c r="T408" s="209">
        <v>0.105</v>
      </c>
      <c r="U408" s="209">
        <v>0.10100000000000001</v>
      </c>
      <c r="V408" s="209">
        <v>0.10100000000000001</v>
      </c>
      <c r="W408" s="209" t="s">
        <v>148</v>
      </c>
      <c r="X408" s="209" t="s">
        <v>190</v>
      </c>
      <c r="Y408" s="209" t="s">
        <v>89</v>
      </c>
      <c r="Z408" s="209" t="s">
        <v>198</v>
      </c>
    </row>
    <row r="409" spans="1:26" s="209" customFormat="1" ht="16.5" customHeight="1" x14ac:dyDescent="0.25">
      <c r="A409" s="207">
        <v>5800</v>
      </c>
      <c r="B409" s="208">
        <v>43256</v>
      </c>
      <c r="C409" s="209" t="s">
        <v>262</v>
      </c>
      <c r="D409" s="209">
        <v>66.400000000000006</v>
      </c>
      <c r="E409" s="209">
        <v>68</v>
      </c>
      <c r="F409" s="209" t="s">
        <v>187</v>
      </c>
      <c r="G409" s="209">
        <v>916148</v>
      </c>
      <c r="H409" s="209">
        <v>13160</v>
      </c>
      <c r="I409" s="209">
        <v>33.5</v>
      </c>
      <c r="J409" s="209">
        <v>68</v>
      </c>
      <c r="K409" s="209">
        <v>68</v>
      </c>
      <c r="L409" s="209">
        <v>32.799999999999997</v>
      </c>
      <c r="M409" s="209">
        <v>0.86122945830797315</v>
      </c>
      <c r="N409" s="209">
        <v>5.1242999999999999</v>
      </c>
      <c r="O409" s="209">
        <v>5.15</v>
      </c>
      <c r="P409" s="209">
        <v>0.28654244802588225</v>
      </c>
      <c r="Q409" s="209">
        <v>0.24683961416332156</v>
      </c>
      <c r="R409" s="209">
        <v>5.0072999999999999</v>
      </c>
      <c r="S409" s="209">
        <v>2.8000000000000001E-2</v>
      </c>
      <c r="T409" s="209">
        <v>2.4E-2</v>
      </c>
      <c r="U409" s="209">
        <v>2.1999999999999999E-2</v>
      </c>
      <c r="V409" s="209">
        <v>2.1999999999999999E-2</v>
      </c>
      <c r="W409" s="209" t="s">
        <v>148</v>
      </c>
      <c r="X409" s="209" t="s">
        <v>190</v>
      </c>
      <c r="Y409" s="209" t="s">
        <v>89</v>
      </c>
      <c r="Z409" s="209" t="s">
        <v>207</v>
      </c>
    </row>
    <row r="410" spans="1:26" s="209" customFormat="1" ht="16.5" customHeight="1" x14ac:dyDescent="0.25">
      <c r="A410" s="207">
        <v>5799</v>
      </c>
      <c r="B410" s="208">
        <v>43256</v>
      </c>
      <c r="C410" s="209" t="s">
        <v>1442</v>
      </c>
      <c r="D410" s="209">
        <v>66.400000000000006</v>
      </c>
      <c r="E410" s="209">
        <v>68</v>
      </c>
      <c r="F410" s="209" t="s">
        <v>193</v>
      </c>
      <c r="G410" s="209">
        <v>625212</v>
      </c>
      <c r="H410" s="209">
        <v>13160</v>
      </c>
      <c r="I410" s="209">
        <v>23.8</v>
      </c>
      <c r="J410" s="209">
        <v>115</v>
      </c>
      <c r="K410" s="209">
        <v>115</v>
      </c>
      <c r="L410" s="209">
        <v>20.5</v>
      </c>
      <c r="M410" s="209">
        <v>0.93092105263157898</v>
      </c>
      <c r="N410" s="209">
        <v>5.2192999999999996</v>
      </c>
      <c r="O410" s="209">
        <v>5.0987999999999998</v>
      </c>
      <c r="P410" s="209">
        <v>1.031914804385597</v>
      </c>
      <c r="Q410" s="209">
        <v>0.99790785453238262</v>
      </c>
      <c r="R410" s="209">
        <v>5.0072999999999999</v>
      </c>
      <c r="S410" s="209">
        <v>9.9000000000000005E-2</v>
      </c>
      <c r="T410" s="209">
        <v>9.8000000000000004E-2</v>
      </c>
      <c r="U410" s="209">
        <v>9.1999999999999998E-2</v>
      </c>
      <c r="V410" s="209">
        <v>9.1999999999999998E-2</v>
      </c>
      <c r="W410" s="209" t="s">
        <v>148</v>
      </c>
      <c r="X410" s="209" t="s">
        <v>190</v>
      </c>
      <c r="Y410" s="209" t="s">
        <v>89</v>
      </c>
      <c r="Z410" s="209" t="s">
        <v>198</v>
      </c>
    </row>
    <row r="411" spans="1:26" s="209" customFormat="1" ht="16.5" customHeight="1" x14ac:dyDescent="0.25">
      <c r="A411" s="207">
        <v>5798</v>
      </c>
      <c r="B411" s="208">
        <v>43256</v>
      </c>
      <c r="C411" s="209" t="s">
        <v>1425</v>
      </c>
      <c r="D411" s="209">
        <v>66.400000000000006</v>
      </c>
      <c r="E411" s="209">
        <v>68</v>
      </c>
      <c r="F411" s="209" t="s">
        <v>193</v>
      </c>
      <c r="G411" s="209">
        <v>625212</v>
      </c>
      <c r="H411" s="209">
        <v>13160</v>
      </c>
      <c r="I411" s="209">
        <v>23.8</v>
      </c>
      <c r="J411" s="209">
        <v>114.5</v>
      </c>
      <c r="K411" s="209">
        <v>114.5</v>
      </c>
      <c r="L411" s="209">
        <v>20.5</v>
      </c>
      <c r="M411" s="209">
        <v>0.93092105263157898</v>
      </c>
      <c r="N411" s="209">
        <v>5.0678999999999998</v>
      </c>
      <c r="O411" s="209">
        <v>5.1021000000000001</v>
      </c>
      <c r="P411" s="209">
        <v>1.0222233539033012</v>
      </c>
      <c r="Q411" s="209">
        <v>0.96798574081840505</v>
      </c>
      <c r="R411" s="209">
        <v>5.0072999999999999</v>
      </c>
      <c r="S411" s="209">
        <v>0.10100000000000001</v>
      </c>
      <c r="T411" s="209">
        <v>9.5000000000000001E-2</v>
      </c>
      <c r="U411" s="209">
        <v>9.0999999999999998E-2</v>
      </c>
      <c r="V411" s="209">
        <v>9.0999999999999998E-2</v>
      </c>
      <c r="W411" s="209" t="s">
        <v>148</v>
      </c>
      <c r="X411" s="209" t="s">
        <v>190</v>
      </c>
      <c r="Y411" s="209" t="s">
        <v>89</v>
      </c>
      <c r="Z411" s="209" t="s">
        <v>198</v>
      </c>
    </row>
    <row r="412" spans="1:26" s="209" customFormat="1" ht="16.5" customHeight="1" x14ac:dyDescent="0.25">
      <c r="A412" s="207">
        <v>5797</v>
      </c>
      <c r="B412" s="208">
        <v>43256</v>
      </c>
      <c r="C412" s="209" t="s">
        <v>231</v>
      </c>
      <c r="D412" s="209">
        <v>66.400000000000006</v>
      </c>
      <c r="E412" s="209">
        <v>68</v>
      </c>
      <c r="F412" s="209" t="s">
        <v>193</v>
      </c>
      <c r="G412" s="209">
        <v>625212</v>
      </c>
      <c r="H412" s="209">
        <v>13160</v>
      </c>
      <c r="I412" s="209">
        <v>24.1</v>
      </c>
      <c r="J412" s="209">
        <v>115</v>
      </c>
      <c r="K412" s="209">
        <v>115</v>
      </c>
      <c r="L412" s="209">
        <v>20.8</v>
      </c>
      <c r="M412" s="209">
        <v>0.92908732764281021</v>
      </c>
      <c r="N412" s="209">
        <v>5.1182999999999996</v>
      </c>
      <c r="O412" s="209">
        <v>5.2671999999999999</v>
      </c>
      <c r="P412" s="209">
        <v>1.0528326643101071</v>
      </c>
      <c r="Q412" s="209">
        <v>1.0413851776406446</v>
      </c>
      <c r="R412" s="209">
        <v>5.0072999999999999</v>
      </c>
      <c r="S412" s="209">
        <v>0.10299999999999999</v>
      </c>
      <c r="T412" s="209">
        <v>9.9000000000000005E-2</v>
      </c>
      <c r="U412" s="209">
        <v>9.4E-2</v>
      </c>
      <c r="V412" s="209">
        <v>9.4E-2</v>
      </c>
      <c r="W412" s="209" t="s">
        <v>148</v>
      </c>
      <c r="X412" s="209" t="s">
        <v>190</v>
      </c>
      <c r="Y412" s="209" t="s">
        <v>89</v>
      </c>
      <c r="Z412" s="209" t="s">
        <v>198</v>
      </c>
    </row>
    <row r="413" spans="1:26" s="209" customFormat="1" ht="16.5" customHeight="1" x14ac:dyDescent="0.25">
      <c r="A413" s="207">
        <v>5796</v>
      </c>
      <c r="B413" s="208">
        <v>43256</v>
      </c>
      <c r="C413" s="209" t="s">
        <v>333</v>
      </c>
      <c r="D413" s="209">
        <v>66.400000000000006</v>
      </c>
      <c r="E413" s="209">
        <v>68</v>
      </c>
      <c r="F413" s="209" t="s">
        <v>193</v>
      </c>
      <c r="G413" s="209">
        <v>625212</v>
      </c>
      <c r="H413" s="209">
        <v>13160</v>
      </c>
      <c r="I413" s="209">
        <v>24.3</v>
      </c>
      <c r="J413" s="209">
        <v>115</v>
      </c>
      <c r="K413" s="209">
        <v>115</v>
      </c>
      <c r="L413" s="209">
        <v>21</v>
      </c>
      <c r="M413" s="209">
        <v>0.9278688524590164</v>
      </c>
      <c r="N413" s="209">
        <v>5.1891999999999996</v>
      </c>
      <c r="O413" s="209">
        <v>5.2408999999999999</v>
      </c>
      <c r="P413" s="209">
        <v>1.0881433107662812</v>
      </c>
      <c r="Q413" s="209">
        <v>1.1199175204201866</v>
      </c>
      <c r="R413" s="209">
        <v>5.0072999999999999</v>
      </c>
      <c r="S413" s="209">
        <v>0.105</v>
      </c>
      <c r="T413" s="209">
        <v>0.107</v>
      </c>
      <c r="U413" s="209">
        <v>9.8000000000000004E-2</v>
      </c>
      <c r="V413" s="209">
        <v>9.8000000000000004E-2</v>
      </c>
      <c r="W413" s="209" t="s">
        <v>148</v>
      </c>
      <c r="X413" s="209" t="s">
        <v>190</v>
      </c>
      <c r="Y413" s="209" t="s">
        <v>89</v>
      </c>
      <c r="Z413" s="209" t="s">
        <v>198</v>
      </c>
    </row>
    <row r="414" spans="1:26" s="209" customFormat="1" ht="16.5" customHeight="1" x14ac:dyDescent="0.25">
      <c r="A414" s="207">
        <v>5795</v>
      </c>
      <c r="B414" s="208">
        <v>43255</v>
      </c>
      <c r="C414" s="209" t="s">
        <v>1263</v>
      </c>
      <c r="D414" s="209">
        <v>66.900000000000006</v>
      </c>
      <c r="E414" s="209">
        <v>58</v>
      </c>
      <c r="F414" s="209" t="s">
        <v>193</v>
      </c>
      <c r="G414" s="209">
        <v>625212</v>
      </c>
      <c r="H414" s="209">
        <v>13160</v>
      </c>
      <c r="I414" s="209">
        <v>23.7</v>
      </c>
      <c r="J414" s="209">
        <v>115</v>
      </c>
      <c r="K414" s="209">
        <v>115</v>
      </c>
      <c r="L414" s="209">
        <v>20.399999999999999</v>
      </c>
      <c r="M414" s="209">
        <v>0.93153390388413426</v>
      </c>
      <c r="N414" s="209">
        <v>5.3937999999999997</v>
      </c>
      <c r="O414" s="209">
        <v>5.1765999999999996</v>
      </c>
      <c r="P414" s="209">
        <v>1.0429346569389624</v>
      </c>
      <c r="Q414" s="209">
        <v>1.0215751704341585</v>
      </c>
      <c r="R414" s="209">
        <v>5.0166000000000004</v>
      </c>
      <c r="S414" s="209">
        <v>9.7000000000000003E-2</v>
      </c>
      <c r="T414" s="209">
        <v>9.9000000000000005E-2</v>
      </c>
      <c r="U414" s="209">
        <v>9.0999999999999998E-2</v>
      </c>
      <c r="V414" s="209">
        <v>9.0999999999999998E-2</v>
      </c>
      <c r="W414" s="209" t="s">
        <v>148</v>
      </c>
      <c r="X414" s="209" t="s">
        <v>190</v>
      </c>
      <c r="Y414" s="209" t="s">
        <v>89</v>
      </c>
      <c r="Z414" s="209" t="s">
        <v>198</v>
      </c>
    </row>
    <row r="415" spans="1:26" s="209" customFormat="1" ht="16.5" customHeight="1" x14ac:dyDescent="0.25">
      <c r="A415" s="207">
        <v>5794</v>
      </c>
      <c r="B415" s="208">
        <v>43255</v>
      </c>
      <c r="C415" s="209" t="s">
        <v>929</v>
      </c>
      <c r="D415" s="209">
        <v>65.7</v>
      </c>
      <c r="E415" s="209">
        <v>53</v>
      </c>
      <c r="F415" s="209" t="s">
        <v>193</v>
      </c>
      <c r="G415" s="209">
        <v>625212</v>
      </c>
      <c r="H415" s="209">
        <v>13160</v>
      </c>
      <c r="I415" s="209">
        <v>23.7</v>
      </c>
      <c r="J415" s="209">
        <v>115</v>
      </c>
      <c r="K415" s="209">
        <v>115</v>
      </c>
      <c r="L415" s="209">
        <v>20.399999999999999</v>
      </c>
      <c r="M415" s="209">
        <v>0.93153390388413426</v>
      </c>
      <c r="N415" s="209">
        <v>5.1891999999999996</v>
      </c>
      <c r="O415" s="209">
        <v>5.3711000000000002</v>
      </c>
      <c r="P415" s="209">
        <v>1.0550938882908742</v>
      </c>
      <c r="Q415" s="209">
        <v>1.0813720448112267</v>
      </c>
      <c r="R415" s="209">
        <v>5.0166000000000004</v>
      </c>
      <c r="S415" s="209">
        <v>0.10199999999999999</v>
      </c>
      <c r="T415" s="209">
        <v>0.10100000000000001</v>
      </c>
      <c r="U415" s="209">
        <v>9.5000000000000001E-2</v>
      </c>
      <c r="V415" s="209">
        <v>9.5000000000000001E-2</v>
      </c>
      <c r="W415" s="209" t="s">
        <v>148</v>
      </c>
      <c r="X415" s="209" t="s">
        <v>190</v>
      </c>
      <c r="Y415" s="209" t="s">
        <v>89</v>
      </c>
      <c r="Z415" s="209" t="s">
        <v>198</v>
      </c>
    </row>
    <row r="416" spans="1:26" s="209" customFormat="1" ht="16.5" customHeight="1" x14ac:dyDescent="0.25">
      <c r="A416" s="207">
        <v>5793</v>
      </c>
      <c r="B416" s="208">
        <v>43254</v>
      </c>
      <c r="C416" s="209" t="s">
        <v>369</v>
      </c>
      <c r="D416" s="209">
        <v>65.5</v>
      </c>
      <c r="E416" s="209">
        <v>57</v>
      </c>
      <c r="F416" s="209" t="s">
        <v>187</v>
      </c>
      <c r="G416" s="209">
        <v>916148</v>
      </c>
      <c r="H416" s="209">
        <v>13160</v>
      </c>
      <c r="I416" s="209">
        <v>33.299999999999997</v>
      </c>
      <c r="J416" s="209">
        <v>65.5</v>
      </c>
      <c r="K416" s="209">
        <v>65.5</v>
      </c>
      <c r="L416" s="209">
        <v>32.799999999999997</v>
      </c>
      <c r="M416" s="209">
        <v>0.86122945830797315</v>
      </c>
      <c r="N416" s="209">
        <v>5.1955</v>
      </c>
      <c r="O416" s="209">
        <v>5.0970000000000004</v>
      </c>
      <c r="P416" s="209">
        <v>0.36526293588301462</v>
      </c>
      <c r="Q416" s="209">
        <v>0.3685762493973968</v>
      </c>
      <c r="R416" s="209">
        <v>4.9783999999999997</v>
      </c>
      <c r="S416" s="209">
        <v>3.5000000000000003E-2</v>
      </c>
      <c r="T416" s="209">
        <v>3.5999999999999997E-2</v>
      </c>
      <c r="U416" s="209">
        <v>3.1E-2</v>
      </c>
      <c r="V416" s="209">
        <v>3.1E-2</v>
      </c>
      <c r="W416" s="209" t="s">
        <v>148</v>
      </c>
      <c r="X416" s="209" t="s">
        <v>190</v>
      </c>
      <c r="Y416" s="209" t="s">
        <v>89</v>
      </c>
      <c r="Z416" s="209" t="s">
        <v>207</v>
      </c>
    </row>
    <row r="417" spans="1:26" s="209" customFormat="1" ht="16.5" customHeight="1" x14ac:dyDescent="0.25">
      <c r="A417" s="207">
        <v>5791</v>
      </c>
      <c r="B417" s="208">
        <v>43254</v>
      </c>
      <c r="C417" s="209" t="s">
        <v>1285</v>
      </c>
      <c r="D417" s="209">
        <v>65.5</v>
      </c>
      <c r="E417" s="209">
        <v>57</v>
      </c>
      <c r="F417" s="209" t="s">
        <v>187</v>
      </c>
      <c r="G417" s="209">
        <v>916148</v>
      </c>
      <c r="H417" s="209">
        <v>13160</v>
      </c>
      <c r="I417" s="209">
        <v>33.299999999999997</v>
      </c>
      <c r="J417" s="209">
        <v>65.5</v>
      </c>
      <c r="K417" s="209">
        <v>65.5</v>
      </c>
      <c r="L417" s="209">
        <v>32.799999999999997</v>
      </c>
      <c r="M417" s="209">
        <v>0.86122945830797315</v>
      </c>
      <c r="N417" s="209">
        <v>5.3215000000000003</v>
      </c>
      <c r="O417" s="209">
        <v>5.1262999999999996</v>
      </c>
      <c r="P417" s="209">
        <v>0.438</v>
      </c>
      <c r="Q417" s="209">
        <v>0.36</v>
      </c>
      <c r="R417" s="209">
        <v>4.9783999999999997</v>
      </c>
      <c r="S417" s="209">
        <v>4.1000000000000002E-2</v>
      </c>
      <c r="T417" s="209">
        <v>3.5000000000000003E-2</v>
      </c>
      <c r="U417" s="209">
        <v>3.3000000000000002E-2</v>
      </c>
      <c r="V417" s="209">
        <v>3.3000000000000002E-2</v>
      </c>
      <c r="W417" s="209">
        <v>0</v>
      </c>
      <c r="X417" s="209">
        <v>0</v>
      </c>
      <c r="Y417" s="209" t="s">
        <v>89</v>
      </c>
      <c r="Z417" s="209" t="s">
        <v>207</v>
      </c>
    </row>
    <row r="418" spans="1:26" s="209" customFormat="1" ht="16.5" customHeight="1" x14ac:dyDescent="0.25">
      <c r="A418" s="207">
        <v>5792</v>
      </c>
      <c r="B418" s="208">
        <v>43254</v>
      </c>
      <c r="C418" s="209" t="s">
        <v>1035</v>
      </c>
      <c r="D418" s="209">
        <v>65.5</v>
      </c>
      <c r="E418" s="209">
        <v>57</v>
      </c>
      <c r="F418" s="209" t="s">
        <v>187</v>
      </c>
      <c r="G418" s="209">
        <v>916148</v>
      </c>
      <c r="H418" s="209">
        <v>13160</v>
      </c>
      <c r="I418" s="209">
        <v>33.299999999999997</v>
      </c>
      <c r="J418" s="209">
        <v>66</v>
      </c>
      <c r="K418" s="209">
        <v>66</v>
      </c>
      <c r="L418" s="209">
        <v>32.799999999999997</v>
      </c>
      <c r="M418" s="209">
        <v>0.86122945830797315</v>
      </c>
      <c r="N418" s="209">
        <v>5.0705999999999998</v>
      </c>
      <c r="O418" s="209">
        <v>5.1024000000000003</v>
      </c>
      <c r="P418" s="209">
        <v>0.32592640205688578</v>
      </c>
      <c r="Q418" s="209">
        <v>0.36896673630081955</v>
      </c>
      <c r="R418" s="209">
        <v>4.9783999999999997</v>
      </c>
      <c r="S418" s="209">
        <v>3.2000000000000001E-2</v>
      </c>
      <c r="T418" s="209">
        <v>3.5999999999999997E-2</v>
      </c>
      <c r="U418" s="209">
        <v>2.9000000000000001E-2</v>
      </c>
      <c r="V418" s="209">
        <v>2.9000000000000001E-2</v>
      </c>
      <c r="W418" s="209" t="s">
        <v>148</v>
      </c>
      <c r="X418" s="209" t="s">
        <v>190</v>
      </c>
      <c r="Y418" s="209" t="s">
        <v>89</v>
      </c>
      <c r="Z418" s="209" t="s">
        <v>207</v>
      </c>
    </row>
    <row r="419" spans="1:26" s="209" customFormat="1" ht="16.5" customHeight="1" x14ac:dyDescent="0.25">
      <c r="A419" s="207">
        <v>5790</v>
      </c>
      <c r="B419" s="208">
        <v>43254</v>
      </c>
      <c r="C419" s="209" t="s">
        <v>519</v>
      </c>
      <c r="D419" s="209">
        <v>65.5</v>
      </c>
      <c r="E419" s="209">
        <v>57</v>
      </c>
      <c r="F419" s="209" t="s">
        <v>193</v>
      </c>
      <c r="G419" s="209">
        <v>625212</v>
      </c>
      <c r="H419" s="209">
        <v>13160</v>
      </c>
      <c r="I419" s="209">
        <v>23.9</v>
      </c>
      <c r="J419" s="209">
        <v>115</v>
      </c>
      <c r="K419" s="209">
        <v>115</v>
      </c>
      <c r="L419" s="209">
        <v>20.6</v>
      </c>
      <c r="M419" s="209">
        <v>0.93030900723208421</v>
      </c>
      <c r="N419" s="209">
        <v>5.2817999999999996</v>
      </c>
      <c r="O419" s="209">
        <v>5.2245999999999997</v>
      </c>
      <c r="P419" s="209">
        <v>1.1033810059456854</v>
      </c>
      <c r="Q419" s="209">
        <v>1.1229153945042585</v>
      </c>
      <c r="R419" s="209">
        <v>4.9783999999999997</v>
      </c>
      <c r="S419" s="209">
        <v>0.104</v>
      </c>
      <c r="T419" s="209">
        <v>0.107</v>
      </c>
      <c r="U419" s="209">
        <v>9.8000000000000004E-2</v>
      </c>
      <c r="V419" s="209">
        <v>9.8000000000000004E-2</v>
      </c>
      <c r="W419" s="209" t="s">
        <v>148</v>
      </c>
      <c r="X419" s="209" t="s">
        <v>190</v>
      </c>
      <c r="Y419" s="209" t="s">
        <v>89</v>
      </c>
      <c r="Z419" s="209" t="s">
        <v>198</v>
      </c>
    </row>
    <row r="420" spans="1:26" s="209" customFormat="1" ht="16.5" customHeight="1" x14ac:dyDescent="0.25">
      <c r="A420" s="207">
        <v>5789</v>
      </c>
      <c r="B420" s="208">
        <v>43254</v>
      </c>
      <c r="C420" s="209" t="s">
        <v>269</v>
      </c>
      <c r="D420" s="209">
        <v>65.5</v>
      </c>
      <c r="E420" s="209">
        <v>57</v>
      </c>
      <c r="F420" s="209" t="s">
        <v>193</v>
      </c>
      <c r="G420" s="209">
        <v>625212</v>
      </c>
      <c r="H420" s="209">
        <v>13160</v>
      </c>
      <c r="I420" s="209">
        <v>23.9</v>
      </c>
      <c r="J420" s="209">
        <v>115</v>
      </c>
      <c r="K420" s="209">
        <v>115</v>
      </c>
      <c r="L420" s="209">
        <v>20.6</v>
      </c>
      <c r="M420" s="209">
        <v>0.93030900723208421</v>
      </c>
      <c r="N420" s="209">
        <v>5.1581999999999999</v>
      </c>
      <c r="O420" s="209">
        <v>5.24</v>
      </c>
      <c r="P420" s="209">
        <v>1.0568383416358671</v>
      </c>
      <c r="Q420" s="209">
        <v>1.0420215330226579</v>
      </c>
      <c r="R420" s="209">
        <v>4.9783999999999997</v>
      </c>
      <c r="S420" s="209">
        <v>0.10199999999999999</v>
      </c>
      <c r="T420" s="209">
        <v>9.9000000000000005E-2</v>
      </c>
      <c r="U420" s="209">
        <v>9.2999999999999999E-2</v>
      </c>
      <c r="V420" s="209">
        <v>9.2999999999999999E-2</v>
      </c>
      <c r="W420" s="209" t="s">
        <v>148</v>
      </c>
      <c r="X420" s="209" t="s">
        <v>190</v>
      </c>
      <c r="Y420" s="209" t="s">
        <v>89</v>
      </c>
      <c r="Z420" s="209" t="s">
        <v>198</v>
      </c>
    </row>
    <row r="421" spans="1:26" s="209" customFormat="1" ht="16.5" customHeight="1" x14ac:dyDescent="0.25">
      <c r="A421" s="207">
        <v>5788</v>
      </c>
      <c r="B421" s="208">
        <v>43254</v>
      </c>
      <c r="C421" s="209" t="s">
        <v>679</v>
      </c>
      <c r="D421" s="209">
        <v>65.5</v>
      </c>
      <c r="E421" s="209">
        <v>57</v>
      </c>
      <c r="F421" s="209" t="s">
        <v>187</v>
      </c>
      <c r="G421" s="209">
        <v>916148</v>
      </c>
      <c r="H421" s="209">
        <v>13160</v>
      </c>
      <c r="I421" s="209">
        <v>33.5</v>
      </c>
      <c r="J421" s="209">
        <v>67</v>
      </c>
      <c r="K421" s="209">
        <v>67</v>
      </c>
      <c r="L421" s="209">
        <v>32.9</v>
      </c>
      <c r="M421" s="209">
        <v>0.86070559610705588</v>
      </c>
      <c r="N421" s="209">
        <v>5.0189000000000004</v>
      </c>
      <c r="O421" s="209">
        <v>5.2472000000000003</v>
      </c>
      <c r="P421" s="209">
        <v>0.39317270609031019</v>
      </c>
      <c r="Q421" s="209">
        <v>0.41105736782902141</v>
      </c>
      <c r="R421" s="209">
        <v>4.9783999999999997</v>
      </c>
      <c r="S421" s="209">
        <v>3.9E-2</v>
      </c>
      <c r="T421" s="209">
        <v>3.9E-2</v>
      </c>
      <c r="U421" s="209">
        <v>3.4000000000000002E-2</v>
      </c>
      <c r="V421" s="209">
        <v>3.4000000000000002E-2</v>
      </c>
      <c r="W421" s="209" t="s">
        <v>148</v>
      </c>
      <c r="X421" s="209" t="s">
        <v>190</v>
      </c>
      <c r="Y421" s="209" t="s">
        <v>89</v>
      </c>
      <c r="Z421" s="209" t="s">
        <v>207</v>
      </c>
    </row>
    <row r="422" spans="1:26" s="209" customFormat="1" ht="16.5" customHeight="1" x14ac:dyDescent="0.25">
      <c r="A422" s="207">
        <v>5787</v>
      </c>
      <c r="B422" s="208">
        <v>43253</v>
      </c>
      <c r="C422" s="209" t="s">
        <v>1010</v>
      </c>
      <c r="D422" s="209">
        <v>68</v>
      </c>
      <c r="E422" s="209">
        <v>66</v>
      </c>
      <c r="F422" s="209" t="s">
        <v>193</v>
      </c>
      <c r="G422" s="209">
        <v>625212</v>
      </c>
      <c r="H422" s="209">
        <v>13160</v>
      </c>
      <c r="I422" s="209">
        <v>23.9</v>
      </c>
      <c r="J422" s="209">
        <v>115</v>
      </c>
      <c r="K422" s="209">
        <v>115</v>
      </c>
      <c r="L422" s="209">
        <v>20.6</v>
      </c>
      <c r="M422" s="209">
        <v>0.93030900723208421</v>
      </c>
      <c r="N422" s="209">
        <v>5.0029000000000003</v>
      </c>
      <c r="O422" s="209">
        <v>5.1684999999999999</v>
      </c>
      <c r="P422" s="209">
        <v>0.9531272195915953</v>
      </c>
      <c r="Q422" s="209">
        <v>0.94643663065995864</v>
      </c>
      <c r="R422" s="209">
        <v>5.4063999999999997</v>
      </c>
      <c r="S422" s="209">
        <v>0.10299999999999999</v>
      </c>
      <c r="T422" s="209">
        <v>9.9000000000000005E-2</v>
      </c>
      <c r="U422" s="209">
        <v>9.4E-2</v>
      </c>
      <c r="V422" s="209">
        <v>9.4E-2</v>
      </c>
      <c r="W422" s="209" t="s">
        <v>148</v>
      </c>
      <c r="X422" s="209" t="s">
        <v>190</v>
      </c>
      <c r="Y422" s="209" t="s">
        <v>89</v>
      </c>
      <c r="Z422" s="209" t="s">
        <v>198</v>
      </c>
    </row>
    <row r="423" spans="1:26" s="209" customFormat="1" ht="16.5" customHeight="1" x14ac:dyDescent="0.25">
      <c r="A423" s="207">
        <v>5786</v>
      </c>
      <c r="B423" s="208">
        <v>43253</v>
      </c>
      <c r="C423" s="209" t="s">
        <v>1423</v>
      </c>
      <c r="D423" s="209">
        <v>68</v>
      </c>
      <c r="E423" s="209">
        <v>66</v>
      </c>
      <c r="F423" s="209" t="s">
        <v>193</v>
      </c>
      <c r="G423" s="209">
        <v>625212</v>
      </c>
      <c r="H423" s="209">
        <v>13160</v>
      </c>
      <c r="I423" s="209">
        <v>23.8</v>
      </c>
      <c r="J423" s="209">
        <v>115</v>
      </c>
      <c r="K423" s="209">
        <v>115</v>
      </c>
      <c r="L423" s="209">
        <v>20.5</v>
      </c>
      <c r="M423" s="209">
        <v>0.93092105263157898</v>
      </c>
      <c r="N423" s="209">
        <v>5.1402000000000001</v>
      </c>
      <c r="O423" s="209">
        <v>5.2944000000000004</v>
      </c>
      <c r="P423" s="209">
        <v>0.86519347440071037</v>
      </c>
      <c r="Q423" s="209">
        <v>0.86176975436519687</v>
      </c>
      <c r="R423" s="209">
        <v>5.4063999999999997</v>
      </c>
      <c r="S423" s="209">
        <v>9.0999999999999998E-2</v>
      </c>
      <c r="T423" s="209">
        <v>8.7999999999999995E-2</v>
      </c>
      <c r="U423" s="209">
        <v>8.3000000000000004E-2</v>
      </c>
      <c r="V423" s="209">
        <v>8.3000000000000004E-2</v>
      </c>
      <c r="W423" s="209" t="s">
        <v>148</v>
      </c>
      <c r="X423" s="209" t="s">
        <v>190</v>
      </c>
      <c r="Y423" s="209" t="s">
        <v>89</v>
      </c>
      <c r="Z423" s="209" t="s">
        <v>198</v>
      </c>
    </row>
    <row r="424" spans="1:26" s="209" customFormat="1" ht="16.5" customHeight="1" x14ac:dyDescent="0.25">
      <c r="A424" s="207">
        <v>5785</v>
      </c>
      <c r="B424" s="208">
        <v>43253</v>
      </c>
      <c r="C424" s="209" t="s">
        <v>379</v>
      </c>
      <c r="D424" s="209">
        <v>65.8</v>
      </c>
      <c r="E424" s="209">
        <v>66</v>
      </c>
      <c r="F424" s="209" t="s">
        <v>193</v>
      </c>
      <c r="G424" s="209">
        <v>625212</v>
      </c>
      <c r="H424" s="209">
        <v>13160</v>
      </c>
      <c r="I424" s="209">
        <v>23.8</v>
      </c>
      <c r="J424" s="209">
        <v>115</v>
      </c>
      <c r="K424" s="209">
        <v>115</v>
      </c>
      <c r="L424" s="209">
        <v>20.5</v>
      </c>
      <c r="M424" s="209">
        <v>0.93092105263157898</v>
      </c>
      <c r="N424" s="209">
        <v>5.1475999999999997</v>
      </c>
      <c r="O424" s="209">
        <v>5.1909000000000001</v>
      </c>
      <c r="P424" s="209">
        <v>0.90452426753477355</v>
      </c>
      <c r="Q424" s="209">
        <v>0.87372724918614986</v>
      </c>
      <c r="R424" s="209">
        <v>5.4063999999999997</v>
      </c>
      <c r="S424" s="209">
        <v>9.5000000000000001E-2</v>
      </c>
      <c r="T424" s="209">
        <v>9.0999999999999998E-2</v>
      </c>
      <c r="U424" s="209">
        <v>8.6999999999999994E-2</v>
      </c>
      <c r="V424" s="209">
        <v>8.6999999999999994E-2</v>
      </c>
      <c r="W424" s="209" t="s">
        <v>148</v>
      </c>
      <c r="X424" s="209" t="s">
        <v>190</v>
      </c>
      <c r="Y424" s="209" t="s">
        <v>89</v>
      </c>
      <c r="Z424" s="209" t="s">
        <v>198</v>
      </c>
    </row>
    <row r="425" spans="1:26" s="209" customFormat="1" ht="16.5" customHeight="1" x14ac:dyDescent="0.25">
      <c r="A425" s="207">
        <v>5784</v>
      </c>
      <c r="B425" s="208">
        <v>43253</v>
      </c>
      <c r="C425" s="209" t="s">
        <v>803</v>
      </c>
      <c r="D425" s="209">
        <v>65.8</v>
      </c>
      <c r="E425" s="209">
        <v>54</v>
      </c>
      <c r="F425" s="209" t="s">
        <v>187</v>
      </c>
      <c r="G425" s="209">
        <v>916148</v>
      </c>
      <c r="H425" s="209">
        <v>13160</v>
      </c>
      <c r="I425" s="209">
        <v>34.200000000000003</v>
      </c>
      <c r="J425" s="209">
        <v>66</v>
      </c>
      <c r="K425" s="209">
        <v>66</v>
      </c>
      <c r="L425" s="209">
        <v>33.700000000000003</v>
      </c>
      <c r="M425" s="209">
        <v>0.85653753026634394</v>
      </c>
      <c r="N425" s="209">
        <v>5.2811000000000003</v>
      </c>
      <c r="O425" s="209">
        <v>5.1323999999999996</v>
      </c>
      <c r="P425" s="209">
        <v>0.34188831754957089</v>
      </c>
      <c r="Q425" s="209">
        <v>0.30378218407812962</v>
      </c>
      <c r="R425" s="209">
        <v>5.4063999999999997</v>
      </c>
      <c r="S425" s="209">
        <v>3.5000000000000003E-2</v>
      </c>
      <c r="T425" s="209">
        <v>3.2000000000000001E-2</v>
      </c>
      <c r="U425" s="209">
        <v>2.9000000000000001E-2</v>
      </c>
      <c r="V425" s="209">
        <v>2.9000000000000001E-2</v>
      </c>
      <c r="W425" s="209" t="s">
        <v>148</v>
      </c>
      <c r="X425" s="209" t="s">
        <v>190</v>
      </c>
      <c r="Y425" s="209" t="s">
        <v>89</v>
      </c>
      <c r="Z425" s="209" t="s">
        <v>207</v>
      </c>
    </row>
    <row r="426" spans="1:26" s="209" customFormat="1" ht="16.5" customHeight="1" x14ac:dyDescent="0.25">
      <c r="A426" s="207">
        <v>5783</v>
      </c>
      <c r="B426" s="208">
        <v>43253</v>
      </c>
      <c r="C426" s="209" t="s">
        <v>1535</v>
      </c>
      <c r="D426" s="209">
        <v>65.8</v>
      </c>
      <c r="E426" s="209">
        <v>54</v>
      </c>
      <c r="F426" s="209" t="s">
        <v>187</v>
      </c>
      <c r="G426" s="209">
        <v>916148</v>
      </c>
      <c r="H426" s="209">
        <v>13160</v>
      </c>
      <c r="I426" s="209">
        <v>34.4</v>
      </c>
      <c r="J426" s="209">
        <v>66.5</v>
      </c>
      <c r="K426" s="209">
        <v>66.5</v>
      </c>
      <c r="L426" s="209">
        <v>33.799999999999997</v>
      </c>
      <c r="M426" s="209">
        <v>0.85601935874168178</v>
      </c>
      <c r="N426" s="209">
        <v>5.1283000000000003</v>
      </c>
      <c r="O426" s="209">
        <v>5.0045000000000002</v>
      </c>
      <c r="P426" s="209">
        <v>0.35096755696951765</v>
      </c>
      <c r="Q426" s="209">
        <v>0.35175162770050311</v>
      </c>
      <c r="R426" s="209">
        <v>5.4063999999999997</v>
      </c>
      <c r="S426" s="209">
        <v>3.6999999999999998E-2</v>
      </c>
      <c r="T426" s="209">
        <v>3.7999999999999999E-2</v>
      </c>
      <c r="U426" s="209">
        <v>3.2000000000000001E-2</v>
      </c>
      <c r="V426" s="209">
        <v>3.2000000000000001E-2</v>
      </c>
      <c r="W426" s="209" t="s">
        <v>148</v>
      </c>
      <c r="X426" s="209" t="s">
        <v>190</v>
      </c>
      <c r="Y426" s="209" t="s">
        <v>89</v>
      </c>
      <c r="Z426" s="209" t="s">
        <v>207</v>
      </c>
    </row>
    <row r="427" spans="1:26" s="209" customFormat="1" ht="16.5" customHeight="1" x14ac:dyDescent="0.25">
      <c r="A427" s="207">
        <v>5782</v>
      </c>
      <c r="B427" s="208">
        <v>43252</v>
      </c>
      <c r="C427" s="209" t="s">
        <v>1548</v>
      </c>
      <c r="D427" s="209">
        <v>69.400000000000006</v>
      </c>
      <c r="E427" s="209">
        <v>67</v>
      </c>
      <c r="F427" s="209" t="s">
        <v>193</v>
      </c>
      <c r="G427" s="209">
        <v>625212</v>
      </c>
      <c r="H427" s="209">
        <v>13160</v>
      </c>
      <c r="I427" s="209">
        <v>24.6</v>
      </c>
      <c r="J427" s="209">
        <v>115</v>
      </c>
      <c r="K427" s="209">
        <v>115</v>
      </c>
      <c r="L427" s="209">
        <v>21.3</v>
      </c>
      <c r="M427" s="209">
        <v>0.92604712041884807</v>
      </c>
      <c r="N427" s="209">
        <v>5.2164999999999999</v>
      </c>
      <c r="O427" s="209">
        <v>5.1794000000000002</v>
      </c>
      <c r="P427" s="209">
        <v>0.96715656926553228</v>
      </c>
      <c r="Q427" s="209">
        <v>0.91026362038664321</v>
      </c>
      <c r="R427" s="209">
        <v>5.1779000000000002</v>
      </c>
      <c r="S427" s="209">
        <v>9.6000000000000002E-2</v>
      </c>
      <c r="T427" s="209">
        <v>9.0999999999999998E-2</v>
      </c>
      <c r="U427" s="209">
        <v>8.6999999999999994E-2</v>
      </c>
      <c r="V427" s="209">
        <v>8.6999999999999994E-2</v>
      </c>
      <c r="W427" s="209" t="s">
        <v>148</v>
      </c>
      <c r="X427" s="209" t="s">
        <v>190</v>
      </c>
      <c r="Y427" s="209" t="s">
        <v>89</v>
      </c>
      <c r="Z427" s="209" t="s">
        <v>198</v>
      </c>
    </row>
    <row r="428" spans="1:26" s="209" customFormat="1" ht="16.5" customHeight="1" x14ac:dyDescent="0.25">
      <c r="A428" s="207">
        <v>5781</v>
      </c>
      <c r="B428" s="208">
        <v>43252</v>
      </c>
      <c r="C428" s="209" t="s">
        <v>1277</v>
      </c>
      <c r="D428" s="209">
        <v>69.400000000000006</v>
      </c>
      <c r="E428" s="209">
        <v>67</v>
      </c>
      <c r="F428" s="209" t="s">
        <v>193</v>
      </c>
      <c r="G428" s="209">
        <v>625212</v>
      </c>
      <c r="H428" s="209">
        <v>13160</v>
      </c>
      <c r="I428" s="209">
        <v>24.5</v>
      </c>
      <c r="J428" s="209">
        <v>115</v>
      </c>
      <c r="K428" s="209">
        <v>115</v>
      </c>
      <c r="L428" s="209">
        <v>21.2</v>
      </c>
      <c r="M428" s="209">
        <v>0.92665356908971852</v>
      </c>
      <c r="N428" s="209">
        <v>5.1143000000000001</v>
      </c>
      <c r="O428" s="209">
        <v>5.2712000000000003</v>
      </c>
      <c r="P428" s="209">
        <v>0.85931381448077404</v>
      </c>
      <c r="Q428" s="209">
        <v>0.93657737692887089</v>
      </c>
      <c r="R428" s="209">
        <v>5.1779000000000002</v>
      </c>
      <c r="S428" s="209">
        <v>8.6999999999999994E-2</v>
      </c>
      <c r="T428" s="209">
        <v>9.1999999999999998E-2</v>
      </c>
      <c r="U428" s="209">
        <v>8.3000000000000004E-2</v>
      </c>
      <c r="V428" s="209">
        <v>8.3000000000000004E-2</v>
      </c>
      <c r="W428" s="209" t="s">
        <v>148</v>
      </c>
      <c r="X428" s="209" t="s">
        <v>190</v>
      </c>
      <c r="Y428" s="209" t="s">
        <v>89</v>
      </c>
      <c r="Z428" s="209" t="s">
        <v>198</v>
      </c>
    </row>
    <row r="429" spans="1:26" s="209" customFormat="1" ht="16.5" customHeight="1" x14ac:dyDescent="0.25">
      <c r="A429" s="207">
        <v>5780</v>
      </c>
      <c r="B429" s="208">
        <v>43252</v>
      </c>
      <c r="C429" s="209" t="s">
        <v>1416</v>
      </c>
      <c r="D429" s="209">
        <v>69.400000000000006</v>
      </c>
      <c r="E429" s="209">
        <v>67</v>
      </c>
      <c r="F429" s="209" t="s">
        <v>187</v>
      </c>
      <c r="G429" s="209">
        <v>916148</v>
      </c>
      <c r="H429" s="209">
        <v>13160</v>
      </c>
      <c r="I429" s="209">
        <v>34.700000000000003</v>
      </c>
      <c r="J429" s="209">
        <v>70</v>
      </c>
      <c r="K429" s="209">
        <v>70</v>
      </c>
      <c r="L429" s="209">
        <v>33.799999999999997</v>
      </c>
      <c r="M429" s="209">
        <v>0.85601935874168178</v>
      </c>
      <c r="N429" s="209">
        <v>5.1093000000000002</v>
      </c>
      <c r="O429" s="209">
        <v>5.1928000000000001</v>
      </c>
      <c r="P429" s="209">
        <v>0.29602541570907126</v>
      </c>
      <c r="Q429" s="209">
        <v>0.25071940361922784</v>
      </c>
      <c r="R429" s="209">
        <v>5.1779000000000002</v>
      </c>
      <c r="S429" s="209">
        <v>0.03</v>
      </c>
      <c r="T429" s="209">
        <v>2.5000000000000001E-2</v>
      </c>
      <c r="U429" s="209">
        <v>2.4E-2</v>
      </c>
      <c r="V429" s="209">
        <v>2.4E-2</v>
      </c>
      <c r="W429" s="209" t="s">
        <v>148</v>
      </c>
      <c r="X429" s="209" t="s">
        <v>190</v>
      </c>
      <c r="Y429" s="209" t="s">
        <v>89</v>
      </c>
      <c r="Z429" s="209" t="s">
        <v>207</v>
      </c>
    </row>
    <row r="430" spans="1:26" s="209" customFormat="1" ht="16.5" customHeight="1" x14ac:dyDescent="0.25">
      <c r="A430" s="207">
        <v>5779</v>
      </c>
      <c r="B430" s="208">
        <v>43252</v>
      </c>
      <c r="C430" s="209" t="s">
        <v>1014</v>
      </c>
      <c r="D430" s="209">
        <v>69.400000000000006</v>
      </c>
      <c r="E430" s="209">
        <v>67</v>
      </c>
      <c r="F430" s="209" t="s">
        <v>187</v>
      </c>
      <c r="G430" s="209">
        <v>916148</v>
      </c>
      <c r="H430" s="209">
        <v>13160</v>
      </c>
      <c r="I430" s="209">
        <v>35</v>
      </c>
      <c r="J430" s="209">
        <v>71</v>
      </c>
      <c r="K430" s="209">
        <v>71</v>
      </c>
      <c r="L430" s="209">
        <v>34</v>
      </c>
      <c r="M430" s="209">
        <v>0.85498489425981872</v>
      </c>
      <c r="N430" s="209">
        <v>5.2000999999999999</v>
      </c>
      <c r="O430" s="209">
        <v>5.1863999999999999</v>
      </c>
      <c r="P430" s="209">
        <v>0.27115761215936962</v>
      </c>
      <c r="Q430" s="209">
        <v>0.28045964580235233</v>
      </c>
      <c r="R430" s="209">
        <v>5.1779000000000002</v>
      </c>
      <c r="S430" s="209">
        <v>2.7E-2</v>
      </c>
      <c r="T430" s="209">
        <v>2.8000000000000001E-2</v>
      </c>
      <c r="U430" s="209">
        <v>2.4E-2</v>
      </c>
      <c r="V430" s="209">
        <v>2.4E-2</v>
      </c>
      <c r="W430" s="209" t="s">
        <v>148</v>
      </c>
      <c r="X430" s="209" t="s">
        <v>190</v>
      </c>
      <c r="Y430" s="209" t="s">
        <v>89</v>
      </c>
      <c r="Z430" s="209" t="s">
        <v>207</v>
      </c>
    </row>
    <row r="431" spans="1:26" s="209" customFormat="1" ht="16.5" customHeight="1" x14ac:dyDescent="0.25">
      <c r="A431" s="207">
        <v>5778</v>
      </c>
      <c r="B431" s="208">
        <v>43252</v>
      </c>
      <c r="C431" s="209" t="s">
        <v>1561</v>
      </c>
      <c r="D431" s="209">
        <v>69.400000000000006</v>
      </c>
      <c r="E431" s="209">
        <v>67</v>
      </c>
      <c r="F431" s="209" t="s">
        <v>193</v>
      </c>
      <c r="G431" s="209">
        <v>625212</v>
      </c>
      <c r="H431" s="209">
        <v>13160</v>
      </c>
      <c r="I431" s="209">
        <v>24.6</v>
      </c>
      <c r="J431" s="209">
        <v>114.5</v>
      </c>
      <c r="K431" s="209">
        <v>114.5</v>
      </c>
      <c r="L431" s="209">
        <v>21.3</v>
      </c>
      <c r="M431" s="209">
        <v>0.92604712041884807</v>
      </c>
      <c r="N431" s="209">
        <v>5.2476000000000003</v>
      </c>
      <c r="O431" s="209">
        <v>5.1905000000000001</v>
      </c>
      <c r="P431" s="209">
        <v>1.0337302767531238</v>
      </c>
      <c r="Q431" s="209">
        <v>1.0024334189536299</v>
      </c>
      <c r="R431" s="209">
        <v>5.1779000000000002</v>
      </c>
      <c r="S431" s="209">
        <v>0.10199999999999999</v>
      </c>
      <c r="T431" s="209">
        <v>0.1</v>
      </c>
      <c r="U431" s="209">
        <v>9.4E-2</v>
      </c>
      <c r="V431" s="209">
        <v>9.4E-2</v>
      </c>
      <c r="W431" s="209" t="s">
        <v>148</v>
      </c>
      <c r="X431" s="209" t="s">
        <v>190</v>
      </c>
      <c r="Y431" s="209" t="s">
        <v>89</v>
      </c>
      <c r="Z431" s="209" t="s">
        <v>198</v>
      </c>
    </row>
    <row r="432" spans="1:26" s="209" customFormat="1" ht="16.5" customHeight="1" x14ac:dyDescent="0.25">
      <c r="A432" s="207">
        <v>5777</v>
      </c>
      <c r="B432" s="208">
        <v>43252</v>
      </c>
      <c r="C432" s="209" t="s">
        <v>314</v>
      </c>
      <c r="D432" s="209">
        <v>69.400000000000006</v>
      </c>
      <c r="E432" s="209">
        <v>67</v>
      </c>
      <c r="F432" s="209" t="s">
        <v>193</v>
      </c>
      <c r="G432" s="209">
        <v>625212</v>
      </c>
      <c r="H432" s="209">
        <v>13160</v>
      </c>
      <c r="I432" s="209">
        <v>24.6</v>
      </c>
      <c r="J432" s="209">
        <v>115</v>
      </c>
      <c r="K432" s="209">
        <v>115</v>
      </c>
      <c r="L432" s="209">
        <v>21.3</v>
      </c>
      <c r="M432" s="209">
        <v>0.92604712041884807</v>
      </c>
      <c r="N432" s="209">
        <v>5.1189</v>
      </c>
      <c r="O432" s="209">
        <v>5.173</v>
      </c>
      <c r="P432" s="209">
        <v>0.96883331080167634</v>
      </c>
      <c r="Q432" s="209">
        <v>0.93911045018250638</v>
      </c>
      <c r="R432" s="209">
        <v>5.1779000000000002</v>
      </c>
      <c r="S432" s="209">
        <v>9.8000000000000004E-2</v>
      </c>
      <c r="T432" s="209">
        <v>9.4E-2</v>
      </c>
      <c r="U432" s="209">
        <v>8.8999999999999996E-2</v>
      </c>
      <c r="V432" s="209">
        <v>8.8999999999999996E-2</v>
      </c>
      <c r="W432" s="209" t="s">
        <v>148</v>
      </c>
      <c r="X432" s="209" t="s">
        <v>190</v>
      </c>
      <c r="Y432" s="209" t="s">
        <v>89</v>
      </c>
      <c r="Z432" s="209" t="s">
        <v>198</v>
      </c>
    </row>
    <row r="433" spans="1:26" s="209" customFormat="1" ht="16.5" customHeight="1" x14ac:dyDescent="0.25">
      <c r="A433" s="207">
        <v>5776</v>
      </c>
      <c r="B433" s="208">
        <v>43252</v>
      </c>
      <c r="C433" s="209" t="s">
        <v>372</v>
      </c>
      <c r="D433" s="209">
        <v>69.400000000000006</v>
      </c>
      <c r="E433" s="209">
        <v>67</v>
      </c>
      <c r="F433" s="209" t="s">
        <v>187</v>
      </c>
      <c r="G433" s="209">
        <v>916148</v>
      </c>
      <c r="H433" s="209">
        <v>13160</v>
      </c>
      <c r="I433" s="209">
        <v>34.9</v>
      </c>
      <c r="J433" s="209">
        <v>71.5</v>
      </c>
      <c r="K433" s="209">
        <v>71.5</v>
      </c>
      <c r="L433" s="209">
        <v>33.9</v>
      </c>
      <c r="M433" s="209">
        <v>0.8555018137847642</v>
      </c>
      <c r="N433" s="209">
        <v>5.1043000000000003</v>
      </c>
      <c r="O433" s="209">
        <v>5.2190000000000003</v>
      </c>
      <c r="P433" s="209">
        <v>0.32530929527414593</v>
      </c>
      <c r="Q433" s="209">
        <v>0.30238127426176636</v>
      </c>
      <c r="R433" s="209">
        <v>5.1779000000000002</v>
      </c>
      <c r="S433" s="209">
        <v>3.3000000000000002E-2</v>
      </c>
      <c r="T433" s="209">
        <v>0.03</v>
      </c>
      <c r="U433" s="209">
        <v>2.7E-2</v>
      </c>
      <c r="V433" s="209">
        <v>2.7E-2</v>
      </c>
      <c r="W433" s="209" t="s">
        <v>148</v>
      </c>
      <c r="X433" s="209" t="s">
        <v>190</v>
      </c>
      <c r="Y433" s="209" t="s">
        <v>89</v>
      </c>
      <c r="Z433" s="209" t="s">
        <v>207</v>
      </c>
    </row>
    <row r="434" spans="1:26" s="209" customFormat="1" ht="16.5" customHeight="1" x14ac:dyDescent="0.25">
      <c r="A434" s="207">
        <v>5775</v>
      </c>
      <c r="B434" s="208">
        <v>43252</v>
      </c>
      <c r="C434" s="209" t="s">
        <v>279</v>
      </c>
      <c r="D434" s="209">
        <v>69.400000000000006</v>
      </c>
      <c r="E434" s="209">
        <v>67</v>
      </c>
      <c r="F434" s="209" t="s">
        <v>187</v>
      </c>
      <c r="G434" s="209">
        <v>916148</v>
      </c>
      <c r="H434" s="209">
        <v>13160</v>
      </c>
      <c r="I434" s="209">
        <v>34.799999999999997</v>
      </c>
      <c r="J434" s="209">
        <v>70</v>
      </c>
      <c r="K434" s="209">
        <v>70</v>
      </c>
      <c r="L434" s="209">
        <v>33.9</v>
      </c>
      <c r="M434" s="209">
        <v>0.8555018137847642</v>
      </c>
      <c r="N434" s="209">
        <v>5.1281999999999996</v>
      </c>
      <c r="O434" s="209">
        <v>5.0788000000000002</v>
      </c>
      <c r="P434" s="209">
        <v>0.33673651480329858</v>
      </c>
      <c r="Q434" s="209">
        <v>0.28444968037235174</v>
      </c>
      <c r="R434" s="209">
        <v>5.1779000000000002</v>
      </c>
      <c r="S434" s="209">
        <v>3.4000000000000002E-2</v>
      </c>
      <c r="T434" s="209">
        <v>2.9000000000000001E-2</v>
      </c>
      <c r="U434" s="209">
        <v>2.7E-2</v>
      </c>
      <c r="V434" s="209">
        <v>2.7E-2</v>
      </c>
      <c r="W434" s="209" t="s">
        <v>148</v>
      </c>
      <c r="X434" s="209" t="s">
        <v>190</v>
      </c>
      <c r="Y434" s="209" t="s">
        <v>89</v>
      </c>
      <c r="Z434" s="209" t="s">
        <v>207</v>
      </c>
    </row>
    <row r="435" spans="1:26" s="209" customFormat="1" ht="16.5" customHeight="1" x14ac:dyDescent="0.25">
      <c r="A435" s="207">
        <v>5774</v>
      </c>
      <c r="B435" s="208">
        <v>43251</v>
      </c>
      <c r="C435" s="209" t="s">
        <v>210</v>
      </c>
      <c r="D435" s="209">
        <v>64.8</v>
      </c>
      <c r="E435" s="209">
        <v>44</v>
      </c>
      <c r="F435" s="209" t="s">
        <v>193</v>
      </c>
      <c r="G435" s="209">
        <v>625212</v>
      </c>
      <c r="H435" s="209">
        <v>13160</v>
      </c>
      <c r="I435" s="209">
        <v>24.8</v>
      </c>
      <c r="J435" s="209">
        <v>115</v>
      </c>
      <c r="K435" s="209">
        <v>115</v>
      </c>
      <c r="L435" s="209">
        <v>21.5</v>
      </c>
      <c r="M435" s="209">
        <v>0.92483660130718959</v>
      </c>
      <c r="N435" s="209">
        <v>4.9722999999999997</v>
      </c>
      <c r="O435" s="209">
        <v>5.0232000000000001</v>
      </c>
      <c r="P435" s="209">
        <v>1.0229999999999999</v>
      </c>
      <c r="Q435" s="209">
        <v>0.98199999999999998</v>
      </c>
      <c r="R435" s="209">
        <v>5.4497999999999998</v>
      </c>
      <c r="S435" s="209">
        <v>0.112</v>
      </c>
      <c r="T435" s="209">
        <v>0.107</v>
      </c>
      <c r="U435" s="209">
        <v>0.10100000000000001</v>
      </c>
      <c r="V435" s="209">
        <v>0.10100000000000001</v>
      </c>
      <c r="W435" s="209" t="s">
        <v>148</v>
      </c>
      <c r="X435" s="209" t="s">
        <v>1451</v>
      </c>
      <c r="Y435" s="209" t="s">
        <v>89</v>
      </c>
      <c r="Z435" s="209" t="s">
        <v>198</v>
      </c>
    </row>
    <row r="436" spans="1:26" s="209" customFormat="1" ht="16.5" customHeight="1" x14ac:dyDescent="0.25">
      <c r="A436" s="207">
        <v>5773</v>
      </c>
      <c r="B436" s="208">
        <v>43251</v>
      </c>
      <c r="C436" s="209" t="s">
        <v>1327</v>
      </c>
      <c r="D436" s="209">
        <v>64.8</v>
      </c>
      <c r="E436" s="209">
        <v>44</v>
      </c>
      <c r="F436" s="209" t="s">
        <v>193</v>
      </c>
      <c r="G436" s="209">
        <v>625212</v>
      </c>
      <c r="H436" s="209">
        <v>13160</v>
      </c>
      <c r="I436" s="209">
        <v>24.3</v>
      </c>
      <c r="J436" s="209">
        <v>115</v>
      </c>
      <c r="K436" s="209">
        <v>115</v>
      </c>
      <c r="L436" s="209">
        <v>21</v>
      </c>
      <c r="M436" s="209">
        <v>0.9278688524590164</v>
      </c>
      <c r="N436" s="209">
        <v>4.9722999999999997</v>
      </c>
      <c r="O436" s="209">
        <v>5.0433000000000003</v>
      </c>
      <c r="P436" s="209">
        <v>0.98299999999999998</v>
      </c>
      <c r="Q436" s="209">
        <v>0.97199999999999998</v>
      </c>
      <c r="R436" s="209">
        <v>5.4497999999999998</v>
      </c>
      <c r="S436" s="209">
        <v>0.108</v>
      </c>
      <c r="T436" s="209">
        <v>0.105</v>
      </c>
      <c r="U436" s="209">
        <v>9.9000000000000005E-2</v>
      </c>
      <c r="V436" s="209">
        <v>9.9000000000000005E-2</v>
      </c>
      <c r="W436" s="209" t="s">
        <v>148</v>
      </c>
      <c r="X436" s="209" t="s">
        <v>1451</v>
      </c>
      <c r="Y436" s="209" t="s">
        <v>89</v>
      </c>
      <c r="Z436" s="209" t="s">
        <v>198</v>
      </c>
    </row>
    <row r="437" spans="1:26" s="209" customFormat="1" ht="16.5" customHeight="1" x14ac:dyDescent="0.25">
      <c r="A437" s="207">
        <v>5772</v>
      </c>
      <c r="B437" s="208">
        <v>43251</v>
      </c>
      <c r="C437" s="209" t="s">
        <v>1128</v>
      </c>
      <c r="D437" s="209">
        <v>64.8</v>
      </c>
      <c r="E437" s="209">
        <v>44</v>
      </c>
      <c r="F437" s="209" t="s">
        <v>193</v>
      </c>
      <c r="G437" s="209">
        <v>625212</v>
      </c>
      <c r="H437" s="209">
        <v>13160</v>
      </c>
      <c r="I437" s="209">
        <v>25</v>
      </c>
      <c r="J437" s="209">
        <v>115</v>
      </c>
      <c r="K437" s="209">
        <v>115</v>
      </c>
      <c r="L437" s="209">
        <v>21.6</v>
      </c>
      <c r="M437" s="209">
        <v>0.92423252775963427</v>
      </c>
      <c r="N437" s="209">
        <v>4.9722999999999997</v>
      </c>
      <c r="O437" s="209">
        <v>5.0233999999999996</v>
      </c>
      <c r="P437" s="209">
        <v>1.234</v>
      </c>
      <c r="Q437" s="209">
        <v>1.212</v>
      </c>
      <c r="R437" s="209">
        <v>5.4497999999999998</v>
      </c>
      <c r="S437" s="209">
        <v>0.13500000000000001</v>
      </c>
      <c r="T437" s="209">
        <v>0.13100000000000001</v>
      </c>
      <c r="U437" s="209">
        <v>0.123</v>
      </c>
      <c r="V437" s="209">
        <v>0.123</v>
      </c>
      <c r="W437" s="209" t="s">
        <v>148</v>
      </c>
      <c r="X437" s="209" t="s">
        <v>1451</v>
      </c>
      <c r="Y437" s="209" t="s">
        <v>89</v>
      </c>
      <c r="Z437" s="209" t="s">
        <v>198</v>
      </c>
    </row>
    <row r="438" spans="1:26" s="209" customFormat="1" ht="16.5" customHeight="1" x14ac:dyDescent="0.25">
      <c r="A438" s="207">
        <v>5771</v>
      </c>
      <c r="B438" s="208">
        <v>43251</v>
      </c>
      <c r="C438" s="209" t="s">
        <v>1438</v>
      </c>
      <c r="D438" s="209">
        <v>64.8</v>
      </c>
      <c r="E438" s="209">
        <v>45</v>
      </c>
      <c r="F438" s="209" t="s">
        <v>193</v>
      </c>
      <c r="G438" s="209">
        <v>625212</v>
      </c>
      <c r="H438" s="209">
        <v>13160</v>
      </c>
      <c r="I438" s="209">
        <v>22.9</v>
      </c>
      <c r="J438" s="209">
        <v>87.5</v>
      </c>
      <c r="K438" s="209">
        <v>87.5</v>
      </c>
      <c r="L438" s="209">
        <v>21.3</v>
      </c>
      <c r="M438" s="209">
        <v>0.92604712041884807</v>
      </c>
      <c r="N438" s="209">
        <v>5.0232999999999999</v>
      </c>
      <c r="O438" s="209">
        <v>4.9238999999999997</v>
      </c>
      <c r="P438" s="209">
        <v>1.4870000000000001</v>
      </c>
      <c r="Q438" s="209">
        <v>1.4730000000000001</v>
      </c>
      <c r="R438" s="209">
        <v>5.4497999999999998</v>
      </c>
      <c r="S438" s="209">
        <v>0.161</v>
      </c>
      <c r="T438" s="209">
        <v>0.16300000000000001</v>
      </c>
      <c r="U438" s="209">
        <v>0.15</v>
      </c>
      <c r="V438" s="209">
        <v>0.15</v>
      </c>
      <c r="W438" s="209" t="s">
        <v>148</v>
      </c>
      <c r="X438" s="209" t="s">
        <v>1451</v>
      </c>
      <c r="Y438" s="209" t="s">
        <v>89</v>
      </c>
      <c r="Z438" s="209" t="s">
        <v>198</v>
      </c>
    </row>
    <row r="439" spans="1:26" s="209" customFormat="1" ht="16.5" customHeight="1" x14ac:dyDescent="0.25">
      <c r="A439" s="207">
        <v>5770</v>
      </c>
      <c r="B439" s="208">
        <v>43251</v>
      </c>
      <c r="C439" s="209" t="s">
        <v>394</v>
      </c>
      <c r="D439" s="209">
        <v>65.3</v>
      </c>
      <c r="E439" s="209">
        <v>46</v>
      </c>
      <c r="F439" s="209" t="s">
        <v>187</v>
      </c>
      <c r="G439" s="209">
        <v>916148</v>
      </c>
      <c r="H439" s="209">
        <v>13160</v>
      </c>
      <c r="I439" s="209">
        <v>35.1</v>
      </c>
      <c r="J439" s="209">
        <v>78</v>
      </c>
      <c r="K439" s="209">
        <v>78</v>
      </c>
      <c r="L439" s="209">
        <v>33.5</v>
      </c>
      <c r="M439" s="209">
        <v>0.85757575757575755</v>
      </c>
      <c r="N439" s="209">
        <v>4.9234</v>
      </c>
      <c r="O439" s="209">
        <v>4.9432999999999998</v>
      </c>
      <c r="P439" s="209">
        <v>0.38600000000000001</v>
      </c>
      <c r="Q439" s="209">
        <v>0.372</v>
      </c>
      <c r="R439" s="209">
        <v>5.4497999999999998</v>
      </c>
      <c r="S439" s="209">
        <v>4.2999999999999997E-2</v>
      </c>
      <c r="T439" s="209">
        <v>4.1000000000000002E-2</v>
      </c>
      <c r="U439" s="209">
        <v>3.5999999999999997E-2</v>
      </c>
      <c r="V439" s="209">
        <v>3.5999999999999997E-2</v>
      </c>
      <c r="W439" s="209" t="s">
        <v>148</v>
      </c>
      <c r="X439" s="209" t="s">
        <v>1451</v>
      </c>
      <c r="Y439" s="209" t="s">
        <v>89</v>
      </c>
      <c r="Z439" s="209" t="s">
        <v>207</v>
      </c>
    </row>
    <row r="440" spans="1:26" s="209" customFormat="1" ht="16.5" customHeight="1" x14ac:dyDescent="0.25">
      <c r="A440" s="207">
        <v>5769</v>
      </c>
      <c r="B440" s="208">
        <v>43251</v>
      </c>
      <c r="C440" s="209" t="s">
        <v>1116</v>
      </c>
      <c r="D440" s="209">
        <v>65.099999999999994</v>
      </c>
      <c r="E440" s="209">
        <v>47</v>
      </c>
      <c r="F440" s="209" t="s">
        <v>193</v>
      </c>
      <c r="G440" s="209">
        <v>625212</v>
      </c>
      <c r="H440" s="209">
        <v>13160</v>
      </c>
      <c r="I440" s="209">
        <v>24.7</v>
      </c>
      <c r="J440" s="209">
        <v>115</v>
      </c>
      <c r="K440" s="209">
        <v>115</v>
      </c>
      <c r="L440" s="209">
        <v>21.4</v>
      </c>
      <c r="M440" s="209">
        <v>0.92544146500981028</v>
      </c>
      <c r="N440" s="209">
        <v>4.9782000000000002</v>
      </c>
      <c r="O440" s="209">
        <v>5.0221</v>
      </c>
      <c r="P440" s="209">
        <v>1.1120000000000001</v>
      </c>
      <c r="Q440" s="209">
        <v>1.1140000000000001</v>
      </c>
      <c r="R440" s="209">
        <v>5.4497999999999998</v>
      </c>
      <c r="S440" s="209">
        <v>0.122</v>
      </c>
      <c r="T440" s="209">
        <v>0.121</v>
      </c>
      <c r="U440" s="209">
        <v>0.112</v>
      </c>
      <c r="V440" s="209">
        <v>0.112</v>
      </c>
      <c r="W440" s="209" t="s">
        <v>148</v>
      </c>
      <c r="X440" s="209" t="s">
        <v>1451</v>
      </c>
      <c r="Y440" s="209" t="s">
        <v>89</v>
      </c>
      <c r="Z440" s="209" t="s">
        <v>198</v>
      </c>
    </row>
    <row r="441" spans="1:26" s="209" customFormat="1" ht="16.5" customHeight="1" x14ac:dyDescent="0.25">
      <c r="A441" s="207">
        <v>5768</v>
      </c>
      <c r="B441" s="208">
        <v>43251</v>
      </c>
      <c r="C441" s="209" t="s">
        <v>219</v>
      </c>
      <c r="D441" s="209">
        <v>65.7</v>
      </c>
      <c r="E441" s="209">
        <v>52</v>
      </c>
      <c r="F441" s="209" t="s">
        <v>187</v>
      </c>
      <c r="G441" s="209">
        <v>916148</v>
      </c>
      <c r="H441" s="209">
        <v>13160</v>
      </c>
      <c r="I441" s="209">
        <v>35</v>
      </c>
      <c r="J441" s="209">
        <v>76</v>
      </c>
      <c r="K441" s="209">
        <v>76</v>
      </c>
      <c r="L441" s="209">
        <v>33.6</v>
      </c>
      <c r="M441" s="209">
        <v>0.85705632949727439</v>
      </c>
      <c r="N441" s="209">
        <v>4.9234</v>
      </c>
      <c r="O441" s="209">
        <v>5.0321999999999996</v>
      </c>
      <c r="P441" s="209">
        <v>0.19800000000000001</v>
      </c>
      <c r="Q441" s="209">
        <v>0.192</v>
      </c>
      <c r="R441" s="209">
        <v>5.4497999999999998</v>
      </c>
      <c r="S441" s="209">
        <v>2.1999999999999999E-2</v>
      </c>
      <c r="T441" s="209">
        <v>2.1000000000000001E-2</v>
      </c>
      <c r="U441" s="209">
        <v>1.7999999999999999E-2</v>
      </c>
      <c r="V441" s="209">
        <v>1.7999999999999999E-2</v>
      </c>
      <c r="W441" s="209" t="s">
        <v>148</v>
      </c>
      <c r="X441" s="209" t="s">
        <v>1451</v>
      </c>
      <c r="Y441" s="209" t="s">
        <v>89</v>
      </c>
      <c r="Z441" s="209" t="s">
        <v>207</v>
      </c>
    </row>
    <row r="442" spans="1:26" s="209" customFormat="1" ht="16.5" customHeight="1" x14ac:dyDescent="0.25">
      <c r="A442" s="207">
        <v>5767</v>
      </c>
      <c r="B442" s="208">
        <v>43251</v>
      </c>
      <c r="C442" s="209" t="s">
        <v>342</v>
      </c>
      <c r="D442" s="209">
        <v>65.3</v>
      </c>
      <c r="E442" s="209">
        <v>50</v>
      </c>
      <c r="F442" s="209" t="s">
        <v>193</v>
      </c>
      <c r="G442" s="209">
        <v>625212</v>
      </c>
      <c r="H442" s="209">
        <v>13160</v>
      </c>
      <c r="I442" s="209">
        <v>24.6</v>
      </c>
      <c r="J442" s="209">
        <v>115</v>
      </c>
      <c r="K442" s="209">
        <v>115</v>
      </c>
      <c r="L442" s="209">
        <v>21.3</v>
      </c>
      <c r="M442" s="209">
        <v>0.92604712041884807</v>
      </c>
      <c r="N442" s="209">
        <v>4.9823000000000004</v>
      </c>
      <c r="O442" s="209">
        <v>4.9611000000000001</v>
      </c>
      <c r="P442" s="209">
        <v>1.163</v>
      </c>
      <c r="Q442" s="209">
        <v>1.1459999999999999</v>
      </c>
      <c r="R442" s="209">
        <v>5.4497999999999998</v>
      </c>
      <c r="S442" s="209">
        <v>0.127</v>
      </c>
      <c r="T442" s="209">
        <v>0.126</v>
      </c>
      <c r="U442" s="209">
        <v>0.11700000000000001</v>
      </c>
      <c r="V442" s="209">
        <v>0.11700000000000001</v>
      </c>
      <c r="W442" s="209" t="s">
        <v>148</v>
      </c>
      <c r="X442" s="209" t="s">
        <v>1451</v>
      </c>
      <c r="Y442" s="209" t="s">
        <v>89</v>
      </c>
      <c r="Z442" s="209" t="s">
        <v>198</v>
      </c>
    </row>
    <row r="443" spans="1:26" s="209" customFormat="1" ht="16.5" customHeight="1" x14ac:dyDescent="0.25">
      <c r="A443" s="207">
        <v>5766</v>
      </c>
      <c r="B443" s="208">
        <v>43250</v>
      </c>
      <c r="C443" s="209" t="s">
        <v>367</v>
      </c>
      <c r="D443" s="209">
        <v>65.5</v>
      </c>
      <c r="E443" s="209">
        <v>51</v>
      </c>
      <c r="F443" s="209" t="s">
        <v>193</v>
      </c>
      <c r="G443" s="209">
        <v>625212</v>
      </c>
      <c r="H443" s="209">
        <v>13160</v>
      </c>
      <c r="I443" s="209">
        <v>23.9</v>
      </c>
      <c r="J443" s="209">
        <v>114</v>
      </c>
      <c r="K443" s="209">
        <v>114</v>
      </c>
      <c r="L443" s="209">
        <v>20.7</v>
      </c>
      <c r="M443" s="209">
        <v>0.92969776609724053</v>
      </c>
      <c r="N443" s="209">
        <v>4.9332000000000003</v>
      </c>
      <c r="O443" s="209">
        <v>4.9832000000000001</v>
      </c>
      <c r="P443" s="209">
        <v>0.60899999999999999</v>
      </c>
      <c r="Q443" s="209">
        <v>0.59799999999999998</v>
      </c>
      <c r="R443" s="209">
        <v>5.4783999999999997</v>
      </c>
      <c r="S443" s="209">
        <v>6.8000000000000005E-2</v>
      </c>
      <c r="T443" s="209">
        <v>6.6000000000000003E-2</v>
      </c>
      <c r="U443" s="209">
        <v>6.2E-2</v>
      </c>
      <c r="V443" s="209">
        <v>6.2E-2</v>
      </c>
      <c r="W443" s="209" t="s">
        <v>148</v>
      </c>
      <c r="X443" s="209" t="s">
        <v>1451</v>
      </c>
      <c r="Y443" s="209" t="s">
        <v>89</v>
      </c>
      <c r="Z443" s="209" t="s">
        <v>198</v>
      </c>
    </row>
    <row r="444" spans="1:26" s="209" customFormat="1" ht="16.5" customHeight="1" x14ac:dyDescent="0.25">
      <c r="A444" s="207">
        <v>5765</v>
      </c>
      <c r="B444" s="208">
        <v>43250</v>
      </c>
      <c r="C444" s="209" t="s">
        <v>230</v>
      </c>
      <c r="D444" s="209">
        <v>65.3</v>
      </c>
      <c r="E444" s="209">
        <v>45</v>
      </c>
      <c r="F444" s="209" t="s">
        <v>193</v>
      </c>
      <c r="G444" s="209">
        <v>625212</v>
      </c>
      <c r="H444" s="209">
        <v>13160</v>
      </c>
      <c r="I444" s="209">
        <v>23</v>
      </c>
      <c r="J444" s="209">
        <v>114</v>
      </c>
      <c r="K444" s="209">
        <v>114</v>
      </c>
      <c r="L444" s="209">
        <v>19.8</v>
      </c>
      <c r="M444" s="209">
        <v>0.93522802379378711</v>
      </c>
      <c r="N444" s="209">
        <v>4.9432</v>
      </c>
      <c r="O444" s="209">
        <v>4.9234</v>
      </c>
      <c r="P444" s="209">
        <v>0.55400000000000005</v>
      </c>
      <c r="Q444" s="209">
        <v>0.54200000000000004</v>
      </c>
      <c r="R444" s="209">
        <v>5.4783999999999997</v>
      </c>
      <c r="S444" s="209">
        <v>6.0999999999999999E-2</v>
      </c>
      <c r="T444" s="209">
        <v>0.06</v>
      </c>
      <c r="U444" s="209">
        <v>5.7000000000000002E-2</v>
      </c>
      <c r="V444" s="209">
        <v>5.7000000000000002E-2</v>
      </c>
      <c r="W444" s="209" t="s">
        <v>148</v>
      </c>
      <c r="X444" s="209" t="s">
        <v>1451</v>
      </c>
      <c r="Y444" s="209" t="s">
        <v>89</v>
      </c>
      <c r="Z444" s="209" t="s">
        <v>198</v>
      </c>
    </row>
    <row r="445" spans="1:26" s="209" customFormat="1" ht="16.5" customHeight="1" x14ac:dyDescent="0.25">
      <c r="A445" s="207">
        <v>5764</v>
      </c>
      <c r="B445" s="208">
        <v>43250</v>
      </c>
      <c r="C445" s="209" t="s">
        <v>1061</v>
      </c>
      <c r="D445" s="209">
        <v>65.5</v>
      </c>
      <c r="E445" s="209">
        <v>44</v>
      </c>
      <c r="F445" s="209" t="s">
        <v>193</v>
      </c>
      <c r="G445" s="209">
        <v>625212</v>
      </c>
      <c r="H445" s="209">
        <v>13160</v>
      </c>
      <c r="I445" s="209">
        <v>23.7</v>
      </c>
      <c r="J445" s="209">
        <v>114</v>
      </c>
      <c r="K445" s="209">
        <v>114</v>
      </c>
      <c r="L445" s="209">
        <v>20.5</v>
      </c>
      <c r="M445" s="209">
        <v>0.93092105263157898</v>
      </c>
      <c r="N445" s="209">
        <v>4.9823000000000004</v>
      </c>
      <c r="O445" s="209">
        <v>4.9127000000000001</v>
      </c>
      <c r="P445" s="209">
        <v>0.67800000000000005</v>
      </c>
      <c r="Q445" s="209">
        <v>0.66800000000000004</v>
      </c>
      <c r="R445" s="209">
        <v>5.4783999999999997</v>
      </c>
      <c r="S445" s="209">
        <v>7.4999999999999997E-2</v>
      </c>
      <c r="T445" s="209">
        <v>7.3999999999999996E-2</v>
      </c>
      <c r="U445" s="209">
        <v>6.9000000000000006E-2</v>
      </c>
      <c r="V445" s="209">
        <v>6.9000000000000006E-2</v>
      </c>
      <c r="W445" s="209" t="s">
        <v>148</v>
      </c>
      <c r="X445" s="209" t="s">
        <v>1451</v>
      </c>
      <c r="Y445" s="209" t="s">
        <v>89</v>
      </c>
      <c r="Z445" s="209" t="s">
        <v>198</v>
      </c>
    </row>
    <row r="446" spans="1:26" s="209" customFormat="1" ht="16.5" customHeight="1" x14ac:dyDescent="0.25">
      <c r="A446" s="207">
        <v>5763</v>
      </c>
      <c r="B446" s="208">
        <v>43250</v>
      </c>
      <c r="C446" s="209" t="s">
        <v>1422</v>
      </c>
      <c r="D446" s="209">
        <v>65.8</v>
      </c>
      <c r="E446" s="209">
        <v>47</v>
      </c>
      <c r="F446" s="209" t="s">
        <v>193</v>
      </c>
      <c r="G446" s="209">
        <v>625212</v>
      </c>
      <c r="H446" s="209">
        <v>13160</v>
      </c>
      <c r="I446" s="209">
        <v>23.1</v>
      </c>
      <c r="J446" s="209">
        <v>114</v>
      </c>
      <c r="K446" s="209">
        <v>114</v>
      </c>
      <c r="L446" s="209">
        <v>19.899999999999999</v>
      </c>
      <c r="M446" s="209">
        <v>0.93461030383091148</v>
      </c>
      <c r="N446" s="209">
        <v>4.9222999999999999</v>
      </c>
      <c r="O446" s="209">
        <v>5.0342000000000002</v>
      </c>
      <c r="P446" s="209">
        <v>0.48199999999999998</v>
      </c>
      <c r="Q446" s="209">
        <v>0.48899999999999999</v>
      </c>
      <c r="R446" s="209">
        <v>5.4783999999999997</v>
      </c>
      <c r="S446" s="209">
        <v>5.3999999999999999E-2</v>
      </c>
      <c r="T446" s="209">
        <v>5.2999999999999999E-2</v>
      </c>
      <c r="U446" s="209">
        <v>0.05</v>
      </c>
      <c r="V446" s="209">
        <v>0.05</v>
      </c>
      <c r="W446" s="209" t="s">
        <v>148</v>
      </c>
      <c r="X446" s="209" t="s">
        <v>1451</v>
      </c>
      <c r="Y446" s="209" t="s">
        <v>89</v>
      </c>
      <c r="Z446" s="209" t="s">
        <v>198</v>
      </c>
    </row>
    <row r="447" spans="1:26" s="209" customFormat="1" ht="16.5" customHeight="1" x14ac:dyDescent="0.25">
      <c r="A447" s="207">
        <v>5762</v>
      </c>
      <c r="B447" s="208">
        <v>43250</v>
      </c>
      <c r="C447" s="209" t="s">
        <v>304</v>
      </c>
      <c r="D447" s="209">
        <v>66</v>
      </c>
      <c r="E447" s="209">
        <v>49</v>
      </c>
      <c r="F447" s="209" t="s">
        <v>187</v>
      </c>
      <c r="G447" s="209">
        <v>916148</v>
      </c>
      <c r="H447" s="209">
        <v>13160</v>
      </c>
      <c r="I447" s="209">
        <v>35.4</v>
      </c>
      <c r="J447" s="209">
        <v>77.5</v>
      </c>
      <c r="K447" s="209">
        <v>77.5</v>
      </c>
      <c r="L447" s="209">
        <v>33.799999999999997</v>
      </c>
      <c r="M447" s="209">
        <v>0.85601935874168178</v>
      </c>
      <c r="N447" s="209">
        <v>5.0221</v>
      </c>
      <c r="O447" s="209">
        <v>4.9812000000000003</v>
      </c>
      <c r="P447" s="209">
        <v>0.33900000000000002</v>
      </c>
      <c r="Q447" s="209">
        <v>0.32900000000000001</v>
      </c>
      <c r="R447" s="209">
        <v>5.4783999999999997</v>
      </c>
      <c r="S447" s="209">
        <v>3.6999999999999998E-2</v>
      </c>
      <c r="T447" s="209">
        <v>3.5999999999999997E-2</v>
      </c>
      <c r="U447" s="209">
        <v>3.1E-2</v>
      </c>
      <c r="V447" s="209">
        <v>3.1E-2</v>
      </c>
      <c r="W447" s="209" t="s">
        <v>148</v>
      </c>
      <c r="X447" s="209" t="s">
        <v>1451</v>
      </c>
      <c r="Y447" s="209" t="s">
        <v>89</v>
      </c>
      <c r="Z447" s="209" t="s">
        <v>207</v>
      </c>
    </row>
    <row r="448" spans="1:26" s="209" customFormat="1" ht="16.5" customHeight="1" x14ac:dyDescent="0.25">
      <c r="A448" s="207">
        <v>5761</v>
      </c>
      <c r="B448" s="208">
        <v>43250</v>
      </c>
      <c r="C448" s="209" t="s">
        <v>1035</v>
      </c>
      <c r="D448" s="209">
        <v>66</v>
      </c>
      <c r="E448" s="209">
        <v>50</v>
      </c>
      <c r="F448" s="209" t="s">
        <v>187</v>
      </c>
      <c r="G448" s="209">
        <v>916148</v>
      </c>
      <c r="H448" s="209">
        <v>13160</v>
      </c>
      <c r="I448" s="209">
        <v>34.9</v>
      </c>
      <c r="J448" s="209">
        <v>76</v>
      </c>
      <c r="K448" s="209">
        <v>76</v>
      </c>
      <c r="L448" s="209">
        <v>33.5</v>
      </c>
      <c r="M448" s="209">
        <v>0.85757575757575755</v>
      </c>
      <c r="N448" s="209">
        <v>4.9821999999999997</v>
      </c>
      <c r="O448" s="209">
        <v>4.8734000000000002</v>
      </c>
      <c r="P448" s="209">
        <v>0.38700000000000001</v>
      </c>
      <c r="Q448" s="209">
        <v>0.378</v>
      </c>
      <c r="R448" s="209">
        <v>5.4783999999999997</v>
      </c>
      <c r="S448" s="209">
        <v>4.2999999999999997E-2</v>
      </c>
      <c r="T448" s="209">
        <v>4.2000000000000003E-2</v>
      </c>
      <c r="U448" s="209">
        <v>3.5999999999999997E-2</v>
      </c>
      <c r="V448" s="209">
        <v>3.5999999999999997E-2</v>
      </c>
      <c r="W448" s="209" t="s">
        <v>148</v>
      </c>
      <c r="X448" s="209" t="s">
        <v>1451</v>
      </c>
      <c r="Y448" s="209" t="s">
        <v>89</v>
      </c>
      <c r="Z448" s="209" t="s">
        <v>207</v>
      </c>
    </row>
    <row r="449" spans="1:26" s="209" customFormat="1" ht="16.5" customHeight="1" x14ac:dyDescent="0.25">
      <c r="A449" s="207">
        <v>5760</v>
      </c>
      <c r="B449" s="208">
        <v>43249</v>
      </c>
      <c r="C449" s="209" t="s">
        <v>1453</v>
      </c>
      <c r="D449" s="209">
        <v>69.400000000000006</v>
      </c>
      <c r="E449" s="209">
        <v>90</v>
      </c>
      <c r="F449" s="209" t="s">
        <v>193</v>
      </c>
      <c r="G449" s="209">
        <v>625212</v>
      </c>
      <c r="H449" s="209">
        <v>13160</v>
      </c>
      <c r="I449" s="209">
        <v>23.6</v>
      </c>
      <c r="J449" s="209">
        <v>114</v>
      </c>
      <c r="K449" s="209">
        <v>114</v>
      </c>
      <c r="L449" s="209">
        <v>20.399999999999999</v>
      </c>
      <c r="M449" s="209">
        <v>0.93153390388413426</v>
      </c>
      <c r="N449" s="209">
        <v>4.9728000000000003</v>
      </c>
      <c r="O449" s="209">
        <v>4.9981999999999998</v>
      </c>
      <c r="P449" s="209">
        <v>0.72799999999999998</v>
      </c>
      <c r="Q449" s="209">
        <v>0.71899999999999997</v>
      </c>
      <c r="R449" s="209">
        <v>4.7977999999999996</v>
      </c>
      <c r="S449" s="209">
        <v>7.0000000000000007E-2</v>
      </c>
      <c r="T449" s="209">
        <v>6.9000000000000006E-2</v>
      </c>
      <c r="U449" s="209">
        <v>6.5000000000000002E-2</v>
      </c>
      <c r="V449" s="209">
        <v>6.5000000000000002E-2</v>
      </c>
      <c r="W449" s="209" t="s">
        <v>148</v>
      </c>
      <c r="X449" s="209" t="s">
        <v>1451</v>
      </c>
      <c r="Y449" s="209" t="s">
        <v>89</v>
      </c>
      <c r="Z449" s="209" t="s">
        <v>198</v>
      </c>
    </row>
    <row r="450" spans="1:26" s="209" customFormat="1" ht="16.5" customHeight="1" x14ac:dyDescent="0.25">
      <c r="A450" s="207">
        <v>5759</v>
      </c>
      <c r="B450" s="208">
        <v>43249</v>
      </c>
      <c r="C450" s="209" t="s">
        <v>435</v>
      </c>
      <c r="D450" s="209">
        <v>68.900000000000006</v>
      </c>
      <c r="E450" s="209">
        <v>89</v>
      </c>
      <c r="F450" s="209" t="s">
        <v>187</v>
      </c>
      <c r="G450" s="209">
        <v>916148</v>
      </c>
      <c r="H450" s="209">
        <v>13160</v>
      </c>
      <c r="I450" s="209">
        <v>34.9</v>
      </c>
      <c r="J450" s="209">
        <v>76.5</v>
      </c>
      <c r="K450" s="209">
        <v>76.5</v>
      </c>
      <c r="L450" s="209">
        <v>33.4</v>
      </c>
      <c r="M450" s="209">
        <v>0.85809581564584592</v>
      </c>
      <c r="N450" s="209">
        <v>4.9023000000000003</v>
      </c>
      <c r="O450" s="209">
        <v>5.0221</v>
      </c>
      <c r="P450" s="209">
        <v>0.27100000000000002</v>
      </c>
      <c r="Q450" s="209">
        <v>0.26900000000000002</v>
      </c>
      <c r="R450" s="209">
        <v>4.7977999999999996</v>
      </c>
      <c r="S450" s="209">
        <v>2.7E-2</v>
      </c>
      <c r="T450" s="209">
        <v>2.5999999999999999E-2</v>
      </c>
      <c r="U450" s="209">
        <v>2.3E-2</v>
      </c>
      <c r="V450" s="209">
        <v>2.3E-2</v>
      </c>
      <c r="W450" s="209" t="s">
        <v>148</v>
      </c>
      <c r="X450" s="209" t="s">
        <v>1451</v>
      </c>
      <c r="Y450" s="209" t="s">
        <v>89</v>
      </c>
      <c r="Z450" s="209" t="s">
        <v>207</v>
      </c>
    </row>
    <row r="451" spans="1:26" s="209" customFormat="1" ht="16.5" customHeight="1" x14ac:dyDescent="0.25">
      <c r="A451" s="207">
        <v>5758</v>
      </c>
      <c r="B451" s="208">
        <v>43249</v>
      </c>
      <c r="C451" s="209" t="s">
        <v>591</v>
      </c>
      <c r="D451" s="209">
        <v>68.900000000000006</v>
      </c>
      <c r="E451" s="209">
        <v>89</v>
      </c>
      <c r="F451" s="209" t="s">
        <v>193</v>
      </c>
      <c r="G451" s="209">
        <v>625212</v>
      </c>
      <c r="H451" s="209">
        <v>13160</v>
      </c>
      <c r="I451" s="209">
        <v>23.7</v>
      </c>
      <c r="J451" s="209">
        <v>114</v>
      </c>
      <c r="K451" s="209">
        <v>114</v>
      </c>
      <c r="L451" s="209">
        <v>20.5</v>
      </c>
      <c r="M451" s="209">
        <v>0.93092105263157898</v>
      </c>
      <c r="N451" s="209">
        <v>4.9888000000000003</v>
      </c>
      <c r="O451" s="209">
        <v>5.0544000000000002</v>
      </c>
      <c r="P451" s="209">
        <v>1.3420000000000001</v>
      </c>
      <c r="Q451" s="209">
        <v>1.3480000000000001</v>
      </c>
      <c r="R451" s="209">
        <v>4.7977999999999996</v>
      </c>
      <c r="S451" s="209">
        <v>0.129</v>
      </c>
      <c r="T451" s="209">
        <v>0.128</v>
      </c>
      <c r="U451" s="209">
        <v>0.12</v>
      </c>
      <c r="V451" s="209">
        <v>0.12</v>
      </c>
      <c r="W451" s="209" t="s">
        <v>148</v>
      </c>
      <c r="X451" s="209" t="s">
        <v>1451</v>
      </c>
      <c r="Y451" s="209" t="s">
        <v>89</v>
      </c>
      <c r="Z451" s="209" t="s">
        <v>198</v>
      </c>
    </row>
    <row r="452" spans="1:26" s="209" customFormat="1" ht="16.5" customHeight="1" x14ac:dyDescent="0.25">
      <c r="A452" s="207">
        <v>5757</v>
      </c>
      <c r="B452" s="208">
        <v>43249</v>
      </c>
      <c r="C452" s="209" t="s">
        <v>271</v>
      </c>
      <c r="D452" s="209">
        <v>68.5</v>
      </c>
      <c r="E452" s="209">
        <v>84</v>
      </c>
      <c r="F452" s="209" t="s">
        <v>193</v>
      </c>
      <c r="G452" s="209">
        <v>625212</v>
      </c>
      <c r="H452" s="209">
        <v>13160</v>
      </c>
      <c r="I452" s="209">
        <v>23.7</v>
      </c>
      <c r="J452" s="209">
        <v>114</v>
      </c>
      <c r="K452" s="209">
        <v>114</v>
      </c>
      <c r="L452" s="209">
        <v>20.5</v>
      </c>
      <c r="M452" s="209">
        <v>0.93092105263157898</v>
      </c>
      <c r="N452" s="209">
        <v>4.9875999999999996</v>
      </c>
      <c r="O452" s="209">
        <v>4.9644000000000004</v>
      </c>
      <c r="P452" s="209">
        <v>1.0529999999999999</v>
      </c>
      <c r="Q452" s="209">
        <v>1.0309999999999999</v>
      </c>
      <c r="R452" s="209">
        <v>4.7977999999999996</v>
      </c>
      <c r="S452" s="209">
        <v>0.10100000000000001</v>
      </c>
      <c r="T452" s="209">
        <v>0.1</v>
      </c>
      <c r="U452" s="209">
        <v>9.4E-2</v>
      </c>
      <c r="V452" s="209">
        <v>9.4E-2</v>
      </c>
      <c r="W452" s="209" t="s">
        <v>148</v>
      </c>
      <c r="X452" s="209" t="s">
        <v>1451</v>
      </c>
      <c r="Y452" s="209" t="s">
        <v>89</v>
      </c>
      <c r="Z452" s="209" t="s">
        <v>198</v>
      </c>
    </row>
    <row r="453" spans="1:26" s="209" customFormat="1" ht="16.5" customHeight="1" x14ac:dyDescent="0.25">
      <c r="A453" s="207">
        <v>5756</v>
      </c>
      <c r="B453" s="208">
        <v>43249</v>
      </c>
      <c r="C453" s="209" t="s">
        <v>476</v>
      </c>
      <c r="D453" s="209">
        <v>66.599999999999994</v>
      </c>
      <c r="E453" s="209">
        <v>63</v>
      </c>
      <c r="F453" s="209" t="s">
        <v>187</v>
      </c>
      <c r="G453" s="209">
        <v>916148</v>
      </c>
      <c r="H453" s="209">
        <v>13160</v>
      </c>
      <c r="I453" s="209">
        <v>35.200000000000003</v>
      </c>
      <c r="J453" s="209">
        <v>75.5</v>
      </c>
      <c r="K453" s="209">
        <v>75.5</v>
      </c>
      <c r="L453" s="209">
        <v>33.799999999999997</v>
      </c>
      <c r="M453" s="209">
        <v>0.85601935874168178</v>
      </c>
      <c r="N453" s="209">
        <v>4.9821999999999997</v>
      </c>
      <c r="O453" s="209">
        <v>5.0442999999999998</v>
      </c>
      <c r="P453" s="209">
        <v>0.45600000000000002</v>
      </c>
      <c r="Q453" s="209">
        <v>0.44800000000000001</v>
      </c>
      <c r="R453" s="209">
        <v>4.7977999999999996</v>
      </c>
      <c r="S453" s="209">
        <v>4.3999999999999997E-2</v>
      </c>
      <c r="T453" s="209">
        <v>4.2999999999999997E-2</v>
      </c>
      <c r="U453" s="209">
        <v>3.6999999999999998E-2</v>
      </c>
      <c r="V453" s="209">
        <v>3.6999999999999998E-2</v>
      </c>
      <c r="W453" s="209" t="s">
        <v>148</v>
      </c>
      <c r="X453" s="209" t="s">
        <v>1451</v>
      </c>
      <c r="Y453" s="209" t="s">
        <v>89</v>
      </c>
      <c r="Z453" s="209" t="s">
        <v>207</v>
      </c>
    </row>
    <row r="454" spans="1:26" s="209" customFormat="1" ht="16.5" customHeight="1" x14ac:dyDescent="0.25">
      <c r="A454" s="207">
        <v>5755</v>
      </c>
      <c r="B454" s="208">
        <v>43249</v>
      </c>
      <c r="C454" s="209" t="s">
        <v>750</v>
      </c>
      <c r="D454" s="209">
        <v>64.8</v>
      </c>
      <c r="E454" s="209">
        <v>46</v>
      </c>
      <c r="F454" s="209" t="s">
        <v>193</v>
      </c>
      <c r="G454" s="209">
        <v>625212</v>
      </c>
      <c r="H454" s="209">
        <v>13160</v>
      </c>
      <c r="I454" s="209">
        <v>23.7</v>
      </c>
      <c r="J454" s="209">
        <v>114</v>
      </c>
      <c r="K454" s="209">
        <v>114</v>
      </c>
      <c r="L454" s="209">
        <v>20.5</v>
      </c>
      <c r="M454" s="209">
        <v>0.93092105263157898</v>
      </c>
      <c r="N454" s="209">
        <v>4.9023000000000003</v>
      </c>
      <c r="O454" s="209">
        <v>4.9156000000000004</v>
      </c>
      <c r="P454" s="209">
        <v>0.68899999999999995</v>
      </c>
      <c r="Q454" s="209">
        <v>0.67400000000000004</v>
      </c>
      <c r="R454" s="209">
        <v>4.7977999999999996</v>
      </c>
      <c r="S454" s="209">
        <v>6.7000000000000004E-2</v>
      </c>
      <c r="T454" s="209">
        <v>6.6000000000000003E-2</v>
      </c>
      <c r="U454" s="209">
        <v>6.2E-2</v>
      </c>
      <c r="V454" s="209">
        <v>6.2E-2</v>
      </c>
      <c r="W454" s="209" t="s">
        <v>148</v>
      </c>
      <c r="X454" s="209" t="s">
        <v>1451</v>
      </c>
      <c r="Y454" s="209" t="s">
        <v>89</v>
      </c>
      <c r="Z454" s="209" t="s">
        <v>198</v>
      </c>
    </row>
    <row r="455" spans="1:26" s="209" customFormat="1" ht="16.5" customHeight="1" x14ac:dyDescent="0.25">
      <c r="A455" s="207">
        <v>5754</v>
      </c>
      <c r="B455" s="208">
        <v>43249</v>
      </c>
      <c r="C455" s="209" t="s">
        <v>266</v>
      </c>
      <c r="D455" s="209">
        <v>64.599999999999994</v>
      </c>
      <c r="E455" s="209">
        <v>45</v>
      </c>
      <c r="F455" s="209" t="s">
        <v>187</v>
      </c>
      <c r="G455" s="209">
        <v>916148</v>
      </c>
      <c r="H455" s="209">
        <v>13160</v>
      </c>
      <c r="I455" s="209">
        <v>34.799999999999997</v>
      </c>
      <c r="J455" s="209">
        <v>76.5</v>
      </c>
      <c r="K455" s="209">
        <v>76.5</v>
      </c>
      <c r="L455" s="209">
        <v>33.299999999999997</v>
      </c>
      <c r="M455" s="209">
        <v>0.85861650485436891</v>
      </c>
      <c r="N455" s="209">
        <v>4.9766000000000004</v>
      </c>
      <c r="O455" s="209">
        <v>4.9554</v>
      </c>
      <c r="P455" s="209">
        <v>0.51300000000000001</v>
      </c>
      <c r="Q455" s="209">
        <v>0.49299999999999999</v>
      </c>
      <c r="R455" s="209">
        <v>4.7977999999999996</v>
      </c>
      <c r="S455" s="209">
        <v>4.9000000000000002E-2</v>
      </c>
      <c r="T455" s="209">
        <v>4.8000000000000001E-2</v>
      </c>
      <c r="U455" s="209">
        <v>4.2000000000000003E-2</v>
      </c>
      <c r="V455" s="209">
        <v>4.2000000000000003E-2</v>
      </c>
      <c r="W455" s="209" t="s">
        <v>148</v>
      </c>
      <c r="X455" s="209" t="s">
        <v>1451</v>
      </c>
      <c r="Y455" s="209" t="s">
        <v>89</v>
      </c>
      <c r="Z455" s="209" t="s">
        <v>207</v>
      </c>
    </row>
    <row r="456" spans="1:26" s="209" customFormat="1" ht="16.5" customHeight="1" x14ac:dyDescent="0.25">
      <c r="A456" s="207">
        <v>5753</v>
      </c>
      <c r="B456" s="208">
        <v>43249</v>
      </c>
      <c r="C456" s="209" t="s">
        <v>978</v>
      </c>
      <c r="D456" s="209">
        <v>64.2</v>
      </c>
      <c r="E456" s="209">
        <v>45</v>
      </c>
      <c r="F456" s="209" t="s">
        <v>187</v>
      </c>
      <c r="G456" s="209">
        <v>916148</v>
      </c>
      <c r="H456" s="209">
        <v>13160</v>
      </c>
      <c r="I456" s="209">
        <v>33.9</v>
      </c>
      <c r="J456" s="209">
        <v>74.5</v>
      </c>
      <c r="K456" s="209">
        <v>74.5</v>
      </c>
      <c r="L456" s="209">
        <v>32.6</v>
      </c>
      <c r="M456" s="209">
        <v>0.86227909811090797</v>
      </c>
      <c r="N456" s="209">
        <v>5.0223000000000004</v>
      </c>
      <c r="O456" s="209">
        <v>4.9234</v>
      </c>
      <c r="P456" s="209">
        <v>0.60399999999999998</v>
      </c>
      <c r="Q456" s="209">
        <v>0.58699999999999997</v>
      </c>
      <c r="R456" s="209">
        <v>4.7977999999999996</v>
      </c>
      <c r="S456" s="209">
        <v>5.8000000000000003E-2</v>
      </c>
      <c r="T456" s="209">
        <v>5.7000000000000002E-2</v>
      </c>
      <c r="U456" s="209">
        <v>0.05</v>
      </c>
      <c r="V456" s="209">
        <v>0.05</v>
      </c>
      <c r="W456" s="209" t="s">
        <v>148</v>
      </c>
      <c r="X456" s="209" t="s">
        <v>1451</v>
      </c>
      <c r="Y456" s="209" t="s">
        <v>89</v>
      </c>
      <c r="Z456" s="209" t="s">
        <v>207</v>
      </c>
    </row>
    <row r="457" spans="1:26" s="209" customFormat="1" ht="16.5" customHeight="1" x14ac:dyDescent="0.25">
      <c r="A457" s="207">
        <v>5752</v>
      </c>
      <c r="B457" s="208">
        <v>43248</v>
      </c>
      <c r="C457" s="209" t="s">
        <v>272</v>
      </c>
      <c r="D457" s="209">
        <v>68.2</v>
      </c>
      <c r="E457" s="209">
        <v>86</v>
      </c>
      <c r="F457" s="209" t="s">
        <v>193</v>
      </c>
      <c r="G457" s="209">
        <v>625212</v>
      </c>
      <c r="H457" s="209">
        <v>13160</v>
      </c>
      <c r="I457" s="209">
        <v>23.5</v>
      </c>
      <c r="J457" s="209">
        <v>114.5</v>
      </c>
      <c r="K457" s="209">
        <v>114.5</v>
      </c>
      <c r="L457" s="209">
        <v>20.3</v>
      </c>
      <c r="M457" s="209">
        <v>0.9321475625823451</v>
      </c>
      <c r="N457" s="209">
        <v>4.9532999999999996</v>
      </c>
      <c r="O457" s="209">
        <v>4.9722</v>
      </c>
      <c r="P457" s="209">
        <v>0.53400000000000003</v>
      </c>
      <c r="Q457" s="209">
        <v>0.52300000000000002</v>
      </c>
      <c r="R457" s="209">
        <v>4.9166999999999996</v>
      </c>
      <c r="S457" s="209">
        <v>5.2999999999999999E-2</v>
      </c>
      <c r="T457" s="209">
        <v>5.1999999999999998E-2</v>
      </c>
      <c r="U457" s="209">
        <v>4.9000000000000002E-2</v>
      </c>
      <c r="V457" s="209">
        <v>4.9000000000000002E-2</v>
      </c>
      <c r="W457" s="209" t="s">
        <v>148</v>
      </c>
      <c r="X457" s="209" t="s">
        <v>1451</v>
      </c>
      <c r="Y457" s="209" t="s">
        <v>89</v>
      </c>
      <c r="Z457" s="209" t="s">
        <v>198</v>
      </c>
    </row>
    <row r="458" spans="1:26" s="209" customFormat="1" ht="16.5" customHeight="1" x14ac:dyDescent="0.25">
      <c r="A458" s="207">
        <v>5751</v>
      </c>
      <c r="B458" s="208">
        <v>43248</v>
      </c>
      <c r="C458" s="209" t="s">
        <v>248</v>
      </c>
      <c r="D458" s="209">
        <v>68.2</v>
      </c>
      <c r="E458" s="209">
        <v>86</v>
      </c>
      <c r="F458" s="209" t="s">
        <v>193</v>
      </c>
      <c r="G458" s="209">
        <v>625212</v>
      </c>
      <c r="H458" s="209">
        <v>13160</v>
      </c>
      <c r="I458" s="209">
        <v>22.4</v>
      </c>
      <c r="J458" s="209">
        <v>114.5</v>
      </c>
      <c r="K458" s="209">
        <v>114.5</v>
      </c>
      <c r="L458" s="209">
        <v>19.2</v>
      </c>
      <c r="M458" s="209">
        <v>0.93895155938951569</v>
      </c>
      <c r="N458" s="209">
        <v>4.9821999999999997</v>
      </c>
      <c r="O458" s="209">
        <v>4.9532999999999996</v>
      </c>
      <c r="P458" s="209">
        <v>0.497</v>
      </c>
      <c r="Q458" s="209">
        <v>0.48399999999999999</v>
      </c>
      <c r="R458" s="209">
        <v>4.9166999999999996</v>
      </c>
      <c r="S458" s="209">
        <v>4.9000000000000002E-2</v>
      </c>
      <c r="T458" s="209">
        <v>4.8000000000000001E-2</v>
      </c>
      <c r="U458" s="209">
        <v>4.5999999999999999E-2</v>
      </c>
      <c r="V458" s="209">
        <v>4.5999999999999999E-2</v>
      </c>
      <c r="W458" s="209" t="s">
        <v>148</v>
      </c>
      <c r="X458" s="209" t="s">
        <v>1451</v>
      </c>
      <c r="Y458" s="209" t="s">
        <v>89</v>
      </c>
      <c r="Z458" s="209" t="s">
        <v>198</v>
      </c>
    </row>
    <row r="459" spans="1:26" s="209" customFormat="1" ht="16.5" customHeight="1" x14ac:dyDescent="0.25">
      <c r="A459" s="207">
        <v>5750</v>
      </c>
      <c r="B459" s="208">
        <v>43248</v>
      </c>
      <c r="C459" s="209" t="s">
        <v>658</v>
      </c>
      <c r="D459" s="209">
        <v>68.5</v>
      </c>
      <c r="E459" s="209">
        <v>86</v>
      </c>
      <c r="F459" s="209" t="s">
        <v>187</v>
      </c>
      <c r="G459" s="209">
        <v>916148</v>
      </c>
      <c r="H459" s="209">
        <v>13160</v>
      </c>
      <c r="I459" s="209">
        <v>34.299999999999997</v>
      </c>
      <c r="J459" s="209">
        <v>75.5</v>
      </c>
      <c r="K459" s="209">
        <v>75.5</v>
      </c>
      <c r="L459" s="209">
        <v>32.9</v>
      </c>
      <c r="M459" s="209">
        <v>0.86070559610705588</v>
      </c>
      <c r="N459" s="209">
        <v>4.9821999999999997</v>
      </c>
      <c r="O459" s="209">
        <v>5.0454999999999997</v>
      </c>
      <c r="P459" s="209">
        <v>0.17299999999999999</v>
      </c>
      <c r="Q459" s="209">
        <v>0.16200000000000001</v>
      </c>
      <c r="R459" s="209">
        <v>4.9166999999999996</v>
      </c>
      <c r="S459" s="209">
        <v>1.7000000000000001E-2</v>
      </c>
      <c r="T459" s="209">
        <v>1.6E-2</v>
      </c>
      <c r="U459" s="209">
        <v>1.4E-2</v>
      </c>
      <c r="V459" s="209">
        <v>1.4E-2</v>
      </c>
      <c r="W459" s="209" t="s">
        <v>148</v>
      </c>
      <c r="X459" s="209" t="s">
        <v>1451</v>
      </c>
      <c r="Y459" s="209" t="s">
        <v>89</v>
      </c>
      <c r="Z459" s="209" t="s">
        <v>207</v>
      </c>
    </row>
    <row r="460" spans="1:26" s="209" customFormat="1" ht="16.5" customHeight="1" x14ac:dyDescent="0.25">
      <c r="A460" s="207">
        <v>5749</v>
      </c>
      <c r="B460" s="208">
        <v>43248</v>
      </c>
      <c r="C460" s="209" t="s">
        <v>1047</v>
      </c>
      <c r="D460" s="209">
        <v>68.2</v>
      </c>
      <c r="E460" s="209">
        <v>86</v>
      </c>
      <c r="F460" s="209" t="s">
        <v>193</v>
      </c>
      <c r="G460" s="209">
        <v>625212</v>
      </c>
      <c r="H460" s="209">
        <v>13160</v>
      </c>
      <c r="I460" s="209">
        <v>22.8</v>
      </c>
      <c r="J460" s="209">
        <v>114.5</v>
      </c>
      <c r="K460" s="209">
        <v>114.5</v>
      </c>
      <c r="L460" s="209">
        <v>19.600000000000001</v>
      </c>
      <c r="M460" s="209">
        <v>0.93646591661151557</v>
      </c>
      <c r="N460" s="209">
        <v>4.9774000000000003</v>
      </c>
      <c r="O460" s="209">
        <v>5.0233999999999996</v>
      </c>
      <c r="P460" s="209">
        <v>1.2230000000000001</v>
      </c>
      <c r="Q460" s="209">
        <v>1.2210000000000001</v>
      </c>
      <c r="R460" s="209">
        <v>4.9166999999999996</v>
      </c>
      <c r="S460" s="209">
        <v>0.121</v>
      </c>
      <c r="T460" s="209">
        <v>0.12</v>
      </c>
      <c r="U460" s="209">
        <v>0.113</v>
      </c>
      <c r="V460" s="209">
        <v>0.113</v>
      </c>
      <c r="W460" s="209" t="s">
        <v>148</v>
      </c>
      <c r="X460" s="209" t="s">
        <v>1451</v>
      </c>
      <c r="Y460" s="209" t="s">
        <v>89</v>
      </c>
      <c r="Z460" s="209" t="s">
        <v>198</v>
      </c>
    </row>
    <row r="461" spans="1:26" s="209" customFormat="1" ht="16.5" customHeight="1" x14ac:dyDescent="0.25">
      <c r="A461" s="207">
        <v>5748</v>
      </c>
      <c r="B461" s="208">
        <v>43248</v>
      </c>
      <c r="C461" s="209" t="s">
        <v>1452</v>
      </c>
      <c r="D461" s="209">
        <v>68</v>
      </c>
      <c r="E461" s="209">
        <v>86</v>
      </c>
      <c r="F461" s="209" t="s">
        <v>193</v>
      </c>
      <c r="G461" s="209">
        <v>625212</v>
      </c>
      <c r="H461" s="209">
        <v>13160</v>
      </c>
      <c r="I461" s="209">
        <v>20.399999999999999</v>
      </c>
      <c r="J461" s="209">
        <v>86.5</v>
      </c>
      <c r="K461" s="209">
        <v>86.5</v>
      </c>
      <c r="L461" s="209">
        <v>18.899999999999999</v>
      </c>
      <c r="M461" s="209">
        <v>0.94082446808510634</v>
      </c>
      <c r="N461" s="209">
        <v>5.0431999999999997</v>
      </c>
      <c r="O461" s="209">
        <v>4.9678000000000004</v>
      </c>
      <c r="P461" s="209">
        <v>0.73199999999999998</v>
      </c>
      <c r="Q461" s="209">
        <v>0.70799999999999996</v>
      </c>
      <c r="R461" s="209">
        <v>4.9166999999999996</v>
      </c>
      <c r="S461" s="209">
        <v>7.0999999999999994E-2</v>
      </c>
      <c r="T461" s="209">
        <v>7.0000000000000007E-2</v>
      </c>
      <c r="U461" s="209">
        <v>6.6000000000000003E-2</v>
      </c>
      <c r="V461" s="209">
        <v>6.6000000000000003E-2</v>
      </c>
      <c r="W461" s="209" t="s">
        <v>148</v>
      </c>
      <c r="X461" s="209" t="s">
        <v>1451</v>
      </c>
      <c r="Y461" s="209" t="s">
        <v>89</v>
      </c>
      <c r="Z461" s="209" t="s">
        <v>198</v>
      </c>
    </row>
    <row r="462" spans="1:26" s="209" customFormat="1" ht="16.5" customHeight="1" x14ac:dyDescent="0.25">
      <c r="A462" s="207">
        <v>5747</v>
      </c>
      <c r="B462" s="208">
        <v>43248</v>
      </c>
      <c r="C462" s="209" t="s">
        <v>440</v>
      </c>
      <c r="D462" s="209">
        <v>67.8</v>
      </c>
      <c r="E462" s="209">
        <v>85</v>
      </c>
      <c r="F462" s="209" t="s">
        <v>187</v>
      </c>
      <c r="G462" s="209">
        <v>916148</v>
      </c>
      <c r="H462" s="209">
        <v>13160</v>
      </c>
      <c r="I462" s="209">
        <v>33.9</v>
      </c>
      <c r="J462" s="209">
        <v>76</v>
      </c>
      <c r="K462" s="209">
        <v>76</v>
      </c>
      <c r="L462" s="209">
        <v>32.5</v>
      </c>
      <c r="M462" s="209">
        <v>0.86280487804878048</v>
      </c>
      <c r="N462" s="209">
        <v>4.9722</v>
      </c>
      <c r="O462" s="209">
        <v>5.0023</v>
      </c>
      <c r="P462" s="209">
        <v>0.30199999999999999</v>
      </c>
      <c r="Q462" s="209">
        <v>0.29199999999999998</v>
      </c>
      <c r="R462" s="209">
        <v>4.9166999999999996</v>
      </c>
      <c r="S462" s="209">
        <v>0.03</v>
      </c>
      <c r="T462" s="209">
        <v>2.9000000000000001E-2</v>
      </c>
      <c r="U462" s="209">
        <v>2.5000000000000001E-2</v>
      </c>
      <c r="V462" s="209">
        <v>2.5000000000000001E-2</v>
      </c>
      <c r="W462" s="209" t="s">
        <v>148</v>
      </c>
      <c r="X462" s="209" t="s">
        <v>1451</v>
      </c>
      <c r="Y462" s="209" t="s">
        <v>89</v>
      </c>
      <c r="Z462" s="209" t="s">
        <v>207</v>
      </c>
    </row>
    <row r="463" spans="1:26" s="209" customFormat="1" ht="16.5" customHeight="1" x14ac:dyDescent="0.25">
      <c r="A463" s="207">
        <v>5746</v>
      </c>
      <c r="B463" s="208">
        <v>43248</v>
      </c>
      <c r="C463" s="209" t="s">
        <v>229</v>
      </c>
      <c r="D463" s="209">
        <v>67.8</v>
      </c>
      <c r="E463" s="209">
        <v>85</v>
      </c>
      <c r="F463" s="209" t="s">
        <v>193</v>
      </c>
      <c r="G463" s="209">
        <v>625212</v>
      </c>
      <c r="H463" s="209">
        <v>13160</v>
      </c>
      <c r="I463" s="209">
        <v>22.6</v>
      </c>
      <c r="J463" s="209">
        <v>114.5</v>
      </c>
      <c r="K463" s="209">
        <v>114.5</v>
      </c>
      <c r="L463" s="209">
        <v>19.399999999999999</v>
      </c>
      <c r="M463" s="209">
        <v>0.9377070907886017</v>
      </c>
      <c r="N463" s="209">
        <v>4.9855</v>
      </c>
      <c r="O463" s="209">
        <v>4.9732000000000003</v>
      </c>
      <c r="P463" s="209">
        <v>0.85399999999999998</v>
      </c>
      <c r="Q463" s="209">
        <v>0.83899999999999997</v>
      </c>
      <c r="R463" s="209">
        <v>4.9166999999999996</v>
      </c>
      <c r="S463" s="209">
        <v>8.4000000000000005E-2</v>
      </c>
      <c r="T463" s="209">
        <v>8.3000000000000004E-2</v>
      </c>
      <c r="U463" s="209">
        <v>7.8E-2</v>
      </c>
      <c r="V463" s="209">
        <v>7.8E-2</v>
      </c>
      <c r="W463" s="209" t="s">
        <v>148</v>
      </c>
      <c r="X463" s="209" t="s">
        <v>1451</v>
      </c>
      <c r="Y463" s="209" t="s">
        <v>89</v>
      </c>
      <c r="Z463" s="209" t="s">
        <v>198</v>
      </c>
    </row>
    <row r="464" spans="1:26" s="209" customFormat="1" ht="16.5" customHeight="1" x14ac:dyDescent="0.25">
      <c r="A464" s="207">
        <v>5745</v>
      </c>
      <c r="B464" s="208">
        <v>43248</v>
      </c>
      <c r="C464" s="209" t="s">
        <v>215</v>
      </c>
      <c r="D464" s="209">
        <v>67.8</v>
      </c>
      <c r="E464" s="209">
        <v>85</v>
      </c>
      <c r="F464" s="209" t="s">
        <v>187</v>
      </c>
      <c r="G464" s="209">
        <v>916148</v>
      </c>
      <c r="H464" s="209">
        <v>13160</v>
      </c>
      <c r="I464" s="209">
        <v>33.299999999999997</v>
      </c>
      <c r="J464" s="209">
        <v>74.5</v>
      </c>
      <c r="K464" s="209">
        <v>74.5</v>
      </c>
      <c r="L464" s="209">
        <v>32</v>
      </c>
      <c r="M464" s="209">
        <v>0.86544342507645255</v>
      </c>
      <c r="N464" s="209">
        <v>4.9823000000000004</v>
      </c>
      <c r="O464" s="209">
        <v>5.0232999999999999</v>
      </c>
      <c r="P464" s="209">
        <v>0.27200000000000002</v>
      </c>
      <c r="Q464" s="209">
        <v>0.26700000000000002</v>
      </c>
      <c r="R464" s="209">
        <v>4.9166999999999996</v>
      </c>
      <c r="S464" s="209">
        <v>2.7E-2</v>
      </c>
      <c r="T464" s="209">
        <v>2.5999999999999999E-2</v>
      </c>
      <c r="U464" s="209">
        <v>2.3E-2</v>
      </c>
      <c r="V464" s="209">
        <v>2.3E-2</v>
      </c>
      <c r="W464" s="209" t="s">
        <v>148</v>
      </c>
      <c r="X464" s="209" t="s">
        <v>1451</v>
      </c>
      <c r="Y464" s="209" t="s">
        <v>89</v>
      </c>
      <c r="Z464" s="209" t="s">
        <v>207</v>
      </c>
    </row>
    <row r="465" spans="1:26" s="209" customFormat="1" ht="16.5" customHeight="1" x14ac:dyDescent="0.25">
      <c r="A465" s="207">
        <v>5744</v>
      </c>
      <c r="B465" s="208">
        <v>43247</v>
      </c>
      <c r="C465" s="209" t="s">
        <v>301</v>
      </c>
      <c r="D465" s="209">
        <v>67.099999999999994</v>
      </c>
      <c r="E465" s="209">
        <v>52</v>
      </c>
      <c r="F465" s="209" t="s">
        <v>193</v>
      </c>
      <c r="G465" s="209">
        <v>625212</v>
      </c>
      <c r="H465" s="209">
        <v>13160</v>
      </c>
      <c r="I465" s="209">
        <v>22.1</v>
      </c>
      <c r="J465" s="209">
        <v>114</v>
      </c>
      <c r="K465" s="209">
        <v>114</v>
      </c>
      <c r="L465" s="209">
        <v>19</v>
      </c>
      <c r="M465" s="209">
        <v>0.94019933554817281</v>
      </c>
      <c r="N465" s="209">
        <v>4.9833999999999996</v>
      </c>
      <c r="O465" s="209">
        <v>4.8756000000000004</v>
      </c>
      <c r="P465" s="209">
        <v>0.71099999999999997</v>
      </c>
      <c r="Q465" s="209">
        <v>0.68300000000000005</v>
      </c>
      <c r="R465" s="209">
        <v>5.0636000000000001</v>
      </c>
      <c r="S465" s="209">
        <v>7.1999999999999995E-2</v>
      </c>
      <c r="T465" s="209">
        <v>7.0999999999999994E-2</v>
      </c>
      <c r="U465" s="209">
        <v>6.7000000000000004E-2</v>
      </c>
      <c r="V465" s="209">
        <v>6.7000000000000004E-2</v>
      </c>
      <c r="W465" s="209" t="s">
        <v>148</v>
      </c>
      <c r="X465" s="209" t="s">
        <v>1451</v>
      </c>
      <c r="Y465" s="209" t="s">
        <v>89</v>
      </c>
      <c r="Z465" s="209" t="s">
        <v>198</v>
      </c>
    </row>
    <row r="466" spans="1:26" s="209" customFormat="1" ht="16.5" customHeight="1" x14ac:dyDescent="0.25">
      <c r="A466" s="207">
        <v>5743</v>
      </c>
      <c r="B466" s="208">
        <v>43247</v>
      </c>
      <c r="C466" s="209" t="s">
        <v>233</v>
      </c>
      <c r="D466" s="209">
        <v>67.099999999999994</v>
      </c>
      <c r="E466" s="209">
        <v>53</v>
      </c>
      <c r="F466" s="209" t="s">
        <v>193</v>
      </c>
      <c r="G466" s="209">
        <v>625212</v>
      </c>
      <c r="H466" s="209">
        <v>13160</v>
      </c>
      <c r="I466" s="209">
        <v>22.3</v>
      </c>
      <c r="J466" s="209">
        <v>114</v>
      </c>
      <c r="K466" s="209">
        <v>114</v>
      </c>
      <c r="L466" s="209">
        <v>19.2</v>
      </c>
      <c r="M466" s="209">
        <v>0.93895155938951569</v>
      </c>
      <c r="N466" s="209">
        <v>4.9866999999999999</v>
      </c>
      <c r="O466" s="209">
        <v>4.9980000000000002</v>
      </c>
      <c r="P466" s="209">
        <v>0.84299999999999997</v>
      </c>
      <c r="Q466" s="209">
        <v>0.83199999999999996</v>
      </c>
      <c r="R466" s="209">
        <v>5.0636000000000001</v>
      </c>
      <c r="S466" s="209">
        <v>8.5999999999999993E-2</v>
      </c>
      <c r="T466" s="209">
        <v>8.4000000000000005E-2</v>
      </c>
      <c r="U466" s="209">
        <v>0.08</v>
      </c>
      <c r="V466" s="209">
        <v>0.08</v>
      </c>
      <c r="W466" s="209" t="s">
        <v>148</v>
      </c>
      <c r="X466" s="209" t="s">
        <v>1451</v>
      </c>
      <c r="Y466" s="209" t="s">
        <v>89</v>
      </c>
      <c r="Z466" s="209" t="s">
        <v>198</v>
      </c>
    </row>
    <row r="467" spans="1:26" s="209" customFormat="1" ht="16.5" customHeight="1" x14ac:dyDescent="0.25">
      <c r="A467" s="207">
        <v>5742</v>
      </c>
      <c r="B467" s="208">
        <v>43247</v>
      </c>
      <c r="C467" s="209" t="s">
        <v>1308</v>
      </c>
      <c r="D467" s="209">
        <v>66.900000000000006</v>
      </c>
      <c r="E467" s="209">
        <v>54</v>
      </c>
      <c r="F467" s="209" t="s">
        <v>187</v>
      </c>
      <c r="G467" s="209">
        <v>916148</v>
      </c>
      <c r="H467" s="209">
        <v>13160</v>
      </c>
      <c r="I467" s="209">
        <v>32.200000000000003</v>
      </c>
      <c r="J467" s="209">
        <v>78</v>
      </c>
      <c r="K467" s="209">
        <v>78</v>
      </c>
      <c r="L467" s="209">
        <v>30.7</v>
      </c>
      <c r="M467" s="209">
        <v>0.87237977805178801</v>
      </c>
      <c r="N467" s="209">
        <v>4.8766999999999996</v>
      </c>
      <c r="O467" s="209">
        <v>5.0233999999999996</v>
      </c>
      <c r="P467" s="209">
        <v>0.42099999999999999</v>
      </c>
      <c r="Q467" s="209">
        <v>0.42</v>
      </c>
      <c r="R467" s="209">
        <v>5.0636000000000001</v>
      </c>
      <c r="S467" s="209">
        <v>4.3999999999999997E-2</v>
      </c>
      <c r="T467" s="209">
        <v>4.2000000000000003E-2</v>
      </c>
      <c r="U467" s="209">
        <v>3.7999999999999999E-2</v>
      </c>
      <c r="V467" s="209">
        <v>3.7999999999999999E-2</v>
      </c>
      <c r="W467" s="209" t="s">
        <v>148</v>
      </c>
      <c r="X467" s="209" t="s">
        <v>1451</v>
      </c>
      <c r="Y467" s="209" t="s">
        <v>89</v>
      </c>
      <c r="Z467" s="209" t="s">
        <v>207</v>
      </c>
    </row>
    <row r="468" spans="1:26" s="209" customFormat="1" ht="16.5" customHeight="1" x14ac:dyDescent="0.25">
      <c r="A468" s="207">
        <v>5741</v>
      </c>
      <c r="B468" s="208">
        <v>43247</v>
      </c>
      <c r="C468" s="209" t="s">
        <v>479</v>
      </c>
      <c r="D468" s="209">
        <v>67.099999999999994</v>
      </c>
      <c r="E468" s="209">
        <v>56</v>
      </c>
      <c r="F468" s="209" t="s">
        <v>193</v>
      </c>
      <c r="G468" s="209">
        <v>625212</v>
      </c>
      <c r="H468" s="209">
        <v>13160</v>
      </c>
      <c r="I468" s="209">
        <v>22.3</v>
      </c>
      <c r="J468" s="209">
        <v>114</v>
      </c>
      <c r="K468" s="209">
        <v>114</v>
      </c>
      <c r="L468" s="209">
        <v>19.2</v>
      </c>
      <c r="M468" s="209">
        <v>0.93895155938951569</v>
      </c>
      <c r="N468" s="209">
        <v>5.0334000000000003</v>
      </c>
      <c r="O468" s="209">
        <v>4.9565999999999999</v>
      </c>
      <c r="P468" s="209">
        <v>0.68899999999999995</v>
      </c>
      <c r="Q468" s="209">
        <v>0.66300000000000003</v>
      </c>
      <c r="R468" s="209">
        <v>5.0636000000000001</v>
      </c>
      <c r="S468" s="209">
        <v>6.9000000000000006E-2</v>
      </c>
      <c r="T468" s="209">
        <v>6.8000000000000005E-2</v>
      </c>
      <c r="U468" s="209">
        <v>6.4000000000000001E-2</v>
      </c>
      <c r="V468" s="209">
        <v>6.4000000000000001E-2</v>
      </c>
      <c r="W468" s="209" t="s">
        <v>148</v>
      </c>
      <c r="X468" s="209" t="s">
        <v>1451</v>
      </c>
      <c r="Y468" s="209" t="s">
        <v>89</v>
      </c>
      <c r="Z468" s="209" t="s">
        <v>198</v>
      </c>
    </row>
    <row r="469" spans="1:26" s="209" customFormat="1" ht="16.5" customHeight="1" x14ac:dyDescent="0.25">
      <c r="A469" s="207">
        <v>5740</v>
      </c>
      <c r="B469" s="208">
        <v>43247</v>
      </c>
      <c r="C469" s="209" t="s">
        <v>277</v>
      </c>
      <c r="D469" s="209">
        <v>68</v>
      </c>
      <c r="E469" s="209">
        <v>59</v>
      </c>
      <c r="F469" s="209" t="s">
        <v>187</v>
      </c>
      <c r="G469" s="209">
        <v>916148</v>
      </c>
      <c r="H469" s="209">
        <v>13160</v>
      </c>
      <c r="I469" s="209">
        <v>33.5</v>
      </c>
      <c r="J469" s="209">
        <v>77</v>
      </c>
      <c r="K469" s="209">
        <v>77</v>
      </c>
      <c r="L469" s="209">
        <v>32</v>
      </c>
      <c r="M469" s="209">
        <v>0.86544342507645255</v>
      </c>
      <c r="N469" s="209">
        <v>4.9821999999999997</v>
      </c>
      <c r="O469" s="209">
        <v>5.0334000000000003</v>
      </c>
      <c r="P469" s="209">
        <v>0.41199999999999998</v>
      </c>
      <c r="Q469" s="209">
        <v>0.40799999999999997</v>
      </c>
      <c r="R469" s="209">
        <v>5.0636000000000001</v>
      </c>
      <c r="S469" s="209">
        <v>4.2000000000000003E-2</v>
      </c>
      <c r="T469" s="209">
        <v>4.1000000000000002E-2</v>
      </c>
      <c r="U469" s="209">
        <v>3.5999999999999997E-2</v>
      </c>
      <c r="V469" s="209">
        <v>3.5999999999999997E-2</v>
      </c>
      <c r="W469" s="209" t="s">
        <v>148</v>
      </c>
      <c r="X469" s="209" t="s">
        <v>1451</v>
      </c>
      <c r="Y469" s="209" t="s">
        <v>89</v>
      </c>
      <c r="Z469" s="209" t="s">
        <v>207</v>
      </c>
    </row>
    <row r="470" spans="1:26" s="209" customFormat="1" ht="16.5" customHeight="1" x14ac:dyDescent="0.25">
      <c r="A470" s="207">
        <v>5739</v>
      </c>
      <c r="B470" s="208">
        <v>43247</v>
      </c>
      <c r="C470" s="209" t="s">
        <v>1424</v>
      </c>
      <c r="D470" s="209">
        <v>67.3</v>
      </c>
      <c r="E470" s="209">
        <v>56</v>
      </c>
      <c r="F470" s="209" t="s">
        <v>193</v>
      </c>
      <c r="G470" s="209">
        <v>625212</v>
      </c>
      <c r="H470" s="209">
        <v>13160</v>
      </c>
      <c r="I470" s="209">
        <v>22.2</v>
      </c>
      <c r="J470" s="209">
        <v>114</v>
      </c>
      <c r="K470" s="209">
        <v>114</v>
      </c>
      <c r="L470" s="209">
        <v>19.100000000000001</v>
      </c>
      <c r="M470" s="209">
        <v>0.93957503320053126</v>
      </c>
      <c r="N470" s="209">
        <v>4.9764999999999997</v>
      </c>
      <c r="O470" s="209">
        <v>4.9882</v>
      </c>
      <c r="P470" s="209">
        <v>0.64100000000000001</v>
      </c>
      <c r="Q470" s="209">
        <v>0.63</v>
      </c>
      <c r="R470" s="209">
        <v>5.0636000000000001</v>
      </c>
      <c r="S470" s="209">
        <v>6.5000000000000002E-2</v>
      </c>
      <c r="T470" s="209">
        <v>6.4000000000000001E-2</v>
      </c>
      <c r="U470" s="209">
        <v>6.0999999999999999E-2</v>
      </c>
      <c r="V470" s="209">
        <v>6.0999999999999999E-2</v>
      </c>
      <c r="W470" s="209" t="s">
        <v>148</v>
      </c>
      <c r="X470" s="209" t="s">
        <v>1451</v>
      </c>
      <c r="Y470" s="209" t="s">
        <v>89</v>
      </c>
      <c r="Z470" s="209" t="s">
        <v>198</v>
      </c>
    </row>
    <row r="471" spans="1:26" s="209" customFormat="1" ht="16.5" customHeight="1" x14ac:dyDescent="0.25">
      <c r="A471" s="207">
        <v>5738</v>
      </c>
      <c r="B471" s="208">
        <v>43247</v>
      </c>
      <c r="C471" s="209" t="s">
        <v>239</v>
      </c>
      <c r="D471" s="209">
        <v>67.8</v>
      </c>
      <c r="E471" s="209">
        <v>58</v>
      </c>
      <c r="F471" s="209" t="s">
        <v>187</v>
      </c>
      <c r="G471" s="209">
        <v>916148</v>
      </c>
      <c r="H471" s="209">
        <v>13160</v>
      </c>
      <c r="I471" s="209">
        <v>33.5</v>
      </c>
      <c r="J471" s="209">
        <v>78</v>
      </c>
      <c r="K471" s="209">
        <v>78</v>
      </c>
      <c r="L471" s="209">
        <v>31.9</v>
      </c>
      <c r="M471" s="209">
        <v>0.8659730722154223</v>
      </c>
      <c r="N471" s="209">
        <v>5.0221999999999998</v>
      </c>
      <c r="O471" s="209">
        <v>4.9455999999999998</v>
      </c>
      <c r="P471" s="209">
        <v>0.45800000000000002</v>
      </c>
      <c r="Q471" s="209">
        <v>0.442</v>
      </c>
      <c r="R471" s="209">
        <v>5.0636000000000001</v>
      </c>
      <c r="S471" s="209">
        <v>4.5999999999999999E-2</v>
      </c>
      <c r="T471" s="209">
        <v>4.4999999999999998E-2</v>
      </c>
      <c r="U471" s="209">
        <v>3.9E-2</v>
      </c>
      <c r="V471" s="209">
        <v>3.9E-2</v>
      </c>
      <c r="W471" s="209" t="s">
        <v>148</v>
      </c>
      <c r="X471" s="209" t="s">
        <v>1451</v>
      </c>
      <c r="Y471" s="209" t="s">
        <v>89</v>
      </c>
      <c r="Z471" s="209" t="s">
        <v>207</v>
      </c>
    </row>
    <row r="472" spans="1:26" s="209" customFormat="1" ht="16.5" customHeight="1" x14ac:dyDescent="0.25">
      <c r="A472" s="207">
        <v>5737</v>
      </c>
      <c r="B472" s="208">
        <v>43247</v>
      </c>
      <c r="C472" s="209" t="s">
        <v>1309</v>
      </c>
      <c r="D472" s="209">
        <v>68</v>
      </c>
      <c r="E472" s="209">
        <v>61</v>
      </c>
      <c r="F472" s="209" t="s">
        <v>193</v>
      </c>
      <c r="G472" s="209">
        <v>625212</v>
      </c>
      <c r="H472" s="209">
        <v>13160</v>
      </c>
      <c r="I472" s="209">
        <v>22.2</v>
      </c>
      <c r="J472" s="209">
        <v>114</v>
      </c>
      <c r="K472" s="209">
        <v>114</v>
      </c>
      <c r="L472" s="209">
        <v>19.100000000000001</v>
      </c>
      <c r="M472" s="209">
        <v>0.93957503320053126</v>
      </c>
      <c r="N472" s="209">
        <v>5.0221</v>
      </c>
      <c r="O472" s="209">
        <v>4.9823000000000004</v>
      </c>
      <c r="P472" s="209">
        <v>0.54700000000000004</v>
      </c>
      <c r="Q472" s="209">
        <v>0.53200000000000003</v>
      </c>
      <c r="R472" s="209">
        <v>5.0636000000000001</v>
      </c>
      <c r="S472" s="209">
        <v>5.5E-2</v>
      </c>
      <c r="T472" s="209">
        <v>5.3999999999999999E-2</v>
      </c>
      <c r="U472" s="209">
        <v>5.0999999999999997E-2</v>
      </c>
      <c r="V472" s="209">
        <v>5.0999999999999997E-2</v>
      </c>
      <c r="W472" s="209" t="s">
        <v>148</v>
      </c>
      <c r="X472" s="209" t="s">
        <v>1451</v>
      </c>
      <c r="Y472" s="209" t="s">
        <v>89</v>
      </c>
      <c r="Z472" s="209" t="s">
        <v>198</v>
      </c>
    </row>
    <row r="473" spans="1:26" s="209" customFormat="1" ht="16.5" customHeight="1" x14ac:dyDescent="0.25">
      <c r="A473" s="207">
        <v>5736</v>
      </c>
      <c r="B473" s="208">
        <v>43246</v>
      </c>
      <c r="C473" s="209" t="s">
        <v>790</v>
      </c>
      <c r="D473" s="209">
        <v>68.7</v>
      </c>
      <c r="E473" s="209">
        <v>80</v>
      </c>
      <c r="F473" s="209" t="s">
        <v>187</v>
      </c>
      <c r="G473" s="209">
        <v>916148</v>
      </c>
      <c r="H473" s="209">
        <v>13160</v>
      </c>
      <c r="I473" s="209">
        <v>33.5</v>
      </c>
      <c r="J473" s="209">
        <v>78.5</v>
      </c>
      <c r="K473" s="209">
        <v>78.5</v>
      </c>
      <c r="L473" s="209">
        <v>31.9</v>
      </c>
      <c r="M473" s="209">
        <v>0.8659730722154223</v>
      </c>
      <c r="N473" s="209">
        <v>4.9843999999999999</v>
      </c>
      <c r="O473" s="209">
        <v>5.0320999999999998</v>
      </c>
      <c r="P473" s="209">
        <v>0.503</v>
      </c>
      <c r="Q473" s="209">
        <v>0.497</v>
      </c>
      <c r="R473" s="209">
        <v>5.2385000000000002</v>
      </c>
      <c r="S473" s="209">
        <v>5.2999999999999999E-2</v>
      </c>
      <c r="T473" s="209">
        <v>5.1999999999999998E-2</v>
      </c>
      <c r="U473" s="209">
        <v>4.4999999999999998E-2</v>
      </c>
      <c r="V473" s="209">
        <v>4.4999999999999998E-2</v>
      </c>
      <c r="W473" s="209" t="s">
        <v>148</v>
      </c>
      <c r="X473" s="209" t="s">
        <v>1451</v>
      </c>
      <c r="Y473" s="209" t="s">
        <v>89</v>
      </c>
      <c r="Z473" s="209" t="s">
        <v>207</v>
      </c>
    </row>
    <row r="474" spans="1:26" s="209" customFormat="1" ht="16.5" customHeight="1" x14ac:dyDescent="0.25">
      <c r="A474" s="207">
        <v>5735</v>
      </c>
      <c r="B474" s="208">
        <v>43246</v>
      </c>
      <c r="C474" s="209" t="s">
        <v>632</v>
      </c>
      <c r="D474" s="209">
        <v>65.8</v>
      </c>
      <c r="E474" s="209">
        <v>52</v>
      </c>
      <c r="F474" s="209" t="s">
        <v>193</v>
      </c>
      <c r="G474" s="209">
        <v>625212</v>
      </c>
      <c r="H474" s="209">
        <v>13160</v>
      </c>
      <c r="I474" s="209">
        <v>22</v>
      </c>
      <c r="J474" s="209">
        <v>114</v>
      </c>
      <c r="K474" s="209">
        <v>114</v>
      </c>
      <c r="L474" s="209">
        <v>18.899999999999999</v>
      </c>
      <c r="M474" s="209">
        <v>0.94082446808510634</v>
      </c>
      <c r="N474" s="209">
        <v>4.9835000000000003</v>
      </c>
      <c r="O474" s="209">
        <v>5.0233999999999996</v>
      </c>
      <c r="P474" s="209">
        <v>0.88500000000000001</v>
      </c>
      <c r="Q474" s="209">
        <v>0.88300000000000001</v>
      </c>
      <c r="R474" s="209">
        <v>5.2385000000000002</v>
      </c>
      <c r="S474" s="209">
        <v>9.2999999999999999E-2</v>
      </c>
      <c r="T474" s="209">
        <v>9.1999999999999998E-2</v>
      </c>
      <c r="U474" s="209">
        <v>8.6999999999999994E-2</v>
      </c>
      <c r="V474" s="209">
        <v>8.6999999999999994E-2</v>
      </c>
      <c r="W474" s="209" t="s">
        <v>148</v>
      </c>
      <c r="X474" s="209" t="s">
        <v>1451</v>
      </c>
      <c r="Y474" s="209" t="s">
        <v>89</v>
      </c>
      <c r="Z474" s="209" t="s">
        <v>198</v>
      </c>
    </row>
    <row r="475" spans="1:26" s="209" customFormat="1" ht="16.5" customHeight="1" x14ac:dyDescent="0.25">
      <c r="A475" s="207">
        <v>5734</v>
      </c>
      <c r="B475" s="208">
        <v>43246</v>
      </c>
      <c r="C475" s="209" t="s">
        <v>236</v>
      </c>
      <c r="D475" s="209">
        <v>66.599999999999994</v>
      </c>
      <c r="E475" s="209">
        <v>56</v>
      </c>
      <c r="F475" s="209" t="s">
        <v>187</v>
      </c>
      <c r="G475" s="209">
        <v>916148</v>
      </c>
      <c r="H475" s="209">
        <v>13160</v>
      </c>
      <c r="I475" s="209">
        <v>34.299999999999997</v>
      </c>
      <c r="J475" s="209">
        <v>78.5</v>
      </c>
      <c r="K475" s="209">
        <v>78.5</v>
      </c>
      <c r="L475" s="209">
        <v>32.700000000000003</v>
      </c>
      <c r="M475" s="209">
        <v>0.86175395858708903</v>
      </c>
      <c r="N475" s="209">
        <v>4.9977999999999998</v>
      </c>
      <c r="O475" s="209">
        <v>5.0343999999999998</v>
      </c>
      <c r="P475" s="209">
        <v>0.189</v>
      </c>
      <c r="Q475" s="209">
        <v>0.17899999999999999</v>
      </c>
      <c r="R475" s="209">
        <v>5.2385000000000002</v>
      </c>
      <c r="S475" s="209">
        <v>0.02</v>
      </c>
      <c r="T475" s="209">
        <v>1.9E-2</v>
      </c>
      <c r="U475" s="209">
        <v>1.7000000000000001E-2</v>
      </c>
      <c r="V475" s="209">
        <v>1.7000000000000001E-2</v>
      </c>
      <c r="W475" s="209" t="s">
        <v>148</v>
      </c>
      <c r="X475" s="209" t="s">
        <v>1451</v>
      </c>
      <c r="Y475" s="209" t="s">
        <v>89</v>
      </c>
      <c r="Z475" s="209" t="s">
        <v>207</v>
      </c>
    </row>
    <row r="476" spans="1:26" s="209" customFormat="1" ht="16.5" customHeight="1" x14ac:dyDescent="0.25">
      <c r="A476" s="207">
        <v>5733</v>
      </c>
      <c r="B476" s="208">
        <v>43246</v>
      </c>
      <c r="C476" s="209" t="s">
        <v>588</v>
      </c>
      <c r="D476" s="209">
        <v>66.900000000000006</v>
      </c>
      <c r="E476" s="209">
        <v>84</v>
      </c>
      <c r="F476" s="209" t="s">
        <v>193</v>
      </c>
      <c r="G476" s="209">
        <v>625212</v>
      </c>
      <c r="H476" s="209">
        <v>13160</v>
      </c>
      <c r="I476" s="209">
        <v>22</v>
      </c>
      <c r="J476" s="209">
        <v>114</v>
      </c>
      <c r="K476" s="209">
        <v>114</v>
      </c>
      <c r="L476" s="209">
        <v>18.899999999999999</v>
      </c>
      <c r="M476" s="209">
        <v>0.94082446808510634</v>
      </c>
      <c r="N476" s="209">
        <v>4.9823000000000004</v>
      </c>
      <c r="O476" s="209">
        <v>5.0233999999999996</v>
      </c>
      <c r="P476" s="209">
        <v>0.70299999999999996</v>
      </c>
      <c r="Q476" s="209">
        <v>0.69799999999999995</v>
      </c>
      <c r="R476" s="209">
        <v>5.2385000000000002</v>
      </c>
      <c r="S476" s="209">
        <v>7.3999999999999996E-2</v>
      </c>
      <c r="T476" s="209">
        <v>7.2999999999999995E-2</v>
      </c>
      <c r="U476" s="209">
        <v>6.9000000000000006E-2</v>
      </c>
      <c r="V476" s="209">
        <v>6.9000000000000006E-2</v>
      </c>
      <c r="W476" s="209" t="s">
        <v>148</v>
      </c>
      <c r="X476" s="209" t="s">
        <v>1451</v>
      </c>
      <c r="Y476" s="209" t="s">
        <v>89</v>
      </c>
      <c r="Z476" s="209" t="s">
        <v>198</v>
      </c>
    </row>
    <row r="477" spans="1:26" s="209" customFormat="1" ht="16.5" customHeight="1" x14ac:dyDescent="0.25">
      <c r="A477" s="207">
        <v>5732</v>
      </c>
      <c r="B477" s="208">
        <v>43246</v>
      </c>
      <c r="C477" s="209" t="s">
        <v>369</v>
      </c>
      <c r="D477" s="209">
        <v>66.900000000000006</v>
      </c>
      <c r="E477" s="209">
        <v>84</v>
      </c>
      <c r="F477" s="209" t="s">
        <v>187</v>
      </c>
      <c r="G477" s="209">
        <v>916148</v>
      </c>
      <c r="H477" s="209">
        <v>13160</v>
      </c>
      <c r="I477" s="209">
        <v>33</v>
      </c>
      <c r="J477" s="209">
        <v>76</v>
      </c>
      <c r="K477" s="209">
        <v>76</v>
      </c>
      <c r="L477" s="209">
        <v>31.6</v>
      </c>
      <c r="M477" s="209">
        <v>0.86756591048436549</v>
      </c>
      <c r="N477" s="209">
        <v>4.9866999999999999</v>
      </c>
      <c r="O477" s="209">
        <v>5.0233999999999996</v>
      </c>
      <c r="P477" s="209">
        <v>0.318</v>
      </c>
      <c r="Q477" s="209">
        <v>0.31</v>
      </c>
      <c r="R477" s="209">
        <v>5.2385000000000002</v>
      </c>
      <c r="S477" s="209">
        <v>3.3000000000000002E-2</v>
      </c>
      <c r="T477" s="209">
        <v>3.2000000000000001E-2</v>
      </c>
      <c r="U477" s="209">
        <v>2.8000000000000001E-2</v>
      </c>
      <c r="V477" s="209">
        <v>2.8000000000000001E-2</v>
      </c>
      <c r="W477" s="209" t="s">
        <v>148</v>
      </c>
      <c r="X477" s="209" t="s">
        <v>1451</v>
      </c>
      <c r="Y477" s="209" t="s">
        <v>89</v>
      </c>
      <c r="Z477" s="209" t="s">
        <v>207</v>
      </c>
    </row>
    <row r="478" spans="1:26" s="209" customFormat="1" ht="16.5" customHeight="1" x14ac:dyDescent="0.25">
      <c r="A478" s="207">
        <v>5731</v>
      </c>
      <c r="B478" s="208">
        <v>43246</v>
      </c>
      <c r="C478" s="209" t="s">
        <v>1296</v>
      </c>
      <c r="D478" s="209">
        <v>68.2</v>
      </c>
      <c r="E478" s="209">
        <v>82</v>
      </c>
      <c r="F478" s="209" t="s">
        <v>193</v>
      </c>
      <c r="G478" s="209">
        <v>625212</v>
      </c>
      <c r="H478" s="209">
        <v>13160</v>
      </c>
      <c r="I478" s="209">
        <v>21.8</v>
      </c>
      <c r="J478" s="209">
        <v>114</v>
      </c>
      <c r="K478" s="209">
        <v>114</v>
      </c>
      <c r="L478" s="209">
        <v>18.7</v>
      </c>
      <c r="M478" s="209">
        <v>0.94207723035952073</v>
      </c>
      <c r="N478" s="209">
        <v>5.0345000000000004</v>
      </c>
      <c r="O478" s="209">
        <v>4.9866999999999999</v>
      </c>
      <c r="P478" s="209">
        <v>0.995</v>
      </c>
      <c r="Q478" s="209">
        <v>0.98099999999999998</v>
      </c>
      <c r="R478" s="209">
        <v>5.2385000000000002</v>
      </c>
      <c r="S478" s="209">
        <v>0.104</v>
      </c>
      <c r="T478" s="209">
        <v>0.10299999999999999</v>
      </c>
      <c r="U478" s="209">
        <v>9.8000000000000004E-2</v>
      </c>
      <c r="V478" s="209">
        <v>9.8000000000000004E-2</v>
      </c>
      <c r="W478" s="209" t="s">
        <v>148</v>
      </c>
      <c r="X478" s="209" t="s">
        <v>1451</v>
      </c>
      <c r="Y478" s="209" t="s">
        <v>89</v>
      </c>
      <c r="Z478" s="209" t="s">
        <v>198</v>
      </c>
    </row>
    <row r="479" spans="1:26" s="209" customFormat="1" ht="16.5" customHeight="1" x14ac:dyDescent="0.25">
      <c r="A479" s="207">
        <v>5730</v>
      </c>
      <c r="B479" s="208">
        <v>43245</v>
      </c>
      <c r="C479" s="209" t="s">
        <v>849</v>
      </c>
      <c r="D479" s="209">
        <v>66</v>
      </c>
      <c r="E479" s="209">
        <v>67</v>
      </c>
      <c r="F479" s="209" t="s">
        <v>187</v>
      </c>
      <c r="G479" s="209">
        <v>916148</v>
      </c>
      <c r="H479" s="209">
        <v>13160</v>
      </c>
      <c r="I479" s="209">
        <v>32.9</v>
      </c>
      <c r="J479" s="209">
        <v>75.5</v>
      </c>
      <c r="K479" s="209">
        <v>75.5</v>
      </c>
      <c r="L479" s="209">
        <v>31.6</v>
      </c>
      <c r="M479" s="209">
        <v>0.86756591048436549</v>
      </c>
      <c r="N479" s="209">
        <v>4.9923000000000002</v>
      </c>
      <c r="O479" s="209">
        <v>5.0456000000000003</v>
      </c>
      <c r="P479" s="209">
        <v>0.20100000000000001</v>
      </c>
      <c r="Q479" s="209">
        <v>0.19600000000000001</v>
      </c>
      <c r="R479" s="209">
        <v>5.4493</v>
      </c>
      <c r="S479" s="209">
        <v>2.1999999999999999E-2</v>
      </c>
      <c r="T479" s="209">
        <v>2.1000000000000001E-2</v>
      </c>
      <c r="U479" s="209">
        <v>1.9E-2</v>
      </c>
      <c r="V479" s="209">
        <v>1.9E-2</v>
      </c>
      <c r="W479" s="209" t="s">
        <v>148</v>
      </c>
      <c r="X479" s="209" t="s">
        <v>1451</v>
      </c>
      <c r="Y479" s="209" t="s">
        <v>89</v>
      </c>
      <c r="Z479" s="209" t="s">
        <v>207</v>
      </c>
    </row>
    <row r="480" spans="1:26" s="209" customFormat="1" ht="16.5" customHeight="1" x14ac:dyDescent="0.25">
      <c r="A480" s="207">
        <v>5729</v>
      </c>
      <c r="B480" s="208">
        <v>43245</v>
      </c>
      <c r="C480" s="209" t="s">
        <v>1425</v>
      </c>
      <c r="D480" s="209">
        <v>66</v>
      </c>
      <c r="E480" s="209">
        <v>62</v>
      </c>
      <c r="F480" s="209" t="s">
        <v>193</v>
      </c>
      <c r="G480" s="209">
        <v>625212</v>
      </c>
      <c r="H480" s="209">
        <v>13160</v>
      </c>
      <c r="I480" s="209">
        <v>22.3</v>
      </c>
      <c r="J480" s="209">
        <v>114.7</v>
      </c>
      <c r="K480" s="209">
        <v>114.7</v>
      </c>
      <c r="L480" s="209">
        <v>19.100000000000001</v>
      </c>
      <c r="M480" s="209">
        <v>0.93957503320053126</v>
      </c>
      <c r="N480" s="209">
        <v>5.0345000000000004</v>
      </c>
      <c r="O480" s="209">
        <v>4.9875999999999996</v>
      </c>
      <c r="P480" s="209">
        <v>0.46700000000000003</v>
      </c>
      <c r="Q480" s="209">
        <v>0.45700000000000002</v>
      </c>
      <c r="R480" s="209">
        <v>5.4493</v>
      </c>
      <c r="S480" s="209">
        <v>5.0999999999999997E-2</v>
      </c>
      <c r="T480" s="209">
        <v>0.05</v>
      </c>
      <c r="U480" s="209">
        <v>4.7E-2</v>
      </c>
      <c r="V480" s="209">
        <v>4.7E-2</v>
      </c>
      <c r="W480" s="209" t="s">
        <v>148</v>
      </c>
      <c r="X480" s="209" t="s">
        <v>1451</v>
      </c>
      <c r="Y480" s="209" t="s">
        <v>89</v>
      </c>
      <c r="Z480" s="209" t="s">
        <v>198</v>
      </c>
    </row>
    <row r="481" spans="1:26" s="209" customFormat="1" ht="16.5" customHeight="1" x14ac:dyDescent="0.25">
      <c r="A481" s="207">
        <v>5728</v>
      </c>
      <c r="B481" s="208">
        <v>43245</v>
      </c>
      <c r="C481" s="209" t="s">
        <v>219</v>
      </c>
      <c r="D481" s="209">
        <v>65</v>
      </c>
      <c r="E481" s="209">
        <v>66</v>
      </c>
      <c r="F481" s="209" t="s">
        <v>193</v>
      </c>
      <c r="G481" s="209">
        <v>625212</v>
      </c>
      <c r="H481" s="209">
        <v>13160</v>
      </c>
      <c r="I481" s="209">
        <v>21.9</v>
      </c>
      <c r="J481" s="209">
        <v>114.7</v>
      </c>
      <c r="K481" s="209">
        <v>114.7</v>
      </c>
      <c r="L481" s="209">
        <v>18.8</v>
      </c>
      <c r="M481" s="209">
        <v>0.94145043246839644</v>
      </c>
      <c r="N481" s="209">
        <v>4.9865000000000004</v>
      </c>
      <c r="O481" s="209">
        <v>5.0345000000000004</v>
      </c>
      <c r="P481" s="209">
        <v>0.50700000000000001</v>
      </c>
      <c r="Q481" s="209">
        <v>0.497</v>
      </c>
      <c r="R481" s="209">
        <v>5.4493</v>
      </c>
      <c r="S481" s="209">
        <v>5.5E-2</v>
      </c>
      <c r="T481" s="209">
        <v>5.3999999999999999E-2</v>
      </c>
      <c r="U481" s="209">
        <v>5.0999999999999997E-2</v>
      </c>
      <c r="V481" s="209">
        <v>5.0999999999999997E-2</v>
      </c>
      <c r="W481" s="209" t="s">
        <v>148</v>
      </c>
      <c r="X481" s="209" t="s">
        <v>1451</v>
      </c>
      <c r="Y481" s="209" t="s">
        <v>89</v>
      </c>
      <c r="Z481" s="209" t="s">
        <v>198</v>
      </c>
    </row>
    <row r="482" spans="1:26" s="209" customFormat="1" ht="16.5" customHeight="1" x14ac:dyDescent="0.25">
      <c r="A482" s="207">
        <v>5727</v>
      </c>
      <c r="B482" s="208">
        <v>43245</v>
      </c>
      <c r="C482" s="209" t="s">
        <v>1416</v>
      </c>
      <c r="D482" s="209">
        <v>64</v>
      </c>
      <c r="E482" s="209">
        <v>60</v>
      </c>
      <c r="F482" s="209" t="s">
        <v>187</v>
      </c>
      <c r="G482" s="209">
        <v>916148</v>
      </c>
      <c r="H482" s="209">
        <v>13160</v>
      </c>
      <c r="I482" s="209">
        <v>33.200000000000003</v>
      </c>
      <c r="J482" s="209">
        <v>77.5</v>
      </c>
      <c r="K482" s="209">
        <v>77.5</v>
      </c>
      <c r="L482" s="209">
        <v>31.7</v>
      </c>
      <c r="M482" s="209">
        <v>0.86703431372549022</v>
      </c>
      <c r="N482" s="209">
        <v>5.0345000000000004</v>
      </c>
      <c r="O482" s="209">
        <v>4.9904000000000002</v>
      </c>
      <c r="P482" s="209">
        <v>0.156</v>
      </c>
      <c r="Q482" s="209">
        <v>0.14499999999999999</v>
      </c>
      <c r="R482" s="209">
        <v>5.4493</v>
      </c>
      <c r="S482" s="209">
        <v>1.7000000000000001E-2</v>
      </c>
      <c r="T482" s="209">
        <v>1.6E-2</v>
      </c>
      <c r="U482" s="209">
        <v>1.4E-2</v>
      </c>
      <c r="V482" s="209">
        <v>1.4E-2</v>
      </c>
      <c r="W482" s="209" t="s">
        <v>148</v>
      </c>
      <c r="X482" s="209" t="s">
        <v>1451</v>
      </c>
      <c r="Y482" s="209" t="s">
        <v>89</v>
      </c>
      <c r="Z482" s="209" t="s">
        <v>207</v>
      </c>
    </row>
    <row r="483" spans="1:26" s="209" customFormat="1" ht="16.5" customHeight="1" x14ac:dyDescent="0.25">
      <c r="A483" s="207">
        <v>5726</v>
      </c>
      <c r="B483" s="208">
        <v>43245</v>
      </c>
      <c r="C483" s="209" t="s">
        <v>1258</v>
      </c>
      <c r="D483" s="209">
        <v>66</v>
      </c>
      <c r="E483" s="209">
        <v>65</v>
      </c>
      <c r="F483" s="209" t="s">
        <v>193</v>
      </c>
      <c r="G483" s="209">
        <v>625212</v>
      </c>
      <c r="H483" s="209">
        <v>13160</v>
      </c>
      <c r="I483" s="209">
        <v>22.3</v>
      </c>
      <c r="J483" s="209">
        <v>114.7</v>
      </c>
      <c r="K483" s="209">
        <v>114.7</v>
      </c>
      <c r="L483" s="209">
        <v>19.100000000000001</v>
      </c>
      <c r="M483" s="209">
        <v>0.93957503320053126</v>
      </c>
      <c r="N483" s="209">
        <v>4.9642999999999997</v>
      </c>
      <c r="O483" s="209">
        <v>5.0324</v>
      </c>
      <c r="P483" s="209">
        <v>0.91200000000000003</v>
      </c>
      <c r="Q483" s="209">
        <v>0.91200000000000003</v>
      </c>
      <c r="R483" s="209">
        <v>5.4493</v>
      </c>
      <c r="S483" s="209">
        <v>0.1</v>
      </c>
      <c r="T483" s="209">
        <v>9.9000000000000005E-2</v>
      </c>
      <c r="U483" s="209">
        <v>9.2999999999999999E-2</v>
      </c>
      <c r="V483" s="209">
        <v>9.2999999999999999E-2</v>
      </c>
      <c r="W483" s="209" t="s">
        <v>148</v>
      </c>
      <c r="X483" s="209" t="s">
        <v>1451</v>
      </c>
      <c r="Y483" s="209" t="s">
        <v>89</v>
      </c>
      <c r="Z483" s="209" t="s">
        <v>198</v>
      </c>
    </row>
    <row r="484" spans="1:26" s="209" customFormat="1" ht="16.5" customHeight="1" x14ac:dyDescent="0.25">
      <c r="A484" s="207">
        <v>5725</v>
      </c>
      <c r="B484" s="208">
        <v>43245</v>
      </c>
      <c r="C484" s="209" t="s">
        <v>351</v>
      </c>
      <c r="D484" s="209">
        <v>65</v>
      </c>
      <c r="E484" s="209">
        <v>62</v>
      </c>
      <c r="F484" s="209" t="s">
        <v>193</v>
      </c>
      <c r="G484" s="209">
        <v>625212</v>
      </c>
      <c r="H484" s="209">
        <v>13160</v>
      </c>
      <c r="I484" s="209">
        <v>21.7</v>
      </c>
      <c r="J484" s="209">
        <v>114.7</v>
      </c>
      <c r="K484" s="209">
        <v>114.7</v>
      </c>
      <c r="L484" s="209">
        <v>18.600000000000001</v>
      </c>
      <c r="M484" s="209">
        <v>0.94270486342438375</v>
      </c>
      <c r="N484" s="209">
        <v>5.0567000000000002</v>
      </c>
      <c r="O484" s="209">
        <v>4.9566999999999997</v>
      </c>
      <c r="P484" s="209">
        <v>1.034</v>
      </c>
      <c r="Q484" s="209">
        <v>0.997</v>
      </c>
      <c r="R484" s="209">
        <v>5.4493</v>
      </c>
      <c r="S484" s="209">
        <v>0.111</v>
      </c>
      <c r="T484" s="209">
        <v>0.11</v>
      </c>
      <c r="U484" s="209">
        <v>0.104</v>
      </c>
      <c r="V484" s="209">
        <v>0.104</v>
      </c>
      <c r="W484" s="209" t="s">
        <v>148</v>
      </c>
      <c r="X484" s="209" t="s">
        <v>1451</v>
      </c>
      <c r="Y484" s="209" t="s">
        <v>89</v>
      </c>
      <c r="Z484" s="209" t="s">
        <v>198</v>
      </c>
    </row>
    <row r="485" spans="1:26" s="209" customFormat="1" ht="16.5" customHeight="1" x14ac:dyDescent="0.25">
      <c r="A485" s="207">
        <v>5724</v>
      </c>
      <c r="B485" s="208">
        <v>43245</v>
      </c>
      <c r="C485" s="209" t="s">
        <v>631</v>
      </c>
      <c r="D485" s="209">
        <v>66</v>
      </c>
      <c r="E485" s="209">
        <v>66</v>
      </c>
      <c r="F485" s="209" t="s">
        <v>193</v>
      </c>
      <c r="G485" s="209">
        <v>625212</v>
      </c>
      <c r="H485" s="209">
        <v>13160</v>
      </c>
      <c r="I485" s="209">
        <v>21.7</v>
      </c>
      <c r="J485" s="209">
        <v>114.7</v>
      </c>
      <c r="K485" s="209">
        <v>114.7</v>
      </c>
      <c r="L485" s="209">
        <v>18.600000000000001</v>
      </c>
      <c r="M485" s="209">
        <v>0.94270486342438375</v>
      </c>
      <c r="N485" s="209">
        <v>5.0456000000000003</v>
      </c>
      <c r="O485" s="209">
        <v>4.9566999999999997</v>
      </c>
      <c r="P485" s="209">
        <v>0.56399999999999995</v>
      </c>
      <c r="Q485" s="209">
        <v>0.54500000000000004</v>
      </c>
      <c r="R485" s="209">
        <v>5.4493</v>
      </c>
      <c r="S485" s="209">
        <v>6.0999999999999999E-2</v>
      </c>
      <c r="T485" s="209">
        <v>0.06</v>
      </c>
      <c r="U485" s="209">
        <v>5.7000000000000002E-2</v>
      </c>
      <c r="V485" s="209">
        <v>5.7000000000000002E-2</v>
      </c>
      <c r="W485" s="209" t="s">
        <v>148</v>
      </c>
      <c r="X485" s="209" t="s">
        <v>1451</v>
      </c>
      <c r="Y485" s="209" t="s">
        <v>89</v>
      </c>
      <c r="Z485" s="209" t="s">
        <v>198</v>
      </c>
    </row>
    <row r="486" spans="1:26" s="209" customFormat="1" ht="16.5" customHeight="1" x14ac:dyDescent="0.25">
      <c r="A486" s="207">
        <v>5723</v>
      </c>
      <c r="B486" s="208">
        <v>43245</v>
      </c>
      <c r="C486" s="209" t="s">
        <v>371</v>
      </c>
      <c r="D486" s="209">
        <v>67</v>
      </c>
      <c r="E486" s="209">
        <v>65</v>
      </c>
      <c r="F486" s="209" t="s">
        <v>193</v>
      </c>
      <c r="G486" s="209">
        <v>625212</v>
      </c>
      <c r="H486" s="209">
        <v>13160</v>
      </c>
      <c r="I486" s="209">
        <v>22.5</v>
      </c>
      <c r="J486" s="209">
        <v>114.7</v>
      </c>
      <c r="K486" s="209">
        <v>114.7</v>
      </c>
      <c r="L486" s="209">
        <v>19.3</v>
      </c>
      <c r="M486" s="209">
        <v>0.93832891246684347</v>
      </c>
      <c r="N486" s="209">
        <v>4.9823000000000004</v>
      </c>
      <c r="O486" s="209">
        <v>5.0345000000000004</v>
      </c>
      <c r="P486" s="209">
        <v>0.53100000000000003</v>
      </c>
      <c r="Q486" s="209">
        <v>0.52800000000000002</v>
      </c>
      <c r="R486" s="209">
        <v>5.4493</v>
      </c>
      <c r="S486" s="209">
        <v>5.8000000000000003E-2</v>
      </c>
      <c r="T486" s="209">
        <v>5.7000000000000002E-2</v>
      </c>
      <c r="U486" s="209">
        <v>5.3999999999999999E-2</v>
      </c>
      <c r="V486" s="209">
        <v>5.3999999999999999E-2</v>
      </c>
      <c r="W486" s="209" t="s">
        <v>148</v>
      </c>
      <c r="X486" s="209" t="s">
        <v>1451</v>
      </c>
      <c r="Y486" s="209" t="s">
        <v>89</v>
      </c>
      <c r="Z486" s="209" t="s">
        <v>198</v>
      </c>
    </row>
    <row r="487" spans="1:26" s="209" customFormat="1" ht="16.5" customHeight="1" x14ac:dyDescent="0.25">
      <c r="A487" s="207">
        <v>5722</v>
      </c>
      <c r="B487" s="208">
        <v>43245</v>
      </c>
      <c r="C487" s="209" t="s">
        <v>1035</v>
      </c>
      <c r="D487" s="209">
        <v>66</v>
      </c>
      <c r="E487" s="209">
        <v>67</v>
      </c>
      <c r="F487" s="209" t="s">
        <v>187</v>
      </c>
      <c r="G487" s="209">
        <v>916148</v>
      </c>
      <c r="H487" s="209">
        <v>13160</v>
      </c>
      <c r="I487" s="209">
        <v>33.4</v>
      </c>
      <c r="J487" s="209">
        <v>75.5</v>
      </c>
      <c r="K487" s="209">
        <v>75.5</v>
      </c>
      <c r="L487" s="209">
        <v>32</v>
      </c>
      <c r="M487" s="209">
        <v>0.86544342507645255</v>
      </c>
      <c r="N487" s="209">
        <v>4.9787999999999997</v>
      </c>
      <c r="O487" s="209">
        <v>4.9678000000000004</v>
      </c>
      <c r="P487" s="209">
        <v>0.223</v>
      </c>
      <c r="Q487" s="209">
        <v>0.224</v>
      </c>
      <c r="R487" s="209">
        <v>5.4493</v>
      </c>
      <c r="S487" s="209">
        <v>2.4E-2</v>
      </c>
      <c r="T487" s="209">
        <v>2.5000000000000001E-2</v>
      </c>
      <c r="U487" s="209">
        <v>2.1000000000000001E-2</v>
      </c>
      <c r="V487" s="209">
        <v>2.1000000000000001E-2</v>
      </c>
      <c r="W487" s="209" t="s">
        <v>148</v>
      </c>
      <c r="X487" s="209" t="s">
        <v>1451</v>
      </c>
      <c r="Y487" s="209" t="s">
        <v>89</v>
      </c>
      <c r="Z487" s="209" t="s">
        <v>207</v>
      </c>
    </row>
    <row r="488" spans="1:26" s="209" customFormat="1" ht="16.5" customHeight="1" x14ac:dyDescent="0.25">
      <c r="A488" s="207">
        <v>5721</v>
      </c>
      <c r="B488" s="208">
        <v>43245</v>
      </c>
      <c r="C488" s="209" t="s">
        <v>283</v>
      </c>
      <c r="D488" s="209">
        <v>67</v>
      </c>
      <c r="E488" s="209">
        <v>61</v>
      </c>
      <c r="F488" s="209" t="s">
        <v>187</v>
      </c>
      <c r="G488" s="209">
        <v>916148</v>
      </c>
      <c r="H488" s="209">
        <v>13160</v>
      </c>
      <c r="I488" s="209">
        <v>33.700000000000003</v>
      </c>
      <c r="J488" s="209">
        <v>74</v>
      </c>
      <c r="K488" s="209">
        <v>74</v>
      </c>
      <c r="L488" s="209">
        <v>32.5</v>
      </c>
      <c r="M488" s="209">
        <v>0.86280487804878048</v>
      </c>
      <c r="N488" s="209">
        <v>4.9843000000000002</v>
      </c>
      <c r="O488" s="209">
        <v>5.0345000000000004</v>
      </c>
      <c r="P488" s="209">
        <v>0.19600000000000001</v>
      </c>
      <c r="Q488" s="209">
        <v>0.20100000000000001</v>
      </c>
      <c r="R488" s="209">
        <v>5.4493</v>
      </c>
      <c r="S488" s="209">
        <v>2.1000000000000001E-2</v>
      </c>
      <c r="T488" s="209">
        <v>2.1999999999999999E-2</v>
      </c>
      <c r="U488" s="209">
        <v>1.9E-2</v>
      </c>
      <c r="V488" s="209">
        <v>1.9E-2</v>
      </c>
      <c r="W488" s="209" t="s">
        <v>148</v>
      </c>
      <c r="X488" s="209" t="s">
        <v>1451</v>
      </c>
      <c r="Y488" s="209" t="s">
        <v>89</v>
      </c>
      <c r="Z488" s="209" t="s">
        <v>207</v>
      </c>
    </row>
    <row r="489" spans="1:26" s="209" customFormat="1" ht="16.5" customHeight="1" x14ac:dyDescent="0.25">
      <c r="A489" s="207">
        <v>5720</v>
      </c>
      <c r="B489" s="208">
        <v>43244</v>
      </c>
      <c r="C489" s="209" t="s">
        <v>596</v>
      </c>
      <c r="D489" s="209">
        <v>67</v>
      </c>
      <c r="E489" s="209">
        <v>41</v>
      </c>
      <c r="F489" s="209" t="s">
        <v>194</v>
      </c>
      <c r="G489" s="209">
        <v>916148</v>
      </c>
      <c r="H489" s="209">
        <v>13160</v>
      </c>
      <c r="I489" s="209">
        <v>33.700000000000003</v>
      </c>
      <c r="J489" s="209">
        <v>77.5</v>
      </c>
      <c r="K489" s="209">
        <v>77.5</v>
      </c>
      <c r="L489" s="209">
        <v>32.200000000000003</v>
      </c>
      <c r="M489" s="209">
        <v>0.86438607208307883</v>
      </c>
      <c r="N489" s="209">
        <v>4.9678000000000004</v>
      </c>
      <c r="O489" s="209">
        <v>5.0345000000000004</v>
      </c>
      <c r="P489" s="209">
        <v>0.23</v>
      </c>
      <c r="Q489" s="209">
        <v>0.221</v>
      </c>
      <c r="R489" s="209">
        <v>5.2781000000000002</v>
      </c>
      <c r="S489" s="209">
        <v>2.4E-2</v>
      </c>
      <c r="T489" s="209">
        <v>2.3E-2</v>
      </c>
      <c r="U489" s="209">
        <v>0.02</v>
      </c>
      <c r="V489" s="209">
        <v>0.02</v>
      </c>
      <c r="W489" s="209" t="s">
        <v>148</v>
      </c>
      <c r="X489" s="209" t="s">
        <v>1048</v>
      </c>
      <c r="Y489" s="209" t="s">
        <v>89</v>
      </c>
      <c r="Z489" s="209" t="s">
        <v>207</v>
      </c>
    </row>
    <row r="490" spans="1:26" s="209" customFormat="1" ht="16.5" customHeight="1" x14ac:dyDescent="0.25">
      <c r="A490" s="207">
        <v>5719</v>
      </c>
      <c r="B490" s="208">
        <v>43244</v>
      </c>
      <c r="C490" s="209" t="s">
        <v>1450</v>
      </c>
      <c r="D490" s="209">
        <v>66</v>
      </c>
      <c r="E490" s="209">
        <v>47</v>
      </c>
      <c r="F490" s="209" t="s">
        <v>194</v>
      </c>
      <c r="G490" s="209">
        <v>916148</v>
      </c>
      <c r="H490" s="209">
        <v>13160</v>
      </c>
      <c r="I490" s="209">
        <v>33.799999999999997</v>
      </c>
      <c r="J490" s="209">
        <v>77.5</v>
      </c>
      <c r="K490" s="209">
        <v>77.5</v>
      </c>
      <c r="L490" s="209">
        <v>32.299999999999997</v>
      </c>
      <c r="M490" s="209">
        <v>0.86385836385836379</v>
      </c>
      <c r="N490" s="209">
        <v>5.0122999999999998</v>
      </c>
      <c r="O490" s="209">
        <v>4.9767000000000001</v>
      </c>
      <c r="P490" s="209">
        <v>0.17599999999999999</v>
      </c>
      <c r="Q490" s="209">
        <v>0.16700000000000001</v>
      </c>
      <c r="R490" s="209">
        <v>5.2781000000000002</v>
      </c>
      <c r="S490" s="209">
        <v>1.9E-2</v>
      </c>
      <c r="T490" s="209">
        <v>1.7999999999999999E-2</v>
      </c>
      <c r="U490" s="209">
        <v>1.6E-2</v>
      </c>
      <c r="V490" s="209">
        <v>1.6E-2</v>
      </c>
      <c r="W490" s="209" t="s">
        <v>148</v>
      </c>
      <c r="X490" s="209" t="s">
        <v>1048</v>
      </c>
      <c r="Y490" s="209" t="s">
        <v>89</v>
      </c>
      <c r="Z490" s="209" t="s">
        <v>207</v>
      </c>
    </row>
    <row r="491" spans="1:26" s="209" customFormat="1" ht="16.5" customHeight="1" x14ac:dyDescent="0.25">
      <c r="A491" s="207">
        <v>5718</v>
      </c>
      <c r="B491" s="208">
        <v>43244</v>
      </c>
      <c r="C491" s="209" t="s">
        <v>618</v>
      </c>
      <c r="D491" s="209">
        <v>66</v>
      </c>
      <c r="E491" s="209">
        <v>47</v>
      </c>
      <c r="F491" s="209" t="s">
        <v>194</v>
      </c>
      <c r="G491" s="209">
        <v>916148</v>
      </c>
      <c r="H491" s="209">
        <v>13160</v>
      </c>
      <c r="I491" s="209">
        <v>33.700000000000003</v>
      </c>
      <c r="J491" s="209">
        <v>78</v>
      </c>
      <c r="K491" s="209">
        <v>78</v>
      </c>
      <c r="L491" s="209">
        <v>32.1</v>
      </c>
      <c r="M491" s="209">
        <v>0.86491442542787289</v>
      </c>
      <c r="N491" s="209">
        <v>4.9855999999999998</v>
      </c>
      <c r="O491" s="209">
        <v>5.0233999999999996</v>
      </c>
      <c r="P491" s="209">
        <v>0.19800000000000001</v>
      </c>
      <c r="Q491" s="209">
        <v>0.21199999999999999</v>
      </c>
      <c r="R491" s="209">
        <v>5.2781000000000002</v>
      </c>
      <c r="S491" s="209">
        <v>2.1000000000000001E-2</v>
      </c>
      <c r="T491" s="209">
        <v>2.1999999999999999E-2</v>
      </c>
      <c r="U491" s="209">
        <v>1.9E-2</v>
      </c>
      <c r="V491" s="209">
        <v>1.9E-2</v>
      </c>
      <c r="W491" s="209" t="s">
        <v>148</v>
      </c>
      <c r="X491" s="209" t="s">
        <v>1048</v>
      </c>
      <c r="Y491" s="209" t="s">
        <v>89</v>
      </c>
      <c r="Z491" s="209" t="s">
        <v>207</v>
      </c>
    </row>
    <row r="492" spans="1:26" s="209" customFormat="1" ht="16.5" customHeight="1" x14ac:dyDescent="0.25">
      <c r="A492" s="207">
        <v>5717</v>
      </c>
      <c r="B492" s="208">
        <v>43244</v>
      </c>
      <c r="C492" s="209" t="s">
        <v>595</v>
      </c>
      <c r="D492" s="209">
        <v>61</v>
      </c>
      <c r="E492" s="209">
        <v>52</v>
      </c>
      <c r="F492" s="209" t="s">
        <v>194</v>
      </c>
      <c r="G492" s="209">
        <v>916148</v>
      </c>
      <c r="H492" s="209">
        <v>13160</v>
      </c>
      <c r="I492" s="209">
        <v>33.4</v>
      </c>
      <c r="J492" s="209">
        <v>71.5</v>
      </c>
      <c r="K492" s="209">
        <v>71.5</v>
      </c>
      <c r="L492" s="209">
        <v>32.4</v>
      </c>
      <c r="M492" s="209">
        <v>0.86333129957291033</v>
      </c>
      <c r="N492" s="209">
        <v>5.0233999999999996</v>
      </c>
      <c r="O492" s="209">
        <v>4.9786000000000001</v>
      </c>
      <c r="P492" s="209">
        <v>0.17599999999999999</v>
      </c>
      <c r="Q492" s="209">
        <v>0.16500000000000001</v>
      </c>
      <c r="R492" s="209">
        <v>5.2781000000000002</v>
      </c>
      <c r="S492" s="209">
        <v>1.7999999999999999E-2</v>
      </c>
      <c r="T492" s="209">
        <v>1.7000000000000001E-2</v>
      </c>
      <c r="U492" s="209">
        <v>1.4999999999999999E-2</v>
      </c>
      <c r="V492" s="209">
        <v>1.4999999999999999E-2</v>
      </c>
      <c r="W492" s="209" t="s">
        <v>148</v>
      </c>
      <c r="X492" s="209" t="s">
        <v>1048</v>
      </c>
      <c r="Y492" s="209" t="s">
        <v>89</v>
      </c>
      <c r="Z492" s="209" t="s">
        <v>207</v>
      </c>
    </row>
    <row r="493" spans="1:26" s="209" customFormat="1" ht="16.5" customHeight="1" x14ac:dyDescent="0.25">
      <c r="A493" s="207">
        <v>5716</v>
      </c>
      <c r="B493" s="208">
        <v>43244</v>
      </c>
      <c r="C493" s="209" t="s">
        <v>1386</v>
      </c>
      <c r="D493" s="209">
        <v>67</v>
      </c>
      <c r="E493" s="209">
        <v>41</v>
      </c>
      <c r="F493" s="209" t="s">
        <v>193</v>
      </c>
      <c r="G493" s="209">
        <v>625212</v>
      </c>
      <c r="H493" s="209">
        <v>13160</v>
      </c>
      <c r="I493" s="209">
        <v>22.3</v>
      </c>
      <c r="J493" s="209">
        <v>114.5</v>
      </c>
      <c r="K493" s="209">
        <v>114.5</v>
      </c>
      <c r="L493" s="209">
        <v>19.100000000000001</v>
      </c>
      <c r="M493" s="209">
        <v>0.93957503320053126</v>
      </c>
      <c r="N493" s="209">
        <v>4.9782999999999999</v>
      </c>
      <c r="O493" s="209">
        <v>5.0454999999999997</v>
      </c>
      <c r="P493" s="209">
        <v>0.996</v>
      </c>
      <c r="Q493" s="209">
        <v>0.99099999999999999</v>
      </c>
      <c r="R493" s="209">
        <v>5.2781000000000002</v>
      </c>
      <c r="S493" s="209">
        <v>0.106</v>
      </c>
      <c r="T493" s="209">
        <v>0.104</v>
      </c>
      <c r="U493" s="209">
        <v>9.9000000000000005E-2</v>
      </c>
      <c r="V493" s="209">
        <v>9.9000000000000005E-2</v>
      </c>
      <c r="W493" s="209" t="s">
        <v>148</v>
      </c>
      <c r="X493" s="209" t="s">
        <v>1048</v>
      </c>
      <c r="Y493" s="209" t="s">
        <v>89</v>
      </c>
      <c r="Z493" s="209" t="s">
        <v>198</v>
      </c>
    </row>
    <row r="494" spans="1:26" s="209" customFormat="1" ht="16.5" customHeight="1" x14ac:dyDescent="0.25">
      <c r="A494" s="207">
        <v>5715</v>
      </c>
      <c r="B494" s="208">
        <v>43244</v>
      </c>
      <c r="C494" s="209" t="s">
        <v>1419</v>
      </c>
      <c r="D494" s="209">
        <v>67</v>
      </c>
      <c r="E494" s="209">
        <v>41</v>
      </c>
      <c r="F494" s="209" t="s">
        <v>193</v>
      </c>
      <c r="G494" s="209">
        <v>625212</v>
      </c>
      <c r="H494" s="209">
        <v>13160</v>
      </c>
      <c r="I494" s="209">
        <v>22.4</v>
      </c>
      <c r="J494" s="209">
        <v>114.5</v>
      </c>
      <c r="K494" s="209">
        <v>114.5</v>
      </c>
      <c r="L494" s="209">
        <v>19.2</v>
      </c>
      <c r="M494" s="209">
        <v>0.93895155938951569</v>
      </c>
      <c r="N494" s="209">
        <v>4.9866999999999999</v>
      </c>
      <c r="O494" s="209">
        <v>5.0345000000000004</v>
      </c>
      <c r="P494" s="209">
        <v>0.92300000000000004</v>
      </c>
      <c r="Q494" s="209">
        <v>0.94099999999999995</v>
      </c>
      <c r="R494" s="209">
        <v>5.2781000000000002</v>
      </c>
      <c r="S494" s="209">
        <v>9.8000000000000004E-2</v>
      </c>
      <c r="T494" s="209">
        <v>9.9000000000000005E-2</v>
      </c>
      <c r="U494" s="209">
        <v>9.1999999999999998E-2</v>
      </c>
      <c r="V494" s="209">
        <v>9.1999999999999998E-2</v>
      </c>
      <c r="W494" s="209" t="s">
        <v>148</v>
      </c>
      <c r="X494" s="209" t="s">
        <v>1048</v>
      </c>
      <c r="Y494" s="209" t="s">
        <v>89</v>
      </c>
      <c r="Z494" s="209" t="s">
        <v>198</v>
      </c>
    </row>
    <row r="495" spans="1:26" s="209" customFormat="1" ht="16.5" customHeight="1" x14ac:dyDescent="0.25">
      <c r="A495" s="207">
        <v>5714</v>
      </c>
      <c r="B495" s="208">
        <v>43244</v>
      </c>
      <c r="C495" s="209" t="s">
        <v>1429</v>
      </c>
      <c r="D495" s="209">
        <v>67</v>
      </c>
      <c r="E495" s="209">
        <v>51</v>
      </c>
      <c r="F495" s="209" t="s">
        <v>193</v>
      </c>
      <c r="G495" s="209">
        <v>625212</v>
      </c>
      <c r="H495" s="209">
        <v>13160</v>
      </c>
      <c r="I495" s="209">
        <v>22.3</v>
      </c>
      <c r="J495" s="209">
        <v>114.5</v>
      </c>
      <c r="K495" s="209">
        <v>114.5</v>
      </c>
      <c r="L495" s="209">
        <v>19.100000000000001</v>
      </c>
      <c r="M495" s="209">
        <v>0.93957503320053126</v>
      </c>
      <c r="N495" s="209">
        <v>4.9653999999999998</v>
      </c>
      <c r="O495" s="209">
        <v>4.9672000000000001</v>
      </c>
      <c r="P495" s="209">
        <v>0.96699999999999997</v>
      </c>
      <c r="Q495" s="209">
        <v>0.95699999999999996</v>
      </c>
      <c r="R495" s="209">
        <v>5.2781000000000002</v>
      </c>
      <c r="S495" s="209">
        <v>0.10299999999999999</v>
      </c>
      <c r="T495" s="209">
        <v>0.10199999999999999</v>
      </c>
      <c r="U495" s="209">
        <v>9.6000000000000002E-2</v>
      </c>
      <c r="V495" s="209">
        <v>9.6000000000000002E-2</v>
      </c>
      <c r="W495" s="209" t="s">
        <v>148</v>
      </c>
      <c r="X495" s="209" t="s">
        <v>1048</v>
      </c>
      <c r="Y495" s="209" t="s">
        <v>89</v>
      </c>
      <c r="Z495" s="209" t="s">
        <v>198</v>
      </c>
    </row>
    <row r="496" spans="1:26" s="209" customFormat="1" ht="16.5" customHeight="1" x14ac:dyDescent="0.25">
      <c r="A496" s="207">
        <v>5713</v>
      </c>
      <c r="B496" s="208">
        <v>43244</v>
      </c>
      <c r="C496" s="209" t="s">
        <v>519</v>
      </c>
      <c r="D496" s="209">
        <v>67</v>
      </c>
      <c r="E496" s="209">
        <v>51</v>
      </c>
      <c r="F496" s="209" t="s">
        <v>193</v>
      </c>
      <c r="G496" s="209">
        <v>625212</v>
      </c>
      <c r="H496" s="209">
        <v>13160</v>
      </c>
      <c r="I496" s="209">
        <v>22.2</v>
      </c>
      <c r="J496" s="209">
        <v>114.5</v>
      </c>
      <c r="K496" s="209">
        <v>114.5</v>
      </c>
      <c r="L496" s="209">
        <v>19</v>
      </c>
      <c r="M496" s="209">
        <v>0.94019933554817281</v>
      </c>
      <c r="N496" s="209">
        <v>4.9789000000000003</v>
      </c>
      <c r="O496" s="209">
        <v>5.0233999999999996</v>
      </c>
      <c r="P496" s="209">
        <v>0.86699999999999999</v>
      </c>
      <c r="Q496" s="209">
        <v>0.85699999999999998</v>
      </c>
      <c r="R496" s="209">
        <v>5.2781000000000002</v>
      </c>
      <c r="S496" s="209">
        <v>9.1999999999999998E-2</v>
      </c>
      <c r="T496" s="209">
        <v>0.09</v>
      </c>
      <c r="U496" s="209">
        <v>8.5999999999999993E-2</v>
      </c>
      <c r="V496" s="209">
        <v>8.5999999999999993E-2</v>
      </c>
      <c r="W496" s="209" t="s">
        <v>148</v>
      </c>
      <c r="X496" s="209" t="s">
        <v>1048</v>
      </c>
      <c r="Y496" s="209" t="s">
        <v>89</v>
      </c>
      <c r="Z496" s="209" t="s">
        <v>198</v>
      </c>
    </row>
    <row r="497" spans="1:26" s="209" customFormat="1" ht="16.5" customHeight="1" x14ac:dyDescent="0.25">
      <c r="A497" s="207">
        <v>5712</v>
      </c>
      <c r="B497" s="208">
        <v>43244</v>
      </c>
      <c r="C497" s="209" t="s">
        <v>350</v>
      </c>
      <c r="D497" s="209">
        <v>0</v>
      </c>
      <c r="E497" s="209">
        <v>0</v>
      </c>
      <c r="F497" s="209" t="s">
        <v>193</v>
      </c>
      <c r="G497" s="209">
        <v>625212</v>
      </c>
      <c r="H497" s="209">
        <v>13160</v>
      </c>
      <c r="I497" s="209">
        <v>22.3</v>
      </c>
      <c r="J497" s="209">
        <v>114.5</v>
      </c>
      <c r="K497" s="209">
        <v>114.5</v>
      </c>
      <c r="L497" s="209">
        <v>19.100000000000001</v>
      </c>
      <c r="M497" s="209">
        <v>0.93957503320053126</v>
      </c>
      <c r="N497" s="209">
        <v>5.0233999999999996</v>
      </c>
      <c r="O497" s="209">
        <v>5.0133999999999999</v>
      </c>
      <c r="P497" s="209">
        <v>0.86699999999999999</v>
      </c>
      <c r="Q497" s="209">
        <v>0.85699999999999998</v>
      </c>
      <c r="R497" s="209">
        <v>5.2781000000000002</v>
      </c>
      <c r="S497" s="209">
        <v>9.0999999999999998E-2</v>
      </c>
      <c r="T497" s="209">
        <v>0.09</v>
      </c>
      <c r="U497" s="209">
        <v>8.5000000000000006E-2</v>
      </c>
      <c r="V497" s="209">
        <v>8.5000000000000006E-2</v>
      </c>
      <c r="W497" s="209" t="s">
        <v>148</v>
      </c>
      <c r="X497" s="209" t="s">
        <v>1048</v>
      </c>
      <c r="Y497" s="209" t="s">
        <v>89</v>
      </c>
      <c r="Z497" s="209" t="s">
        <v>198</v>
      </c>
    </row>
    <row r="498" spans="1:26" s="209" customFormat="1" ht="16.5" customHeight="1" x14ac:dyDescent="0.25">
      <c r="A498" s="207">
        <v>5711</v>
      </c>
      <c r="B498" s="208">
        <v>43244</v>
      </c>
      <c r="C498" s="209" t="s">
        <v>245</v>
      </c>
      <c r="D498" s="209">
        <v>0</v>
      </c>
      <c r="E498" s="209">
        <v>0</v>
      </c>
      <c r="F498" s="209" t="s">
        <v>187</v>
      </c>
      <c r="G498" s="209">
        <v>916148</v>
      </c>
      <c r="H498" s="209">
        <v>13160</v>
      </c>
      <c r="I498" s="209">
        <v>33.5</v>
      </c>
      <c r="J498" s="209">
        <v>77</v>
      </c>
      <c r="K498" s="209">
        <v>77</v>
      </c>
      <c r="L498" s="209">
        <v>32</v>
      </c>
      <c r="M498" s="209">
        <v>0.86544342507645255</v>
      </c>
      <c r="N498" s="209">
        <v>4.9767000000000001</v>
      </c>
      <c r="O498" s="209">
        <v>5.0233999999999996</v>
      </c>
      <c r="P498" s="209">
        <v>0.26700000000000002</v>
      </c>
      <c r="Q498" s="209">
        <v>0.28100000000000003</v>
      </c>
      <c r="R498" s="209">
        <v>5.2781000000000002</v>
      </c>
      <c r="S498" s="209">
        <v>2.8000000000000001E-2</v>
      </c>
      <c r="T498" s="209">
        <v>0.03</v>
      </c>
      <c r="U498" s="209">
        <v>2.5000000000000001E-2</v>
      </c>
      <c r="V498" s="209">
        <v>2.5000000000000001E-2</v>
      </c>
      <c r="W498" s="209" t="s">
        <v>148</v>
      </c>
      <c r="X498" s="209" t="s">
        <v>1048</v>
      </c>
      <c r="Y498" s="209" t="s">
        <v>89</v>
      </c>
      <c r="Z498" s="209" t="s">
        <v>207</v>
      </c>
    </row>
    <row r="499" spans="1:26" s="209" customFormat="1" ht="16.5" customHeight="1" x14ac:dyDescent="0.25">
      <c r="A499" s="207">
        <v>5710</v>
      </c>
      <c r="B499" s="208">
        <v>43244</v>
      </c>
      <c r="C499" s="209" t="s">
        <v>1422</v>
      </c>
      <c r="D499" s="209">
        <v>67</v>
      </c>
      <c r="E499" s="209">
        <v>45</v>
      </c>
      <c r="F499" s="209" t="s">
        <v>187</v>
      </c>
      <c r="G499" s="209">
        <v>916148</v>
      </c>
      <c r="H499" s="209">
        <v>13160</v>
      </c>
      <c r="I499" s="209">
        <v>33.4</v>
      </c>
      <c r="J499" s="209">
        <v>76.5</v>
      </c>
      <c r="K499" s="209">
        <v>76.5</v>
      </c>
      <c r="L499" s="209">
        <v>32</v>
      </c>
      <c r="M499" s="209">
        <v>0.86544342507645255</v>
      </c>
      <c r="N499" s="209">
        <v>4.8967000000000001</v>
      </c>
      <c r="O499" s="209">
        <v>5.0755999999999997</v>
      </c>
      <c r="P499" s="209">
        <v>0.25600000000000001</v>
      </c>
      <c r="Q499" s="209">
        <v>0.251</v>
      </c>
      <c r="R499" s="209">
        <v>5.2781000000000002</v>
      </c>
      <c r="S499" s="209">
        <v>2.8000000000000001E-2</v>
      </c>
      <c r="T499" s="209">
        <v>2.5999999999999999E-2</v>
      </c>
      <c r="U499" s="209">
        <v>2.3E-2</v>
      </c>
      <c r="V499" s="209">
        <v>2.3E-2</v>
      </c>
      <c r="W499" s="209" t="s">
        <v>148</v>
      </c>
      <c r="X499" s="209" t="s">
        <v>1048</v>
      </c>
      <c r="Y499" s="209" t="s">
        <v>89</v>
      </c>
      <c r="Z499" s="209" t="s">
        <v>207</v>
      </c>
    </row>
    <row r="500" spans="1:26" s="209" customFormat="1" ht="16.5" customHeight="1" x14ac:dyDescent="0.25">
      <c r="A500" s="207">
        <v>5709</v>
      </c>
      <c r="B500" s="208">
        <v>43244</v>
      </c>
      <c r="C500" s="209" t="s">
        <v>379</v>
      </c>
      <c r="D500" s="209">
        <v>65.8</v>
      </c>
      <c r="E500" s="209">
        <v>47</v>
      </c>
      <c r="F500" s="209" t="s">
        <v>187</v>
      </c>
      <c r="G500" s="209">
        <v>916148</v>
      </c>
      <c r="H500" s="209">
        <v>13160</v>
      </c>
      <c r="I500" s="209">
        <v>33.4</v>
      </c>
      <c r="J500" s="209">
        <v>77.5</v>
      </c>
      <c r="K500" s="209">
        <v>77.5</v>
      </c>
      <c r="L500" s="209">
        <v>31.9</v>
      </c>
      <c r="M500" s="209">
        <v>0.8659730722154223</v>
      </c>
      <c r="N500" s="209">
        <v>5.0326000000000004</v>
      </c>
      <c r="O500" s="209">
        <v>5.0145</v>
      </c>
      <c r="P500" s="209">
        <v>0.34499999999999997</v>
      </c>
      <c r="Q500" s="209">
        <v>0.33500000000000002</v>
      </c>
      <c r="R500" s="209">
        <v>5.2781000000000002</v>
      </c>
      <c r="S500" s="209">
        <v>3.5999999999999997E-2</v>
      </c>
      <c r="T500" s="209">
        <v>3.5000000000000003E-2</v>
      </c>
      <c r="U500" s="209">
        <v>3.1E-2</v>
      </c>
      <c r="V500" s="209">
        <v>3.1E-2</v>
      </c>
      <c r="W500" s="209">
        <v>0</v>
      </c>
      <c r="X500" s="209">
        <v>0</v>
      </c>
      <c r="Y500" s="209" t="s">
        <v>89</v>
      </c>
      <c r="Z500" s="209" t="s">
        <v>207</v>
      </c>
    </row>
    <row r="501" spans="1:26" s="209" customFormat="1" ht="16.5" customHeight="1" x14ac:dyDescent="0.25">
      <c r="A501" s="207">
        <v>5708</v>
      </c>
      <c r="B501" s="208">
        <v>43243</v>
      </c>
      <c r="C501" s="209" t="s">
        <v>1448</v>
      </c>
      <c r="D501" s="209">
        <v>65.099999999999994</v>
      </c>
      <c r="E501" s="209">
        <v>41</v>
      </c>
      <c r="F501" s="209" t="s">
        <v>194</v>
      </c>
      <c r="G501" s="209">
        <v>916148</v>
      </c>
      <c r="H501" s="209">
        <v>13160</v>
      </c>
      <c r="I501" s="209">
        <v>33.5</v>
      </c>
      <c r="J501" s="209">
        <v>76.5</v>
      </c>
      <c r="K501" s="209">
        <v>76.5</v>
      </c>
      <c r="L501" s="209">
        <v>32.1</v>
      </c>
      <c r="M501" s="209">
        <v>0.86491442542787289</v>
      </c>
      <c r="N501" s="209">
        <v>5.0339999999999998</v>
      </c>
      <c r="O501" s="209">
        <v>4.9756</v>
      </c>
      <c r="P501" s="209">
        <v>0.441</v>
      </c>
      <c r="Q501" s="209">
        <v>0.42599999999999999</v>
      </c>
      <c r="R501" s="209">
        <v>4.8257000000000003</v>
      </c>
      <c r="S501" s="209">
        <v>4.2000000000000003E-2</v>
      </c>
      <c r="T501" s="209">
        <v>4.1000000000000002E-2</v>
      </c>
      <c r="U501" s="209">
        <v>3.5999999999999997E-2</v>
      </c>
      <c r="V501" s="209">
        <v>3.5999999999999997E-2</v>
      </c>
      <c r="W501" s="209" t="s">
        <v>148</v>
      </c>
      <c r="X501" s="209" t="s">
        <v>1048</v>
      </c>
      <c r="Y501" s="209" t="s">
        <v>89</v>
      </c>
      <c r="Z501" s="209" t="s">
        <v>207</v>
      </c>
    </row>
    <row r="502" spans="1:26" s="209" customFormat="1" ht="16.5" customHeight="1" x14ac:dyDescent="0.25">
      <c r="A502" s="207">
        <v>5707</v>
      </c>
      <c r="B502" s="208">
        <v>43243</v>
      </c>
      <c r="C502" s="209" t="s">
        <v>865</v>
      </c>
      <c r="D502" s="209">
        <v>65.7</v>
      </c>
      <c r="E502" s="209">
        <v>43</v>
      </c>
      <c r="F502" s="209" t="s">
        <v>194</v>
      </c>
      <c r="G502" s="209">
        <v>916148</v>
      </c>
      <c r="H502" s="209">
        <v>13160</v>
      </c>
      <c r="I502" s="209">
        <v>33.299999999999997</v>
      </c>
      <c r="J502" s="209">
        <v>74</v>
      </c>
      <c r="K502" s="209">
        <v>74</v>
      </c>
      <c r="L502" s="209">
        <v>32.1</v>
      </c>
      <c r="M502" s="209">
        <v>0.86491442542787289</v>
      </c>
      <c r="N502" s="209">
        <v>4.9844999999999997</v>
      </c>
      <c r="O502" s="209">
        <v>5.0345000000000004</v>
      </c>
      <c r="P502" s="209">
        <v>0.24099999999999999</v>
      </c>
      <c r="Q502" s="209">
        <v>0.254</v>
      </c>
      <c r="R502" s="209">
        <v>4.8257000000000003</v>
      </c>
      <c r="S502" s="209">
        <v>2.3E-2</v>
      </c>
      <c r="T502" s="209">
        <v>2.4E-2</v>
      </c>
      <c r="U502" s="209">
        <v>0.02</v>
      </c>
      <c r="V502" s="209">
        <v>0.02</v>
      </c>
      <c r="W502" s="209" t="s">
        <v>148</v>
      </c>
      <c r="X502" s="209" t="s">
        <v>1048</v>
      </c>
      <c r="Y502" s="209" t="s">
        <v>89</v>
      </c>
      <c r="Z502" s="209" t="s">
        <v>207</v>
      </c>
    </row>
    <row r="503" spans="1:26" s="209" customFormat="1" ht="16.5" customHeight="1" x14ac:dyDescent="0.25">
      <c r="A503" s="207">
        <v>5706</v>
      </c>
      <c r="B503" s="208">
        <v>43243</v>
      </c>
      <c r="C503" s="209" t="s">
        <v>1411</v>
      </c>
      <c r="D503" s="209">
        <v>65.3</v>
      </c>
      <c r="E503" s="209">
        <v>53</v>
      </c>
      <c r="F503" s="209" t="s">
        <v>193</v>
      </c>
      <c r="G503" s="209">
        <v>625212</v>
      </c>
      <c r="H503" s="209">
        <v>13160</v>
      </c>
      <c r="I503" s="209">
        <v>21.7</v>
      </c>
      <c r="J503" s="209">
        <v>114.5</v>
      </c>
      <c r="K503" s="209">
        <v>114.5</v>
      </c>
      <c r="L503" s="209">
        <v>18.600000000000001</v>
      </c>
      <c r="M503" s="209">
        <v>0.94270486342438375</v>
      </c>
      <c r="N503" s="209">
        <v>5.1357999999999997</v>
      </c>
      <c r="O503" s="209">
        <v>5.0690999999999997</v>
      </c>
      <c r="P503" s="209">
        <v>1.0669999999999999</v>
      </c>
      <c r="Q503" s="209">
        <v>0.97399999999999998</v>
      </c>
      <c r="R503" s="209">
        <v>4.8257000000000003</v>
      </c>
      <c r="S503" s="209">
        <v>0.1</v>
      </c>
      <c r="T503" s="209">
        <v>9.2999999999999999E-2</v>
      </c>
      <c r="U503" s="209">
        <v>9.0999999999999998E-2</v>
      </c>
      <c r="V503" s="209">
        <v>9.0999999999999998E-2</v>
      </c>
      <c r="W503" s="209" t="s">
        <v>148</v>
      </c>
      <c r="X503" s="209" t="s">
        <v>1048</v>
      </c>
      <c r="Y503" s="209" t="s">
        <v>89</v>
      </c>
      <c r="Z503" s="209" t="s">
        <v>198</v>
      </c>
    </row>
    <row r="504" spans="1:26" s="209" customFormat="1" ht="16.5" customHeight="1" x14ac:dyDescent="0.25">
      <c r="A504" s="207">
        <v>5705</v>
      </c>
      <c r="B504" s="208">
        <v>43243</v>
      </c>
      <c r="C504" s="209" t="s">
        <v>1116</v>
      </c>
      <c r="D504" s="209">
        <v>65.5</v>
      </c>
      <c r="E504" s="209">
        <v>61</v>
      </c>
      <c r="F504" s="209" t="s">
        <v>193</v>
      </c>
      <c r="G504" s="209">
        <v>625212</v>
      </c>
      <c r="H504" s="209">
        <v>13160</v>
      </c>
      <c r="I504" s="209">
        <v>21.4</v>
      </c>
      <c r="J504" s="209">
        <v>114.5</v>
      </c>
      <c r="K504" s="209">
        <v>114.5</v>
      </c>
      <c r="L504" s="209">
        <v>18.3</v>
      </c>
      <c r="M504" s="209">
        <v>0.9445927903871828</v>
      </c>
      <c r="N504" s="209">
        <v>5.2202999999999999</v>
      </c>
      <c r="O504" s="209">
        <v>5.1833999999999998</v>
      </c>
      <c r="P504" s="209">
        <v>1.1339999999999999</v>
      </c>
      <c r="Q504" s="209">
        <v>1.026</v>
      </c>
      <c r="R504" s="209">
        <v>4.8257000000000003</v>
      </c>
      <c r="S504" s="209">
        <v>0.105</v>
      </c>
      <c r="T504" s="209">
        <v>9.6000000000000002E-2</v>
      </c>
      <c r="U504" s="209">
        <v>9.5000000000000001E-2</v>
      </c>
      <c r="V504" s="209">
        <v>9.5000000000000001E-2</v>
      </c>
      <c r="W504" s="209" t="s">
        <v>148</v>
      </c>
      <c r="X504" s="209" t="s">
        <v>1048</v>
      </c>
      <c r="Y504" s="209" t="s">
        <v>89</v>
      </c>
      <c r="Z504" s="209" t="s">
        <v>198</v>
      </c>
    </row>
    <row r="505" spans="1:26" s="209" customFormat="1" ht="16.5" customHeight="1" x14ac:dyDescent="0.25">
      <c r="A505" s="207">
        <v>5704</v>
      </c>
      <c r="B505" s="208">
        <v>43243</v>
      </c>
      <c r="C505" s="209" t="s">
        <v>435</v>
      </c>
      <c r="D505" s="209">
        <v>65.8</v>
      </c>
      <c r="E505" s="209">
        <v>60</v>
      </c>
      <c r="F505" s="209" t="s">
        <v>187</v>
      </c>
      <c r="G505" s="209">
        <v>916148</v>
      </c>
      <c r="H505" s="209">
        <v>13160</v>
      </c>
      <c r="I505" s="209">
        <v>31.9</v>
      </c>
      <c r="J505" s="209">
        <v>74</v>
      </c>
      <c r="K505" s="209">
        <v>74</v>
      </c>
      <c r="L505" s="209">
        <v>30.7</v>
      </c>
      <c r="M505" s="209">
        <v>0.87237977805178801</v>
      </c>
      <c r="N505" s="209">
        <v>5.1341999999999999</v>
      </c>
      <c r="O505" s="209">
        <v>5.1090999999999998</v>
      </c>
      <c r="P505" s="209">
        <v>0.57199999999999995</v>
      </c>
      <c r="Q505" s="209">
        <v>0.52500000000000002</v>
      </c>
      <c r="R505" s="209">
        <v>4.8257000000000003</v>
      </c>
      <c r="S505" s="209">
        <v>5.3999999999999999E-2</v>
      </c>
      <c r="T505" s="209">
        <v>0.05</v>
      </c>
      <c r="U505" s="209">
        <v>4.4999999999999998E-2</v>
      </c>
      <c r="V505" s="209">
        <v>4.4999999999999998E-2</v>
      </c>
      <c r="W505" s="209" t="s">
        <v>148</v>
      </c>
      <c r="X505" s="209" t="s">
        <v>1048</v>
      </c>
      <c r="Y505" s="209" t="s">
        <v>89</v>
      </c>
      <c r="Z505" s="209" t="s">
        <v>207</v>
      </c>
    </row>
    <row r="506" spans="1:26" s="209" customFormat="1" ht="16.5" customHeight="1" x14ac:dyDescent="0.25">
      <c r="A506" s="207">
        <v>5703</v>
      </c>
      <c r="B506" s="208">
        <v>43243</v>
      </c>
      <c r="C506" s="209" t="s">
        <v>694</v>
      </c>
      <c r="D506" s="209">
        <v>65.3</v>
      </c>
      <c r="E506" s="209">
        <v>55</v>
      </c>
      <c r="F506" s="209" t="s">
        <v>187</v>
      </c>
      <c r="G506" s="209">
        <v>916148</v>
      </c>
      <c r="H506" s="209">
        <v>13160</v>
      </c>
      <c r="I506" s="209">
        <v>31.9</v>
      </c>
      <c r="J506" s="209">
        <v>74</v>
      </c>
      <c r="K506" s="209">
        <v>74</v>
      </c>
      <c r="L506" s="209">
        <v>30.7</v>
      </c>
      <c r="M506" s="209">
        <v>0.87237977805178801</v>
      </c>
      <c r="N506" s="209">
        <v>5.0252999999999997</v>
      </c>
      <c r="O506" s="209">
        <v>4.9821999999999997</v>
      </c>
      <c r="P506" s="209">
        <v>0.43099999999999999</v>
      </c>
      <c r="Q506" s="209">
        <v>0.38400000000000001</v>
      </c>
      <c r="R506" s="209">
        <v>4.8257000000000003</v>
      </c>
      <c r="S506" s="209">
        <v>4.1000000000000002E-2</v>
      </c>
      <c r="T506" s="209">
        <v>3.6999999999999998E-2</v>
      </c>
      <c r="U506" s="209">
        <v>3.4000000000000002E-2</v>
      </c>
      <c r="V506" s="209">
        <v>3.4000000000000002E-2</v>
      </c>
      <c r="W506" s="209" t="s">
        <v>148</v>
      </c>
      <c r="X506" s="209" t="s">
        <v>1048</v>
      </c>
      <c r="Y506" s="209" t="s">
        <v>89</v>
      </c>
      <c r="Z506" s="209" t="s">
        <v>207</v>
      </c>
    </row>
    <row r="507" spans="1:26" s="209" customFormat="1" ht="16.5" customHeight="1" x14ac:dyDescent="0.25">
      <c r="A507" s="207">
        <v>5702</v>
      </c>
      <c r="B507" s="208">
        <v>43243</v>
      </c>
      <c r="C507" s="209" t="s">
        <v>1291</v>
      </c>
      <c r="D507" s="209">
        <v>65.8</v>
      </c>
      <c r="E507" s="209">
        <v>64</v>
      </c>
      <c r="F507" s="209" t="s">
        <v>193</v>
      </c>
      <c r="G507" s="209">
        <v>625212</v>
      </c>
      <c r="H507" s="209">
        <v>13160</v>
      </c>
      <c r="I507" s="209">
        <v>22.1</v>
      </c>
      <c r="J507" s="209">
        <v>114</v>
      </c>
      <c r="K507" s="209">
        <v>114</v>
      </c>
      <c r="L507" s="209">
        <v>19</v>
      </c>
      <c r="M507" s="209">
        <v>0.94019933554817281</v>
      </c>
      <c r="N507" s="209">
        <v>5.0763999999999996</v>
      </c>
      <c r="O507" s="209">
        <v>5.0340999999999996</v>
      </c>
      <c r="P507" s="209">
        <v>0.99399999999999999</v>
      </c>
      <c r="Q507" s="209">
        <v>0.91800000000000004</v>
      </c>
      <c r="R507" s="209">
        <v>4.8257000000000003</v>
      </c>
      <c r="S507" s="209">
        <v>9.4E-2</v>
      </c>
      <c r="T507" s="209">
        <v>8.7999999999999995E-2</v>
      </c>
      <c r="U507" s="209">
        <v>8.5999999999999993E-2</v>
      </c>
      <c r="V507" s="209">
        <v>8.5999999999999993E-2</v>
      </c>
      <c r="W507" s="209" t="s">
        <v>148</v>
      </c>
      <c r="X507" s="209" t="s">
        <v>1048</v>
      </c>
      <c r="Y507" s="209" t="s">
        <v>89</v>
      </c>
      <c r="Z507" s="209" t="s">
        <v>198</v>
      </c>
    </row>
    <row r="508" spans="1:26" s="209" customFormat="1" ht="16.5" customHeight="1" x14ac:dyDescent="0.25">
      <c r="A508" s="207">
        <v>5701</v>
      </c>
      <c r="B508" s="208">
        <v>43243</v>
      </c>
      <c r="C508" s="209" t="s">
        <v>1318</v>
      </c>
      <c r="D508" s="209">
        <v>65.5</v>
      </c>
      <c r="E508" s="209">
        <v>59</v>
      </c>
      <c r="F508" s="209" t="s">
        <v>193</v>
      </c>
      <c r="G508" s="209">
        <v>625212</v>
      </c>
      <c r="H508" s="209">
        <v>13160</v>
      </c>
      <c r="I508" s="209">
        <v>21.6</v>
      </c>
      <c r="J508" s="209">
        <v>114</v>
      </c>
      <c r="K508" s="209">
        <v>114</v>
      </c>
      <c r="L508" s="209">
        <v>18.5</v>
      </c>
      <c r="M508" s="209">
        <v>0.94333333333333336</v>
      </c>
      <c r="N508" s="209">
        <v>5.1135000000000002</v>
      </c>
      <c r="O508" s="209">
        <v>5.0918000000000001</v>
      </c>
      <c r="P508" s="209">
        <v>0.83499999999999996</v>
      </c>
      <c r="Q508" s="209">
        <v>0.80100000000000005</v>
      </c>
      <c r="R508" s="209">
        <v>4.8257000000000003</v>
      </c>
      <c r="S508" s="209">
        <v>7.9000000000000001E-2</v>
      </c>
      <c r="T508" s="209">
        <v>7.5999999999999998E-2</v>
      </c>
      <c r="U508" s="209">
        <v>7.2999999999999995E-2</v>
      </c>
      <c r="V508" s="209">
        <v>7.2999999999999995E-2</v>
      </c>
      <c r="W508" s="209" t="s">
        <v>148</v>
      </c>
      <c r="X508" s="209" t="s">
        <v>1048</v>
      </c>
      <c r="Y508" s="209" t="s">
        <v>89</v>
      </c>
      <c r="Z508" s="209" t="s">
        <v>198</v>
      </c>
    </row>
    <row r="509" spans="1:26" s="209" customFormat="1" ht="16.5" customHeight="1" x14ac:dyDescent="0.25">
      <c r="A509" s="207">
        <v>5700</v>
      </c>
      <c r="B509" s="208">
        <v>43243</v>
      </c>
      <c r="C509" s="209" t="s">
        <v>266</v>
      </c>
      <c r="D509" s="209">
        <v>65.8</v>
      </c>
      <c r="E509" s="209">
        <v>61</v>
      </c>
      <c r="F509" s="209" t="s">
        <v>193</v>
      </c>
      <c r="G509" s="209">
        <v>625212</v>
      </c>
      <c r="H509" s="209">
        <v>13160</v>
      </c>
      <c r="I509" s="209">
        <v>22</v>
      </c>
      <c r="J509" s="209">
        <v>114</v>
      </c>
      <c r="K509" s="209">
        <v>114</v>
      </c>
      <c r="L509" s="209">
        <v>18.899999999999999</v>
      </c>
      <c r="M509" s="209">
        <v>0.94082446808510634</v>
      </c>
      <c r="N509" s="209">
        <v>5.2016</v>
      </c>
      <c r="O509" s="209">
        <v>5.1607000000000003</v>
      </c>
      <c r="P509" s="209">
        <v>0.94499999999999995</v>
      </c>
      <c r="Q509" s="209">
        <v>0.85199999999999998</v>
      </c>
      <c r="R509" s="209">
        <v>4.8257000000000003</v>
      </c>
      <c r="S509" s="209">
        <v>8.7999999999999995E-2</v>
      </c>
      <c r="T509" s="209">
        <v>0.08</v>
      </c>
      <c r="U509" s="209">
        <v>7.9000000000000001E-2</v>
      </c>
      <c r="V509" s="209">
        <v>7.9000000000000001E-2</v>
      </c>
      <c r="W509" s="209" t="s">
        <v>148</v>
      </c>
      <c r="X509" s="209" t="s">
        <v>1048</v>
      </c>
      <c r="Y509" s="209" t="s">
        <v>89</v>
      </c>
      <c r="Z509" s="209" t="s">
        <v>198</v>
      </c>
    </row>
    <row r="510" spans="1:26" s="209" customFormat="1" ht="16.5" customHeight="1" x14ac:dyDescent="0.25">
      <c r="A510" s="207">
        <v>5699</v>
      </c>
      <c r="B510" s="208">
        <v>43242</v>
      </c>
      <c r="C510" s="209" t="s">
        <v>1447</v>
      </c>
      <c r="D510" s="209">
        <v>66</v>
      </c>
      <c r="E510" s="209">
        <v>46</v>
      </c>
      <c r="F510" s="209" t="s">
        <v>187</v>
      </c>
      <c r="G510" s="209">
        <v>916148</v>
      </c>
      <c r="H510" s="209">
        <v>13160</v>
      </c>
      <c r="I510" s="209">
        <v>32.799999999999997</v>
      </c>
      <c r="J510" s="209">
        <v>74.5</v>
      </c>
      <c r="K510" s="209">
        <v>74.5</v>
      </c>
      <c r="L510" s="209">
        <v>31.5</v>
      </c>
      <c r="M510" s="209">
        <v>0.86809815950920244</v>
      </c>
      <c r="N510" s="209">
        <v>5.0640999999999998</v>
      </c>
      <c r="O510" s="209">
        <v>5.0425000000000004</v>
      </c>
      <c r="P510" s="209">
        <v>0.46300000000000002</v>
      </c>
      <c r="Q510" s="209">
        <v>0.41499999999999998</v>
      </c>
      <c r="R510" s="209">
        <v>4.9264999999999999</v>
      </c>
      <c r="S510" s="209">
        <v>4.4999999999999998E-2</v>
      </c>
      <c r="T510" s="209">
        <v>4.1000000000000002E-2</v>
      </c>
      <c r="U510" s="209">
        <v>3.6999999999999998E-2</v>
      </c>
      <c r="V510" s="209">
        <v>3.6999999999999998E-2</v>
      </c>
      <c r="W510" s="209" t="s">
        <v>148</v>
      </c>
      <c r="X510" s="209" t="s">
        <v>1048</v>
      </c>
      <c r="Y510" s="209" t="s">
        <v>89</v>
      </c>
      <c r="Z510" s="209" t="s">
        <v>207</v>
      </c>
    </row>
    <row r="511" spans="1:26" s="209" customFormat="1" ht="16.5" customHeight="1" x14ac:dyDescent="0.25">
      <c r="A511" s="207">
        <v>5698</v>
      </c>
      <c r="B511" s="208">
        <v>43242</v>
      </c>
      <c r="C511" s="209" t="s">
        <v>1369</v>
      </c>
      <c r="D511" s="209">
        <v>66</v>
      </c>
      <c r="E511" s="209">
        <v>52</v>
      </c>
      <c r="F511" s="209" t="s">
        <v>187</v>
      </c>
      <c r="G511" s="209">
        <v>916148</v>
      </c>
      <c r="H511" s="209">
        <v>13160</v>
      </c>
      <c r="I511" s="209">
        <v>31.9</v>
      </c>
      <c r="J511" s="209">
        <v>75</v>
      </c>
      <c r="K511" s="209">
        <v>75</v>
      </c>
      <c r="L511" s="209">
        <v>30.6</v>
      </c>
      <c r="M511" s="209">
        <v>0.87291795188155463</v>
      </c>
      <c r="N511" s="209">
        <v>5.1806999999999999</v>
      </c>
      <c r="O511" s="209">
        <v>5.1501999999999999</v>
      </c>
      <c r="P511" s="209">
        <v>0.41799999999999998</v>
      </c>
      <c r="Q511" s="209">
        <v>0.36399999999999999</v>
      </c>
      <c r="R511" s="209">
        <v>4.9264999999999999</v>
      </c>
      <c r="S511" s="209">
        <v>0.04</v>
      </c>
      <c r="T511" s="209">
        <v>3.5000000000000003E-2</v>
      </c>
      <c r="U511" s="209">
        <v>3.3000000000000002E-2</v>
      </c>
      <c r="V511" s="209">
        <v>3.3000000000000002E-2</v>
      </c>
      <c r="W511" s="209" t="s">
        <v>148</v>
      </c>
      <c r="X511" s="209" t="s">
        <v>1048</v>
      </c>
      <c r="Y511" s="209" t="s">
        <v>89</v>
      </c>
      <c r="Z511" s="209" t="s">
        <v>207</v>
      </c>
    </row>
    <row r="512" spans="1:26" s="209" customFormat="1" ht="16.5" customHeight="1" x14ac:dyDescent="0.25">
      <c r="A512" s="207">
        <v>5697</v>
      </c>
      <c r="B512" s="208">
        <v>43242</v>
      </c>
      <c r="C512" s="209" t="s">
        <v>1051</v>
      </c>
      <c r="D512" s="209">
        <v>65.3</v>
      </c>
      <c r="E512" s="209">
        <v>45</v>
      </c>
      <c r="F512" s="209" t="s">
        <v>193</v>
      </c>
      <c r="G512" s="209">
        <v>625212</v>
      </c>
      <c r="H512" s="209">
        <v>13160</v>
      </c>
      <c r="I512" s="209">
        <v>21.9</v>
      </c>
      <c r="J512" s="209">
        <v>115</v>
      </c>
      <c r="K512" s="209">
        <v>115</v>
      </c>
      <c r="L512" s="209">
        <v>18.7</v>
      </c>
      <c r="M512" s="209">
        <v>0.94207723035952073</v>
      </c>
      <c r="N512" s="209">
        <v>5.0827</v>
      </c>
      <c r="O512" s="209">
        <v>5.0453000000000001</v>
      </c>
      <c r="P512" s="209">
        <v>1.145</v>
      </c>
      <c r="Q512" s="209">
        <v>1.0980000000000001</v>
      </c>
      <c r="R512" s="209">
        <v>4.9264999999999999</v>
      </c>
      <c r="S512" s="209">
        <v>0.111</v>
      </c>
      <c r="T512" s="209">
        <v>0.107</v>
      </c>
      <c r="U512" s="209">
        <v>0.10299999999999999</v>
      </c>
      <c r="V512" s="209">
        <v>0.10299999999999999</v>
      </c>
      <c r="W512" s="209" t="s">
        <v>148</v>
      </c>
      <c r="X512" s="209" t="s">
        <v>1048</v>
      </c>
      <c r="Y512" s="209" t="s">
        <v>89</v>
      </c>
      <c r="Z512" s="209" t="s">
        <v>198</v>
      </c>
    </row>
    <row r="513" spans="1:26" s="209" customFormat="1" ht="16.5" customHeight="1" x14ac:dyDescent="0.25">
      <c r="A513" s="207">
        <v>5696</v>
      </c>
      <c r="B513" s="208">
        <v>43242</v>
      </c>
      <c r="C513" s="209" t="s">
        <v>502</v>
      </c>
      <c r="D513" s="209">
        <v>65.099999999999994</v>
      </c>
      <c r="E513" s="209">
        <v>41</v>
      </c>
      <c r="F513" s="209" t="s">
        <v>193</v>
      </c>
      <c r="G513" s="209">
        <v>625212</v>
      </c>
      <c r="H513" s="209">
        <v>13160</v>
      </c>
      <c r="I513" s="209">
        <v>21.7</v>
      </c>
      <c r="J513" s="209">
        <v>115</v>
      </c>
      <c r="K513" s="209">
        <v>115</v>
      </c>
      <c r="L513" s="209">
        <v>18.5</v>
      </c>
      <c r="M513" s="209">
        <v>0.94333333333333336</v>
      </c>
      <c r="N513" s="209">
        <v>5.1017999999999999</v>
      </c>
      <c r="O513" s="209">
        <v>5.0731999999999999</v>
      </c>
      <c r="P513" s="209">
        <v>1.5629999999999999</v>
      </c>
      <c r="Q513" s="209">
        <v>1.4390000000000001</v>
      </c>
      <c r="R513" s="209">
        <v>4.9264999999999999</v>
      </c>
      <c r="S513" s="209">
        <v>0.151</v>
      </c>
      <c r="T513" s="209">
        <v>0.14000000000000001</v>
      </c>
      <c r="U513" s="209">
        <v>0.13700000000000001</v>
      </c>
      <c r="V513" s="209">
        <v>0.13700000000000001</v>
      </c>
      <c r="W513" s="209" t="s">
        <v>148</v>
      </c>
      <c r="X513" s="209" t="s">
        <v>1048</v>
      </c>
      <c r="Y513" s="209" t="s">
        <v>89</v>
      </c>
      <c r="Z513" s="209" t="s">
        <v>198</v>
      </c>
    </row>
    <row r="514" spans="1:26" s="209" customFormat="1" ht="16.5" customHeight="1" x14ac:dyDescent="0.25">
      <c r="A514" s="207">
        <v>5695</v>
      </c>
      <c r="B514" s="208">
        <v>43242</v>
      </c>
      <c r="C514" s="209" t="s">
        <v>229</v>
      </c>
      <c r="D514" s="209">
        <v>65.099999999999994</v>
      </c>
      <c r="E514" s="209">
        <v>44</v>
      </c>
      <c r="F514" s="209" t="s">
        <v>193</v>
      </c>
      <c r="G514" s="209">
        <v>625212</v>
      </c>
      <c r="H514" s="209">
        <v>13160</v>
      </c>
      <c r="I514" s="209">
        <v>21.5</v>
      </c>
      <c r="J514" s="209">
        <v>115</v>
      </c>
      <c r="K514" s="209">
        <v>115</v>
      </c>
      <c r="L514" s="209">
        <v>18.399999999999999</v>
      </c>
      <c r="M514" s="209">
        <v>0.94396264176117406</v>
      </c>
      <c r="N514" s="209">
        <v>5.1506999999999996</v>
      </c>
      <c r="O514" s="209">
        <v>5.1387999999999998</v>
      </c>
      <c r="P514" s="209">
        <v>1.282</v>
      </c>
      <c r="Q514" s="209">
        <v>1.1950000000000001</v>
      </c>
      <c r="R514" s="209">
        <v>4.9264999999999999</v>
      </c>
      <c r="S514" s="209">
        <v>0.123</v>
      </c>
      <c r="T514" s="209">
        <v>0.115</v>
      </c>
      <c r="U514" s="209">
        <v>0.112</v>
      </c>
      <c r="V514" s="209">
        <v>0.112</v>
      </c>
      <c r="W514" s="209" t="s">
        <v>148</v>
      </c>
      <c r="X514" s="209" t="s">
        <v>1048</v>
      </c>
      <c r="Y514" s="209" t="s">
        <v>89</v>
      </c>
      <c r="Z514" s="209" t="s">
        <v>198</v>
      </c>
    </row>
    <row r="515" spans="1:26" s="209" customFormat="1" ht="16.5" customHeight="1" x14ac:dyDescent="0.25">
      <c r="A515" s="207">
        <v>5694</v>
      </c>
      <c r="B515" s="208">
        <v>43242</v>
      </c>
      <c r="C515" s="209" t="s">
        <v>248</v>
      </c>
      <c r="D515" s="209">
        <v>65.7</v>
      </c>
      <c r="E515" s="209">
        <v>49</v>
      </c>
      <c r="F515" s="209" t="s">
        <v>193</v>
      </c>
      <c r="G515" s="209">
        <v>625212</v>
      </c>
      <c r="H515" s="209">
        <v>13160</v>
      </c>
      <c r="I515" s="209">
        <v>21.7</v>
      </c>
      <c r="J515" s="209">
        <v>114</v>
      </c>
      <c r="K515" s="209">
        <v>114</v>
      </c>
      <c r="L515" s="209">
        <v>18.600000000000001</v>
      </c>
      <c r="M515" s="209">
        <v>0.94270486342438375</v>
      </c>
      <c r="N515" s="209">
        <v>5.2419000000000002</v>
      </c>
      <c r="O515" s="209">
        <v>5.1620999999999997</v>
      </c>
      <c r="P515" s="209">
        <v>1.0409999999999999</v>
      </c>
      <c r="Q515" s="209">
        <v>0.95499999999999996</v>
      </c>
      <c r="R515" s="209">
        <v>4.9264999999999999</v>
      </c>
      <c r="S515" s="209">
        <v>9.8000000000000004E-2</v>
      </c>
      <c r="T515" s="209">
        <v>9.0999999999999998E-2</v>
      </c>
      <c r="U515" s="209">
        <v>8.8999999999999996E-2</v>
      </c>
      <c r="V515" s="209">
        <v>8.8999999999999996E-2</v>
      </c>
      <c r="W515" s="209" t="s">
        <v>148</v>
      </c>
      <c r="X515" s="209" t="s">
        <v>1048</v>
      </c>
      <c r="Y515" s="209" t="s">
        <v>89</v>
      </c>
      <c r="Z515" s="209" t="s">
        <v>198</v>
      </c>
    </row>
    <row r="516" spans="1:26" s="209" customFormat="1" ht="16.5" customHeight="1" x14ac:dyDescent="0.25">
      <c r="A516" s="207">
        <v>5693</v>
      </c>
      <c r="B516" s="208">
        <v>43242</v>
      </c>
      <c r="C516" s="209" t="s">
        <v>1312</v>
      </c>
      <c r="D516" s="209">
        <v>65.8</v>
      </c>
      <c r="E516" s="209">
        <v>53</v>
      </c>
      <c r="F516" s="209" t="s">
        <v>193</v>
      </c>
      <c r="G516" s="209">
        <v>625212</v>
      </c>
      <c r="H516" s="209">
        <v>13160</v>
      </c>
      <c r="I516" s="209">
        <v>21.6</v>
      </c>
      <c r="J516" s="209">
        <v>114</v>
      </c>
      <c r="K516" s="209">
        <v>114</v>
      </c>
      <c r="L516" s="209">
        <v>18.5</v>
      </c>
      <c r="M516" s="209">
        <v>0.94333333333333336</v>
      </c>
      <c r="N516" s="209">
        <v>5.2015000000000002</v>
      </c>
      <c r="O516" s="209">
        <v>5.1424000000000003</v>
      </c>
      <c r="P516" s="209">
        <v>1.145</v>
      </c>
      <c r="Q516" s="209">
        <v>1.0329999999999999</v>
      </c>
      <c r="R516" s="209">
        <v>4.9264999999999999</v>
      </c>
      <c r="S516" s="209">
        <v>0.108</v>
      </c>
      <c r="T516" s="209">
        <v>9.9000000000000005E-2</v>
      </c>
      <c r="U516" s="209">
        <v>9.8000000000000004E-2</v>
      </c>
      <c r="V516" s="209">
        <v>9.8000000000000004E-2</v>
      </c>
      <c r="W516" s="209" t="s">
        <v>148</v>
      </c>
      <c r="X516" s="209" t="s">
        <v>1048</v>
      </c>
      <c r="Y516" s="209" t="s">
        <v>89</v>
      </c>
      <c r="Z516" s="209" t="s">
        <v>198</v>
      </c>
    </row>
    <row r="517" spans="1:26" s="209" customFormat="1" ht="16.5" customHeight="1" x14ac:dyDescent="0.25">
      <c r="A517" s="207">
        <v>5692</v>
      </c>
      <c r="B517" s="208">
        <v>43242</v>
      </c>
      <c r="C517" s="209" t="s">
        <v>224</v>
      </c>
      <c r="D517" s="209">
        <v>65.3</v>
      </c>
      <c r="E517" s="209">
        <v>45</v>
      </c>
      <c r="F517" s="209" t="s">
        <v>187</v>
      </c>
      <c r="G517" s="209">
        <v>916148</v>
      </c>
      <c r="H517" s="209">
        <v>13160</v>
      </c>
      <c r="I517" s="209">
        <v>32.700000000000003</v>
      </c>
      <c r="J517" s="209">
        <v>73</v>
      </c>
      <c r="K517" s="209">
        <v>73</v>
      </c>
      <c r="L517" s="209">
        <v>31.6</v>
      </c>
      <c r="M517" s="209">
        <v>0.86756591048436549</v>
      </c>
      <c r="N517" s="209">
        <v>5.0637999999999996</v>
      </c>
      <c r="O517" s="209">
        <v>5.0242000000000004</v>
      </c>
      <c r="P517" s="209">
        <v>0.52300000000000002</v>
      </c>
      <c r="Q517" s="209">
        <v>0.57099999999999995</v>
      </c>
      <c r="R517" s="209">
        <v>4.9264999999999999</v>
      </c>
      <c r="S517" s="209">
        <v>5.0999999999999997E-2</v>
      </c>
      <c r="T517" s="209">
        <v>5.6000000000000001E-2</v>
      </c>
      <c r="U517" s="209">
        <v>4.5999999999999999E-2</v>
      </c>
      <c r="V517" s="209">
        <v>4.5999999999999999E-2</v>
      </c>
      <c r="W517" s="209" t="s">
        <v>148</v>
      </c>
      <c r="X517" s="209" t="s">
        <v>1048</v>
      </c>
      <c r="Y517" s="209" t="s">
        <v>89</v>
      </c>
      <c r="Z517" s="209" t="s">
        <v>207</v>
      </c>
    </row>
    <row r="518" spans="1:26" s="209" customFormat="1" ht="16.5" customHeight="1" x14ac:dyDescent="0.25">
      <c r="A518" s="207">
        <v>5691</v>
      </c>
      <c r="B518" s="208">
        <v>43242</v>
      </c>
      <c r="C518" s="209" t="s">
        <v>501</v>
      </c>
      <c r="D518" s="209">
        <v>65.7</v>
      </c>
      <c r="E518" s="209">
        <v>50</v>
      </c>
      <c r="F518" s="209" t="s">
        <v>187</v>
      </c>
      <c r="G518" s="209">
        <v>916148</v>
      </c>
      <c r="H518" s="209">
        <v>13160</v>
      </c>
      <c r="I518" s="209">
        <v>32.700000000000003</v>
      </c>
      <c r="J518" s="209">
        <v>74</v>
      </c>
      <c r="K518" s="209">
        <v>74</v>
      </c>
      <c r="L518" s="209">
        <v>31.5</v>
      </c>
      <c r="M518" s="209">
        <v>0.86809815950920244</v>
      </c>
      <c r="N518" s="209">
        <v>5.0983999999999998</v>
      </c>
      <c r="O518" s="209">
        <v>5.0731000000000002</v>
      </c>
      <c r="P518" s="209">
        <v>0.45200000000000001</v>
      </c>
      <c r="Q518" s="209">
        <v>0.42099999999999999</v>
      </c>
      <c r="R518" s="209">
        <v>4.9264999999999999</v>
      </c>
      <c r="S518" s="209">
        <v>4.3999999999999997E-2</v>
      </c>
      <c r="T518" s="209">
        <v>4.1000000000000002E-2</v>
      </c>
      <c r="U518" s="209">
        <v>3.6999999999999998E-2</v>
      </c>
      <c r="V518" s="209">
        <v>3.6999999999999998E-2</v>
      </c>
      <c r="W518" s="209" t="s">
        <v>148</v>
      </c>
      <c r="X518" s="209" t="s">
        <v>1048</v>
      </c>
      <c r="Y518" s="209" t="s">
        <v>89</v>
      </c>
      <c r="Z518" s="209" t="s">
        <v>207</v>
      </c>
    </row>
    <row r="519" spans="1:26" s="209" customFormat="1" ht="16.5" customHeight="1" x14ac:dyDescent="0.25">
      <c r="A519" s="207">
        <v>5690</v>
      </c>
      <c r="B519" s="208">
        <v>43241</v>
      </c>
      <c r="C519" s="209" t="s">
        <v>644</v>
      </c>
      <c r="D519" s="209">
        <v>66</v>
      </c>
      <c r="E519" s="209">
        <v>45</v>
      </c>
      <c r="F519" s="209" t="s">
        <v>194</v>
      </c>
      <c r="G519" s="209">
        <v>916148</v>
      </c>
      <c r="H519" s="209">
        <v>13160</v>
      </c>
      <c r="I519" s="209">
        <v>33.6</v>
      </c>
      <c r="J519" s="209">
        <v>77.5</v>
      </c>
      <c r="K519" s="209">
        <v>77.5</v>
      </c>
      <c r="L519" s="209">
        <v>32.1</v>
      </c>
      <c r="M519" s="209">
        <v>0.86491442542787289</v>
      </c>
      <c r="N519" s="209">
        <v>5.1936999999999998</v>
      </c>
      <c r="O519" s="209">
        <v>5.1528</v>
      </c>
      <c r="P519" s="209">
        <v>0.35199999999999998</v>
      </c>
      <c r="Q519" s="209">
        <v>0.32800000000000001</v>
      </c>
      <c r="R519" s="209">
        <v>4.9417</v>
      </c>
      <c r="S519" s="209">
        <v>3.3000000000000002E-2</v>
      </c>
      <c r="T519" s="209">
        <v>3.1E-2</v>
      </c>
      <c r="U519" s="209">
        <v>2.8000000000000001E-2</v>
      </c>
      <c r="V519" s="209">
        <v>2.8000000000000001E-2</v>
      </c>
      <c r="W519" s="209" t="s">
        <v>148</v>
      </c>
      <c r="X519" s="209" t="s">
        <v>1048</v>
      </c>
      <c r="Y519" s="209" t="s">
        <v>89</v>
      </c>
      <c r="Z519" s="209" t="s">
        <v>207</v>
      </c>
    </row>
    <row r="520" spans="1:26" s="209" customFormat="1" ht="16.5" customHeight="1" x14ac:dyDescent="0.25">
      <c r="A520" s="207">
        <v>5689</v>
      </c>
      <c r="B520" s="208">
        <v>43241</v>
      </c>
      <c r="C520" s="209" t="s">
        <v>1446</v>
      </c>
      <c r="D520" s="209">
        <v>65.8</v>
      </c>
      <c r="E520" s="209">
        <v>45</v>
      </c>
      <c r="F520" s="209" t="s">
        <v>194</v>
      </c>
      <c r="G520" s="209">
        <v>916148</v>
      </c>
      <c r="H520" s="209">
        <v>13160</v>
      </c>
      <c r="I520" s="209">
        <v>33.700000000000003</v>
      </c>
      <c r="J520" s="209">
        <v>79</v>
      </c>
      <c r="K520" s="209">
        <v>79</v>
      </c>
      <c r="L520" s="209">
        <v>32</v>
      </c>
      <c r="M520" s="209">
        <v>0.86544342507645255</v>
      </c>
      <c r="N520" s="209">
        <v>5.1048999999999998</v>
      </c>
      <c r="O520" s="209">
        <v>5.0681000000000003</v>
      </c>
      <c r="P520" s="209">
        <v>0.59099999999999997</v>
      </c>
      <c r="Q520" s="209">
        <v>0.54500000000000004</v>
      </c>
      <c r="R520" s="209">
        <v>4.9417</v>
      </c>
      <c r="S520" s="209">
        <v>5.7000000000000002E-2</v>
      </c>
      <c r="T520" s="209">
        <v>5.2999999999999999E-2</v>
      </c>
      <c r="U520" s="209">
        <v>4.8000000000000001E-2</v>
      </c>
      <c r="V520" s="209">
        <v>4.8000000000000001E-2</v>
      </c>
      <c r="W520" s="209" t="s">
        <v>148</v>
      </c>
      <c r="X520" s="209" t="s">
        <v>1048</v>
      </c>
      <c r="Y520" s="209" t="s">
        <v>89</v>
      </c>
      <c r="Z520" s="209" t="s">
        <v>207</v>
      </c>
    </row>
    <row r="521" spans="1:26" s="209" customFormat="1" ht="16.5" customHeight="1" x14ac:dyDescent="0.25">
      <c r="A521" s="207">
        <v>5688</v>
      </c>
      <c r="B521" s="208">
        <v>43241</v>
      </c>
      <c r="C521" s="209" t="s">
        <v>1047</v>
      </c>
      <c r="D521" s="209">
        <v>64.900000000000006</v>
      </c>
      <c r="E521" s="209">
        <v>49</v>
      </c>
      <c r="F521" s="209" t="s">
        <v>193</v>
      </c>
      <c r="G521" s="209">
        <v>625212</v>
      </c>
      <c r="H521" s="209">
        <v>13160</v>
      </c>
      <c r="I521" s="209">
        <v>22.6</v>
      </c>
      <c r="J521" s="209">
        <v>115</v>
      </c>
      <c r="K521" s="209">
        <v>115</v>
      </c>
      <c r="L521" s="209">
        <v>19.399999999999999</v>
      </c>
      <c r="M521" s="209">
        <v>0.9377070907886017</v>
      </c>
      <c r="N521" s="209">
        <v>5.1604000000000001</v>
      </c>
      <c r="O521" s="209">
        <v>5.1127000000000002</v>
      </c>
      <c r="P521" s="209">
        <v>1.1579999999999999</v>
      </c>
      <c r="Q521" s="209">
        <v>1.0820000000000001</v>
      </c>
      <c r="R521" s="209">
        <v>4.9417</v>
      </c>
      <c r="S521" s="209">
        <v>0.111</v>
      </c>
      <c r="T521" s="209">
        <v>0.105</v>
      </c>
      <c r="U521" s="209">
        <v>0.10100000000000001</v>
      </c>
      <c r="V521" s="209">
        <v>0.10100000000000001</v>
      </c>
      <c r="W521" s="209" t="s">
        <v>148</v>
      </c>
      <c r="X521" s="209" t="s">
        <v>1048</v>
      </c>
      <c r="Y521" s="209" t="s">
        <v>89</v>
      </c>
      <c r="Z521" s="209" t="s">
        <v>198</v>
      </c>
    </row>
    <row r="522" spans="1:26" s="209" customFormat="1" ht="16.5" customHeight="1" x14ac:dyDescent="0.25">
      <c r="A522" s="207">
        <v>5687</v>
      </c>
      <c r="B522" s="208">
        <v>43241</v>
      </c>
      <c r="C522" s="209" t="s">
        <v>1014</v>
      </c>
      <c r="D522" s="209">
        <v>64.8</v>
      </c>
      <c r="E522" s="209">
        <v>48</v>
      </c>
      <c r="F522" s="209" t="s">
        <v>187</v>
      </c>
      <c r="G522" s="209">
        <v>916148</v>
      </c>
      <c r="H522" s="209">
        <v>13160</v>
      </c>
      <c r="I522" s="209">
        <v>33.4</v>
      </c>
      <c r="J522" s="209">
        <v>77</v>
      </c>
      <c r="K522" s="209">
        <v>77</v>
      </c>
      <c r="L522" s="209">
        <v>31.9</v>
      </c>
      <c r="M522" s="209">
        <v>0.8659730722154223</v>
      </c>
      <c r="N522" s="209">
        <v>5.0159000000000002</v>
      </c>
      <c r="O522" s="209">
        <v>4.9617000000000004</v>
      </c>
      <c r="P522" s="209">
        <v>0.59799999999999998</v>
      </c>
      <c r="Q522" s="209">
        <v>0.54100000000000004</v>
      </c>
      <c r="R522" s="209">
        <v>4.9417</v>
      </c>
      <c r="S522" s="209">
        <v>5.8999999999999997E-2</v>
      </c>
      <c r="T522" s="209">
        <v>5.3999999999999999E-2</v>
      </c>
      <c r="U522" s="209">
        <v>4.9000000000000002E-2</v>
      </c>
      <c r="V522" s="209">
        <v>4.9000000000000002E-2</v>
      </c>
      <c r="W522" s="209" t="s">
        <v>148</v>
      </c>
      <c r="X522" s="209" t="s">
        <v>1048</v>
      </c>
      <c r="Y522" s="209" t="s">
        <v>89</v>
      </c>
      <c r="Z522" s="209" t="s">
        <v>207</v>
      </c>
    </row>
    <row r="523" spans="1:26" s="209" customFormat="1" ht="16.5" customHeight="1" x14ac:dyDescent="0.25">
      <c r="A523" s="207">
        <v>5686</v>
      </c>
      <c r="B523" s="208">
        <v>43241</v>
      </c>
      <c r="C523" s="209" t="s">
        <v>1128</v>
      </c>
      <c r="D523" s="209">
        <v>65.8</v>
      </c>
      <c r="E523" s="209">
        <v>61</v>
      </c>
      <c r="F523" s="209" t="s">
        <v>193</v>
      </c>
      <c r="G523" s="209">
        <v>625212</v>
      </c>
      <c r="H523" s="209">
        <v>13160</v>
      </c>
      <c r="I523" s="209">
        <v>21.5</v>
      </c>
      <c r="J523" s="209">
        <v>115</v>
      </c>
      <c r="K523" s="209">
        <v>115</v>
      </c>
      <c r="L523" s="209">
        <v>18.399999999999999</v>
      </c>
      <c r="M523" s="209">
        <v>0.94396264176117406</v>
      </c>
      <c r="N523" s="209">
        <v>5.1281999999999996</v>
      </c>
      <c r="O523" s="209">
        <v>5.0838999999999999</v>
      </c>
      <c r="P523" s="209">
        <v>0.92700000000000005</v>
      </c>
      <c r="Q523" s="209">
        <v>0.89400000000000002</v>
      </c>
      <c r="R523" s="209">
        <v>4.9417</v>
      </c>
      <c r="S523" s="209">
        <v>8.8999999999999996E-2</v>
      </c>
      <c r="T523" s="209">
        <v>8.6999999999999994E-2</v>
      </c>
      <c r="U523" s="209">
        <v>8.3000000000000004E-2</v>
      </c>
      <c r="V523" s="209">
        <v>8.3000000000000004E-2</v>
      </c>
      <c r="W523" s="209" t="s">
        <v>148</v>
      </c>
      <c r="X523" s="209" t="s">
        <v>1048</v>
      </c>
      <c r="Y523" s="209" t="s">
        <v>89</v>
      </c>
      <c r="Z523" s="209" t="s">
        <v>198</v>
      </c>
    </row>
    <row r="524" spans="1:26" s="209" customFormat="1" ht="16.5" customHeight="1" x14ac:dyDescent="0.25">
      <c r="A524" s="207">
        <v>5685</v>
      </c>
      <c r="B524" s="208">
        <v>43241</v>
      </c>
      <c r="C524" s="209" t="s">
        <v>1444</v>
      </c>
      <c r="D524" s="209">
        <v>64.8</v>
      </c>
      <c r="E524" s="209">
        <v>49</v>
      </c>
      <c r="F524" s="209" t="s">
        <v>193</v>
      </c>
      <c r="G524" s="209">
        <v>625212</v>
      </c>
      <c r="H524" s="209">
        <v>13160</v>
      </c>
      <c r="I524" s="209">
        <v>21.5</v>
      </c>
      <c r="J524" s="209">
        <v>114</v>
      </c>
      <c r="K524" s="209">
        <v>114</v>
      </c>
      <c r="L524" s="209">
        <v>18.399999999999999</v>
      </c>
      <c r="M524" s="209">
        <v>0.94396264176117406</v>
      </c>
      <c r="N524" s="209">
        <v>5.0983000000000001</v>
      </c>
      <c r="O524" s="209">
        <v>5.0420999999999996</v>
      </c>
      <c r="P524" s="209">
        <v>0.85399999999999998</v>
      </c>
      <c r="Q524" s="209">
        <v>0.79100000000000004</v>
      </c>
      <c r="R524" s="209">
        <v>4.9417</v>
      </c>
      <c r="S524" s="209">
        <v>8.3000000000000004E-2</v>
      </c>
      <c r="T524" s="209">
        <v>7.8E-2</v>
      </c>
      <c r="U524" s="209">
        <v>7.5999999999999998E-2</v>
      </c>
      <c r="V524" s="209">
        <v>7.5999999999999998E-2</v>
      </c>
      <c r="W524" s="209" t="s">
        <v>148</v>
      </c>
      <c r="X524" s="209" t="s">
        <v>1048</v>
      </c>
      <c r="Y524" s="209" t="s">
        <v>89</v>
      </c>
      <c r="Z524" s="209" t="s">
        <v>198</v>
      </c>
    </row>
    <row r="525" spans="1:26" s="209" customFormat="1" ht="16.5" customHeight="1" x14ac:dyDescent="0.25">
      <c r="A525" s="207">
        <v>5684</v>
      </c>
      <c r="B525" s="208">
        <v>43241</v>
      </c>
      <c r="C525" s="209" t="s">
        <v>1418</v>
      </c>
      <c r="D525" s="209">
        <v>65.099999999999994</v>
      </c>
      <c r="E525" s="209">
        <v>52</v>
      </c>
      <c r="F525" s="209" t="s">
        <v>193</v>
      </c>
      <c r="G525" s="209">
        <v>625212</v>
      </c>
      <c r="H525" s="209">
        <v>13160</v>
      </c>
      <c r="I525" s="209">
        <v>22.5</v>
      </c>
      <c r="J525" s="209">
        <v>114.5</v>
      </c>
      <c r="K525" s="209">
        <v>114.5</v>
      </c>
      <c r="L525" s="209">
        <v>19.3</v>
      </c>
      <c r="M525" s="209">
        <v>0.93832891246684347</v>
      </c>
      <c r="N525" s="209">
        <v>5.1905000000000001</v>
      </c>
      <c r="O525" s="209">
        <v>5.1143000000000001</v>
      </c>
      <c r="P525" s="209">
        <v>1.1859999999999999</v>
      </c>
      <c r="Q525" s="209">
        <v>1.105</v>
      </c>
      <c r="R525" s="209">
        <v>4.9417</v>
      </c>
      <c r="S525" s="209">
        <v>0.113</v>
      </c>
      <c r="T525" s="209">
        <v>0.107</v>
      </c>
      <c r="U525" s="209">
        <v>0.10299999999999999</v>
      </c>
      <c r="V525" s="209">
        <v>0.10299999999999999</v>
      </c>
      <c r="W525" s="209" t="s">
        <v>148</v>
      </c>
      <c r="X525" s="209" t="s">
        <v>1048</v>
      </c>
      <c r="Y525" s="209" t="s">
        <v>89</v>
      </c>
      <c r="Z525" s="209" t="s">
        <v>198</v>
      </c>
    </row>
    <row r="526" spans="1:26" s="209" customFormat="1" ht="16.5" customHeight="1" x14ac:dyDescent="0.25">
      <c r="A526" s="207">
        <v>5683</v>
      </c>
      <c r="B526" s="208">
        <v>43241</v>
      </c>
      <c r="C526" s="209" t="s">
        <v>1427</v>
      </c>
      <c r="D526" s="209">
        <v>65.5</v>
      </c>
      <c r="E526" s="209">
        <v>57</v>
      </c>
      <c r="F526" s="209" t="s">
        <v>193</v>
      </c>
      <c r="G526" s="209">
        <v>625212</v>
      </c>
      <c r="H526" s="209">
        <v>13160</v>
      </c>
      <c r="I526" s="209">
        <v>22.7</v>
      </c>
      <c r="J526" s="209">
        <v>114.5</v>
      </c>
      <c r="K526" s="209">
        <v>114.5</v>
      </c>
      <c r="L526" s="209">
        <v>19.5</v>
      </c>
      <c r="M526" s="209">
        <v>0.9370860927152318</v>
      </c>
      <c r="N526" s="209">
        <v>5.1882000000000001</v>
      </c>
      <c r="O526" s="209">
        <v>5.1631</v>
      </c>
      <c r="P526" s="209">
        <v>1.242</v>
      </c>
      <c r="Q526" s="209">
        <v>1.173</v>
      </c>
      <c r="R526" s="209">
        <v>4.9417</v>
      </c>
      <c r="S526" s="209">
        <v>0.11799999999999999</v>
      </c>
      <c r="T526" s="209">
        <v>0.112</v>
      </c>
      <c r="U526" s="209">
        <v>0.108</v>
      </c>
      <c r="V526" s="209">
        <v>0.108</v>
      </c>
      <c r="W526" s="209" t="s">
        <v>148</v>
      </c>
      <c r="X526" s="209" t="s">
        <v>1048</v>
      </c>
      <c r="Y526" s="209" t="s">
        <v>89</v>
      </c>
      <c r="Z526" s="209" t="s">
        <v>198</v>
      </c>
    </row>
    <row r="527" spans="1:26" s="209" customFormat="1" ht="16.5" customHeight="1" x14ac:dyDescent="0.25">
      <c r="A527" s="207">
        <v>5682</v>
      </c>
      <c r="B527" s="208">
        <v>43241</v>
      </c>
      <c r="C527" s="209" t="s">
        <v>233</v>
      </c>
      <c r="D527" s="209">
        <v>63.5</v>
      </c>
      <c r="E527" s="209">
        <v>46</v>
      </c>
      <c r="F527" s="209" t="s">
        <v>193</v>
      </c>
      <c r="G527" s="209">
        <v>625212</v>
      </c>
      <c r="H527" s="209">
        <v>13160</v>
      </c>
      <c r="I527" s="209">
        <v>22.8</v>
      </c>
      <c r="J527" s="209">
        <v>114</v>
      </c>
      <c r="K527" s="209">
        <v>114</v>
      </c>
      <c r="L527" s="209">
        <v>19.600000000000001</v>
      </c>
      <c r="M527" s="209">
        <v>0.93646591661151557</v>
      </c>
      <c r="N527" s="209">
        <v>5.2135999999999996</v>
      </c>
      <c r="O527" s="209">
        <v>5.1832000000000003</v>
      </c>
      <c r="P527" s="209">
        <v>1.153</v>
      </c>
      <c r="Q527" s="209">
        <v>1.0369999999999999</v>
      </c>
      <c r="R527" s="209">
        <v>4.9417</v>
      </c>
      <c r="S527" s="209">
        <v>0.109</v>
      </c>
      <c r="T527" s="209">
        <v>9.9000000000000005E-2</v>
      </c>
      <c r="U527" s="209">
        <v>9.7000000000000003E-2</v>
      </c>
      <c r="V527" s="209">
        <v>9.7000000000000003E-2</v>
      </c>
      <c r="W527" s="209" t="s">
        <v>148</v>
      </c>
      <c r="X527" s="209" t="s">
        <v>1048</v>
      </c>
      <c r="Y527" s="209" t="s">
        <v>89</v>
      </c>
      <c r="Z527" s="209" t="s">
        <v>198</v>
      </c>
    </row>
    <row r="528" spans="1:26" s="209" customFormat="1" ht="16.5" customHeight="1" x14ac:dyDescent="0.25">
      <c r="A528" s="207">
        <v>5681</v>
      </c>
      <c r="B528" s="208">
        <v>43241</v>
      </c>
      <c r="C528" s="209" t="s">
        <v>1370</v>
      </c>
      <c r="D528" s="209">
        <v>64.599999999999994</v>
      </c>
      <c r="E528" s="209">
        <v>49</v>
      </c>
      <c r="F528" s="209" t="s">
        <v>187</v>
      </c>
      <c r="G528" s="209">
        <v>916148</v>
      </c>
      <c r="H528" s="209">
        <v>13160</v>
      </c>
      <c r="I528" s="209">
        <v>33.200000000000003</v>
      </c>
      <c r="J528" s="209">
        <v>76</v>
      </c>
      <c r="K528" s="209">
        <v>76</v>
      </c>
      <c r="L528" s="209">
        <v>31.8</v>
      </c>
      <c r="M528" s="209">
        <v>0.86650336803429262</v>
      </c>
      <c r="N528" s="209">
        <v>5.1166999999999998</v>
      </c>
      <c r="O528" s="209">
        <v>5.0640999999999998</v>
      </c>
      <c r="P528" s="209">
        <v>0.38200000000000001</v>
      </c>
      <c r="Q528" s="209">
        <v>0.34100000000000003</v>
      </c>
      <c r="R528" s="209">
        <v>4.9417</v>
      </c>
      <c r="S528" s="209">
        <v>3.6999999999999998E-2</v>
      </c>
      <c r="T528" s="209">
        <v>3.3000000000000002E-2</v>
      </c>
      <c r="U528" s="209">
        <v>0.03</v>
      </c>
      <c r="V528" s="209">
        <v>0.03</v>
      </c>
      <c r="W528" s="209" t="s">
        <v>148</v>
      </c>
      <c r="X528" s="209" t="s">
        <v>1048</v>
      </c>
      <c r="Y528" s="209" t="s">
        <v>89</v>
      </c>
      <c r="Z528" s="209" t="s">
        <v>207</v>
      </c>
    </row>
    <row r="529" spans="1:26" s="209" customFormat="1" ht="16.5" customHeight="1" x14ac:dyDescent="0.25">
      <c r="A529" s="207">
        <v>5680</v>
      </c>
      <c r="B529" s="208">
        <v>43241</v>
      </c>
      <c r="C529" s="209" t="s">
        <v>1035</v>
      </c>
      <c r="D529" s="209">
        <v>64.599999999999994</v>
      </c>
      <c r="E529" s="209">
        <v>53</v>
      </c>
      <c r="F529" s="209" t="s">
        <v>187</v>
      </c>
      <c r="G529" s="209">
        <v>916148</v>
      </c>
      <c r="H529" s="209">
        <v>13160</v>
      </c>
      <c r="I529" s="209">
        <v>33</v>
      </c>
      <c r="J529" s="209">
        <v>74</v>
      </c>
      <c r="K529" s="209">
        <v>74</v>
      </c>
      <c r="L529" s="209">
        <v>31.8</v>
      </c>
      <c r="M529" s="209">
        <v>0.86650336803429262</v>
      </c>
      <c r="N529" s="209">
        <v>5.0598000000000001</v>
      </c>
      <c r="O529" s="209">
        <v>4.9954000000000001</v>
      </c>
      <c r="P529" s="209">
        <v>0.23400000000000001</v>
      </c>
      <c r="Q529" s="209">
        <v>0.20100000000000001</v>
      </c>
      <c r="R529" s="209">
        <v>4.9417</v>
      </c>
      <c r="S529" s="209">
        <v>2.3E-2</v>
      </c>
      <c r="T529" s="209">
        <v>0.02</v>
      </c>
      <c r="U529" s="209">
        <v>1.9E-2</v>
      </c>
      <c r="V529" s="209">
        <v>1.9E-2</v>
      </c>
      <c r="W529" s="209" t="s">
        <v>148</v>
      </c>
      <c r="X529" s="209" t="s">
        <v>1048</v>
      </c>
      <c r="Y529" s="209" t="s">
        <v>89</v>
      </c>
      <c r="Z529" s="209" t="s">
        <v>207</v>
      </c>
    </row>
    <row r="530" spans="1:26" s="209" customFormat="1" ht="16.5" customHeight="1" x14ac:dyDescent="0.25">
      <c r="A530" s="207">
        <v>5679</v>
      </c>
      <c r="B530" s="208">
        <v>43240</v>
      </c>
      <c r="C530" s="209" t="s">
        <v>1247</v>
      </c>
      <c r="D530" s="209">
        <v>65.8</v>
      </c>
      <c r="E530" s="209">
        <v>48</v>
      </c>
      <c r="F530" s="209" t="s">
        <v>193</v>
      </c>
      <c r="G530" s="209">
        <v>625212</v>
      </c>
      <c r="H530" s="209">
        <v>13160</v>
      </c>
      <c r="I530" s="209">
        <v>22</v>
      </c>
      <c r="J530" s="209">
        <v>114.5</v>
      </c>
      <c r="K530" s="209">
        <v>114.5</v>
      </c>
      <c r="L530" s="209">
        <v>18.899999999999999</v>
      </c>
      <c r="M530" s="209">
        <v>0.94082446808510634</v>
      </c>
      <c r="N530" s="209">
        <v>5.0529000000000002</v>
      </c>
      <c r="O530" s="209">
        <v>5.0216000000000003</v>
      </c>
      <c r="P530" s="209">
        <v>0.79300000000000004</v>
      </c>
      <c r="Q530" s="209">
        <v>0.76100000000000001</v>
      </c>
      <c r="R530" s="209">
        <v>5.4537000000000004</v>
      </c>
      <c r="S530" s="209">
        <v>8.5999999999999993E-2</v>
      </c>
      <c r="T530" s="209">
        <v>8.3000000000000004E-2</v>
      </c>
      <c r="U530" s="209">
        <v>7.9000000000000001E-2</v>
      </c>
      <c r="V530" s="209">
        <v>7.9000000000000001E-2</v>
      </c>
      <c r="W530" s="209" t="s">
        <v>148</v>
      </c>
      <c r="X530" s="209" t="s">
        <v>1048</v>
      </c>
      <c r="Y530" s="209" t="s">
        <v>89</v>
      </c>
      <c r="Z530" s="209" t="s">
        <v>198</v>
      </c>
    </row>
    <row r="531" spans="1:26" s="209" customFormat="1" ht="16.5" customHeight="1" x14ac:dyDescent="0.25">
      <c r="A531" s="207">
        <v>5678</v>
      </c>
      <c r="B531" s="208">
        <v>43240</v>
      </c>
      <c r="C531" s="209" t="s">
        <v>843</v>
      </c>
      <c r="D531" s="209">
        <v>65.8</v>
      </c>
      <c r="E531" s="209">
        <v>52</v>
      </c>
      <c r="F531" s="209" t="s">
        <v>193</v>
      </c>
      <c r="G531" s="209">
        <v>625212</v>
      </c>
      <c r="H531" s="209">
        <v>13160</v>
      </c>
      <c r="I531" s="209">
        <v>22.1</v>
      </c>
      <c r="J531" s="209">
        <v>114.5</v>
      </c>
      <c r="K531" s="209">
        <v>114.5</v>
      </c>
      <c r="L531" s="209">
        <v>19</v>
      </c>
      <c r="M531" s="209">
        <v>0.94019933554817281</v>
      </c>
      <c r="N531" s="209">
        <v>5.1622000000000003</v>
      </c>
      <c r="O531" s="209">
        <v>5.1010999999999997</v>
      </c>
      <c r="P531" s="209">
        <v>0.92300000000000004</v>
      </c>
      <c r="Q531" s="209">
        <v>0.89200000000000002</v>
      </c>
      <c r="R531" s="209">
        <v>5.4537000000000004</v>
      </c>
      <c r="S531" s="209">
        <v>9.8000000000000004E-2</v>
      </c>
      <c r="T531" s="209">
        <v>9.5000000000000001E-2</v>
      </c>
      <c r="U531" s="209">
        <v>9.0999999999999998E-2</v>
      </c>
      <c r="V531" s="209">
        <v>9.0999999999999998E-2</v>
      </c>
      <c r="W531" s="209" t="s">
        <v>148</v>
      </c>
      <c r="X531" s="209" t="s">
        <v>1048</v>
      </c>
      <c r="Y531" s="209" t="s">
        <v>89</v>
      </c>
      <c r="Z531" s="209" t="s">
        <v>198</v>
      </c>
    </row>
    <row r="532" spans="1:26" s="209" customFormat="1" ht="16.5" customHeight="1" x14ac:dyDescent="0.25">
      <c r="A532" s="207">
        <v>5677</v>
      </c>
      <c r="B532" s="208">
        <v>43240</v>
      </c>
      <c r="C532" s="209" t="s">
        <v>204</v>
      </c>
      <c r="D532" s="209">
        <v>65.8</v>
      </c>
      <c r="E532" s="209">
        <v>46</v>
      </c>
      <c r="F532" s="209" t="s">
        <v>193</v>
      </c>
      <c r="G532" s="209">
        <v>625212</v>
      </c>
      <c r="H532" s="209">
        <v>13160</v>
      </c>
      <c r="I532" s="209">
        <v>22.2</v>
      </c>
      <c r="J532" s="209">
        <v>115</v>
      </c>
      <c r="K532" s="209">
        <v>115</v>
      </c>
      <c r="L532" s="209">
        <v>19</v>
      </c>
      <c r="M532" s="209">
        <v>0.94019933554817281</v>
      </c>
      <c r="N532" s="209">
        <v>5.1974999999999998</v>
      </c>
      <c r="O532" s="209">
        <v>5.1425999999999998</v>
      </c>
      <c r="P532" s="209">
        <v>0.86799999999999999</v>
      </c>
      <c r="Q532" s="209">
        <v>0.81100000000000005</v>
      </c>
      <c r="R532" s="209">
        <v>5.4537000000000004</v>
      </c>
      <c r="S532" s="209">
        <v>9.0999999999999998E-2</v>
      </c>
      <c r="T532" s="209">
        <v>8.5999999999999993E-2</v>
      </c>
      <c r="U532" s="209">
        <v>8.3000000000000004E-2</v>
      </c>
      <c r="V532" s="209">
        <v>8.3000000000000004E-2</v>
      </c>
      <c r="W532" s="209" t="s">
        <v>148</v>
      </c>
      <c r="X532" s="209" t="s">
        <v>1048</v>
      </c>
      <c r="Y532" s="209" t="s">
        <v>89</v>
      </c>
      <c r="Z532" s="209" t="s">
        <v>198</v>
      </c>
    </row>
    <row r="533" spans="1:26" s="209" customFormat="1" ht="16.5" customHeight="1" x14ac:dyDescent="0.25">
      <c r="A533" s="207">
        <v>5676</v>
      </c>
      <c r="B533" s="208">
        <v>43240</v>
      </c>
      <c r="C533" s="209" t="s">
        <v>240</v>
      </c>
      <c r="D533" s="209">
        <v>65.099999999999994</v>
      </c>
      <c r="E533" s="209">
        <v>47</v>
      </c>
      <c r="F533" s="209" t="s">
        <v>193</v>
      </c>
      <c r="G533" s="209">
        <v>625212</v>
      </c>
      <c r="H533" s="209">
        <v>13160</v>
      </c>
      <c r="I533" s="209">
        <v>22.8</v>
      </c>
      <c r="J533" s="209">
        <v>114</v>
      </c>
      <c r="K533" s="209">
        <v>114</v>
      </c>
      <c r="L533" s="209">
        <v>19.600000000000001</v>
      </c>
      <c r="M533" s="209">
        <v>0.93646591661151557</v>
      </c>
      <c r="N533" s="209">
        <v>5.2535999999999996</v>
      </c>
      <c r="O533" s="209">
        <v>5.2103000000000002</v>
      </c>
      <c r="P533" s="209">
        <v>1.024</v>
      </c>
      <c r="Q533" s="209">
        <v>0.94199999999999995</v>
      </c>
      <c r="R533" s="209">
        <v>5.4537000000000004</v>
      </c>
      <c r="S533" s="209">
        <v>0.106</v>
      </c>
      <c r="T533" s="209">
        <v>9.9000000000000005E-2</v>
      </c>
      <c r="U533" s="209">
        <v>9.6000000000000002E-2</v>
      </c>
      <c r="V533" s="209">
        <v>9.6000000000000002E-2</v>
      </c>
      <c r="W533" s="209" t="s">
        <v>148</v>
      </c>
      <c r="X533" s="209" t="s">
        <v>1048</v>
      </c>
      <c r="Y533" s="209" t="s">
        <v>89</v>
      </c>
      <c r="Z533" s="209" t="s">
        <v>198</v>
      </c>
    </row>
    <row r="534" spans="1:26" s="209" customFormat="1" ht="16.5" customHeight="1" x14ac:dyDescent="0.25">
      <c r="A534" s="207">
        <v>5675</v>
      </c>
      <c r="B534" s="208">
        <v>43240</v>
      </c>
      <c r="C534" s="209" t="s">
        <v>250</v>
      </c>
      <c r="D534" s="209">
        <v>65.5</v>
      </c>
      <c r="E534" s="209">
        <v>56</v>
      </c>
      <c r="F534" s="209" t="s">
        <v>187</v>
      </c>
      <c r="G534" s="209">
        <v>916148</v>
      </c>
      <c r="H534" s="209">
        <v>13160</v>
      </c>
      <c r="I534" s="209">
        <v>33.4</v>
      </c>
      <c r="J534" s="209">
        <v>75.5</v>
      </c>
      <c r="K534" s="209">
        <v>75.5</v>
      </c>
      <c r="L534" s="209">
        <v>32</v>
      </c>
      <c r="M534" s="209">
        <v>0.86544342507645255</v>
      </c>
      <c r="N534" s="209">
        <v>5.1223000000000001</v>
      </c>
      <c r="O534" s="209">
        <v>5.1014999999999997</v>
      </c>
      <c r="P534" s="209">
        <v>0.32400000000000001</v>
      </c>
      <c r="Q534" s="209">
        <v>0.27300000000000002</v>
      </c>
      <c r="R534" s="209">
        <v>5.4537000000000004</v>
      </c>
      <c r="S534" s="209">
        <v>3.4000000000000002E-2</v>
      </c>
      <c r="T534" s="209">
        <v>2.9000000000000001E-2</v>
      </c>
      <c r="U534" s="209">
        <v>2.7E-2</v>
      </c>
      <c r="V534" s="209">
        <v>2.7E-2</v>
      </c>
      <c r="W534" s="209" t="s">
        <v>148</v>
      </c>
      <c r="X534" s="209" t="s">
        <v>1048</v>
      </c>
      <c r="Y534" s="209" t="s">
        <v>89</v>
      </c>
      <c r="Z534" s="209" t="s">
        <v>207</v>
      </c>
    </row>
    <row r="535" spans="1:26" s="209" customFormat="1" ht="16.5" customHeight="1" x14ac:dyDescent="0.25">
      <c r="A535" s="207">
        <v>5674</v>
      </c>
      <c r="B535" s="208">
        <v>43240</v>
      </c>
      <c r="C535" s="209" t="s">
        <v>968</v>
      </c>
      <c r="D535" s="209">
        <v>65.3</v>
      </c>
      <c r="E535" s="209">
        <v>49</v>
      </c>
      <c r="F535" s="209" t="s">
        <v>187</v>
      </c>
      <c r="G535" s="209">
        <v>916148</v>
      </c>
      <c r="H535" s="209">
        <v>13160</v>
      </c>
      <c r="I535" s="209">
        <v>33.5</v>
      </c>
      <c r="J535" s="209">
        <v>76</v>
      </c>
      <c r="K535" s="209">
        <v>76</v>
      </c>
      <c r="L535" s="209">
        <v>32.1</v>
      </c>
      <c r="M535" s="209">
        <v>0.86491442542787289</v>
      </c>
      <c r="N535" s="209">
        <v>5.1285999999999996</v>
      </c>
      <c r="O535" s="209">
        <v>5.0944000000000003</v>
      </c>
      <c r="P535" s="209">
        <v>0.32500000000000001</v>
      </c>
      <c r="Q535" s="209">
        <v>0.28100000000000003</v>
      </c>
      <c r="R535" s="209">
        <v>5.4537000000000004</v>
      </c>
      <c r="S535" s="209">
        <v>3.5000000000000003E-2</v>
      </c>
      <c r="T535" s="209">
        <v>0.03</v>
      </c>
      <c r="U535" s="209">
        <v>2.8000000000000001E-2</v>
      </c>
      <c r="V535" s="209">
        <v>2.8000000000000001E-2</v>
      </c>
      <c r="W535" s="209" t="s">
        <v>148</v>
      </c>
      <c r="X535" s="209" t="s">
        <v>1048</v>
      </c>
      <c r="Y535" s="209" t="s">
        <v>89</v>
      </c>
      <c r="Z535" s="209" t="s">
        <v>207</v>
      </c>
    </row>
    <row r="536" spans="1:26" s="209" customFormat="1" ht="16.5" customHeight="1" x14ac:dyDescent="0.25">
      <c r="A536" s="207">
        <v>5673</v>
      </c>
      <c r="B536" s="208">
        <v>43240</v>
      </c>
      <c r="C536" s="209" t="s">
        <v>372</v>
      </c>
      <c r="D536" s="209">
        <v>65.7</v>
      </c>
      <c r="E536" s="209">
        <v>54</v>
      </c>
      <c r="F536" s="209" t="s">
        <v>187</v>
      </c>
      <c r="G536" s="209">
        <v>916148</v>
      </c>
      <c r="H536" s="209">
        <v>13160</v>
      </c>
      <c r="I536" s="209">
        <v>33.5</v>
      </c>
      <c r="J536" s="209">
        <v>75</v>
      </c>
      <c r="K536" s="209">
        <v>75</v>
      </c>
      <c r="L536" s="209">
        <v>32.200000000000003</v>
      </c>
      <c r="M536" s="209">
        <v>0.86438607208307883</v>
      </c>
      <c r="N536" s="209">
        <v>5.1109</v>
      </c>
      <c r="O536" s="209">
        <v>5.0723000000000003</v>
      </c>
      <c r="P536" s="209">
        <v>0.39500000000000002</v>
      </c>
      <c r="Q536" s="209">
        <v>0.35199999999999998</v>
      </c>
      <c r="R536" s="209">
        <v>5.4537000000000004</v>
      </c>
      <c r="S536" s="209">
        <v>4.2000000000000003E-2</v>
      </c>
      <c r="T536" s="209">
        <v>3.7999999999999999E-2</v>
      </c>
      <c r="U536" s="209">
        <v>3.5000000000000003E-2</v>
      </c>
      <c r="V536" s="209">
        <v>3.5000000000000003E-2</v>
      </c>
      <c r="W536" s="209" t="s">
        <v>148</v>
      </c>
      <c r="X536" s="209" t="s">
        <v>1048</v>
      </c>
      <c r="Y536" s="209" t="s">
        <v>89</v>
      </c>
      <c r="Z536" s="209" t="s">
        <v>207</v>
      </c>
    </row>
    <row r="537" spans="1:26" s="209" customFormat="1" ht="16.5" customHeight="1" x14ac:dyDescent="0.25">
      <c r="A537" s="207">
        <v>5672</v>
      </c>
      <c r="B537" s="208">
        <v>43240</v>
      </c>
      <c r="C537" s="209" t="s">
        <v>1416</v>
      </c>
      <c r="D537" s="209">
        <v>65.5</v>
      </c>
      <c r="E537" s="209">
        <v>52</v>
      </c>
      <c r="F537" s="209" t="s">
        <v>187</v>
      </c>
      <c r="G537" s="209">
        <v>916148</v>
      </c>
      <c r="H537" s="209">
        <v>13160</v>
      </c>
      <c r="I537" s="209">
        <v>33.200000000000003</v>
      </c>
      <c r="J537" s="209">
        <v>75</v>
      </c>
      <c r="K537" s="209">
        <v>75</v>
      </c>
      <c r="L537" s="209">
        <v>31.9</v>
      </c>
      <c r="M537" s="209">
        <v>0.8659730722154223</v>
      </c>
      <c r="N537" s="209">
        <v>5.1584000000000003</v>
      </c>
      <c r="O537" s="209">
        <v>5.1346999999999996</v>
      </c>
      <c r="P537" s="209">
        <v>0.45100000000000001</v>
      </c>
      <c r="Q537" s="209">
        <v>0.39200000000000002</v>
      </c>
      <c r="R537" s="209">
        <v>5.4537000000000004</v>
      </c>
      <c r="S537" s="209">
        <v>4.8000000000000001E-2</v>
      </c>
      <c r="T537" s="209">
        <v>4.2000000000000003E-2</v>
      </c>
      <c r="U537" s="209">
        <v>3.9E-2</v>
      </c>
      <c r="V537" s="209">
        <v>3.9E-2</v>
      </c>
      <c r="W537" s="209" t="s">
        <v>148</v>
      </c>
      <c r="X537" s="209" t="s">
        <v>1048</v>
      </c>
      <c r="Y537" s="209" t="s">
        <v>89</v>
      </c>
      <c r="Z537" s="209" t="s">
        <v>207</v>
      </c>
    </row>
    <row r="538" spans="1:26" s="209" customFormat="1" ht="16.5" customHeight="1" x14ac:dyDescent="0.25">
      <c r="A538" s="207">
        <v>5671</v>
      </c>
      <c r="B538" s="208">
        <v>43240</v>
      </c>
      <c r="C538" s="209" t="s">
        <v>314</v>
      </c>
      <c r="D538" s="209">
        <v>65.5</v>
      </c>
      <c r="E538" s="209">
        <v>57</v>
      </c>
      <c r="F538" s="209" t="s">
        <v>193</v>
      </c>
      <c r="G538" s="209">
        <v>625212</v>
      </c>
      <c r="H538" s="209">
        <v>13160</v>
      </c>
      <c r="I538" s="209">
        <v>22</v>
      </c>
      <c r="J538" s="209">
        <v>114</v>
      </c>
      <c r="K538" s="209">
        <v>114</v>
      </c>
      <c r="L538" s="209">
        <v>18.899999999999999</v>
      </c>
      <c r="M538" s="209">
        <v>0.94082446808510634</v>
      </c>
      <c r="N538" s="209">
        <v>5.1822999999999997</v>
      </c>
      <c r="O538" s="209">
        <v>5.1136999999999997</v>
      </c>
      <c r="P538" s="209">
        <v>1.1339999999999999</v>
      </c>
      <c r="Q538" s="209">
        <v>1.0509999999999999</v>
      </c>
      <c r="R538" s="209">
        <v>5.4537000000000004</v>
      </c>
      <c r="S538" s="209">
        <v>0.11899999999999999</v>
      </c>
      <c r="T538" s="209">
        <v>0.112</v>
      </c>
      <c r="U538" s="209">
        <v>0.109</v>
      </c>
      <c r="V538" s="209">
        <v>0.109</v>
      </c>
      <c r="W538" s="209" t="s">
        <v>148</v>
      </c>
      <c r="X538" s="209" t="s">
        <v>1048</v>
      </c>
      <c r="Y538" s="209" t="s">
        <v>89</v>
      </c>
      <c r="Z538" s="209" t="s">
        <v>198</v>
      </c>
    </row>
    <row r="539" spans="1:26" s="209" customFormat="1" ht="16.5" customHeight="1" x14ac:dyDescent="0.25">
      <c r="A539" s="207">
        <v>5670</v>
      </c>
      <c r="B539" s="208">
        <v>43239</v>
      </c>
      <c r="C539" s="209" t="s">
        <v>1423</v>
      </c>
      <c r="D539" s="209">
        <v>66.900000000000006</v>
      </c>
      <c r="E539" s="209">
        <v>44</v>
      </c>
      <c r="F539" s="209" t="s">
        <v>193</v>
      </c>
      <c r="G539" s="209">
        <v>625212</v>
      </c>
      <c r="H539" s="209">
        <v>13160</v>
      </c>
      <c r="I539" s="209">
        <v>23.4</v>
      </c>
      <c r="J539" s="209">
        <v>114</v>
      </c>
      <c r="K539" s="209">
        <v>114</v>
      </c>
      <c r="L539" s="209">
        <v>20.2</v>
      </c>
      <c r="M539" s="209">
        <v>0.93276203032300598</v>
      </c>
      <c r="N539" s="209">
        <v>5.0526</v>
      </c>
      <c r="O539" s="209">
        <v>4.9852999999999996</v>
      </c>
      <c r="P539" s="209">
        <v>0.98399999999999999</v>
      </c>
      <c r="Q539" s="209">
        <v>0.92100000000000004</v>
      </c>
      <c r="R539" s="209">
        <v>5.1668000000000003</v>
      </c>
      <c r="S539" s="209">
        <v>0.10100000000000001</v>
      </c>
      <c r="T539" s="209">
        <v>9.5000000000000001E-2</v>
      </c>
      <c r="U539" s="209">
        <v>9.0999999999999998E-2</v>
      </c>
      <c r="V539" s="209">
        <v>9.0999999999999998E-2</v>
      </c>
      <c r="W539" s="209" t="s">
        <v>148</v>
      </c>
      <c r="X539" s="209" t="s">
        <v>1048</v>
      </c>
      <c r="Y539" s="209" t="s">
        <v>89</v>
      </c>
      <c r="Z539" s="209" t="s">
        <v>198</v>
      </c>
    </row>
    <row r="540" spans="1:26" s="209" customFormat="1" ht="16.5" customHeight="1" x14ac:dyDescent="0.25">
      <c r="A540" s="207">
        <v>5669</v>
      </c>
      <c r="B540" s="208">
        <v>43239</v>
      </c>
      <c r="C540" s="209" t="s">
        <v>1445</v>
      </c>
      <c r="D540" s="209">
        <v>66.900000000000006</v>
      </c>
      <c r="E540" s="209">
        <v>45</v>
      </c>
      <c r="F540" s="209" t="s">
        <v>193</v>
      </c>
      <c r="G540" s="209">
        <v>625212</v>
      </c>
      <c r="H540" s="209">
        <v>13160</v>
      </c>
      <c r="I540" s="209">
        <v>23.4</v>
      </c>
      <c r="J540" s="209">
        <v>114.5</v>
      </c>
      <c r="K540" s="209">
        <v>114.5</v>
      </c>
      <c r="L540" s="209">
        <v>20.2</v>
      </c>
      <c r="M540" s="209">
        <v>0.93276203032300598</v>
      </c>
      <c r="N540" s="209">
        <v>5.1128999999999998</v>
      </c>
      <c r="O540" s="209">
        <v>5.0834999999999999</v>
      </c>
      <c r="P540" s="209">
        <v>0.95699999999999996</v>
      </c>
      <c r="Q540" s="209">
        <v>0.89200000000000002</v>
      </c>
      <c r="R540" s="209">
        <v>5.1668000000000003</v>
      </c>
      <c r="S540" s="209">
        <v>9.7000000000000003E-2</v>
      </c>
      <c r="T540" s="209">
        <v>9.0999999999999998E-2</v>
      </c>
      <c r="U540" s="209">
        <v>8.7999999999999995E-2</v>
      </c>
      <c r="V540" s="209">
        <v>8.7999999999999995E-2</v>
      </c>
      <c r="W540" s="209" t="s">
        <v>148</v>
      </c>
      <c r="X540" s="209" t="s">
        <v>1048</v>
      </c>
      <c r="Y540" s="209" t="s">
        <v>89</v>
      </c>
      <c r="Z540" s="209" t="s">
        <v>198</v>
      </c>
    </row>
    <row r="541" spans="1:26" s="209" customFormat="1" ht="16.5" customHeight="1" x14ac:dyDescent="0.25">
      <c r="A541" s="207">
        <v>5668</v>
      </c>
      <c r="B541" s="208">
        <v>43239</v>
      </c>
      <c r="C541" s="209" t="s">
        <v>978</v>
      </c>
      <c r="D541" s="209">
        <v>66.900000000000006</v>
      </c>
      <c r="E541" s="209">
        <v>47</v>
      </c>
      <c r="F541" s="209" t="s">
        <v>187</v>
      </c>
      <c r="G541" s="209">
        <v>916148</v>
      </c>
      <c r="H541" s="209">
        <v>13160</v>
      </c>
      <c r="I541" s="209">
        <v>35</v>
      </c>
      <c r="J541" s="209">
        <v>78</v>
      </c>
      <c r="K541" s="209">
        <v>78</v>
      </c>
      <c r="L541" s="209">
        <v>33.4</v>
      </c>
      <c r="M541" s="209">
        <v>0.85809581564584592</v>
      </c>
      <c r="N541" s="209">
        <v>5.2183999999999999</v>
      </c>
      <c r="O541" s="209">
        <v>5.1622000000000003</v>
      </c>
      <c r="P541" s="209">
        <v>0.38600000000000001</v>
      </c>
      <c r="Q541" s="209">
        <v>0.34899999999999998</v>
      </c>
      <c r="R541" s="209">
        <v>5.1668000000000003</v>
      </c>
      <c r="S541" s="209">
        <v>3.7999999999999999E-2</v>
      </c>
      <c r="T541" s="209">
        <v>3.5000000000000003E-2</v>
      </c>
      <c r="U541" s="209">
        <v>3.1E-2</v>
      </c>
      <c r="V541" s="209">
        <v>3.1E-2</v>
      </c>
      <c r="W541" s="209" t="s">
        <v>148</v>
      </c>
      <c r="X541" s="209" t="s">
        <v>1048</v>
      </c>
      <c r="Y541" s="209" t="s">
        <v>89</v>
      </c>
      <c r="Z541" s="209" t="s">
        <v>207</v>
      </c>
    </row>
    <row r="542" spans="1:26" s="209" customFormat="1" ht="16.5" customHeight="1" x14ac:dyDescent="0.25">
      <c r="A542" s="207">
        <v>5667</v>
      </c>
      <c r="B542" s="208">
        <v>43239</v>
      </c>
      <c r="C542" s="209" t="s">
        <v>996</v>
      </c>
      <c r="D542" s="209">
        <v>67.3</v>
      </c>
      <c r="E542" s="209">
        <v>51</v>
      </c>
      <c r="F542" s="209" t="s">
        <v>193</v>
      </c>
      <c r="G542" s="209">
        <v>625212</v>
      </c>
      <c r="H542" s="209">
        <v>13160</v>
      </c>
      <c r="I542" s="209">
        <v>23.5</v>
      </c>
      <c r="J542" s="209">
        <v>114.5</v>
      </c>
      <c r="K542" s="209">
        <v>114.5</v>
      </c>
      <c r="L542" s="209">
        <v>20.3</v>
      </c>
      <c r="M542" s="209">
        <v>0.9321475625823451</v>
      </c>
      <c r="N542" s="209">
        <v>5.1273</v>
      </c>
      <c r="O542" s="209">
        <v>5.0838000000000001</v>
      </c>
      <c r="P542" s="209">
        <v>0.91600000000000004</v>
      </c>
      <c r="Q542" s="209">
        <v>0.83699999999999997</v>
      </c>
      <c r="R542" s="209">
        <v>5.1668000000000003</v>
      </c>
      <c r="S542" s="209">
        <v>9.1999999999999998E-2</v>
      </c>
      <c r="T542" s="209">
        <v>8.5000000000000006E-2</v>
      </c>
      <c r="U542" s="209">
        <v>8.2000000000000003E-2</v>
      </c>
      <c r="V542" s="209">
        <v>8.2000000000000003E-2</v>
      </c>
      <c r="W542" s="209" t="s">
        <v>148</v>
      </c>
      <c r="X542" s="209" t="s">
        <v>1048</v>
      </c>
      <c r="Y542" s="209" t="s">
        <v>89</v>
      </c>
      <c r="Z542" s="209" t="s">
        <v>198</v>
      </c>
    </row>
    <row r="543" spans="1:26" s="209" customFormat="1" ht="16.5" customHeight="1" x14ac:dyDescent="0.25">
      <c r="A543" s="207">
        <v>5666</v>
      </c>
      <c r="B543" s="208">
        <v>43239</v>
      </c>
      <c r="C543" s="209" t="s">
        <v>210</v>
      </c>
      <c r="D543" s="209">
        <v>68.2</v>
      </c>
      <c r="E543" s="209">
        <v>60</v>
      </c>
      <c r="F543" s="209" t="s">
        <v>193</v>
      </c>
      <c r="G543" s="209">
        <v>625212</v>
      </c>
      <c r="H543" s="209">
        <v>13160</v>
      </c>
      <c r="I543" s="209">
        <v>23.6</v>
      </c>
      <c r="J543" s="209">
        <v>114</v>
      </c>
      <c r="K543" s="209">
        <v>114</v>
      </c>
      <c r="L543" s="209">
        <v>20.399999999999999</v>
      </c>
      <c r="M543" s="209">
        <v>0.93153390388413426</v>
      </c>
      <c r="N543" s="209">
        <v>5.1528</v>
      </c>
      <c r="O543" s="209">
        <v>5.1134000000000004</v>
      </c>
      <c r="P543" s="209">
        <v>1.073</v>
      </c>
      <c r="Q543" s="209">
        <v>0.99299999999999999</v>
      </c>
      <c r="R543" s="209">
        <v>5.1668000000000003</v>
      </c>
      <c r="S543" s="209">
        <v>0.108</v>
      </c>
      <c r="T543" s="209">
        <v>0.1</v>
      </c>
      <c r="U543" s="209">
        <v>9.7000000000000003E-2</v>
      </c>
      <c r="V543" s="209">
        <v>9.7000000000000003E-2</v>
      </c>
      <c r="W543" s="209" t="s">
        <v>148</v>
      </c>
      <c r="X543" s="209" t="s">
        <v>1048</v>
      </c>
      <c r="Y543" s="209" t="s">
        <v>89</v>
      </c>
      <c r="Z543" s="209" t="s">
        <v>198</v>
      </c>
    </row>
    <row r="544" spans="1:26" s="209" customFormat="1" ht="16.5" customHeight="1" x14ac:dyDescent="0.25">
      <c r="A544" s="207">
        <v>5665</v>
      </c>
      <c r="B544" s="208">
        <v>43239</v>
      </c>
      <c r="C544" s="209" t="s">
        <v>249</v>
      </c>
      <c r="D544" s="209">
        <v>68.7</v>
      </c>
      <c r="E544" s="209">
        <v>65</v>
      </c>
      <c r="F544" s="209" t="s">
        <v>187</v>
      </c>
      <c r="G544" s="209">
        <v>916148</v>
      </c>
      <c r="H544" s="209">
        <v>13160</v>
      </c>
      <c r="I544" s="209">
        <v>34.9</v>
      </c>
      <c r="J544" s="209">
        <v>77.5</v>
      </c>
      <c r="K544" s="209">
        <v>77.5</v>
      </c>
      <c r="L544" s="209">
        <v>33.299999999999997</v>
      </c>
      <c r="M544" s="209">
        <v>0.85861650485436891</v>
      </c>
      <c r="N544" s="209">
        <v>5.1982999999999997</v>
      </c>
      <c r="O544" s="209">
        <v>5.1467000000000001</v>
      </c>
      <c r="P544" s="209">
        <v>0.28299999999999997</v>
      </c>
      <c r="Q544" s="209">
        <v>0.26100000000000001</v>
      </c>
      <c r="R544" s="209">
        <v>5.1668000000000003</v>
      </c>
      <c r="S544" s="209">
        <v>2.8000000000000001E-2</v>
      </c>
      <c r="T544" s="209">
        <v>2.5999999999999999E-2</v>
      </c>
      <c r="U544" s="209">
        <v>2.3E-2</v>
      </c>
      <c r="V544" s="209">
        <v>2.3E-2</v>
      </c>
      <c r="W544" s="209" t="s">
        <v>148</v>
      </c>
      <c r="X544" s="209" t="s">
        <v>1048</v>
      </c>
      <c r="Y544" s="209" t="s">
        <v>89</v>
      </c>
      <c r="Z544" s="209" t="s">
        <v>207</v>
      </c>
    </row>
    <row r="545" spans="1:26" s="209" customFormat="1" ht="16.5" customHeight="1" x14ac:dyDescent="0.25">
      <c r="A545" s="207">
        <v>5664</v>
      </c>
      <c r="B545" s="208">
        <v>43239</v>
      </c>
      <c r="C545" s="209" t="s">
        <v>1389</v>
      </c>
      <c r="D545" s="209">
        <v>68.5</v>
      </c>
      <c r="E545" s="209">
        <v>67</v>
      </c>
      <c r="F545" s="209" t="s">
        <v>187</v>
      </c>
      <c r="G545" s="209">
        <v>916148</v>
      </c>
      <c r="H545" s="209">
        <v>13160</v>
      </c>
      <c r="I545" s="209">
        <v>34.6</v>
      </c>
      <c r="J545" s="209">
        <v>77</v>
      </c>
      <c r="K545" s="209">
        <v>77</v>
      </c>
      <c r="L545" s="209">
        <v>33.1</v>
      </c>
      <c r="M545" s="209">
        <v>0.85965978128797083</v>
      </c>
      <c r="N545" s="209">
        <v>5.2813999999999997</v>
      </c>
      <c r="O545" s="209">
        <v>5.1626000000000003</v>
      </c>
      <c r="P545" s="209">
        <v>0.58399999999999996</v>
      </c>
      <c r="Q545" s="209">
        <v>0.53600000000000003</v>
      </c>
      <c r="R545" s="209">
        <v>5.1668000000000003</v>
      </c>
      <c r="S545" s="209">
        <v>5.7000000000000002E-2</v>
      </c>
      <c r="T545" s="209">
        <v>5.3999999999999999E-2</v>
      </c>
      <c r="U545" s="209">
        <v>4.8000000000000001E-2</v>
      </c>
      <c r="V545" s="209">
        <v>4.8000000000000001E-2</v>
      </c>
      <c r="W545" s="209" t="s">
        <v>148</v>
      </c>
      <c r="X545" s="209" t="s">
        <v>1048</v>
      </c>
      <c r="Y545" s="209" t="s">
        <v>89</v>
      </c>
      <c r="Z545" s="209" t="s">
        <v>207</v>
      </c>
    </row>
    <row r="546" spans="1:26" s="209" customFormat="1" ht="16.5" customHeight="1" x14ac:dyDescent="0.25">
      <c r="A546" s="207">
        <v>5663</v>
      </c>
      <c r="B546" s="208">
        <v>43238</v>
      </c>
      <c r="C546" s="209" t="s">
        <v>394</v>
      </c>
      <c r="D546" s="209">
        <v>70</v>
      </c>
      <c r="E546" s="209">
        <v>75</v>
      </c>
      <c r="F546" s="209" t="s">
        <v>187</v>
      </c>
      <c r="G546" s="209">
        <v>916148</v>
      </c>
      <c r="H546" s="209">
        <v>13160</v>
      </c>
      <c r="I546" s="209">
        <v>35.799999999999997</v>
      </c>
      <c r="J546" s="209">
        <v>88</v>
      </c>
      <c r="K546" s="209">
        <v>88</v>
      </c>
      <c r="L546" s="209">
        <v>33.299999999999997</v>
      </c>
      <c r="M546" s="209">
        <v>0.85861650485436891</v>
      </c>
      <c r="N546" s="209">
        <v>4.2957999999999998</v>
      </c>
      <c r="O546" s="209">
        <v>4.9031000000000002</v>
      </c>
      <c r="P546" s="209">
        <v>0.47699999999999998</v>
      </c>
      <c r="Q546" s="209">
        <v>0.60299999999999998</v>
      </c>
      <c r="R546" s="209">
        <v>4.9973999999999998</v>
      </c>
      <c r="S546" s="209">
        <v>5.5E-2</v>
      </c>
      <c r="T546" s="209">
        <v>6.0999999999999999E-2</v>
      </c>
      <c r="U546" s="209">
        <v>0.05</v>
      </c>
      <c r="V546" s="209">
        <v>0.05</v>
      </c>
      <c r="W546" s="209">
        <v>0</v>
      </c>
      <c r="X546" s="209" t="s">
        <v>188</v>
      </c>
      <c r="Y546" s="209" t="s">
        <v>89</v>
      </c>
      <c r="Z546" s="209" t="s">
        <v>207</v>
      </c>
    </row>
    <row r="547" spans="1:26" s="209" customFormat="1" ht="16.5" customHeight="1" x14ac:dyDescent="0.25">
      <c r="A547" s="207">
        <v>5662</v>
      </c>
      <c r="B547" s="208">
        <v>43238</v>
      </c>
      <c r="C547" s="209" t="s">
        <v>232</v>
      </c>
      <c r="D547" s="209">
        <v>70</v>
      </c>
      <c r="E547" s="209">
        <v>75</v>
      </c>
      <c r="F547" s="209" t="s">
        <v>193</v>
      </c>
      <c r="G547" s="209">
        <v>625212</v>
      </c>
      <c r="H547" s="209">
        <v>13160</v>
      </c>
      <c r="I547" s="209">
        <v>23.6</v>
      </c>
      <c r="J547" s="209">
        <v>115</v>
      </c>
      <c r="K547" s="209">
        <v>115</v>
      </c>
      <c r="L547" s="209">
        <v>20.3</v>
      </c>
      <c r="M547" s="209">
        <v>0.9321475625823451</v>
      </c>
      <c r="N547" s="209">
        <v>4.7267999999999999</v>
      </c>
      <c r="O547" s="209">
        <v>4.8936000000000002</v>
      </c>
      <c r="P547" s="209">
        <v>1.028</v>
      </c>
      <c r="Q547" s="209">
        <v>1.1459999999999999</v>
      </c>
      <c r="R547" s="209">
        <v>4.9973999999999998</v>
      </c>
      <c r="S547" s="209">
        <v>0.109</v>
      </c>
      <c r="T547" s="209">
        <v>0.11700000000000001</v>
      </c>
      <c r="U547" s="209">
        <v>0.105</v>
      </c>
      <c r="V547" s="209">
        <v>0.105</v>
      </c>
      <c r="W547" s="209">
        <v>0</v>
      </c>
      <c r="X547" s="209" t="s">
        <v>188</v>
      </c>
      <c r="Y547" s="209" t="s">
        <v>89</v>
      </c>
      <c r="Z547" s="209" t="s">
        <v>198</v>
      </c>
    </row>
    <row r="548" spans="1:26" s="209" customFormat="1" ht="16.5" customHeight="1" x14ac:dyDescent="0.25">
      <c r="A548" s="207">
        <v>5662</v>
      </c>
      <c r="B548" s="208">
        <v>43238</v>
      </c>
      <c r="C548" s="209" t="s">
        <v>232</v>
      </c>
      <c r="D548" s="209">
        <v>0</v>
      </c>
      <c r="E548" s="209">
        <v>0</v>
      </c>
      <c r="F548" s="209">
        <v>0</v>
      </c>
      <c r="G548" s="209">
        <v>916148</v>
      </c>
      <c r="H548" s="209">
        <v>13160</v>
      </c>
      <c r="I548" s="209">
        <v>0</v>
      </c>
      <c r="J548" s="209">
        <v>0</v>
      </c>
      <c r="K548" s="209">
        <v>0</v>
      </c>
      <c r="L548" s="209" t="s">
        <v>468</v>
      </c>
      <c r="M548" s="209" t="s">
        <v>468</v>
      </c>
      <c r="N548" s="209">
        <v>0</v>
      </c>
      <c r="O548" s="209">
        <v>0</v>
      </c>
      <c r="P548" s="209">
        <v>0</v>
      </c>
      <c r="Q548" s="209">
        <v>0</v>
      </c>
      <c r="R548" s="209">
        <v>4.9973999999999998</v>
      </c>
      <c r="S548" s="209" t="s">
        <v>468</v>
      </c>
      <c r="T548" s="209" t="s">
        <v>468</v>
      </c>
      <c r="U548" s="209" t="s">
        <v>468</v>
      </c>
      <c r="V548" s="209" t="s">
        <v>468</v>
      </c>
      <c r="W548" s="209">
        <v>0</v>
      </c>
      <c r="X548" s="209">
        <v>0</v>
      </c>
      <c r="Y548" s="209" t="s">
        <v>89</v>
      </c>
      <c r="Z548" s="209" t="s">
        <v>198</v>
      </c>
    </row>
    <row r="549" spans="1:26" s="209" customFormat="1" ht="16.5" customHeight="1" x14ac:dyDescent="0.25">
      <c r="A549" s="207">
        <v>5661</v>
      </c>
      <c r="B549" s="208">
        <v>43238</v>
      </c>
      <c r="C549" s="209" t="s">
        <v>632</v>
      </c>
      <c r="D549" s="209">
        <v>70</v>
      </c>
      <c r="E549" s="209">
        <v>75</v>
      </c>
      <c r="F549" s="209" t="s">
        <v>193</v>
      </c>
      <c r="G549" s="209">
        <v>625212</v>
      </c>
      <c r="H549" s="209">
        <v>13160</v>
      </c>
      <c r="I549" s="209">
        <v>24.3</v>
      </c>
      <c r="J549" s="209">
        <v>115</v>
      </c>
      <c r="K549" s="209">
        <v>115</v>
      </c>
      <c r="L549" s="209">
        <v>21</v>
      </c>
      <c r="M549" s="209">
        <v>0.9278688524590164</v>
      </c>
      <c r="N549" s="209">
        <v>4.6028000000000002</v>
      </c>
      <c r="O549" s="209">
        <v>4.7892999999999999</v>
      </c>
      <c r="P549" s="209">
        <v>0.96499999999999997</v>
      </c>
      <c r="Q549" s="209">
        <v>0.93600000000000005</v>
      </c>
      <c r="R549" s="209">
        <v>4.9973999999999998</v>
      </c>
      <c r="S549" s="209">
        <v>0.105</v>
      </c>
      <c r="T549" s="209">
        <v>9.8000000000000004E-2</v>
      </c>
      <c r="U549" s="209">
        <v>9.4E-2</v>
      </c>
      <c r="V549" s="209">
        <v>9.4E-2</v>
      </c>
      <c r="W549" s="209">
        <v>0</v>
      </c>
      <c r="X549" s="209" t="s">
        <v>188</v>
      </c>
      <c r="Y549" s="209" t="s">
        <v>89</v>
      </c>
      <c r="Z549" s="209" t="s">
        <v>198</v>
      </c>
    </row>
    <row r="550" spans="1:26" s="209" customFormat="1" ht="16.5" customHeight="1" x14ac:dyDescent="0.25">
      <c r="A550" s="207">
        <v>5660</v>
      </c>
      <c r="B550" s="208">
        <v>43238</v>
      </c>
      <c r="C550" s="209" t="s">
        <v>1334</v>
      </c>
      <c r="D550" s="209">
        <v>70</v>
      </c>
      <c r="E550" s="209">
        <v>75</v>
      </c>
      <c r="F550" s="209" t="s">
        <v>193</v>
      </c>
      <c r="G550" s="209">
        <v>625212</v>
      </c>
      <c r="H550" s="209">
        <v>13160</v>
      </c>
      <c r="I550" s="209">
        <v>23.2</v>
      </c>
      <c r="J550" s="209">
        <v>115</v>
      </c>
      <c r="K550" s="209">
        <v>115</v>
      </c>
      <c r="L550" s="209">
        <v>20</v>
      </c>
      <c r="M550" s="209">
        <v>0.93399339933993397</v>
      </c>
      <c r="N550" s="209">
        <v>4.8036000000000003</v>
      </c>
      <c r="O550" s="209">
        <v>4.9474999999999998</v>
      </c>
      <c r="P550" s="209">
        <v>0.72199999999999998</v>
      </c>
      <c r="Q550" s="209">
        <v>0.80500000000000005</v>
      </c>
      <c r="R550" s="209">
        <v>4.9973999999999998</v>
      </c>
      <c r="S550" s="209">
        <v>7.4999999999999997E-2</v>
      </c>
      <c r="T550" s="209">
        <v>8.1000000000000003E-2</v>
      </c>
      <c r="U550" s="209">
        <v>7.2999999999999995E-2</v>
      </c>
      <c r="V550" s="209">
        <v>7.2999999999999995E-2</v>
      </c>
      <c r="W550" s="209">
        <v>0</v>
      </c>
      <c r="X550" s="209" t="s">
        <v>188</v>
      </c>
      <c r="Y550" s="209" t="s">
        <v>89</v>
      </c>
      <c r="Z550" s="209" t="s">
        <v>198</v>
      </c>
    </row>
    <row r="551" spans="1:26" s="209" customFormat="1" ht="16.5" customHeight="1" x14ac:dyDescent="0.25">
      <c r="A551" s="207">
        <v>5659</v>
      </c>
      <c r="B551" s="208">
        <v>43238</v>
      </c>
      <c r="C551" s="209" t="s">
        <v>1444</v>
      </c>
      <c r="D551" s="209">
        <v>70</v>
      </c>
      <c r="E551" s="209">
        <v>75</v>
      </c>
      <c r="F551" s="209" t="s">
        <v>193</v>
      </c>
      <c r="G551" s="209">
        <v>625212</v>
      </c>
      <c r="H551" s="209">
        <v>13160</v>
      </c>
      <c r="I551" s="209">
        <v>23.8</v>
      </c>
      <c r="J551" s="209">
        <v>115</v>
      </c>
      <c r="K551" s="209">
        <v>115</v>
      </c>
      <c r="L551" s="209">
        <v>20.5</v>
      </c>
      <c r="M551" s="209">
        <v>0.93092105263157898</v>
      </c>
      <c r="N551" s="209">
        <v>4.1896000000000004</v>
      </c>
      <c r="O551" s="209">
        <v>4.2567000000000004</v>
      </c>
      <c r="P551" s="209">
        <v>0.37</v>
      </c>
      <c r="Q551" s="209">
        <v>0.40100000000000002</v>
      </c>
      <c r="R551" s="209">
        <v>4.9973999999999998</v>
      </c>
      <c r="S551" s="209">
        <v>4.3999999999999997E-2</v>
      </c>
      <c r="T551" s="209">
        <v>4.7E-2</v>
      </c>
      <c r="U551" s="209">
        <v>4.2000000000000003E-2</v>
      </c>
      <c r="V551" s="209">
        <v>4.2000000000000003E-2</v>
      </c>
      <c r="W551" s="209">
        <v>0</v>
      </c>
      <c r="X551" s="209" t="s">
        <v>188</v>
      </c>
      <c r="Y551" s="209" t="s">
        <v>89</v>
      </c>
      <c r="Z551" s="209" t="s">
        <v>198</v>
      </c>
    </row>
    <row r="552" spans="1:26" s="209" customFormat="1" ht="16.5" customHeight="1" x14ac:dyDescent="0.25">
      <c r="A552" s="207">
        <v>5658</v>
      </c>
      <c r="B552" s="208">
        <v>43238</v>
      </c>
      <c r="C552" s="209" t="s">
        <v>1443</v>
      </c>
      <c r="D552" s="209">
        <v>70</v>
      </c>
      <c r="E552" s="209">
        <v>75</v>
      </c>
      <c r="F552" s="209" t="s">
        <v>193</v>
      </c>
      <c r="G552" s="209">
        <v>625212</v>
      </c>
      <c r="H552" s="209">
        <v>13160</v>
      </c>
      <c r="I552" s="209">
        <v>23.7</v>
      </c>
      <c r="J552" s="209">
        <v>115</v>
      </c>
      <c r="K552" s="209">
        <v>115</v>
      </c>
      <c r="L552" s="209">
        <v>20.399999999999999</v>
      </c>
      <c r="M552" s="209">
        <v>0.93153390388413426</v>
      </c>
      <c r="N552" s="209">
        <v>5.1879999999999997</v>
      </c>
      <c r="O552" s="209">
        <v>4.0693000000000001</v>
      </c>
      <c r="P552" s="209">
        <v>0.70399999999999996</v>
      </c>
      <c r="Q552" s="209">
        <v>0.48699999999999999</v>
      </c>
      <c r="R552" s="209">
        <v>4.9973999999999998</v>
      </c>
      <c r="S552" s="209">
        <v>6.8000000000000005E-2</v>
      </c>
      <c r="T552" s="209">
        <v>0.06</v>
      </c>
      <c r="U552" s="209">
        <v>0.06</v>
      </c>
      <c r="V552" s="209">
        <v>0.06</v>
      </c>
      <c r="W552" s="209">
        <v>0</v>
      </c>
      <c r="X552" s="209" t="s">
        <v>188</v>
      </c>
      <c r="Y552" s="209" t="s">
        <v>89</v>
      </c>
      <c r="Z552" s="209" t="s">
        <v>198</v>
      </c>
    </row>
    <row r="553" spans="1:26" s="209" customFormat="1" ht="16.5" customHeight="1" x14ac:dyDescent="0.25">
      <c r="A553" s="207">
        <v>5657</v>
      </c>
      <c r="B553" s="208">
        <v>43238</v>
      </c>
      <c r="C553" s="209" t="s">
        <v>440</v>
      </c>
      <c r="D553" s="209">
        <v>70</v>
      </c>
      <c r="E553" s="209">
        <v>75</v>
      </c>
      <c r="F553" s="209" t="s">
        <v>187</v>
      </c>
      <c r="G553" s="209">
        <v>916148</v>
      </c>
      <c r="H553" s="209">
        <v>13160</v>
      </c>
      <c r="I553" s="209">
        <v>36.700000000000003</v>
      </c>
      <c r="J553" s="209">
        <v>93</v>
      </c>
      <c r="K553" s="209">
        <v>93</v>
      </c>
      <c r="L553" s="209">
        <v>33.700000000000003</v>
      </c>
      <c r="M553" s="209">
        <v>0.85653753026634394</v>
      </c>
      <c r="N553" s="209">
        <v>4.0659000000000001</v>
      </c>
      <c r="O553" s="209">
        <v>3.8206000000000002</v>
      </c>
      <c r="P553" s="209">
        <v>0.35499999999999998</v>
      </c>
      <c r="Q553" s="209">
        <v>0.40899999999999997</v>
      </c>
      <c r="R553" s="209">
        <v>4.9973999999999998</v>
      </c>
      <c r="S553" s="209">
        <v>4.3999999999999997E-2</v>
      </c>
      <c r="T553" s="209">
        <v>5.2999999999999999E-2</v>
      </c>
      <c r="U553" s="209">
        <v>4.2000000000000003E-2</v>
      </c>
      <c r="V553" s="209">
        <v>4.2000000000000003E-2</v>
      </c>
      <c r="W553" s="209">
        <v>0</v>
      </c>
      <c r="X553" s="209" t="s">
        <v>188</v>
      </c>
      <c r="Y553" s="209" t="s">
        <v>89</v>
      </c>
      <c r="Z553" s="209" t="s">
        <v>207</v>
      </c>
    </row>
    <row r="554" spans="1:26" s="209" customFormat="1" ht="16.5" customHeight="1" x14ac:dyDescent="0.25">
      <c r="A554" s="207">
        <v>5656</v>
      </c>
      <c r="B554" s="208">
        <v>43238</v>
      </c>
      <c r="C554" s="209" t="s">
        <v>1369</v>
      </c>
      <c r="D554" s="209">
        <v>70</v>
      </c>
      <c r="E554" s="209">
        <v>75</v>
      </c>
      <c r="F554" s="209" t="s">
        <v>187</v>
      </c>
      <c r="G554" s="209">
        <v>916148</v>
      </c>
      <c r="H554" s="209">
        <v>13160</v>
      </c>
      <c r="I554" s="209">
        <v>36.799999999999997</v>
      </c>
      <c r="J554" s="209">
        <v>92</v>
      </c>
      <c r="K554" s="209">
        <v>92</v>
      </c>
      <c r="L554" s="209">
        <v>33.9</v>
      </c>
      <c r="M554" s="209">
        <v>0.8555018137847642</v>
      </c>
      <c r="N554" s="209">
        <v>5.0016999999999996</v>
      </c>
      <c r="O554" s="209">
        <v>4.7465999999999999</v>
      </c>
      <c r="P554" s="209">
        <v>0.56899999999999995</v>
      </c>
      <c r="Q554" s="209">
        <v>0.53200000000000003</v>
      </c>
      <c r="R554" s="209">
        <v>4.9973999999999998</v>
      </c>
      <c r="S554" s="209">
        <v>5.7000000000000002E-2</v>
      </c>
      <c r="T554" s="209">
        <v>5.6000000000000001E-2</v>
      </c>
      <c r="U554" s="209">
        <v>4.8000000000000001E-2</v>
      </c>
      <c r="V554" s="209">
        <v>4.8000000000000001E-2</v>
      </c>
      <c r="W554" s="209">
        <v>0</v>
      </c>
      <c r="X554" s="209" t="s">
        <v>188</v>
      </c>
      <c r="Y554" s="209" t="s">
        <v>89</v>
      </c>
      <c r="Z554" s="209" t="s">
        <v>207</v>
      </c>
    </row>
    <row r="555" spans="1:26" s="209" customFormat="1" ht="16.5" customHeight="1" x14ac:dyDescent="0.25">
      <c r="A555" s="207">
        <v>5655</v>
      </c>
      <c r="B555" s="208">
        <v>43238</v>
      </c>
      <c r="C555" s="209" t="s">
        <v>235</v>
      </c>
      <c r="D555" s="209">
        <v>70</v>
      </c>
      <c r="E555" s="209">
        <v>75</v>
      </c>
      <c r="F555" s="209" t="s">
        <v>187</v>
      </c>
      <c r="G555" s="209">
        <v>916148</v>
      </c>
      <c r="H555" s="209">
        <v>13160</v>
      </c>
      <c r="I555" s="209">
        <v>36.5</v>
      </c>
      <c r="J555" s="209">
        <v>92</v>
      </c>
      <c r="K555" s="209">
        <v>92</v>
      </c>
      <c r="L555" s="209">
        <v>33.6</v>
      </c>
      <c r="M555" s="209">
        <v>0.85705632949727439</v>
      </c>
      <c r="N555" s="209">
        <v>4.2598000000000003</v>
      </c>
      <c r="O555" s="209">
        <v>4.8238000000000003</v>
      </c>
      <c r="P555" s="209">
        <v>0.51400000000000001</v>
      </c>
      <c r="Q555" s="209">
        <v>0.48699999999999999</v>
      </c>
      <c r="R555" s="209">
        <v>4.9973999999999998</v>
      </c>
      <c r="S555" s="209">
        <v>0.06</v>
      </c>
      <c r="T555" s="209">
        <v>0.05</v>
      </c>
      <c r="U555" s="209">
        <v>4.7E-2</v>
      </c>
      <c r="V555" s="209">
        <v>4.7E-2</v>
      </c>
      <c r="W555" s="209">
        <v>0</v>
      </c>
      <c r="X555" s="209" t="s">
        <v>188</v>
      </c>
      <c r="Y555" s="209" t="s">
        <v>89</v>
      </c>
      <c r="Z555" s="209" t="s">
        <v>207</v>
      </c>
    </row>
    <row r="556" spans="1:26" s="209" customFormat="1" ht="16.5" customHeight="1" x14ac:dyDescent="0.25">
      <c r="A556" s="207">
        <v>5654</v>
      </c>
      <c r="B556" s="208">
        <v>43237</v>
      </c>
      <c r="C556" s="209" t="s">
        <v>1442</v>
      </c>
      <c r="D556" s="209">
        <v>68</v>
      </c>
      <c r="E556" s="209">
        <v>55</v>
      </c>
      <c r="F556" s="209" t="s">
        <v>193</v>
      </c>
      <c r="G556" s="209">
        <v>625212</v>
      </c>
      <c r="H556" s="209">
        <v>13160</v>
      </c>
      <c r="I556" s="209">
        <v>23.2</v>
      </c>
      <c r="J556" s="209">
        <v>115</v>
      </c>
      <c r="K556" s="209">
        <v>115</v>
      </c>
      <c r="L556" s="209">
        <v>20</v>
      </c>
      <c r="M556" s="209">
        <v>0.93399339933993397</v>
      </c>
      <c r="N556" s="209">
        <v>4.1898999999999997</v>
      </c>
      <c r="O556" s="209">
        <v>4.9607000000000001</v>
      </c>
      <c r="P556" s="209">
        <v>0.69599999999999995</v>
      </c>
      <c r="Q556" s="209">
        <v>0.79400000000000004</v>
      </c>
      <c r="R556" s="209">
        <v>5.0571999999999999</v>
      </c>
      <c r="S556" s="209">
        <v>8.4000000000000005E-2</v>
      </c>
      <c r="T556" s="209">
        <v>8.1000000000000003E-2</v>
      </c>
      <c r="U556" s="209">
        <v>7.6999999999999999E-2</v>
      </c>
      <c r="V556" s="209">
        <v>7.6999999999999999E-2</v>
      </c>
      <c r="W556" s="209">
        <v>0</v>
      </c>
      <c r="X556" s="209" t="s">
        <v>188</v>
      </c>
      <c r="Y556" s="209" t="s">
        <v>89</v>
      </c>
      <c r="Z556" s="209" t="s">
        <v>198</v>
      </c>
    </row>
    <row r="557" spans="1:26" s="209" customFormat="1" ht="16.5" customHeight="1" x14ac:dyDescent="0.25">
      <c r="A557" s="207">
        <v>5653</v>
      </c>
      <c r="B557" s="208">
        <v>43237</v>
      </c>
      <c r="C557" s="209" t="s">
        <v>1261</v>
      </c>
      <c r="D557" s="209">
        <v>68</v>
      </c>
      <c r="E557" s="209">
        <v>55</v>
      </c>
      <c r="F557" s="209" t="s">
        <v>193</v>
      </c>
      <c r="G557" s="209">
        <v>625212</v>
      </c>
      <c r="H557" s="209">
        <v>13160</v>
      </c>
      <c r="I557" s="209">
        <v>23.6</v>
      </c>
      <c r="J557" s="209">
        <v>115</v>
      </c>
      <c r="K557" s="209">
        <v>115</v>
      </c>
      <c r="L557" s="209">
        <v>20.3</v>
      </c>
      <c r="M557" s="209">
        <v>0.9321475625823451</v>
      </c>
      <c r="N557" s="209">
        <v>3.9868999999999999</v>
      </c>
      <c r="O557" s="209">
        <v>4.7462</v>
      </c>
      <c r="P557" s="209">
        <v>0.81599999999999995</v>
      </c>
      <c r="Q557" s="209">
        <v>0.95799999999999996</v>
      </c>
      <c r="R557" s="209">
        <v>5.0571999999999999</v>
      </c>
      <c r="S557" s="209">
        <v>0.104</v>
      </c>
      <c r="T557" s="209">
        <v>0.10199999999999999</v>
      </c>
      <c r="U557" s="209">
        <v>9.6000000000000002E-2</v>
      </c>
      <c r="V557" s="209">
        <v>9.6000000000000002E-2</v>
      </c>
      <c r="W557" s="209">
        <v>0</v>
      </c>
      <c r="X557" s="209" t="s">
        <v>188</v>
      </c>
      <c r="Y557" s="209" t="s">
        <v>89</v>
      </c>
      <c r="Z557" s="209" t="s">
        <v>198</v>
      </c>
    </row>
    <row r="558" spans="1:26" s="209" customFormat="1" ht="16.5" customHeight="1" x14ac:dyDescent="0.25">
      <c r="A558" s="207">
        <v>5652</v>
      </c>
      <c r="B558" s="208">
        <v>43237</v>
      </c>
      <c r="C558" s="209" t="s">
        <v>1441</v>
      </c>
      <c r="D558" s="209">
        <v>68</v>
      </c>
      <c r="E558" s="209">
        <v>55</v>
      </c>
      <c r="F558" s="209" t="s">
        <v>193</v>
      </c>
      <c r="G558" s="209">
        <v>625212</v>
      </c>
      <c r="H558" s="209">
        <v>13160</v>
      </c>
      <c r="I558" s="209">
        <v>23.2</v>
      </c>
      <c r="J558" s="209">
        <v>114</v>
      </c>
      <c r="K558" s="209">
        <v>114</v>
      </c>
      <c r="L558" s="209">
        <v>20</v>
      </c>
      <c r="M558" s="209">
        <v>0.93399339933993397</v>
      </c>
      <c r="N558" s="209">
        <v>4.9306000000000001</v>
      </c>
      <c r="O558" s="209">
        <v>4.7758000000000003</v>
      </c>
      <c r="P558" s="209">
        <v>0.79500000000000004</v>
      </c>
      <c r="Q558" s="209">
        <v>0.871</v>
      </c>
      <c r="R558" s="209">
        <v>5.0571999999999999</v>
      </c>
      <c r="S558" s="209">
        <v>8.2000000000000003E-2</v>
      </c>
      <c r="T558" s="209">
        <v>9.1999999999999998E-2</v>
      </c>
      <c r="U558" s="209">
        <v>8.1000000000000003E-2</v>
      </c>
      <c r="V558" s="209">
        <v>8.1000000000000003E-2</v>
      </c>
      <c r="W558" s="209">
        <v>0</v>
      </c>
      <c r="X558" s="209" t="s">
        <v>188</v>
      </c>
      <c r="Y558" s="209" t="s">
        <v>89</v>
      </c>
      <c r="Z558" s="209" t="s">
        <v>198</v>
      </c>
    </row>
    <row r="559" spans="1:26" s="209" customFormat="1" ht="16.5" customHeight="1" x14ac:dyDescent="0.25">
      <c r="A559" s="207">
        <v>5651</v>
      </c>
      <c r="B559" s="208">
        <v>43237</v>
      </c>
      <c r="C559" s="209" t="s">
        <v>1440</v>
      </c>
      <c r="D559" s="209">
        <v>68</v>
      </c>
      <c r="E559" s="209">
        <v>55</v>
      </c>
      <c r="F559" s="209" t="s">
        <v>187</v>
      </c>
      <c r="G559" s="209">
        <v>916148</v>
      </c>
      <c r="H559" s="209">
        <v>13160</v>
      </c>
      <c r="I559" s="209">
        <v>36.4</v>
      </c>
      <c r="J559" s="209">
        <v>92</v>
      </c>
      <c r="K559" s="209">
        <v>92</v>
      </c>
      <c r="L559" s="209">
        <v>33.5</v>
      </c>
      <c r="M559" s="209">
        <v>0.85757575757575755</v>
      </c>
      <c r="N559" s="209">
        <v>4.6638999999999999</v>
      </c>
      <c r="O559" s="209">
        <v>4.5286999999999997</v>
      </c>
      <c r="P559" s="209">
        <v>0.57399999999999995</v>
      </c>
      <c r="Q559" s="209">
        <v>0.49299999999999999</v>
      </c>
      <c r="R559" s="209">
        <v>5.0571999999999999</v>
      </c>
      <c r="S559" s="209">
        <v>6.2E-2</v>
      </c>
      <c r="T559" s="209">
        <v>5.5E-2</v>
      </c>
      <c r="U559" s="209">
        <v>0.05</v>
      </c>
      <c r="V559" s="209">
        <v>0.05</v>
      </c>
      <c r="W559" s="209">
        <v>0</v>
      </c>
      <c r="X559" s="209" t="s">
        <v>188</v>
      </c>
      <c r="Y559" s="209" t="s">
        <v>89</v>
      </c>
      <c r="Z559" s="209" t="s">
        <v>207</v>
      </c>
    </row>
    <row r="560" spans="1:26" s="209" customFormat="1" ht="16.5" customHeight="1" x14ac:dyDescent="0.25">
      <c r="A560" s="207">
        <v>5650</v>
      </c>
      <c r="B560" s="208">
        <v>43237</v>
      </c>
      <c r="C560" s="209" t="s">
        <v>369</v>
      </c>
      <c r="D560" s="209">
        <v>68</v>
      </c>
      <c r="E560" s="209">
        <v>55</v>
      </c>
      <c r="F560" s="209" t="s">
        <v>187</v>
      </c>
      <c r="G560" s="209">
        <v>916148</v>
      </c>
      <c r="H560" s="209">
        <v>13160</v>
      </c>
      <c r="I560" s="209">
        <v>36.9</v>
      </c>
      <c r="J560" s="209">
        <v>92</v>
      </c>
      <c r="K560" s="209">
        <v>92</v>
      </c>
      <c r="L560" s="209">
        <v>34</v>
      </c>
      <c r="M560" s="209">
        <v>0.85498489425981872</v>
      </c>
      <c r="N560" s="209">
        <v>4.9991000000000003</v>
      </c>
      <c r="O560" s="209">
        <v>4.5087999999999999</v>
      </c>
      <c r="P560" s="209">
        <v>0.55500000000000005</v>
      </c>
      <c r="Q560" s="209">
        <v>0.50700000000000001</v>
      </c>
      <c r="R560" s="209">
        <v>5.0571999999999999</v>
      </c>
      <c r="S560" s="209">
        <v>5.6000000000000001E-2</v>
      </c>
      <c r="T560" s="209">
        <v>5.7000000000000002E-2</v>
      </c>
      <c r="U560" s="209">
        <v>4.8000000000000001E-2</v>
      </c>
      <c r="V560" s="209">
        <v>4.8000000000000001E-2</v>
      </c>
      <c r="W560" s="209">
        <v>0</v>
      </c>
      <c r="X560" s="209" t="s">
        <v>188</v>
      </c>
      <c r="Y560" s="209" t="s">
        <v>89</v>
      </c>
      <c r="Z560" s="209" t="s">
        <v>207</v>
      </c>
    </row>
    <row r="561" spans="1:26" s="209" customFormat="1" ht="16.5" customHeight="1" x14ac:dyDescent="0.25">
      <c r="A561" s="207">
        <v>5649</v>
      </c>
      <c r="B561" s="208">
        <v>43237</v>
      </c>
      <c r="C561" s="209" t="s">
        <v>1439</v>
      </c>
      <c r="D561" s="209">
        <v>68</v>
      </c>
      <c r="E561" s="209">
        <v>55</v>
      </c>
      <c r="F561" s="209" t="s">
        <v>187</v>
      </c>
      <c r="G561" s="209">
        <v>916148</v>
      </c>
      <c r="H561" s="209">
        <v>13160</v>
      </c>
      <c r="I561" s="209">
        <v>36.299999999999997</v>
      </c>
      <c r="J561" s="209">
        <v>92</v>
      </c>
      <c r="K561" s="209">
        <v>92</v>
      </c>
      <c r="L561" s="209">
        <v>33.4</v>
      </c>
      <c r="M561" s="209">
        <v>0.85809581564584592</v>
      </c>
      <c r="N561" s="209">
        <v>4.0087000000000002</v>
      </c>
      <c r="O561" s="209">
        <v>4.2686999999999999</v>
      </c>
      <c r="P561" s="209">
        <v>0.44400000000000001</v>
      </c>
      <c r="Q561" s="209">
        <v>0.496</v>
      </c>
      <c r="R561" s="209">
        <v>5.0571999999999999</v>
      </c>
      <c r="S561" s="209">
        <v>5.6000000000000001E-2</v>
      </c>
      <c r="T561" s="209">
        <v>5.8999999999999997E-2</v>
      </c>
      <c r="U561" s="209">
        <v>4.9000000000000002E-2</v>
      </c>
      <c r="V561" s="209">
        <v>4.9000000000000002E-2</v>
      </c>
      <c r="W561" s="209">
        <v>0</v>
      </c>
      <c r="X561" s="209" t="s">
        <v>188</v>
      </c>
      <c r="Y561" s="209" t="s">
        <v>89</v>
      </c>
      <c r="Z561" s="209" t="s">
        <v>207</v>
      </c>
    </row>
    <row r="562" spans="1:26" s="209" customFormat="1" ht="16.5" customHeight="1" x14ac:dyDescent="0.25">
      <c r="A562" s="207">
        <v>5648</v>
      </c>
      <c r="B562" s="208">
        <v>43237</v>
      </c>
      <c r="C562" s="209" t="s">
        <v>379</v>
      </c>
      <c r="D562" s="209">
        <v>68</v>
      </c>
      <c r="E562" s="209">
        <v>55</v>
      </c>
      <c r="F562" s="209" t="s">
        <v>187</v>
      </c>
      <c r="G562" s="209">
        <v>916148</v>
      </c>
      <c r="H562" s="209">
        <v>13160</v>
      </c>
      <c r="I562" s="209">
        <v>36.299999999999997</v>
      </c>
      <c r="J562" s="209">
        <v>91</v>
      </c>
      <c r="K562" s="209">
        <v>91</v>
      </c>
      <c r="L562" s="209">
        <v>33.5</v>
      </c>
      <c r="M562" s="209">
        <v>0.85757575757575755</v>
      </c>
      <c r="N562" s="209">
        <v>5.0717999999999996</v>
      </c>
      <c r="O562" s="209">
        <v>4.9657999999999998</v>
      </c>
      <c r="P562" s="209">
        <v>0.52800000000000002</v>
      </c>
      <c r="Q562" s="209">
        <v>0.47399999999999998</v>
      </c>
      <c r="R562" s="209">
        <v>5.0571999999999999</v>
      </c>
      <c r="S562" s="209">
        <v>5.2999999999999999E-2</v>
      </c>
      <c r="T562" s="209">
        <v>4.8000000000000001E-2</v>
      </c>
      <c r="U562" s="209">
        <v>4.2999999999999997E-2</v>
      </c>
      <c r="V562" s="209">
        <v>4.2999999999999997E-2</v>
      </c>
      <c r="W562" s="209">
        <v>0</v>
      </c>
      <c r="X562" s="209" t="s">
        <v>188</v>
      </c>
      <c r="Y562" s="209" t="s">
        <v>89</v>
      </c>
      <c r="Z562" s="209" t="s">
        <v>207</v>
      </c>
    </row>
    <row r="563" spans="1:26" s="209" customFormat="1" ht="16.5" customHeight="1" x14ac:dyDescent="0.25">
      <c r="A563" s="207">
        <v>5647</v>
      </c>
      <c r="B563" s="208">
        <v>43237</v>
      </c>
      <c r="C563" s="209" t="s">
        <v>414</v>
      </c>
      <c r="D563" s="209">
        <v>68</v>
      </c>
      <c r="E563" s="209">
        <v>55</v>
      </c>
      <c r="F563" s="209" t="s">
        <v>187</v>
      </c>
      <c r="G563" s="209">
        <v>916148</v>
      </c>
      <c r="H563" s="209">
        <v>13160</v>
      </c>
      <c r="I563" s="209">
        <v>36.1</v>
      </c>
      <c r="J563" s="209">
        <v>91</v>
      </c>
      <c r="K563" s="209">
        <v>91</v>
      </c>
      <c r="L563" s="209">
        <v>33.700000000000003</v>
      </c>
      <c r="M563" s="209">
        <v>0.85653753026634394</v>
      </c>
      <c r="N563" s="209">
        <v>4.5983000000000001</v>
      </c>
      <c r="O563" s="209">
        <v>4.9908799999999998</v>
      </c>
      <c r="P563" s="209">
        <v>0.46200000000000002</v>
      </c>
      <c r="Q563" s="209">
        <v>0.41799999999999998</v>
      </c>
      <c r="R563" s="209">
        <v>5.0571999999999999</v>
      </c>
      <c r="S563" s="209">
        <v>5.0999999999999997E-2</v>
      </c>
      <c r="T563" s="209">
        <v>4.2000000000000003E-2</v>
      </c>
      <c r="U563" s="209">
        <v>0.04</v>
      </c>
      <c r="V563" s="209">
        <v>0.04</v>
      </c>
      <c r="W563" s="209">
        <v>0</v>
      </c>
      <c r="X563" s="209" t="s">
        <v>188</v>
      </c>
      <c r="Y563" s="209" t="s">
        <v>89</v>
      </c>
      <c r="Z563" s="209" t="s">
        <v>198</v>
      </c>
    </row>
    <row r="564" spans="1:26" s="209" customFormat="1" ht="16.5" customHeight="1" x14ac:dyDescent="0.25">
      <c r="A564" s="207">
        <v>5646</v>
      </c>
      <c r="B564" s="208">
        <v>43236</v>
      </c>
      <c r="C564" s="209" t="s">
        <v>1438</v>
      </c>
      <c r="D564" s="209">
        <v>72</v>
      </c>
      <c r="E564" s="209">
        <v>75</v>
      </c>
      <c r="F564" s="209" t="s">
        <v>193</v>
      </c>
      <c r="G564" s="209">
        <v>625212</v>
      </c>
      <c r="H564" s="209">
        <v>13160</v>
      </c>
      <c r="I564" s="209">
        <v>22.8</v>
      </c>
      <c r="J564" s="209">
        <v>114</v>
      </c>
      <c r="K564" s="209">
        <v>114</v>
      </c>
      <c r="L564" s="209">
        <v>19.600000000000001</v>
      </c>
      <c r="M564" s="209">
        <v>0.93646591661151557</v>
      </c>
      <c r="N564" s="209">
        <v>4.5697000000000001</v>
      </c>
      <c r="O564" s="209">
        <v>5.0008999999999997</v>
      </c>
      <c r="P564" s="209">
        <v>0.63500000000000001</v>
      </c>
      <c r="Q564" s="209">
        <v>0.63400000000000001</v>
      </c>
      <c r="R564" s="209">
        <v>5.0148999999999999</v>
      </c>
      <c r="S564" s="209">
        <v>7.0000000000000007E-2</v>
      </c>
      <c r="T564" s="209">
        <v>6.4000000000000001E-2</v>
      </c>
      <c r="U564" s="209">
        <v>6.3E-2</v>
      </c>
      <c r="V564" s="209">
        <v>6.3E-2</v>
      </c>
      <c r="W564" s="209">
        <v>0</v>
      </c>
      <c r="X564" s="209" t="s">
        <v>188</v>
      </c>
      <c r="Y564" s="209" t="s">
        <v>89</v>
      </c>
      <c r="Z564" s="209" t="s">
        <v>198</v>
      </c>
    </row>
    <row r="565" spans="1:26" s="209" customFormat="1" ht="16.5" customHeight="1" x14ac:dyDescent="0.25">
      <c r="A565" s="207">
        <v>5645</v>
      </c>
      <c r="B565" s="208">
        <v>43236</v>
      </c>
      <c r="C565" s="209" t="s">
        <v>1251</v>
      </c>
      <c r="D565" s="209">
        <v>72</v>
      </c>
      <c r="E565" s="209">
        <v>75</v>
      </c>
      <c r="F565" s="209" t="s">
        <v>193</v>
      </c>
      <c r="G565" s="209">
        <v>625212</v>
      </c>
      <c r="H565" s="209">
        <v>13160</v>
      </c>
      <c r="I565" s="209">
        <v>23.4</v>
      </c>
      <c r="J565" s="209">
        <v>114</v>
      </c>
      <c r="K565" s="209">
        <v>114</v>
      </c>
      <c r="L565" s="209">
        <v>20.2</v>
      </c>
      <c r="M565" s="209">
        <v>0.93276203032300598</v>
      </c>
      <c r="N565" s="209">
        <v>4.9204999999999997</v>
      </c>
      <c r="O565" s="209">
        <v>5.0788000000000002</v>
      </c>
      <c r="P565" s="209">
        <v>0.501</v>
      </c>
      <c r="Q565" s="209">
        <v>0.54500000000000004</v>
      </c>
      <c r="R565" s="209">
        <v>5.0148999999999999</v>
      </c>
      <c r="S565" s="209">
        <v>5.0999999999999997E-2</v>
      </c>
      <c r="T565" s="209">
        <v>5.3999999999999999E-2</v>
      </c>
      <c r="U565" s="209">
        <v>4.9000000000000002E-2</v>
      </c>
      <c r="V565" s="209">
        <v>4.9000000000000002E-2</v>
      </c>
      <c r="W565" s="209">
        <v>0</v>
      </c>
      <c r="X565" s="209" t="s">
        <v>188</v>
      </c>
      <c r="Y565" s="209" t="s">
        <v>89</v>
      </c>
      <c r="Z565" s="209" t="s">
        <v>198</v>
      </c>
    </row>
    <row r="566" spans="1:26" s="209" customFormat="1" ht="16.5" customHeight="1" x14ac:dyDescent="0.25">
      <c r="A566" s="207">
        <v>5644</v>
      </c>
      <c r="B566" s="208">
        <v>43236</v>
      </c>
      <c r="C566" s="209" t="s">
        <v>948</v>
      </c>
      <c r="D566" s="209">
        <v>72</v>
      </c>
      <c r="E566" s="209">
        <v>75</v>
      </c>
      <c r="F566" s="209" t="s">
        <v>193</v>
      </c>
      <c r="G566" s="209">
        <v>625212</v>
      </c>
      <c r="H566" s="209">
        <v>13160</v>
      </c>
      <c r="I566" s="209">
        <v>23.1</v>
      </c>
      <c r="J566" s="209">
        <v>114</v>
      </c>
      <c r="K566" s="209">
        <v>114</v>
      </c>
      <c r="L566" s="209">
        <v>19.899999999999999</v>
      </c>
      <c r="M566" s="209">
        <v>0.93461030383091148</v>
      </c>
      <c r="N566" s="209">
        <v>4.6596000000000002</v>
      </c>
      <c r="O566" s="209">
        <v>4.7230999999999996</v>
      </c>
      <c r="P566" s="209">
        <v>0.82499999999999996</v>
      </c>
      <c r="Q566" s="209">
        <v>0.78900000000000003</v>
      </c>
      <c r="R566" s="209">
        <v>5.0148999999999999</v>
      </c>
      <c r="S566" s="209">
        <v>8.8999999999999996E-2</v>
      </c>
      <c r="T566" s="209">
        <v>8.4000000000000005E-2</v>
      </c>
      <c r="U566" s="209">
        <v>8.1000000000000003E-2</v>
      </c>
      <c r="V566" s="209">
        <v>8.1000000000000003E-2</v>
      </c>
      <c r="W566" s="209">
        <v>0</v>
      </c>
      <c r="X566" s="209" t="s">
        <v>188</v>
      </c>
      <c r="Y566" s="209" t="s">
        <v>89</v>
      </c>
      <c r="Z566" s="209" t="s">
        <v>198</v>
      </c>
    </row>
    <row r="567" spans="1:26" s="209" customFormat="1" ht="16.5" customHeight="1" x14ac:dyDescent="0.25">
      <c r="A567" s="207">
        <v>5643</v>
      </c>
      <c r="B567" s="208">
        <v>43236</v>
      </c>
      <c r="C567" s="209" t="s">
        <v>997</v>
      </c>
      <c r="D567" s="209">
        <v>72</v>
      </c>
      <c r="E567" s="209">
        <v>75</v>
      </c>
      <c r="F567" s="209" t="s">
        <v>193</v>
      </c>
      <c r="G567" s="209">
        <v>625212</v>
      </c>
      <c r="H567" s="209">
        <v>13160</v>
      </c>
      <c r="I567" s="209">
        <v>22.9</v>
      </c>
      <c r="J567" s="209">
        <v>114</v>
      </c>
      <c r="K567" s="209">
        <v>114</v>
      </c>
      <c r="L567" s="209">
        <v>19.7</v>
      </c>
      <c r="M567" s="209">
        <v>0.93584656084656093</v>
      </c>
      <c r="N567" s="209">
        <v>3.9681999999999999</v>
      </c>
      <c r="O567" s="209">
        <v>4.5873999999999997</v>
      </c>
      <c r="P567" s="209">
        <v>0.51100000000000001</v>
      </c>
      <c r="Q567" s="209">
        <v>0.51700000000000002</v>
      </c>
      <c r="R567" s="209">
        <v>5.0148999999999999</v>
      </c>
      <c r="S567" s="209">
        <v>6.5000000000000002E-2</v>
      </c>
      <c r="T567" s="209">
        <v>5.7000000000000002E-2</v>
      </c>
      <c r="U567" s="209">
        <v>5.7000000000000002E-2</v>
      </c>
      <c r="V567" s="209">
        <v>5.7000000000000002E-2</v>
      </c>
      <c r="W567" s="209">
        <v>0</v>
      </c>
      <c r="X567" s="209" t="s">
        <v>188</v>
      </c>
      <c r="Y567" s="209" t="s">
        <v>89</v>
      </c>
      <c r="Z567" s="209" t="s">
        <v>198</v>
      </c>
    </row>
    <row r="568" spans="1:26" s="209" customFormat="1" ht="16.5" customHeight="1" x14ac:dyDescent="0.25">
      <c r="A568" s="207">
        <v>5642</v>
      </c>
      <c r="B568" s="208">
        <v>43236</v>
      </c>
      <c r="C568" s="209" t="s">
        <v>1411</v>
      </c>
      <c r="D568" s="209">
        <v>72</v>
      </c>
      <c r="E568" s="209">
        <v>75</v>
      </c>
      <c r="F568" s="209" t="s">
        <v>193</v>
      </c>
      <c r="G568" s="209">
        <v>625212</v>
      </c>
      <c r="H568" s="209">
        <v>13160</v>
      </c>
      <c r="I568" s="209">
        <v>23</v>
      </c>
      <c r="J568" s="209">
        <v>113</v>
      </c>
      <c r="K568" s="209">
        <v>113</v>
      </c>
      <c r="L568" s="209">
        <v>19.899999999999999</v>
      </c>
      <c r="M568" s="209">
        <v>0.93461030383091148</v>
      </c>
      <c r="N568" s="209">
        <v>5.1791999999999998</v>
      </c>
      <c r="O568" s="209">
        <v>4.5037000000000003</v>
      </c>
      <c r="P568" s="209">
        <v>0.70099999999999996</v>
      </c>
      <c r="Q568" s="209">
        <v>0.66300000000000003</v>
      </c>
      <c r="R568" s="209">
        <v>5.0148999999999999</v>
      </c>
      <c r="S568" s="209">
        <v>6.8000000000000005E-2</v>
      </c>
      <c r="T568" s="209">
        <v>7.3999999999999996E-2</v>
      </c>
      <c r="U568" s="209">
        <v>6.6000000000000003E-2</v>
      </c>
      <c r="V568" s="209">
        <v>6.6000000000000003E-2</v>
      </c>
      <c r="W568" s="209">
        <v>0</v>
      </c>
      <c r="X568" s="209" t="s">
        <v>188</v>
      </c>
      <c r="Y568" s="209" t="s">
        <v>89</v>
      </c>
      <c r="Z568" s="209" t="s">
        <v>198</v>
      </c>
    </row>
    <row r="569" spans="1:26" s="209" customFormat="1" ht="16.5" customHeight="1" x14ac:dyDescent="0.25">
      <c r="A569" s="207">
        <v>5641</v>
      </c>
      <c r="B569" s="208">
        <v>43236</v>
      </c>
      <c r="C569" s="209" t="s">
        <v>1296</v>
      </c>
      <c r="D569" s="209">
        <v>72</v>
      </c>
      <c r="E569" s="209">
        <v>75</v>
      </c>
      <c r="F569" s="209" t="s">
        <v>193</v>
      </c>
      <c r="G569" s="209">
        <v>625212</v>
      </c>
      <c r="H569" s="209">
        <v>13160</v>
      </c>
      <c r="I569" s="209">
        <v>24.3</v>
      </c>
      <c r="J569" s="209">
        <v>113</v>
      </c>
      <c r="K569" s="209">
        <v>113</v>
      </c>
      <c r="L569" s="209">
        <v>21.1</v>
      </c>
      <c r="M569" s="209">
        <v>0.92726081258191351</v>
      </c>
      <c r="N569" s="209">
        <v>4.4405999999999999</v>
      </c>
      <c r="O569" s="209">
        <v>4.5298999999999996</v>
      </c>
      <c r="P569" s="209">
        <v>0.441</v>
      </c>
      <c r="Q569" s="209">
        <v>0.39600000000000002</v>
      </c>
      <c r="R569" s="209">
        <v>5.0148999999999999</v>
      </c>
      <c r="S569" s="209">
        <v>0.05</v>
      </c>
      <c r="T569" s="209">
        <v>4.3999999999999997E-2</v>
      </c>
      <c r="U569" s="209">
        <v>4.3999999999999997E-2</v>
      </c>
      <c r="V569" s="209">
        <v>4.3999999999999997E-2</v>
      </c>
      <c r="W569" s="209">
        <v>0</v>
      </c>
      <c r="X569" s="209" t="s">
        <v>188</v>
      </c>
      <c r="Y569" s="209" t="s">
        <v>89</v>
      </c>
      <c r="Z569" s="209" t="s">
        <v>198</v>
      </c>
    </row>
    <row r="570" spans="1:26" s="209" customFormat="1" ht="16.5" customHeight="1" x14ac:dyDescent="0.25">
      <c r="A570" s="207">
        <v>5640</v>
      </c>
      <c r="B570" s="208">
        <v>43236</v>
      </c>
      <c r="C570" s="209" t="s">
        <v>1437</v>
      </c>
      <c r="D570" s="209">
        <v>72</v>
      </c>
      <c r="E570" s="209">
        <v>75</v>
      </c>
      <c r="F570" s="209" t="s">
        <v>187</v>
      </c>
      <c r="G570" s="209">
        <v>916148</v>
      </c>
      <c r="H570" s="209">
        <v>13160</v>
      </c>
      <c r="I570" s="209">
        <v>37.299999999999997</v>
      </c>
      <c r="J570" s="209">
        <v>96</v>
      </c>
      <c r="K570" s="209">
        <v>96</v>
      </c>
      <c r="L570" s="209">
        <v>34</v>
      </c>
      <c r="M570" s="209">
        <v>0.85498489425981872</v>
      </c>
      <c r="N570" s="209">
        <v>5.0427999999999997</v>
      </c>
      <c r="O570" s="209">
        <v>4.7638999999999996</v>
      </c>
      <c r="P570" s="209">
        <v>0.48499999999999999</v>
      </c>
      <c r="Q570" s="209">
        <v>0.42899999999999999</v>
      </c>
      <c r="R570" s="209">
        <v>5.0148999999999999</v>
      </c>
      <c r="S570" s="209">
        <v>4.8000000000000001E-2</v>
      </c>
      <c r="T570" s="209">
        <v>4.4999999999999998E-2</v>
      </c>
      <c r="U570" s="209">
        <v>0.04</v>
      </c>
      <c r="V570" s="209">
        <v>0.04</v>
      </c>
      <c r="W570" s="209">
        <v>0</v>
      </c>
      <c r="X570" s="209" t="s">
        <v>188</v>
      </c>
      <c r="Y570" s="209" t="s">
        <v>89</v>
      </c>
      <c r="Z570" s="209" t="s">
        <v>207</v>
      </c>
    </row>
    <row r="571" spans="1:26" s="209" customFormat="1" ht="16.5" customHeight="1" x14ac:dyDescent="0.25">
      <c r="A571" s="207">
        <v>5639</v>
      </c>
      <c r="B571" s="208">
        <v>43236</v>
      </c>
      <c r="C571" s="209" t="s">
        <v>1035</v>
      </c>
      <c r="D571" s="209">
        <v>72</v>
      </c>
      <c r="E571" s="209">
        <v>75</v>
      </c>
      <c r="F571" s="209" t="s">
        <v>187</v>
      </c>
      <c r="G571" s="209">
        <v>916148</v>
      </c>
      <c r="H571" s="209">
        <v>13160</v>
      </c>
      <c r="I571" s="209">
        <v>37.200000000000003</v>
      </c>
      <c r="J571" s="209">
        <v>96</v>
      </c>
      <c r="K571" s="209">
        <v>96</v>
      </c>
      <c r="L571" s="209">
        <v>33.9</v>
      </c>
      <c r="M571" s="209">
        <v>0.8555018137847642</v>
      </c>
      <c r="N571" s="209">
        <v>4.9638</v>
      </c>
      <c r="O571" s="209">
        <v>4.0857000000000001</v>
      </c>
      <c r="P571" s="209">
        <v>0.49199999999999999</v>
      </c>
      <c r="Q571" s="209">
        <v>0.48499999999999999</v>
      </c>
      <c r="R571" s="209">
        <v>5.0148999999999999</v>
      </c>
      <c r="S571" s="209">
        <v>0.05</v>
      </c>
      <c r="T571" s="209">
        <v>0.06</v>
      </c>
      <c r="U571" s="209">
        <v>4.7E-2</v>
      </c>
      <c r="V571" s="209">
        <v>4.7E-2</v>
      </c>
      <c r="W571" s="209">
        <v>0</v>
      </c>
      <c r="X571" s="209" t="s">
        <v>188</v>
      </c>
      <c r="Y571" s="209" t="s">
        <v>89</v>
      </c>
      <c r="Z571" s="209" t="s">
        <v>207</v>
      </c>
    </row>
    <row r="572" spans="1:26" s="209" customFormat="1" ht="16.5" customHeight="1" x14ac:dyDescent="0.25">
      <c r="A572" s="207">
        <v>5638</v>
      </c>
      <c r="B572" s="208">
        <v>43236</v>
      </c>
      <c r="C572" s="209" t="s">
        <v>236</v>
      </c>
      <c r="D572" s="209">
        <v>72</v>
      </c>
      <c r="E572" s="209">
        <v>75</v>
      </c>
      <c r="F572" s="209" t="s">
        <v>187</v>
      </c>
      <c r="G572" s="209">
        <v>916148</v>
      </c>
      <c r="H572" s="209">
        <v>13160</v>
      </c>
      <c r="I572" s="209">
        <v>37</v>
      </c>
      <c r="J572" s="209">
        <v>96</v>
      </c>
      <c r="K572" s="209">
        <v>96</v>
      </c>
      <c r="L572" s="209">
        <v>33.700000000000003</v>
      </c>
      <c r="M572" s="209">
        <v>0.85653753026634394</v>
      </c>
      <c r="N572" s="209">
        <v>4.2184999999999997</v>
      </c>
      <c r="O572" s="209">
        <v>4.7968999999999999</v>
      </c>
      <c r="P572" s="209">
        <v>0.158</v>
      </c>
      <c r="Q572" s="209">
        <v>0.17399999999999999</v>
      </c>
      <c r="R572" s="209">
        <v>5.0148999999999999</v>
      </c>
      <c r="S572" s="209">
        <v>1.9E-2</v>
      </c>
      <c r="T572" s="209">
        <v>1.7999999999999999E-2</v>
      </c>
      <c r="U572" s="209">
        <v>1.6E-2</v>
      </c>
      <c r="V572" s="209">
        <v>1.6E-2</v>
      </c>
      <c r="W572" s="209">
        <v>0</v>
      </c>
      <c r="X572" s="209" t="s">
        <v>188</v>
      </c>
      <c r="Y572" s="209" t="s">
        <v>89</v>
      </c>
      <c r="Z572" s="209" t="s">
        <v>207</v>
      </c>
    </row>
    <row r="573" spans="1:26" s="209" customFormat="1" ht="16.5" customHeight="1" x14ac:dyDescent="0.25">
      <c r="A573" s="207">
        <v>5637</v>
      </c>
      <c r="B573" s="208">
        <v>43235</v>
      </c>
      <c r="C573" s="209" t="s">
        <v>435</v>
      </c>
      <c r="D573" s="209">
        <v>70</v>
      </c>
      <c r="E573" s="209">
        <v>64</v>
      </c>
      <c r="F573" s="209" t="s">
        <v>187</v>
      </c>
      <c r="G573" s="209">
        <v>916148</v>
      </c>
      <c r="H573" s="209">
        <v>13160</v>
      </c>
      <c r="I573" s="209">
        <v>35.9</v>
      </c>
      <c r="J573" s="209">
        <v>92</v>
      </c>
      <c r="K573" s="209">
        <v>92</v>
      </c>
      <c r="L573" s="209">
        <v>33</v>
      </c>
      <c r="M573" s="209">
        <v>0.86018237082066873</v>
      </c>
      <c r="N573" s="209">
        <v>4.8857999999999997</v>
      </c>
      <c r="O573" s="209">
        <v>4.9706000000000001</v>
      </c>
      <c r="P573" s="209">
        <v>0.17399999999999999</v>
      </c>
      <c r="Q573" s="209">
        <v>0.19900000000000001</v>
      </c>
      <c r="R573" s="209">
        <v>5.1372999999999998</v>
      </c>
      <c r="S573" s="209">
        <v>1.7999999999999999E-2</v>
      </c>
      <c r="T573" s="209">
        <v>2.1000000000000001E-2</v>
      </c>
      <c r="U573" s="209">
        <v>1.7000000000000001E-2</v>
      </c>
      <c r="V573" s="209">
        <v>1.7000000000000001E-2</v>
      </c>
      <c r="W573" s="209">
        <v>0</v>
      </c>
      <c r="X573" s="209" t="s">
        <v>188</v>
      </c>
      <c r="Y573" s="209" t="s">
        <v>89</v>
      </c>
      <c r="Z573" s="209" t="s">
        <v>207</v>
      </c>
    </row>
    <row r="574" spans="1:26" s="209" customFormat="1" ht="16.5" customHeight="1" x14ac:dyDescent="0.25">
      <c r="A574" s="207">
        <v>5636</v>
      </c>
      <c r="B574" s="208">
        <v>43235</v>
      </c>
      <c r="C574" s="209" t="s">
        <v>1313</v>
      </c>
      <c r="D574" s="209">
        <v>70</v>
      </c>
      <c r="E574" s="209">
        <v>64</v>
      </c>
      <c r="F574" s="209" t="s">
        <v>193</v>
      </c>
      <c r="G574" s="209">
        <v>625212</v>
      </c>
      <c r="H574" s="209">
        <v>13160</v>
      </c>
      <c r="I574" s="209">
        <v>22.9</v>
      </c>
      <c r="J574" s="209">
        <v>115</v>
      </c>
      <c r="K574" s="209">
        <v>115</v>
      </c>
      <c r="L574" s="209">
        <v>19.7</v>
      </c>
      <c r="M574" s="209">
        <v>0.93584656084656093</v>
      </c>
      <c r="N574" s="209">
        <v>5.0147000000000004</v>
      </c>
      <c r="O574" s="209">
        <v>4.9786000000000001</v>
      </c>
      <c r="P574" s="209">
        <v>0.92500000000000004</v>
      </c>
      <c r="Q574" s="209">
        <v>0.94799999999999995</v>
      </c>
      <c r="R574" s="209">
        <v>5.1372999999999998</v>
      </c>
      <c r="S574" s="209">
        <v>9.5000000000000001E-2</v>
      </c>
      <c r="T574" s="209">
        <v>9.8000000000000004E-2</v>
      </c>
      <c r="U574" s="209">
        <v>0.09</v>
      </c>
      <c r="V574" s="209">
        <v>0.09</v>
      </c>
      <c r="W574" s="209">
        <v>0</v>
      </c>
      <c r="X574" s="209" t="s">
        <v>188</v>
      </c>
      <c r="Y574" s="209" t="s">
        <v>89</v>
      </c>
      <c r="Z574" s="209" t="s">
        <v>198</v>
      </c>
    </row>
    <row r="575" spans="1:26" s="209" customFormat="1" ht="16.5" customHeight="1" x14ac:dyDescent="0.25">
      <c r="A575" s="207">
        <v>5635</v>
      </c>
      <c r="B575" s="208">
        <v>43235</v>
      </c>
      <c r="C575" s="209" t="s">
        <v>233</v>
      </c>
      <c r="D575" s="209">
        <v>70</v>
      </c>
      <c r="E575" s="209">
        <v>64</v>
      </c>
      <c r="F575" s="209" t="s">
        <v>193</v>
      </c>
      <c r="G575" s="209">
        <v>625212</v>
      </c>
      <c r="H575" s="209">
        <v>13160</v>
      </c>
      <c r="I575" s="209">
        <v>22.7</v>
      </c>
      <c r="J575" s="209">
        <v>115</v>
      </c>
      <c r="K575" s="209">
        <v>115</v>
      </c>
      <c r="L575" s="209">
        <v>19.5</v>
      </c>
      <c r="M575" s="209">
        <v>0.9370860927152318</v>
      </c>
      <c r="N575" s="209">
        <v>4.3964999999999996</v>
      </c>
      <c r="O575" s="209">
        <v>4.2836999999999996</v>
      </c>
      <c r="P575" s="209">
        <v>0.502</v>
      </c>
      <c r="Q575" s="209">
        <v>0.55900000000000005</v>
      </c>
      <c r="R575" s="209">
        <v>5.1372999999999998</v>
      </c>
      <c r="S575" s="209">
        <v>5.8999999999999997E-2</v>
      </c>
      <c r="T575" s="209">
        <v>6.7000000000000004E-2</v>
      </c>
      <c r="U575" s="209">
        <v>5.8999999999999997E-2</v>
      </c>
      <c r="V575" s="209">
        <v>5.8999999999999997E-2</v>
      </c>
      <c r="W575" s="209">
        <v>0</v>
      </c>
      <c r="X575" s="209" t="s">
        <v>188</v>
      </c>
      <c r="Y575" s="209" t="s">
        <v>89</v>
      </c>
      <c r="Z575" s="209" t="s">
        <v>198</v>
      </c>
    </row>
    <row r="576" spans="1:26" s="209" customFormat="1" ht="16.5" customHeight="1" x14ac:dyDescent="0.25">
      <c r="A576" s="207">
        <v>5634</v>
      </c>
      <c r="B576" s="208">
        <v>43235</v>
      </c>
      <c r="C576" s="209" t="s">
        <v>1416</v>
      </c>
      <c r="D576" s="209">
        <v>70</v>
      </c>
      <c r="E576" s="209">
        <v>64</v>
      </c>
      <c r="F576" s="209" t="s">
        <v>193</v>
      </c>
      <c r="G576" s="209">
        <v>625212</v>
      </c>
      <c r="H576" s="209">
        <v>13160</v>
      </c>
      <c r="I576" s="209">
        <v>22.5</v>
      </c>
      <c r="J576" s="209">
        <v>115</v>
      </c>
      <c r="K576" s="209">
        <v>115</v>
      </c>
      <c r="L576" s="209">
        <v>19.3</v>
      </c>
      <c r="M576" s="209">
        <v>0.93832891246684347</v>
      </c>
      <c r="N576" s="209">
        <v>4.8834999999999997</v>
      </c>
      <c r="O576" s="209">
        <v>4.6940999999999997</v>
      </c>
      <c r="P576" s="209">
        <v>0.58899999999999997</v>
      </c>
      <c r="Q576" s="209">
        <v>0.67400000000000004</v>
      </c>
      <c r="R576" s="209">
        <v>5.1372999999999998</v>
      </c>
      <c r="S576" s="209">
        <v>6.2E-2</v>
      </c>
      <c r="T576" s="209">
        <v>7.3999999999999996E-2</v>
      </c>
      <c r="U576" s="209">
        <v>6.4000000000000001E-2</v>
      </c>
      <c r="V576" s="209">
        <v>6.4000000000000001E-2</v>
      </c>
      <c r="W576" s="209">
        <v>0</v>
      </c>
      <c r="X576" s="209" t="s">
        <v>188</v>
      </c>
      <c r="Y576" s="209" t="s">
        <v>89</v>
      </c>
      <c r="Z576" s="209" t="s">
        <v>198</v>
      </c>
    </row>
    <row r="577" spans="1:26" s="209" customFormat="1" ht="16.5" customHeight="1" x14ac:dyDescent="0.25">
      <c r="A577" s="207">
        <v>5633</v>
      </c>
      <c r="B577" s="208">
        <v>43235</v>
      </c>
      <c r="C577" s="209" t="s">
        <v>1436</v>
      </c>
      <c r="D577" s="209">
        <v>70</v>
      </c>
      <c r="E577" s="209">
        <v>64</v>
      </c>
      <c r="F577" s="209" t="s">
        <v>193</v>
      </c>
      <c r="G577" s="209">
        <v>625212</v>
      </c>
      <c r="H577" s="209">
        <v>13160</v>
      </c>
      <c r="I577" s="209">
        <v>22.4</v>
      </c>
      <c r="J577" s="209">
        <v>115</v>
      </c>
      <c r="K577" s="209">
        <v>115</v>
      </c>
      <c r="L577" s="209">
        <v>19.2</v>
      </c>
      <c r="M577" s="209">
        <v>0.93895155938951569</v>
      </c>
      <c r="N577" s="209">
        <v>4.3692000000000002</v>
      </c>
      <c r="O577" s="209">
        <v>4.7785000000000002</v>
      </c>
      <c r="P577" s="209">
        <v>0.74399999999999999</v>
      </c>
      <c r="Q577" s="209">
        <v>0.71899999999999997</v>
      </c>
      <c r="R577" s="209">
        <v>5.1372999999999998</v>
      </c>
      <c r="S577" s="209">
        <v>8.6999999999999994E-2</v>
      </c>
      <c r="T577" s="209">
        <v>7.6999999999999999E-2</v>
      </c>
      <c r="U577" s="209">
        <v>7.6999999999999999E-2</v>
      </c>
      <c r="V577" s="209">
        <v>7.6999999999999999E-2</v>
      </c>
      <c r="W577" s="209">
        <v>0</v>
      </c>
      <c r="X577" s="209" t="s">
        <v>188</v>
      </c>
      <c r="Y577" s="209" t="s">
        <v>89</v>
      </c>
      <c r="Z577" s="209" t="s">
        <v>198</v>
      </c>
    </row>
    <row r="578" spans="1:26" s="209" customFormat="1" ht="16.5" customHeight="1" x14ac:dyDescent="0.25">
      <c r="A578" s="207">
        <v>5632</v>
      </c>
      <c r="B578" s="208">
        <v>43234</v>
      </c>
      <c r="C578" s="209" t="s">
        <v>1424</v>
      </c>
      <c r="D578" s="209">
        <v>68</v>
      </c>
      <c r="E578" s="209">
        <v>70</v>
      </c>
      <c r="F578" s="209" t="s">
        <v>193</v>
      </c>
      <c r="G578" s="209">
        <v>625212</v>
      </c>
      <c r="H578" s="209">
        <v>13160</v>
      </c>
      <c r="I578" s="209">
        <v>22.8</v>
      </c>
      <c r="J578" s="209">
        <v>115</v>
      </c>
      <c r="K578" s="209">
        <v>115</v>
      </c>
      <c r="L578" s="209">
        <v>19.600000000000001</v>
      </c>
      <c r="M578" s="209">
        <v>0.93646591661151557</v>
      </c>
      <c r="N578" s="209">
        <v>5.1801000000000004</v>
      </c>
      <c r="O578" s="209">
        <v>4.2107999999999999</v>
      </c>
      <c r="P578" s="209">
        <v>0.8</v>
      </c>
      <c r="Q578" s="209">
        <v>0.71199999999999997</v>
      </c>
      <c r="R578" s="209">
        <v>4.7911999999999999</v>
      </c>
      <c r="S578" s="209">
        <v>7.3999999999999996E-2</v>
      </c>
      <c r="T578" s="209">
        <v>8.1000000000000003E-2</v>
      </c>
      <c r="U578" s="209">
        <v>7.2999999999999995E-2</v>
      </c>
      <c r="V578" s="209">
        <v>7.2999999999999995E-2</v>
      </c>
      <c r="W578" s="209">
        <v>0</v>
      </c>
      <c r="X578" s="209" t="s">
        <v>188</v>
      </c>
      <c r="Y578" s="209" t="s">
        <v>89</v>
      </c>
      <c r="Z578" s="209" t="s">
        <v>198</v>
      </c>
    </row>
    <row r="579" spans="1:26" s="209" customFormat="1" ht="16.5" customHeight="1" x14ac:dyDescent="0.25">
      <c r="A579" s="207">
        <v>5631</v>
      </c>
      <c r="B579" s="208">
        <v>43234</v>
      </c>
      <c r="C579" s="209" t="s">
        <v>620</v>
      </c>
      <c r="D579" s="209">
        <v>68</v>
      </c>
      <c r="E579" s="209">
        <v>70</v>
      </c>
      <c r="F579" s="209" t="s">
        <v>193</v>
      </c>
      <c r="G579" s="209">
        <v>625212</v>
      </c>
      <c r="H579" s="209">
        <v>13160</v>
      </c>
      <c r="I579" s="209">
        <v>22.3</v>
      </c>
      <c r="J579" s="209">
        <v>115</v>
      </c>
      <c r="K579" s="209">
        <v>115</v>
      </c>
      <c r="L579" s="209">
        <v>19.100000000000001</v>
      </c>
      <c r="M579" s="209">
        <v>0.93957503320053126</v>
      </c>
      <c r="N579" s="209">
        <v>4.5869</v>
      </c>
      <c r="O579" s="209">
        <v>4.6616999999999997</v>
      </c>
      <c r="P579" s="209">
        <v>0.72899999999999998</v>
      </c>
      <c r="Q579" s="209">
        <v>0.68799999999999994</v>
      </c>
      <c r="R579" s="209">
        <v>4.7911999999999999</v>
      </c>
      <c r="S579" s="209">
        <v>7.5999999999999998E-2</v>
      </c>
      <c r="T579" s="209">
        <v>7.0999999999999994E-2</v>
      </c>
      <c r="U579" s="209">
        <v>6.9000000000000006E-2</v>
      </c>
      <c r="V579" s="209">
        <v>6.9000000000000006E-2</v>
      </c>
      <c r="W579" s="209">
        <v>0</v>
      </c>
      <c r="X579" s="209" t="s">
        <v>188</v>
      </c>
      <c r="Y579" s="209" t="s">
        <v>89</v>
      </c>
      <c r="Z579" s="209" t="s">
        <v>198</v>
      </c>
    </row>
    <row r="580" spans="1:26" s="209" customFormat="1" ht="16.5" customHeight="1" x14ac:dyDescent="0.25">
      <c r="A580" s="207">
        <v>5630</v>
      </c>
      <c r="B580" s="208">
        <v>43234</v>
      </c>
      <c r="C580" s="209" t="s">
        <v>1435</v>
      </c>
      <c r="D580" s="209">
        <v>68</v>
      </c>
      <c r="E580" s="209">
        <v>70</v>
      </c>
      <c r="F580" s="209" t="s">
        <v>193</v>
      </c>
      <c r="G580" s="209">
        <v>625212</v>
      </c>
      <c r="H580" s="209">
        <v>13160</v>
      </c>
      <c r="I580" s="209">
        <v>22.2</v>
      </c>
      <c r="J580" s="209">
        <v>115</v>
      </c>
      <c r="K580" s="209">
        <v>115</v>
      </c>
      <c r="L580" s="209">
        <v>19</v>
      </c>
      <c r="M580" s="209">
        <v>0.94019933554817281</v>
      </c>
      <c r="N580" s="209">
        <v>4.7157999999999998</v>
      </c>
      <c r="O580" s="209">
        <v>4.9637000000000002</v>
      </c>
      <c r="P580" s="209">
        <v>0.59899999999999998</v>
      </c>
      <c r="Q580" s="209">
        <v>0.63900000000000001</v>
      </c>
      <c r="R580" s="209">
        <v>4.7911999999999999</v>
      </c>
      <c r="S580" s="209">
        <v>6.0999999999999999E-2</v>
      </c>
      <c r="T580" s="209">
        <v>6.2E-2</v>
      </c>
      <c r="U580" s="209">
        <v>5.8000000000000003E-2</v>
      </c>
      <c r="V580" s="209">
        <v>5.8000000000000003E-2</v>
      </c>
      <c r="W580" s="209">
        <v>0</v>
      </c>
      <c r="X580" s="209" t="s">
        <v>188</v>
      </c>
      <c r="Y580" s="209" t="s">
        <v>89</v>
      </c>
      <c r="Z580" s="209" t="s">
        <v>198</v>
      </c>
    </row>
    <row r="581" spans="1:26" s="209" customFormat="1" ht="16.5" customHeight="1" x14ac:dyDescent="0.25">
      <c r="A581" s="207">
        <v>5629</v>
      </c>
      <c r="B581" s="208">
        <v>43234</v>
      </c>
      <c r="C581" s="209" t="s">
        <v>658</v>
      </c>
      <c r="D581" s="209">
        <v>68</v>
      </c>
      <c r="E581" s="209">
        <v>70</v>
      </c>
      <c r="F581" s="209" t="s">
        <v>187</v>
      </c>
      <c r="G581" s="209">
        <v>916148</v>
      </c>
      <c r="H581" s="209">
        <v>13160</v>
      </c>
      <c r="I581" s="209">
        <v>36.700000000000003</v>
      </c>
      <c r="J581" s="209">
        <v>95</v>
      </c>
      <c r="K581" s="209">
        <v>95</v>
      </c>
      <c r="L581" s="209">
        <v>34</v>
      </c>
      <c r="M581" s="209">
        <v>0.85498489425981872</v>
      </c>
      <c r="N581" s="209">
        <v>4.5098000000000003</v>
      </c>
      <c r="O581" s="209">
        <v>4.8765999999999998</v>
      </c>
      <c r="P581" s="209">
        <v>0.48499999999999999</v>
      </c>
      <c r="Q581" s="209">
        <v>0.57399999999999995</v>
      </c>
      <c r="R581" s="209">
        <v>4.7911999999999999</v>
      </c>
      <c r="S581" s="209">
        <v>5.1999999999999998E-2</v>
      </c>
      <c r="T581" s="209">
        <v>5.6000000000000001E-2</v>
      </c>
      <c r="U581" s="209">
        <v>4.5999999999999999E-2</v>
      </c>
      <c r="V581" s="209">
        <v>4.5999999999999999E-2</v>
      </c>
      <c r="W581" s="209">
        <v>0</v>
      </c>
      <c r="X581" s="209" t="s">
        <v>188</v>
      </c>
      <c r="Y581" s="209" t="s">
        <v>89</v>
      </c>
      <c r="Z581" s="209" t="s">
        <v>198</v>
      </c>
    </row>
    <row r="582" spans="1:26" s="209" customFormat="1" ht="16.5" customHeight="1" x14ac:dyDescent="0.25">
      <c r="A582" s="207">
        <v>5628</v>
      </c>
      <c r="B582" s="208">
        <v>43234</v>
      </c>
      <c r="C582" s="209" t="s">
        <v>1332</v>
      </c>
      <c r="D582" s="209">
        <v>68</v>
      </c>
      <c r="E582" s="209">
        <v>70</v>
      </c>
      <c r="F582" s="209" t="s">
        <v>187</v>
      </c>
      <c r="G582" s="209">
        <v>916148</v>
      </c>
      <c r="H582" s="209">
        <v>13160</v>
      </c>
      <c r="I582" s="209">
        <v>36</v>
      </c>
      <c r="J582" s="209">
        <v>95</v>
      </c>
      <c r="K582" s="209">
        <v>95</v>
      </c>
      <c r="L582" s="209">
        <v>33.299999999999997</v>
      </c>
      <c r="M582" s="209">
        <v>0.85861650485436891</v>
      </c>
      <c r="N582" s="209">
        <v>3.9963000000000002</v>
      </c>
      <c r="O582" s="209">
        <v>4.2884000000000002</v>
      </c>
      <c r="P582" s="209">
        <v>0.25800000000000001</v>
      </c>
      <c r="Q582" s="209">
        <v>0.22500000000000001</v>
      </c>
      <c r="R582" s="209">
        <v>4.7911999999999999</v>
      </c>
      <c r="S582" s="209">
        <v>3.1E-2</v>
      </c>
      <c r="T582" s="209">
        <v>2.5000000000000001E-2</v>
      </c>
      <c r="U582" s="209">
        <v>2.4E-2</v>
      </c>
      <c r="V582" s="209">
        <v>2.4E-2</v>
      </c>
      <c r="W582" s="209">
        <v>0</v>
      </c>
      <c r="X582" s="209" t="s">
        <v>188</v>
      </c>
      <c r="Y582" s="209" t="s">
        <v>89</v>
      </c>
      <c r="Z582" s="209" t="s">
        <v>198</v>
      </c>
    </row>
    <row r="583" spans="1:26" s="209" customFormat="1" ht="16.5" customHeight="1" x14ac:dyDescent="0.25">
      <c r="A583" s="207">
        <v>5627</v>
      </c>
      <c r="B583" s="208">
        <v>43234</v>
      </c>
      <c r="C583" s="209" t="s">
        <v>1422</v>
      </c>
      <c r="D583" s="209">
        <v>68</v>
      </c>
      <c r="E583" s="209">
        <v>70</v>
      </c>
      <c r="F583" s="209" t="s">
        <v>187</v>
      </c>
      <c r="G583" s="209">
        <v>916148</v>
      </c>
      <c r="H583" s="209">
        <v>13160</v>
      </c>
      <c r="I583" s="209">
        <v>35</v>
      </c>
      <c r="J583" s="209">
        <v>94</v>
      </c>
      <c r="K583" s="209">
        <v>94</v>
      </c>
      <c r="L583" s="209">
        <v>32.5</v>
      </c>
      <c r="M583" s="209">
        <v>0.86280487804878048</v>
      </c>
      <c r="N583" s="209">
        <v>5.0063000000000004</v>
      </c>
      <c r="O583" s="209">
        <v>4.7797999999999998</v>
      </c>
      <c r="P583" s="209">
        <v>0.39900000000000002</v>
      </c>
      <c r="Q583" s="209">
        <v>0.45800000000000002</v>
      </c>
      <c r="R583" s="209">
        <v>4.7911999999999999</v>
      </c>
      <c r="S583" s="209">
        <v>3.7999999999999999E-2</v>
      </c>
      <c r="T583" s="209">
        <v>4.5999999999999999E-2</v>
      </c>
      <c r="U583" s="209">
        <v>3.5999999999999997E-2</v>
      </c>
      <c r="V583" s="209">
        <v>3.5999999999999997E-2</v>
      </c>
      <c r="W583" s="209">
        <v>0</v>
      </c>
      <c r="X583" s="209" t="s">
        <v>188</v>
      </c>
      <c r="Y583" s="209" t="s">
        <v>89</v>
      </c>
      <c r="Z583" s="209" t="s">
        <v>198</v>
      </c>
    </row>
    <row r="584" spans="1:26" s="209" customFormat="1" ht="16.5" customHeight="1" x14ac:dyDescent="0.25">
      <c r="A584" s="207">
        <v>5626</v>
      </c>
      <c r="B584" s="208">
        <v>43234</v>
      </c>
      <c r="C584" s="209" t="s">
        <v>1308</v>
      </c>
      <c r="D584" s="209">
        <v>68</v>
      </c>
      <c r="E584" s="209">
        <v>70</v>
      </c>
      <c r="F584" s="209" t="s">
        <v>187</v>
      </c>
      <c r="G584" s="209">
        <v>916148</v>
      </c>
      <c r="H584" s="209">
        <v>13160</v>
      </c>
      <c r="I584" s="209">
        <v>36.9</v>
      </c>
      <c r="J584" s="209">
        <v>94</v>
      </c>
      <c r="K584" s="209">
        <v>94</v>
      </c>
      <c r="L584" s="209">
        <v>34.299999999999997</v>
      </c>
      <c r="M584" s="209">
        <v>0.85343787696019291</v>
      </c>
      <c r="N584" s="209">
        <v>4.8569000000000004</v>
      </c>
      <c r="O584" s="209">
        <v>4.9325999999999999</v>
      </c>
      <c r="P584" s="209">
        <v>0.255</v>
      </c>
      <c r="Q584" s="209">
        <v>0.20399999999999999</v>
      </c>
      <c r="R584" s="209">
        <v>4.7911999999999999</v>
      </c>
      <c r="S584" s="209">
        <v>2.5000000000000001E-2</v>
      </c>
      <c r="T584" s="209">
        <v>0.02</v>
      </c>
      <c r="U584" s="209">
        <v>1.9E-2</v>
      </c>
      <c r="V584" s="209">
        <v>1.9E-2</v>
      </c>
      <c r="W584" s="209">
        <v>0</v>
      </c>
      <c r="X584" s="209" t="s">
        <v>188</v>
      </c>
      <c r="Y584" s="209" t="s">
        <v>89</v>
      </c>
      <c r="Z584" s="209" t="s">
        <v>198</v>
      </c>
    </row>
    <row r="585" spans="1:26" s="209" customFormat="1" ht="16.5" customHeight="1" x14ac:dyDescent="0.25">
      <c r="A585" s="207">
        <v>5625</v>
      </c>
      <c r="B585" s="208">
        <v>43233</v>
      </c>
      <c r="C585" s="209" t="s">
        <v>229</v>
      </c>
      <c r="D585" s="209">
        <v>67</v>
      </c>
      <c r="E585" s="209">
        <v>55</v>
      </c>
      <c r="F585" s="209" t="s">
        <v>193</v>
      </c>
      <c r="G585" s="209">
        <v>625212</v>
      </c>
      <c r="H585" s="209">
        <v>13160</v>
      </c>
      <c r="I585" s="209">
        <v>24.7</v>
      </c>
      <c r="J585" s="209">
        <v>115</v>
      </c>
      <c r="K585" s="209">
        <v>115</v>
      </c>
      <c r="L585" s="209">
        <v>21.4</v>
      </c>
      <c r="M585" s="209">
        <v>0.92544146500981028</v>
      </c>
      <c r="N585" s="209">
        <v>4.0587999999999997</v>
      </c>
      <c r="O585" s="209">
        <v>4.5218999999999996</v>
      </c>
      <c r="P585" s="209">
        <v>0.61899999999999999</v>
      </c>
      <c r="Q585" s="209">
        <v>0.68500000000000005</v>
      </c>
      <c r="R585" s="209">
        <v>4.9080000000000004</v>
      </c>
      <c r="S585" s="209">
        <v>7.4999999999999997E-2</v>
      </c>
      <c r="T585" s="209">
        <v>7.3999999999999996E-2</v>
      </c>
      <c r="U585" s="209">
        <v>6.9000000000000006E-2</v>
      </c>
      <c r="V585" s="209">
        <v>6.9000000000000006E-2</v>
      </c>
      <c r="W585" s="209">
        <v>0</v>
      </c>
      <c r="X585" s="209" t="s">
        <v>188</v>
      </c>
      <c r="Y585" s="209" t="s">
        <v>89</v>
      </c>
      <c r="Z585" s="209" t="s">
        <v>198</v>
      </c>
    </row>
    <row r="586" spans="1:26" s="209" customFormat="1" ht="16.5" customHeight="1" x14ac:dyDescent="0.25">
      <c r="A586" s="207">
        <v>5624</v>
      </c>
      <c r="B586" s="208">
        <v>43233</v>
      </c>
      <c r="C586" s="209" t="s">
        <v>1327</v>
      </c>
      <c r="D586" s="209">
        <v>67</v>
      </c>
      <c r="E586" s="209">
        <v>55</v>
      </c>
      <c r="F586" s="209" t="s">
        <v>193</v>
      </c>
      <c r="G586" s="209">
        <v>625212</v>
      </c>
      <c r="H586" s="209">
        <v>13160</v>
      </c>
      <c r="I586" s="209">
        <v>23.2</v>
      </c>
      <c r="J586" s="209">
        <v>115</v>
      </c>
      <c r="K586" s="209">
        <v>115</v>
      </c>
      <c r="L586" s="209">
        <v>20</v>
      </c>
      <c r="M586" s="209">
        <v>0.93399339933993397</v>
      </c>
      <c r="N586" s="209">
        <v>4.5575000000000001</v>
      </c>
      <c r="O586" s="209">
        <v>4.6391999999999998</v>
      </c>
      <c r="P586" s="209">
        <v>0.621</v>
      </c>
      <c r="Q586" s="209">
        <v>0.56299999999999994</v>
      </c>
      <c r="R586" s="209">
        <v>4.9080000000000004</v>
      </c>
      <c r="S586" s="209">
        <v>6.7000000000000004E-2</v>
      </c>
      <c r="T586" s="209">
        <v>0.06</v>
      </c>
      <c r="U586" s="209">
        <v>5.8999999999999997E-2</v>
      </c>
      <c r="V586" s="209">
        <v>5.8999999999999997E-2</v>
      </c>
      <c r="W586" s="209">
        <v>0</v>
      </c>
      <c r="X586" s="209" t="s">
        <v>188</v>
      </c>
      <c r="Y586" s="209" t="s">
        <v>89</v>
      </c>
      <c r="Z586" s="209" t="s">
        <v>198</v>
      </c>
    </row>
    <row r="587" spans="1:26" s="209" customFormat="1" ht="16.5" customHeight="1" x14ac:dyDescent="0.25">
      <c r="A587" s="207">
        <v>5623</v>
      </c>
      <c r="B587" s="208">
        <v>43233</v>
      </c>
      <c r="C587" s="209" t="s">
        <v>301</v>
      </c>
      <c r="D587" s="209">
        <v>67</v>
      </c>
      <c r="E587" s="209">
        <v>55</v>
      </c>
      <c r="F587" s="209" t="s">
        <v>193</v>
      </c>
      <c r="G587" s="209">
        <v>625212</v>
      </c>
      <c r="H587" s="209">
        <v>13160</v>
      </c>
      <c r="I587" s="209">
        <v>22.9</v>
      </c>
      <c r="J587" s="209">
        <v>115</v>
      </c>
      <c r="K587" s="209">
        <v>115</v>
      </c>
      <c r="L587" s="209">
        <v>19.7</v>
      </c>
      <c r="M587" s="209">
        <v>0.93584656084656093</v>
      </c>
      <c r="N587" s="209">
        <v>4.7122000000000002</v>
      </c>
      <c r="O587" s="209">
        <v>4.7336</v>
      </c>
      <c r="P587" s="209">
        <v>0.45800000000000002</v>
      </c>
      <c r="Q587" s="209">
        <v>0.40699999999999997</v>
      </c>
      <c r="R587" s="209">
        <v>4.9080000000000004</v>
      </c>
      <c r="S587" s="209">
        <v>4.8000000000000001E-2</v>
      </c>
      <c r="T587" s="209">
        <v>4.2000000000000003E-2</v>
      </c>
      <c r="U587" s="209">
        <v>4.2000000000000003E-2</v>
      </c>
      <c r="V587" s="209">
        <v>4.2000000000000003E-2</v>
      </c>
      <c r="W587" s="209">
        <v>0</v>
      </c>
      <c r="X587" s="209" t="s">
        <v>188</v>
      </c>
      <c r="Y587" s="209" t="s">
        <v>89</v>
      </c>
      <c r="Z587" s="209" t="s">
        <v>198</v>
      </c>
    </row>
    <row r="588" spans="1:26" s="209" customFormat="1" ht="16.5" customHeight="1" x14ac:dyDescent="0.25">
      <c r="A588" s="207">
        <v>5622</v>
      </c>
      <c r="B588" s="208">
        <v>43233</v>
      </c>
      <c r="C588" s="209" t="s">
        <v>237</v>
      </c>
      <c r="D588" s="209">
        <v>67</v>
      </c>
      <c r="E588" s="209">
        <v>55</v>
      </c>
      <c r="F588" s="209" t="s">
        <v>193</v>
      </c>
      <c r="G588" s="209">
        <v>625212</v>
      </c>
      <c r="H588" s="209">
        <v>13160</v>
      </c>
      <c r="I588" s="209">
        <v>22.8</v>
      </c>
      <c r="J588" s="209">
        <v>115</v>
      </c>
      <c r="K588" s="209">
        <v>115</v>
      </c>
      <c r="L588" s="209">
        <v>19.600000000000001</v>
      </c>
      <c r="M588" s="209">
        <v>0.93646591661151557</v>
      </c>
      <c r="N588" s="209">
        <v>4.3296000000000001</v>
      </c>
      <c r="O588" s="209">
        <v>4.4588000000000001</v>
      </c>
      <c r="P588" s="209">
        <v>0.75800000000000001</v>
      </c>
      <c r="Q588" s="209">
        <v>0.80200000000000005</v>
      </c>
      <c r="R588" s="209">
        <v>4.9080000000000004</v>
      </c>
      <c r="S588" s="209">
        <v>8.5999999999999993E-2</v>
      </c>
      <c r="T588" s="209">
        <v>8.7999999999999995E-2</v>
      </c>
      <c r="U588" s="209">
        <v>8.1000000000000003E-2</v>
      </c>
      <c r="V588" s="209">
        <v>8.1000000000000003E-2</v>
      </c>
      <c r="W588" s="209">
        <v>0</v>
      </c>
      <c r="X588" s="209" t="s">
        <v>188</v>
      </c>
      <c r="Y588" s="209" t="s">
        <v>89</v>
      </c>
      <c r="Z588" s="209" t="s">
        <v>198</v>
      </c>
    </row>
    <row r="589" spans="1:26" s="209" customFormat="1" ht="16.5" customHeight="1" x14ac:dyDescent="0.25">
      <c r="A589" s="207">
        <v>5621</v>
      </c>
      <c r="B589" s="208">
        <v>43233</v>
      </c>
      <c r="C589" s="209" t="s">
        <v>493</v>
      </c>
      <c r="D589" s="209">
        <v>67</v>
      </c>
      <c r="E589" s="209">
        <v>55</v>
      </c>
      <c r="F589" s="209" t="s">
        <v>193</v>
      </c>
      <c r="G589" s="209">
        <v>625212</v>
      </c>
      <c r="H589" s="209">
        <v>13160</v>
      </c>
      <c r="I589" s="209">
        <v>22.8</v>
      </c>
      <c r="J589" s="209">
        <v>115</v>
      </c>
      <c r="K589" s="209">
        <v>115</v>
      </c>
      <c r="L589" s="209">
        <v>19.600000000000001</v>
      </c>
      <c r="M589" s="209">
        <v>0.93646591661151557</v>
      </c>
      <c r="N589" s="209">
        <v>5.1036000000000001</v>
      </c>
      <c r="O589" s="209">
        <v>4.4119000000000002</v>
      </c>
      <c r="P589" s="209">
        <v>0.70099999999999996</v>
      </c>
      <c r="Q589" s="209">
        <v>0.67400000000000004</v>
      </c>
      <c r="R589" s="209">
        <v>4.9080000000000004</v>
      </c>
      <c r="S589" s="209">
        <v>6.7000000000000004E-2</v>
      </c>
      <c r="T589" s="209">
        <v>7.4999999999999997E-2</v>
      </c>
      <c r="U589" s="209">
        <v>6.6000000000000003E-2</v>
      </c>
      <c r="V589" s="209">
        <v>6.6000000000000003E-2</v>
      </c>
      <c r="W589" s="209">
        <v>0</v>
      </c>
      <c r="X589" s="209" t="s">
        <v>188</v>
      </c>
      <c r="Y589" s="209" t="s">
        <v>89</v>
      </c>
      <c r="Z589" s="209" t="s">
        <v>198</v>
      </c>
    </row>
    <row r="590" spans="1:26" s="209" customFormat="1" ht="16.5" customHeight="1" x14ac:dyDescent="0.25">
      <c r="A590" s="207">
        <v>5620</v>
      </c>
      <c r="B590" s="208">
        <v>43233</v>
      </c>
      <c r="C590" s="209" t="s">
        <v>219</v>
      </c>
      <c r="D590" s="209">
        <v>67</v>
      </c>
      <c r="E590" s="209">
        <v>55</v>
      </c>
      <c r="F590" s="209" t="s">
        <v>193</v>
      </c>
      <c r="G590" s="209">
        <v>625212</v>
      </c>
      <c r="H590" s="209">
        <v>13160</v>
      </c>
      <c r="I590" s="209">
        <v>23.2</v>
      </c>
      <c r="J590" s="209">
        <v>115</v>
      </c>
      <c r="K590" s="209">
        <v>115</v>
      </c>
      <c r="L590" s="209">
        <v>20</v>
      </c>
      <c r="M590" s="209">
        <v>0.93399339933993397</v>
      </c>
      <c r="N590" s="209">
        <v>4.6082000000000001</v>
      </c>
      <c r="O590" s="209">
        <v>4.4272999999999998</v>
      </c>
      <c r="P590" s="209">
        <v>0.48899999999999999</v>
      </c>
      <c r="Q590" s="209">
        <v>0.55800000000000005</v>
      </c>
      <c r="R590" s="209">
        <v>4.9080000000000004</v>
      </c>
      <c r="S590" s="209">
        <v>5.1999999999999998E-2</v>
      </c>
      <c r="T590" s="209">
        <v>6.2E-2</v>
      </c>
      <c r="U590" s="209">
        <v>5.2999999999999999E-2</v>
      </c>
      <c r="V590" s="209">
        <v>5.2999999999999999E-2</v>
      </c>
      <c r="W590" s="209">
        <v>0</v>
      </c>
      <c r="X590" s="209" t="s">
        <v>188</v>
      </c>
      <c r="Y590" s="209" t="s">
        <v>89</v>
      </c>
      <c r="Z590" s="209" t="s">
        <v>198</v>
      </c>
    </row>
    <row r="591" spans="1:26" s="209" customFormat="1" ht="16.5" customHeight="1" x14ac:dyDescent="0.25">
      <c r="A591" s="207">
        <v>5619</v>
      </c>
      <c r="B591" s="208">
        <v>43233</v>
      </c>
      <c r="C591" s="209" t="s">
        <v>1434</v>
      </c>
      <c r="D591" s="209">
        <v>67</v>
      </c>
      <c r="E591" s="209">
        <v>55</v>
      </c>
      <c r="F591" s="209" t="s">
        <v>193</v>
      </c>
      <c r="G591" s="209">
        <v>625212</v>
      </c>
      <c r="H591" s="209">
        <v>13160</v>
      </c>
      <c r="I591" s="209">
        <v>23.1</v>
      </c>
      <c r="J591" s="209">
        <v>115</v>
      </c>
      <c r="K591" s="209">
        <v>115</v>
      </c>
      <c r="L591" s="209">
        <v>19.899999999999999</v>
      </c>
      <c r="M591" s="209">
        <v>0.93461030383091148</v>
      </c>
      <c r="N591" s="209">
        <v>4.8106999999999998</v>
      </c>
      <c r="O591" s="209">
        <v>4.9965000000000002</v>
      </c>
      <c r="P591" s="209">
        <v>0.499</v>
      </c>
      <c r="Q591" s="209">
        <v>0.52700000000000002</v>
      </c>
      <c r="R591" s="209">
        <v>4.9080000000000004</v>
      </c>
      <c r="S591" s="209">
        <v>5.0999999999999997E-2</v>
      </c>
      <c r="T591" s="209">
        <v>5.1999999999999998E-2</v>
      </c>
      <c r="U591" s="209">
        <v>4.8000000000000001E-2</v>
      </c>
      <c r="V591" s="209">
        <v>4.8000000000000001E-2</v>
      </c>
      <c r="W591" s="209">
        <v>0</v>
      </c>
      <c r="X591" s="209" t="s">
        <v>188</v>
      </c>
      <c r="Y591" s="209" t="s">
        <v>89</v>
      </c>
      <c r="Z591" s="209" t="s">
        <v>198</v>
      </c>
    </row>
    <row r="592" spans="1:26" s="209" customFormat="1" ht="16.5" customHeight="1" x14ac:dyDescent="0.25">
      <c r="A592" s="207">
        <v>5618</v>
      </c>
      <c r="B592" s="208">
        <v>43233</v>
      </c>
      <c r="C592" s="209" t="s">
        <v>230</v>
      </c>
      <c r="D592" s="209">
        <v>67</v>
      </c>
      <c r="E592" s="209">
        <v>55</v>
      </c>
      <c r="F592" s="209" t="s">
        <v>187</v>
      </c>
      <c r="G592" s="209">
        <v>916148</v>
      </c>
      <c r="H592" s="209">
        <v>13160</v>
      </c>
      <c r="I592" s="209">
        <v>35.299999999999997</v>
      </c>
      <c r="J592" s="209">
        <v>92</v>
      </c>
      <c r="K592" s="209">
        <v>92</v>
      </c>
      <c r="L592" s="209">
        <v>32.5</v>
      </c>
      <c r="M592" s="209">
        <v>0.86280487804878048</v>
      </c>
      <c r="N592" s="209">
        <v>4.8369</v>
      </c>
      <c r="O592" s="209">
        <v>4.9118000000000004</v>
      </c>
      <c r="P592" s="209">
        <v>0.38500000000000001</v>
      </c>
      <c r="Q592" s="209">
        <v>0.28599999999999998</v>
      </c>
      <c r="R592" s="209">
        <v>4.9080000000000004</v>
      </c>
      <c r="S592" s="209">
        <v>3.9E-2</v>
      </c>
      <c r="T592" s="209">
        <v>2.9000000000000001E-2</v>
      </c>
      <c r="U592" s="209">
        <v>2.9000000000000001E-2</v>
      </c>
      <c r="V592" s="209">
        <v>2.9000000000000001E-2</v>
      </c>
      <c r="W592" s="209">
        <v>0</v>
      </c>
      <c r="X592" s="209" t="s">
        <v>188</v>
      </c>
      <c r="Y592" s="209" t="s">
        <v>89</v>
      </c>
      <c r="Z592" s="209" t="s">
        <v>207</v>
      </c>
    </row>
    <row r="593" spans="1:26" s="209" customFormat="1" ht="16.5" customHeight="1" x14ac:dyDescent="0.25">
      <c r="A593" s="207">
        <v>5617</v>
      </c>
      <c r="B593" s="208">
        <v>43233</v>
      </c>
      <c r="C593" s="209" t="s">
        <v>1329</v>
      </c>
      <c r="D593" s="209">
        <v>67</v>
      </c>
      <c r="E593" s="209">
        <v>55</v>
      </c>
      <c r="F593" s="209" t="s">
        <v>187</v>
      </c>
      <c r="G593" s="209">
        <v>916148</v>
      </c>
      <c r="H593" s="209">
        <v>13160</v>
      </c>
      <c r="I593" s="209">
        <v>35.299999999999997</v>
      </c>
      <c r="J593" s="209">
        <v>92</v>
      </c>
      <c r="K593" s="209">
        <v>92</v>
      </c>
      <c r="L593" s="209">
        <v>32.5</v>
      </c>
      <c r="M593" s="209">
        <v>0.86280487804878048</v>
      </c>
      <c r="N593" s="209">
        <v>5.0008999999999997</v>
      </c>
      <c r="O593" s="209">
        <v>4.5012999999999996</v>
      </c>
      <c r="P593" s="209">
        <v>0.25</v>
      </c>
      <c r="Q593" s="209">
        <v>0.185</v>
      </c>
      <c r="R593" s="209">
        <v>4.9080000000000004</v>
      </c>
      <c r="S593" s="209">
        <v>2.5000000000000001E-2</v>
      </c>
      <c r="T593" s="209">
        <v>0.02</v>
      </c>
      <c r="U593" s="209">
        <v>1.9E-2</v>
      </c>
      <c r="V593" s="209">
        <v>1.9E-2</v>
      </c>
      <c r="W593" s="209">
        <v>0</v>
      </c>
      <c r="X593" s="209" t="s">
        <v>188</v>
      </c>
      <c r="Y593" s="209" t="s">
        <v>89</v>
      </c>
      <c r="Z593" s="209" t="s">
        <v>207</v>
      </c>
    </row>
    <row r="594" spans="1:26" s="209" customFormat="1" ht="16.5" customHeight="1" x14ac:dyDescent="0.25">
      <c r="A594" s="207">
        <v>5616</v>
      </c>
      <c r="B594" s="208">
        <v>43233</v>
      </c>
      <c r="C594" s="209" t="s">
        <v>283</v>
      </c>
      <c r="D594" s="209">
        <v>67</v>
      </c>
      <c r="E594" s="209">
        <v>55</v>
      </c>
      <c r="F594" s="209" t="s">
        <v>187</v>
      </c>
      <c r="G594" s="209">
        <v>916148</v>
      </c>
      <c r="H594" s="209">
        <v>13160</v>
      </c>
      <c r="I594" s="209">
        <v>35.4</v>
      </c>
      <c r="J594" s="209">
        <v>90</v>
      </c>
      <c r="K594" s="209">
        <v>90</v>
      </c>
      <c r="L594" s="209">
        <v>32.700000000000003</v>
      </c>
      <c r="M594" s="209">
        <v>0.86175395858708903</v>
      </c>
      <c r="N594" s="209">
        <v>4.7107999999999999</v>
      </c>
      <c r="O594" s="209">
        <v>4.9306000000000001</v>
      </c>
      <c r="P594" s="209">
        <v>0.26900000000000002</v>
      </c>
      <c r="Q594" s="209">
        <v>0.24399999999999999</v>
      </c>
      <c r="R594" s="209">
        <v>4.9080000000000004</v>
      </c>
      <c r="S594" s="209">
        <v>2.8000000000000001E-2</v>
      </c>
      <c r="T594" s="209">
        <v>2.4E-2</v>
      </c>
      <c r="U594" s="209">
        <v>2.1999999999999999E-2</v>
      </c>
      <c r="V594" s="209">
        <v>2.1999999999999999E-2</v>
      </c>
      <c r="W594" s="209">
        <v>0</v>
      </c>
      <c r="X594" s="209" t="s">
        <v>188</v>
      </c>
      <c r="Y594" s="209" t="s">
        <v>89</v>
      </c>
      <c r="Z594" s="209" t="s">
        <v>207</v>
      </c>
    </row>
    <row r="595" spans="1:26" s="209" customFormat="1" ht="16.5" customHeight="1" x14ac:dyDescent="0.25">
      <c r="A595" s="207">
        <v>5615</v>
      </c>
      <c r="B595" s="208">
        <v>43232</v>
      </c>
      <c r="C595" s="209" t="s">
        <v>1017</v>
      </c>
      <c r="D595" s="209">
        <v>67</v>
      </c>
      <c r="E595" s="209">
        <v>45</v>
      </c>
      <c r="F595" s="209" t="s">
        <v>193</v>
      </c>
      <c r="G595" s="209">
        <v>625212</v>
      </c>
      <c r="H595" s="209">
        <v>13160</v>
      </c>
      <c r="I595" s="209">
        <v>23.8</v>
      </c>
      <c r="J595" s="209">
        <v>115</v>
      </c>
      <c r="K595" s="209">
        <v>115</v>
      </c>
      <c r="L595" s="209">
        <v>20.5</v>
      </c>
      <c r="M595" s="209">
        <v>0.93092105263157898</v>
      </c>
      <c r="N595" s="209">
        <v>5.0926999999999998</v>
      </c>
      <c r="O595" s="209">
        <v>4.8235999999999999</v>
      </c>
      <c r="P595" s="209">
        <v>0.40799999999999997</v>
      </c>
      <c r="Q595" s="209">
        <v>0.39900000000000002</v>
      </c>
      <c r="R595" s="209">
        <v>5.1622000000000003</v>
      </c>
      <c r="S595" s="209">
        <v>4.1000000000000002E-2</v>
      </c>
      <c r="T595" s="209">
        <v>4.2999999999999997E-2</v>
      </c>
      <c r="U595" s="209">
        <v>3.9E-2</v>
      </c>
      <c r="V595" s="209">
        <v>3.9E-2</v>
      </c>
      <c r="W595" s="209">
        <v>0</v>
      </c>
      <c r="X595" s="209" t="s">
        <v>188</v>
      </c>
      <c r="Y595" s="209" t="s">
        <v>89</v>
      </c>
      <c r="Z595" s="209" t="s">
        <v>198</v>
      </c>
    </row>
    <row r="596" spans="1:26" s="209" customFormat="1" ht="16.5" customHeight="1" x14ac:dyDescent="0.25">
      <c r="A596" s="207">
        <v>5614</v>
      </c>
      <c r="B596" s="208">
        <v>43232</v>
      </c>
      <c r="C596" s="209" t="s">
        <v>848</v>
      </c>
      <c r="D596" s="209">
        <v>67</v>
      </c>
      <c r="E596" s="209">
        <v>45</v>
      </c>
      <c r="F596" s="209" t="s">
        <v>193</v>
      </c>
      <c r="G596" s="209">
        <v>625212</v>
      </c>
      <c r="H596" s="209">
        <v>13160</v>
      </c>
      <c r="I596" s="209">
        <v>23.9</v>
      </c>
      <c r="J596" s="209">
        <v>116</v>
      </c>
      <c r="K596" s="209">
        <v>116</v>
      </c>
      <c r="L596" s="209">
        <v>20.6</v>
      </c>
      <c r="M596" s="209">
        <v>0.93030900723208421</v>
      </c>
      <c r="N596" s="209">
        <v>4.8171999999999997</v>
      </c>
      <c r="O596" s="209">
        <v>4.9905999999999997</v>
      </c>
      <c r="P596" s="209">
        <v>0.45100000000000001</v>
      </c>
      <c r="Q596" s="209">
        <v>0.40799999999999997</v>
      </c>
      <c r="R596" s="209">
        <v>5.1622000000000003</v>
      </c>
      <c r="S596" s="209">
        <v>4.8000000000000001E-2</v>
      </c>
      <c r="T596" s="209">
        <v>4.2000000000000003E-2</v>
      </c>
      <c r="U596" s="209">
        <v>4.2000000000000003E-2</v>
      </c>
      <c r="V596" s="209">
        <v>4.2000000000000003E-2</v>
      </c>
      <c r="W596" s="209">
        <v>0</v>
      </c>
      <c r="X596" s="209" t="s">
        <v>188</v>
      </c>
      <c r="Y596" s="209" t="s">
        <v>89</v>
      </c>
      <c r="Z596" s="209" t="s">
        <v>198</v>
      </c>
    </row>
    <row r="597" spans="1:26" s="209" customFormat="1" ht="16.5" customHeight="1" x14ac:dyDescent="0.25">
      <c r="A597" s="207">
        <v>5613</v>
      </c>
      <c r="B597" s="208">
        <v>43232</v>
      </c>
      <c r="C597" s="209" t="s">
        <v>1426</v>
      </c>
      <c r="D597" s="209">
        <v>67</v>
      </c>
      <c r="E597" s="209">
        <v>45</v>
      </c>
      <c r="F597" s="209" t="s">
        <v>193</v>
      </c>
      <c r="G597" s="209">
        <v>625212</v>
      </c>
      <c r="H597" s="209">
        <v>13160</v>
      </c>
      <c r="I597" s="209">
        <v>24.2</v>
      </c>
      <c r="J597" s="209">
        <v>115</v>
      </c>
      <c r="K597" s="209">
        <v>115</v>
      </c>
      <c r="L597" s="209">
        <v>20.9</v>
      </c>
      <c r="M597" s="209">
        <v>0.92847769028871385</v>
      </c>
      <c r="N597" s="209">
        <v>5.1083999999999996</v>
      </c>
      <c r="O597" s="209">
        <v>4.9691999999999998</v>
      </c>
      <c r="P597" s="209">
        <v>0.502</v>
      </c>
      <c r="Q597" s="209">
        <v>0.60399999999999998</v>
      </c>
      <c r="R597" s="209">
        <v>5.1622000000000003</v>
      </c>
      <c r="S597" s="209">
        <v>5.0999999999999997E-2</v>
      </c>
      <c r="T597" s="209">
        <v>6.3E-2</v>
      </c>
      <c r="U597" s="209">
        <v>5.2999999999999999E-2</v>
      </c>
      <c r="V597" s="209">
        <v>5.2999999999999999E-2</v>
      </c>
      <c r="W597" s="209">
        <v>0</v>
      </c>
      <c r="X597" s="209" t="s">
        <v>188</v>
      </c>
      <c r="Y597" s="209" t="s">
        <v>89</v>
      </c>
      <c r="Z597" s="209" t="s">
        <v>198</v>
      </c>
    </row>
    <row r="598" spans="1:26" s="209" customFormat="1" ht="16.5" customHeight="1" x14ac:dyDescent="0.25">
      <c r="A598" s="207">
        <v>5612</v>
      </c>
      <c r="B598" s="208">
        <v>43232</v>
      </c>
      <c r="C598" s="209" t="s">
        <v>1433</v>
      </c>
      <c r="D598" s="209">
        <v>67</v>
      </c>
      <c r="E598" s="209">
        <v>45</v>
      </c>
      <c r="F598" s="209" t="s">
        <v>193</v>
      </c>
      <c r="G598" s="209">
        <v>625212</v>
      </c>
      <c r="H598" s="209">
        <v>13160</v>
      </c>
      <c r="I598" s="209">
        <v>23.6</v>
      </c>
      <c r="J598" s="209">
        <v>115</v>
      </c>
      <c r="K598" s="209">
        <v>115</v>
      </c>
      <c r="L598" s="209">
        <v>20.3</v>
      </c>
      <c r="M598" s="209">
        <v>0.9321475625823451</v>
      </c>
      <c r="N598" s="209">
        <v>4.8704999999999998</v>
      </c>
      <c r="O598" s="209">
        <v>4.3361999999999998</v>
      </c>
      <c r="P598" s="209">
        <v>0.502</v>
      </c>
      <c r="Q598" s="209">
        <v>0.40200000000000002</v>
      </c>
      <c r="R598" s="209">
        <v>5.1622000000000003</v>
      </c>
      <c r="S598" s="209">
        <v>5.2999999999999999E-2</v>
      </c>
      <c r="T598" s="209">
        <v>4.8000000000000001E-2</v>
      </c>
      <c r="U598" s="209">
        <v>4.7E-2</v>
      </c>
      <c r="V598" s="209">
        <v>4.7E-2</v>
      </c>
      <c r="W598" s="209">
        <v>0</v>
      </c>
      <c r="X598" s="209" t="s">
        <v>188</v>
      </c>
      <c r="Y598" s="209" t="s">
        <v>89</v>
      </c>
      <c r="Z598" s="209" t="s">
        <v>198</v>
      </c>
    </row>
    <row r="599" spans="1:26" s="209" customFormat="1" ht="16.5" customHeight="1" x14ac:dyDescent="0.25">
      <c r="A599" s="207">
        <v>5611</v>
      </c>
      <c r="B599" s="208">
        <v>43232</v>
      </c>
      <c r="C599" s="209" t="s">
        <v>1334</v>
      </c>
      <c r="D599" s="209">
        <v>67</v>
      </c>
      <c r="E599" s="209">
        <v>45</v>
      </c>
      <c r="F599" s="209" t="s">
        <v>193</v>
      </c>
      <c r="G599" s="209">
        <v>625212</v>
      </c>
      <c r="H599" s="209">
        <v>13160</v>
      </c>
      <c r="I599" s="209">
        <v>23.1</v>
      </c>
      <c r="J599" s="209">
        <v>115</v>
      </c>
      <c r="K599" s="209">
        <v>115</v>
      </c>
      <c r="L599" s="209">
        <v>19.899999999999999</v>
      </c>
      <c r="M599" s="209">
        <v>0.93461030383091148</v>
      </c>
      <c r="N599" s="209">
        <v>4.6603000000000003</v>
      </c>
      <c r="O599" s="209">
        <v>4.7911999999999999</v>
      </c>
      <c r="P599" s="209">
        <v>0.60299999999999998</v>
      </c>
      <c r="Q599" s="209">
        <v>0.68899999999999995</v>
      </c>
      <c r="R599" s="209">
        <v>5.1622000000000003</v>
      </c>
      <c r="S599" s="209">
        <v>6.7000000000000004E-2</v>
      </c>
      <c r="T599" s="209">
        <v>7.3999999999999996E-2</v>
      </c>
      <c r="U599" s="209">
        <v>6.6000000000000003E-2</v>
      </c>
      <c r="V599" s="209">
        <v>6.6000000000000003E-2</v>
      </c>
      <c r="W599" s="209">
        <v>0</v>
      </c>
      <c r="X599" s="209" t="s">
        <v>188</v>
      </c>
      <c r="Y599" s="209" t="s">
        <v>89</v>
      </c>
      <c r="Z599" s="209" t="s">
        <v>198</v>
      </c>
    </row>
    <row r="600" spans="1:26" s="209" customFormat="1" ht="16.5" customHeight="1" x14ac:dyDescent="0.25">
      <c r="A600" s="207">
        <v>5610</v>
      </c>
      <c r="B600" s="208">
        <v>43232</v>
      </c>
      <c r="C600" s="209" t="s">
        <v>250</v>
      </c>
      <c r="D600" s="209">
        <v>67</v>
      </c>
      <c r="E600" s="209">
        <v>45</v>
      </c>
      <c r="F600" s="209" t="s">
        <v>187</v>
      </c>
      <c r="G600" s="209">
        <v>916148</v>
      </c>
      <c r="H600" s="209">
        <v>13160</v>
      </c>
      <c r="I600" s="209">
        <v>35.4</v>
      </c>
      <c r="J600" s="209">
        <v>91</v>
      </c>
      <c r="K600" s="209">
        <v>91</v>
      </c>
      <c r="L600" s="209">
        <v>32.6</v>
      </c>
      <c r="M600" s="209">
        <v>0.86227909811090797</v>
      </c>
      <c r="N600" s="209">
        <v>4.7704000000000004</v>
      </c>
      <c r="O600" s="209">
        <v>4.7935999999999996</v>
      </c>
      <c r="P600" s="209">
        <v>0.185</v>
      </c>
      <c r="Q600" s="209">
        <v>0.20899999999999999</v>
      </c>
      <c r="R600" s="209">
        <v>5.1622000000000003</v>
      </c>
      <c r="S600" s="209">
        <v>0.02</v>
      </c>
      <c r="T600" s="209">
        <v>2.3E-2</v>
      </c>
      <c r="U600" s="209">
        <v>1.9E-2</v>
      </c>
      <c r="V600" s="209">
        <v>1.9E-2</v>
      </c>
      <c r="W600" s="209">
        <v>0</v>
      </c>
      <c r="X600" s="209" t="s">
        <v>188</v>
      </c>
      <c r="Y600" s="209" t="s">
        <v>89</v>
      </c>
      <c r="Z600" s="209" t="s">
        <v>207</v>
      </c>
    </row>
    <row r="601" spans="1:26" s="209" customFormat="1" ht="16.5" customHeight="1" x14ac:dyDescent="0.25">
      <c r="A601" s="207">
        <v>5609</v>
      </c>
      <c r="B601" s="208">
        <v>43232</v>
      </c>
      <c r="C601" s="209" t="s">
        <v>866</v>
      </c>
      <c r="D601" s="209">
        <v>67</v>
      </c>
      <c r="E601" s="209">
        <v>45</v>
      </c>
      <c r="F601" s="209" t="s">
        <v>187</v>
      </c>
      <c r="G601" s="209">
        <v>916148</v>
      </c>
      <c r="H601" s="209">
        <v>13160</v>
      </c>
      <c r="I601" s="209">
        <v>36.700000000000003</v>
      </c>
      <c r="J601" s="209">
        <v>90</v>
      </c>
      <c r="K601" s="209">
        <v>90</v>
      </c>
      <c r="L601" s="209">
        <v>34</v>
      </c>
      <c r="M601" s="209">
        <v>0.85498489425981872</v>
      </c>
      <c r="N601" s="209">
        <v>4.9306000000000001</v>
      </c>
      <c r="O601" s="209">
        <v>5.0022000000000002</v>
      </c>
      <c r="P601" s="209">
        <v>0.17799999999999999</v>
      </c>
      <c r="Q601" s="209">
        <v>0.20399999999999999</v>
      </c>
      <c r="R601" s="209">
        <v>5.1622000000000003</v>
      </c>
      <c r="S601" s="209">
        <v>1.9E-2</v>
      </c>
      <c r="T601" s="209">
        <v>2.1000000000000001E-2</v>
      </c>
      <c r="U601" s="209">
        <v>1.7000000000000001E-2</v>
      </c>
      <c r="V601" s="209">
        <v>1.7000000000000001E-2</v>
      </c>
      <c r="W601" s="209">
        <v>0</v>
      </c>
      <c r="X601" s="209" t="s">
        <v>188</v>
      </c>
      <c r="Y601" s="209" t="s">
        <v>89</v>
      </c>
      <c r="Z601" s="209" t="s">
        <v>207</v>
      </c>
    </row>
    <row r="602" spans="1:26" s="209" customFormat="1" ht="16.5" customHeight="1" x14ac:dyDescent="0.25">
      <c r="A602" s="207">
        <v>5608</v>
      </c>
      <c r="B602" s="208">
        <v>43232</v>
      </c>
      <c r="C602" s="209" t="s">
        <v>216</v>
      </c>
      <c r="D602" s="209">
        <v>67</v>
      </c>
      <c r="E602" s="209">
        <v>45</v>
      </c>
      <c r="F602" s="209" t="s">
        <v>187</v>
      </c>
      <c r="G602" s="209">
        <v>916148</v>
      </c>
      <c r="H602" s="209">
        <v>13160</v>
      </c>
      <c r="I602" s="209">
        <v>36.4</v>
      </c>
      <c r="J602" s="209">
        <v>90</v>
      </c>
      <c r="K602" s="209">
        <v>90</v>
      </c>
      <c r="L602" s="209">
        <v>33.700000000000003</v>
      </c>
      <c r="M602" s="209">
        <v>0.85653753026634394</v>
      </c>
      <c r="N602" s="209">
        <v>4.8963000000000001</v>
      </c>
      <c r="O602" s="209">
        <v>4.1577000000000002</v>
      </c>
      <c r="P602" s="209">
        <v>0.21099999999999999</v>
      </c>
      <c r="Q602" s="209">
        <v>0.247</v>
      </c>
      <c r="R602" s="209">
        <v>5.1622000000000003</v>
      </c>
      <c r="S602" s="209">
        <v>2.1999999999999999E-2</v>
      </c>
      <c r="T602" s="209">
        <v>3.1E-2</v>
      </c>
      <c r="U602" s="209">
        <v>2.3E-2</v>
      </c>
      <c r="V602" s="209">
        <v>2.3E-2</v>
      </c>
      <c r="W602" s="209">
        <v>0</v>
      </c>
      <c r="X602" s="209" t="s">
        <v>188</v>
      </c>
      <c r="Y602" s="209" t="s">
        <v>89</v>
      </c>
      <c r="Z602" s="209" t="s">
        <v>207</v>
      </c>
    </row>
    <row r="603" spans="1:26" s="209" customFormat="1" ht="16.5" customHeight="1" x14ac:dyDescent="0.25">
      <c r="A603" s="207">
        <v>5607</v>
      </c>
      <c r="B603" s="208">
        <v>43231</v>
      </c>
      <c r="C603" s="209" t="s">
        <v>266</v>
      </c>
      <c r="D603" s="209">
        <v>66.3</v>
      </c>
      <c r="E603" s="209">
        <v>43</v>
      </c>
      <c r="F603" s="209" t="s">
        <v>187</v>
      </c>
      <c r="G603" s="209">
        <v>916148</v>
      </c>
      <c r="H603" s="209">
        <v>13160</v>
      </c>
      <c r="I603" s="209">
        <v>35</v>
      </c>
      <c r="J603" s="209">
        <v>75.5</v>
      </c>
      <c r="K603" s="209">
        <v>75.5</v>
      </c>
      <c r="L603" s="209">
        <v>33.6</v>
      </c>
      <c r="M603" s="209">
        <v>0.85705632949727439</v>
      </c>
      <c r="N603" s="209">
        <v>4.7436999999999996</v>
      </c>
      <c r="O603" s="209">
        <v>4.9162999999999997</v>
      </c>
      <c r="P603" s="209">
        <v>0.189</v>
      </c>
      <c r="Q603" s="209">
        <v>0.23100000000000001</v>
      </c>
      <c r="R603" s="209">
        <v>5.0488</v>
      </c>
      <c r="S603" s="209">
        <v>0.02</v>
      </c>
      <c r="T603" s="209">
        <v>2.4E-2</v>
      </c>
      <c r="U603" s="209">
        <v>1.9E-2</v>
      </c>
      <c r="V603" s="209">
        <v>1.9E-2</v>
      </c>
      <c r="W603" s="209">
        <v>0</v>
      </c>
      <c r="X603" s="209" t="s">
        <v>1052</v>
      </c>
      <c r="Y603" s="209" t="s">
        <v>89</v>
      </c>
      <c r="Z603" s="209" t="s">
        <v>207</v>
      </c>
    </row>
    <row r="604" spans="1:26" s="209" customFormat="1" ht="16.5" customHeight="1" x14ac:dyDescent="0.25">
      <c r="A604" s="207">
        <v>5606</v>
      </c>
      <c r="B604" s="208">
        <v>43231</v>
      </c>
      <c r="C604" s="209" t="s">
        <v>1432</v>
      </c>
      <c r="D604" s="209">
        <v>66.3</v>
      </c>
      <c r="E604" s="209">
        <v>43</v>
      </c>
      <c r="F604" s="209" t="s">
        <v>193</v>
      </c>
      <c r="G604" s="209">
        <v>625212</v>
      </c>
      <c r="H604" s="209">
        <v>13160</v>
      </c>
      <c r="I604" s="209">
        <v>24.3</v>
      </c>
      <c r="J604" s="209">
        <v>113</v>
      </c>
      <c r="K604" s="209">
        <v>113</v>
      </c>
      <c r="L604" s="209">
        <v>21.1</v>
      </c>
      <c r="M604" s="209">
        <v>0.92726081258191351</v>
      </c>
      <c r="N604" s="209">
        <v>5.0587</v>
      </c>
      <c r="O604" s="209">
        <v>4.8472999999999997</v>
      </c>
      <c r="P604" s="209">
        <v>0.76800000000000002</v>
      </c>
      <c r="Q604" s="209">
        <v>0.66700000000000004</v>
      </c>
      <c r="R604" s="209">
        <v>5.0488</v>
      </c>
      <c r="S604" s="209">
        <v>7.6999999999999999E-2</v>
      </c>
      <c r="T604" s="209">
        <v>6.9000000000000006E-2</v>
      </c>
      <c r="U604" s="209">
        <v>6.8000000000000005E-2</v>
      </c>
      <c r="V604" s="209">
        <v>6.8000000000000005E-2</v>
      </c>
      <c r="W604" s="209">
        <v>0</v>
      </c>
      <c r="X604" s="209" t="s">
        <v>1052</v>
      </c>
      <c r="Y604" s="209" t="s">
        <v>89</v>
      </c>
      <c r="Z604" s="209" t="s">
        <v>198</v>
      </c>
    </row>
    <row r="605" spans="1:26" s="209" customFormat="1" ht="16.5" customHeight="1" x14ac:dyDescent="0.25">
      <c r="A605" s="207">
        <v>5605</v>
      </c>
      <c r="B605" s="208">
        <v>43231</v>
      </c>
      <c r="C605" s="209" t="s">
        <v>883</v>
      </c>
      <c r="D605" s="209">
        <v>66.3</v>
      </c>
      <c r="E605" s="209">
        <v>43</v>
      </c>
      <c r="F605" s="209" t="s">
        <v>193</v>
      </c>
      <c r="G605" s="209">
        <v>625212</v>
      </c>
      <c r="H605" s="209">
        <v>13160</v>
      </c>
      <c r="I605" s="209">
        <v>21.2</v>
      </c>
      <c r="J605" s="209">
        <v>113</v>
      </c>
      <c r="K605" s="209">
        <v>113</v>
      </c>
      <c r="L605" s="209">
        <v>18.2</v>
      </c>
      <c r="M605" s="209">
        <v>0.9452237808951236</v>
      </c>
      <c r="N605" s="209">
        <v>5.1463000000000001</v>
      </c>
      <c r="O605" s="209">
        <v>5.0727000000000002</v>
      </c>
      <c r="P605" s="209">
        <v>1.2430000000000001</v>
      </c>
      <c r="Q605" s="209">
        <v>1.133</v>
      </c>
      <c r="R605" s="209">
        <v>5.0488</v>
      </c>
      <c r="S605" s="209">
        <v>0.122</v>
      </c>
      <c r="T605" s="209">
        <v>0.113</v>
      </c>
      <c r="U605" s="209">
        <v>0.111</v>
      </c>
      <c r="V605" s="209">
        <v>0.111</v>
      </c>
      <c r="W605" s="209">
        <v>0</v>
      </c>
      <c r="X605" s="209" t="s">
        <v>1052</v>
      </c>
      <c r="Y605" s="209" t="s">
        <v>89</v>
      </c>
      <c r="Z605" s="209" t="s">
        <v>198</v>
      </c>
    </row>
    <row r="606" spans="1:26" s="209" customFormat="1" ht="16.5" customHeight="1" x14ac:dyDescent="0.25">
      <c r="A606" s="207">
        <v>5604</v>
      </c>
      <c r="B606" s="208">
        <v>43231</v>
      </c>
      <c r="C606" s="209" t="s">
        <v>440</v>
      </c>
      <c r="D606" s="209">
        <v>66.3</v>
      </c>
      <c r="E606" s="209">
        <v>43</v>
      </c>
      <c r="F606" s="209" t="s">
        <v>187</v>
      </c>
      <c r="G606" s="209">
        <v>916148</v>
      </c>
      <c r="H606" s="209">
        <v>13160</v>
      </c>
      <c r="I606" s="209">
        <v>35.299999999999997</v>
      </c>
      <c r="J606" s="209">
        <v>75</v>
      </c>
      <c r="K606" s="209">
        <v>75</v>
      </c>
      <c r="L606" s="209">
        <v>34</v>
      </c>
      <c r="M606" s="209">
        <v>0.85498489425981872</v>
      </c>
      <c r="N606" s="209">
        <v>4.8428000000000004</v>
      </c>
      <c r="O606" s="209">
        <v>4.8764000000000003</v>
      </c>
      <c r="P606" s="209">
        <v>0.246</v>
      </c>
      <c r="Q606" s="209">
        <v>0.20899999999999999</v>
      </c>
      <c r="R606" s="209">
        <v>5.0488</v>
      </c>
      <c r="S606" s="209">
        <v>2.5999999999999999E-2</v>
      </c>
      <c r="T606" s="209">
        <v>2.1999999999999999E-2</v>
      </c>
      <c r="U606" s="209">
        <v>2.1000000000000001E-2</v>
      </c>
      <c r="V606" s="209">
        <v>2.1000000000000001E-2</v>
      </c>
      <c r="W606" s="209">
        <v>0</v>
      </c>
      <c r="X606" s="209" t="s">
        <v>1052</v>
      </c>
      <c r="Y606" s="209" t="s">
        <v>89</v>
      </c>
      <c r="Z606" s="209" t="s">
        <v>207</v>
      </c>
    </row>
    <row r="607" spans="1:26" s="209" customFormat="1" ht="16.5" customHeight="1" x14ac:dyDescent="0.25">
      <c r="A607" s="207">
        <v>5603</v>
      </c>
      <c r="B607" s="208">
        <v>43231</v>
      </c>
      <c r="C607" s="209" t="s">
        <v>849</v>
      </c>
      <c r="D607" s="209">
        <v>66.3</v>
      </c>
      <c r="E607" s="209">
        <v>43</v>
      </c>
      <c r="F607" s="209" t="s">
        <v>187</v>
      </c>
      <c r="G607" s="209">
        <v>916148</v>
      </c>
      <c r="H607" s="209">
        <v>13160</v>
      </c>
      <c r="I607" s="209">
        <v>35.5</v>
      </c>
      <c r="J607" s="209">
        <v>77</v>
      </c>
      <c r="K607" s="209">
        <v>77</v>
      </c>
      <c r="L607" s="209">
        <v>34</v>
      </c>
      <c r="M607" s="209">
        <v>0.85498489425981872</v>
      </c>
      <c r="N607" s="209">
        <v>5.3059000000000003</v>
      </c>
      <c r="O607" s="209">
        <v>4.7358000000000002</v>
      </c>
      <c r="P607" s="209">
        <v>0.28499999999999998</v>
      </c>
      <c r="Q607" s="209">
        <v>0.223</v>
      </c>
      <c r="R607" s="209">
        <v>5.0488</v>
      </c>
      <c r="S607" s="209">
        <v>2.7E-2</v>
      </c>
      <c r="T607" s="209">
        <v>2.4E-2</v>
      </c>
      <c r="U607" s="209">
        <v>2.1999999999999999E-2</v>
      </c>
      <c r="V607" s="209">
        <v>2.1999999999999999E-2</v>
      </c>
      <c r="W607" s="209">
        <v>0</v>
      </c>
      <c r="X607" s="209" t="s">
        <v>1052</v>
      </c>
      <c r="Y607" s="209" t="s">
        <v>89</v>
      </c>
      <c r="Z607" s="209" t="s">
        <v>207</v>
      </c>
    </row>
    <row r="608" spans="1:26" s="209" customFormat="1" ht="16.5" customHeight="1" x14ac:dyDescent="0.25">
      <c r="A608" s="207">
        <v>5602</v>
      </c>
      <c r="B608" s="208">
        <v>43231</v>
      </c>
      <c r="C608" s="209" t="s">
        <v>1370</v>
      </c>
      <c r="D608" s="209">
        <v>66.3</v>
      </c>
      <c r="E608" s="209">
        <v>43</v>
      </c>
      <c r="F608" s="209" t="s">
        <v>187</v>
      </c>
      <c r="G608" s="209">
        <v>916148</v>
      </c>
      <c r="H608" s="209">
        <v>13160</v>
      </c>
      <c r="I608" s="209">
        <v>35.299999999999997</v>
      </c>
      <c r="J608" s="209">
        <v>74.5</v>
      </c>
      <c r="K608" s="209">
        <v>74.5</v>
      </c>
      <c r="L608" s="209">
        <v>34</v>
      </c>
      <c r="M608" s="209">
        <v>0.85498489425981872</v>
      </c>
      <c r="N608" s="209">
        <v>5.0026999999999999</v>
      </c>
      <c r="O608" s="209">
        <v>4.8836000000000004</v>
      </c>
      <c r="P608" s="209">
        <v>0.33200000000000002</v>
      </c>
      <c r="Q608" s="209">
        <v>0.36699999999999999</v>
      </c>
      <c r="R608" s="209">
        <v>5.0488</v>
      </c>
      <c r="S608" s="209">
        <v>3.4000000000000002E-2</v>
      </c>
      <c r="T608" s="209">
        <v>3.7999999999999999E-2</v>
      </c>
      <c r="U608" s="209">
        <v>3.1E-2</v>
      </c>
      <c r="V608" s="209">
        <v>3.1E-2</v>
      </c>
      <c r="W608" s="209">
        <v>0</v>
      </c>
      <c r="X608" s="209" t="s">
        <v>1052</v>
      </c>
      <c r="Y608" s="209" t="s">
        <v>89</v>
      </c>
      <c r="Z608" s="209" t="s">
        <v>207</v>
      </c>
    </row>
    <row r="609" spans="1:26" s="209" customFormat="1" ht="16.5" customHeight="1" x14ac:dyDescent="0.25">
      <c r="A609" s="207">
        <v>5601</v>
      </c>
      <c r="B609" s="208">
        <v>43231</v>
      </c>
      <c r="C609" s="209" t="s">
        <v>1247</v>
      </c>
      <c r="D609" s="209">
        <v>66.3</v>
      </c>
      <c r="E609" s="209">
        <v>43</v>
      </c>
      <c r="F609" s="209" t="s">
        <v>193</v>
      </c>
      <c r="G609" s="209">
        <v>625212</v>
      </c>
      <c r="H609" s="209">
        <v>13160</v>
      </c>
      <c r="I609" s="209">
        <v>24.3</v>
      </c>
      <c r="J609" s="209">
        <v>113</v>
      </c>
      <c r="K609" s="209">
        <v>113</v>
      </c>
      <c r="L609" s="209">
        <v>21.1</v>
      </c>
      <c r="M609" s="209">
        <v>0.92726081258191351</v>
      </c>
      <c r="N609" s="209">
        <v>5.0457999999999998</v>
      </c>
      <c r="O609" s="209">
        <v>5.2239000000000004</v>
      </c>
      <c r="P609" s="209">
        <v>1.611</v>
      </c>
      <c r="Q609" s="209">
        <v>1.5529999999999999</v>
      </c>
      <c r="R609" s="209">
        <v>5.0488</v>
      </c>
      <c r="S609" s="209">
        <v>0.161</v>
      </c>
      <c r="T609" s="209">
        <v>0.15</v>
      </c>
      <c r="U609" s="209">
        <v>0.14399999999999999</v>
      </c>
      <c r="V609" s="209">
        <v>0.14399999999999999</v>
      </c>
      <c r="W609" s="209">
        <v>0</v>
      </c>
      <c r="X609" s="209" t="s">
        <v>1052</v>
      </c>
      <c r="Y609" s="209" t="s">
        <v>89</v>
      </c>
      <c r="Z609" s="209" t="s">
        <v>198</v>
      </c>
    </row>
    <row r="610" spans="1:26" s="209" customFormat="1" ht="16.5" customHeight="1" x14ac:dyDescent="0.25">
      <c r="A610" s="207">
        <v>5600</v>
      </c>
      <c r="B610" s="208">
        <v>43231</v>
      </c>
      <c r="C610" s="209" t="s">
        <v>1431</v>
      </c>
      <c r="D610" s="209">
        <v>66.3</v>
      </c>
      <c r="E610" s="209">
        <v>43</v>
      </c>
      <c r="F610" s="209" t="s">
        <v>193</v>
      </c>
      <c r="G610" s="209">
        <v>625212</v>
      </c>
      <c r="H610" s="209">
        <v>13160</v>
      </c>
      <c r="I610" s="209">
        <v>24.3</v>
      </c>
      <c r="J610" s="209">
        <v>113</v>
      </c>
      <c r="K610" s="209">
        <v>113</v>
      </c>
      <c r="L610" s="209">
        <v>21.1</v>
      </c>
      <c r="M610" s="209">
        <v>0.92726081258191351</v>
      </c>
      <c r="N610" s="209">
        <v>4.9530000000000003</v>
      </c>
      <c r="O610" s="209">
        <v>5.1390000000000002</v>
      </c>
      <c r="P610" s="209">
        <v>0.91800000000000004</v>
      </c>
      <c r="Q610" s="209">
        <v>0.97299999999999998</v>
      </c>
      <c r="R610" s="209">
        <v>5.0488</v>
      </c>
      <c r="S610" s="209">
        <v>9.4E-2</v>
      </c>
      <c r="T610" s="209">
        <v>9.6000000000000002E-2</v>
      </c>
      <c r="U610" s="209">
        <v>8.7999999999999995E-2</v>
      </c>
      <c r="V610" s="209">
        <v>8.7999999999999995E-2</v>
      </c>
      <c r="W610" s="209">
        <v>0</v>
      </c>
      <c r="X610" s="209" t="s">
        <v>1052</v>
      </c>
      <c r="Y610" s="209" t="s">
        <v>89</v>
      </c>
      <c r="Z610" s="209" t="s">
        <v>198</v>
      </c>
    </row>
    <row r="611" spans="1:26" s="209" customFormat="1" ht="16.5" customHeight="1" x14ac:dyDescent="0.25">
      <c r="A611" s="207">
        <v>5599</v>
      </c>
      <c r="B611" s="208">
        <v>43231</v>
      </c>
      <c r="C611" s="209" t="s">
        <v>519</v>
      </c>
      <c r="D611" s="209">
        <v>66.3</v>
      </c>
      <c r="E611" s="209">
        <v>43</v>
      </c>
      <c r="F611" s="209" t="s">
        <v>193</v>
      </c>
      <c r="G611" s="209">
        <v>625212</v>
      </c>
      <c r="H611" s="209">
        <v>13160</v>
      </c>
      <c r="I611" s="209">
        <v>21.6</v>
      </c>
      <c r="J611" s="209">
        <v>113</v>
      </c>
      <c r="K611" s="209">
        <v>113</v>
      </c>
      <c r="L611" s="209">
        <v>18.600000000000001</v>
      </c>
      <c r="M611" s="209">
        <v>0.94270486342438375</v>
      </c>
      <c r="N611" s="209">
        <v>4.9344999999999999</v>
      </c>
      <c r="O611" s="209">
        <v>5.0453000000000001</v>
      </c>
      <c r="P611" s="209">
        <v>0.84199999999999997</v>
      </c>
      <c r="Q611" s="209">
        <v>0.93700000000000006</v>
      </c>
      <c r="R611" s="209">
        <v>5.0488</v>
      </c>
      <c r="S611" s="209">
        <v>8.5999999999999993E-2</v>
      </c>
      <c r="T611" s="209">
        <v>9.4E-2</v>
      </c>
      <c r="U611" s="209">
        <v>8.5000000000000006E-2</v>
      </c>
      <c r="V611" s="209">
        <v>8.5000000000000006E-2</v>
      </c>
      <c r="W611" s="209">
        <v>0</v>
      </c>
      <c r="X611" s="209" t="s">
        <v>1052</v>
      </c>
      <c r="Y611" s="209" t="s">
        <v>89</v>
      </c>
      <c r="Z611" s="209" t="s">
        <v>198</v>
      </c>
    </row>
    <row r="612" spans="1:26" s="209" customFormat="1" ht="16.5" customHeight="1" x14ac:dyDescent="0.25">
      <c r="A612" s="207">
        <v>5598</v>
      </c>
      <c r="B612" s="208">
        <v>43231</v>
      </c>
      <c r="C612" s="209" t="s">
        <v>1128</v>
      </c>
      <c r="D612" s="209">
        <v>66.3</v>
      </c>
      <c r="E612" s="209">
        <v>43</v>
      </c>
      <c r="F612" s="209" t="s">
        <v>193</v>
      </c>
      <c r="G612" s="209">
        <v>625212</v>
      </c>
      <c r="H612" s="209">
        <v>13160</v>
      </c>
      <c r="I612" s="209">
        <v>21.2</v>
      </c>
      <c r="J612" s="209">
        <v>113</v>
      </c>
      <c r="K612" s="209">
        <v>113</v>
      </c>
      <c r="L612" s="209">
        <v>18.2</v>
      </c>
      <c r="M612" s="209">
        <v>0.9452237808951236</v>
      </c>
      <c r="N612" s="209">
        <v>5.2047999999999996</v>
      </c>
      <c r="O612" s="209">
        <v>4.9485000000000001</v>
      </c>
      <c r="P612" s="209">
        <v>1.4239999999999999</v>
      </c>
      <c r="Q612" s="209">
        <v>1.4319999999999999</v>
      </c>
      <c r="R612" s="209">
        <v>5.0488</v>
      </c>
      <c r="S612" s="209">
        <v>0.13800000000000001</v>
      </c>
      <c r="T612" s="209">
        <v>0.14599999999999999</v>
      </c>
      <c r="U612" s="209">
        <v>0.13400000000000001</v>
      </c>
      <c r="V612" s="209">
        <v>0.13400000000000001</v>
      </c>
      <c r="W612" s="209">
        <v>0</v>
      </c>
      <c r="X612" s="209" t="s">
        <v>1052</v>
      </c>
      <c r="Y612" s="209" t="s">
        <v>89</v>
      </c>
      <c r="Z612" s="209" t="s">
        <v>198</v>
      </c>
    </row>
    <row r="613" spans="1:26" s="209" customFormat="1" ht="16.5" customHeight="1" x14ac:dyDescent="0.25">
      <c r="A613" s="207">
        <v>5597</v>
      </c>
      <c r="B613" s="208">
        <v>43230</v>
      </c>
      <c r="C613" s="209" t="s">
        <v>1261</v>
      </c>
      <c r="D613" s="209">
        <v>66.900000000000006</v>
      </c>
      <c r="E613" s="209">
        <v>56</v>
      </c>
      <c r="F613" s="209" t="s">
        <v>193</v>
      </c>
      <c r="G613" s="209">
        <v>625212</v>
      </c>
      <c r="H613" s="209">
        <v>13160</v>
      </c>
      <c r="I613" s="209">
        <v>21.4</v>
      </c>
      <c r="J613" s="209">
        <v>113</v>
      </c>
      <c r="K613" s="209">
        <v>113</v>
      </c>
      <c r="L613" s="209">
        <v>18.399999999999999</v>
      </c>
      <c r="M613" s="209">
        <v>0.94396264176117406</v>
      </c>
      <c r="N613" s="209">
        <v>5.2450999999999999</v>
      </c>
      <c r="O613" s="209">
        <v>5.0716000000000001</v>
      </c>
      <c r="P613" s="209">
        <v>0.84199999999999997</v>
      </c>
      <c r="Q613" s="209">
        <v>0.71299999999999997</v>
      </c>
      <c r="R613" s="209">
        <v>5.0552999999999999</v>
      </c>
      <c r="S613" s="209">
        <v>8.1000000000000003E-2</v>
      </c>
      <c r="T613" s="209">
        <v>7.0999999999999994E-2</v>
      </c>
      <c r="U613" s="209">
        <v>7.1999999999999995E-2</v>
      </c>
      <c r="V613" s="209">
        <v>7.1999999999999995E-2</v>
      </c>
      <c r="W613" s="209">
        <v>0</v>
      </c>
      <c r="X613" s="209" t="s">
        <v>1052</v>
      </c>
      <c r="Y613" s="209" t="s">
        <v>89</v>
      </c>
      <c r="Z613" s="209" t="s">
        <v>198</v>
      </c>
    </row>
    <row r="614" spans="1:26" s="209" customFormat="1" ht="16.5" customHeight="1" x14ac:dyDescent="0.25">
      <c r="A614" s="207">
        <v>5596</v>
      </c>
      <c r="B614" s="208">
        <v>43230</v>
      </c>
      <c r="C614" s="209" t="s">
        <v>288</v>
      </c>
      <c r="D614" s="209">
        <v>66.900000000000006</v>
      </c>
      <c r="E614" s="209">
        <v>56</v>
      </c>
      <c r="F614" s="209" t="s">
        <v>187</v>
      </c>
      <c r="G614" s="209">
        <v>916148</v>
      </c>
      <c r="H614" s="209">
        <v>13160</v>
      </c>
      <c r="I614" s="209">
        <v>33.4</v>
      </c>
      <c r="J614" s="209">
        <v>74</v>
      </c>
      <c r="K614" s="209">
        <v>74</v>
      </c>
      <c r="L614" s="209">
        <v>32.200000000000003</v>
      </c>
      <c r="M614" s="209">
        <v>0.86438607208307883</v>
      </c>
      <c r="N614" s="209">
        <v>5.0472000000000001</v>
      </c>
      <c r="O614" s="209">
        <v>4.7925000000000004</v>
      </c>
      <c r="P614" s="209">
        <v>0.36699999999999999</v>
      </c>
      <c r="Q614" s="209">
        <v>0.28399999999999997</v>
      </c>
      <c r="R614" s="209">
        <v>5.0552999999999999</v>
      </c>
      <c r="S614" s="209">
        <v>3.6999999999999998E-2</v>
      </c>
      <c r="T614" s="209">
        <v>0.03</v>
      </c>
      <c r="U614" s="209">
        <v>2.9000000000000001E-2</v>
      </c>
      <c r="V614" s="209">
        <v>2.9000000000000001E-2</v>
      </c>
      <c r="W614" s="209">
        <v>0</v>
      </c>
      <c r="X614" s="209" t="s">
        <v>1052</v>
      </c>
      <c r="Y614" s="209" t="s">
        <v>89</v>
      </c>
      <c r="Z614" s="209" t="s">
        <v>207</v>
      </c>
    </row>
    <row r="615" spans="1:26" s="209" customFormat="1" ht="16.5" customHeight="1" x14ac:dyDescent="0.25">
      <c r="A615" s="207">
        <v>5595</v>
      </c>
      <c r="B615" s="208">
        <v>43230</v>
      </c>
      <c r="C615" s="209" t="s">
        <v>990</v>
      </c>
      <c r="D615" s="209">
        <v>66.900000000000006</v>
      </c>
      <c r="E615" s="209">
        <v>56</v>
      </c>
      <c r="F615" s="209" t="s">
        <v>193</v>
      </c>
      <c r="G615" s="209">
        <v>625212</v>
      </c>
      <c r="H615" s="209">
        <v>13160</v>
      </c>
      <c r="I615" s="209">
        <v>21.7</v>
      </c>
      <c r="J615" s="209">
        <v>111</v>
      </c>
      <c r="K615" s="209">
        <v>111</v>
      </c>
      <c r="L615" s="209">
        <v>18.8</v>
      </c>
      <c r="M615" s="209">
        <v>0.94145043246839644</v>
      </c>
      <c r="N615" s="209">
        <v>4.9031000000000002</v>
      </c>
      <c r="O615" s="209">
        <v>5.1386000000000003</v>
      </c>
      <c r="P615" s="209">
        <v>0.68200000000000005</v>
      </c>
      <c r="Q615" s="209">
        <v>0.72899999999999998</v>
      </c>
      <c r="R615" s="209">
        <v>5.0552999999999999</v>
      </c>
      <c r="S615" s="209">
        <v>7.0000000000000007E-2</v>
      </c>
      <c r="T615" s="209">
        <v>7.1999999999999995E-2</v>
      </c>
      <c r="U615" s="209">
        <v>6.7000000000000004E-2</v>
      </c>
      <c r="V615" s="209">
        <v>6.7000000000000004E-2</v>
      </c>
      <c r="W615" s="209">
        <v>0</v>
      </c>
      <c r="X615" s="209" t="s">
        <v>1052</v>
      </c>
      <c r="Y615" s="209" t="s">
        <v>89</v>
      </c>
      <c r="Z615" s="209" t="s">
        <v>198</v>
      </c>
    </row>
    <row r="616" spans="1:26" s="209" customFormat="1" ht="16.5" customHeight="1" x14ac:dyDescent="0.25">
      <c r="A616" s="207">
        <v>5594</v>
      </c>
      <c r="B616" s="208">
        <v>43230</v>
      </c>
      <c r="C616" s="209" t="s">
        <v>327</v>
      </c>
      <c r="D616" s="209">
        <v>66.900000000000006</v>
      </c>
      <c r="E616" s="209">
        <v>56</v>
      </c>
      <c r="F616" s="209" t="s">
        <v>187</v>
      </c>
      <c r="G616" s="209">
        <v>916148</v>
      </c>
      <c r="H616" s="209">
        <v>13160</v>
      </c>
      <c r="I616" s="209">
        <v>33.6</v>
      </c>
      <c r="J616" s="209">
        <v>77.5</v>
      </c>
      <c r="K616" s="209">
        <v>77.5</v>
      </c>
      <c r="L616" s="209">
        <v>32.1</v>
      </c>
      <c r="M616" s="209">
        <v>0.86491442542787289</v>
      </c>
      <c r="N616" s="209">
        <v>5.0349000000000004</v>
      </c>
      <c r="O616" s="209">
        <v>4.9257</v>
      </c>
      <c r="P616" s="209">
        <v>0.35699999999999998</v>
      </c>
      <c r="Q616" s="209">
        <v>0.30499999999999999</v>
      </c>
      <c r="R616" s="209">
        <v>5.0552999999999999</v>
      </c>
      <c r="S616" s="209">
        <v>3.5999999999999997E-2</v>
      </c>
      <c r="T616" s="209">
        <v>3.1E-2</v>
      </c>
      <c r="U616" s="209">
        <v>2.9000000000000001E-2</v>
      </c>
      <c r="V616" s="209">
        <v>2.9000000000000001E-2</v>
      </c>
      <c r="W616" s="209">
        <v>0</v>
      </c>
      <c r="X616" s="209" t="s">
        <v>1052</v>
      </c>
      <c r="Y616" s="209" t="s">
        <v>89</v>
      </c>
      <c r="Z616" s="209" t="s">
        <v>207</v>
      </c>
    </row>
    <row r="617" spans="1:26" s="209" customFormat="1" ht="16.5" customHeight="1" x14ac:dyDescent="0.25">
      <c r="A617" s="207">
        <v>5593</v>
      </c>
      <c r="B617" s="208">
        <v>43230</v>
      </c>
      <c r="C617" s="209" t="s">
        <v>1430</v>
      </c>
      <c r="D617" s="209">
        <v>66.900000000000006</v>
      </c>
      <c r="E617" s="209">
        <v>56</v>
      </c>
      <c r="F617" s="209" t="s">
        <v>187</v>
      </c>
      <c r="G617" s="209">
        <v>916148</v>
      </c>
      <c r="H617" s="209">
        <v>13160</v>
      </c>
      <c r="I617" s="209">
        <v>35.1</v>
      </c>
      <c r="J617" s="209">
        <v>76</v>
      </c>
      <c r="K617" s="209">
        <v>76</v>
      </c>
      <c r="L617" s="209">
        <v>33.700000000000003</v>
      </c>
      <c r="M617" s="209">
        <v>0.85653753026634394</v>
      </c>
      <c r="N617" s="209">
        <v>4.8349000000000002</v>
      </c>
      <c r="O617" s="209">
        <v>5.1341000000000001</v>
      </c>
      <c r="P617" s="209">
        <v>0.30399999999999999</v>
      </c>
      <c r="Q617" s="209">
        <v>0.26900000000000002</v>
      </c>
      <c r="R617" s="209">
        <v>5.0552999999999999</v>
      </c>
      <c r="S617" s="209">
        <v>3.2000000000000001E-2</v>
      </c>
      <c r="T617" s="209">
        <v>2.5999999999999999E-2</v>
      </c>
      <c r="U617" s="209">
        <v>2.5000000000000001E-2</v>
      </c>
      <c r="V617" s="209">
        <v>2.5000000000000001E-2</v>
      </c>
      <c r="W617" s="209">
        <v>0</v>
      </c>
      <c r="X617" s="209" t="s">
        <v>1052</v>
      </c>
      <c r="Y617" s="209" t="s">
        <v>89</v>
      </c>
      <c r="Z617" s="209" t="s">
        <v>207</v>
      </c>
    </row>
    <row r="618" spans="1:26" s="209" customFormat="1" ht="16.5" customHeight="1" x14ac:dyDescent="0.25">
      <c r="A618" s="207">
        <v>5592</v>
      </c>
      <c r="B618" s="208">
        <v>43230</v>
      </c>
      <c r="C618" s="209" t="s">
        <v>1369</v>
      </c>
      <c r="D618" s="209">
        <v>66.900000000000006</v>
      </c>
      <c r="E618" s="209">
        <v>56</v>
      </c>
      <c r="F618" s="209" t="s">
        <v>187</v>
      </c>
      <c r="G618" s="209">
        <v>916148</v>
      </c>
      <c r="H618" s="209">
        <v>13160</v>
      </c>
      <c r="I618" s="209">
        <v>33.4</v>
      </c>
      <c r="J618" s="209">
        <v>74.5</v>
      </c>
      <c r="K618" s="209">
        <v>74.5</v>
      </c>
      <c r="L618" s="209">
        <v>32.1</v>
      </c>
      <c r="M618" s="209">
        <v>0.86491442542787289</v>
      </c>
      <c r="N618" s="209">
        <v>5.2312000000000003</v>
      </c>
      <c r="O618" s="209">
        <v>5.1942000000000004</v>
      </c>
      <c r="P618" s="209">
        <v>0.38700000000000001</v>
      </c>
      <c r="Q618" s="209">
        <v>0.33300000000000002</v>
      </c>
      <c r="R618" s="209">
        <v>5.0552999999999999</v>
      </c>
      <c r="S618" s="209">
        <v>3.6999999999999998E-2</v>
      </c>
      <c r="T618" s="209">
        <v>3.2000000000000001E-2</v>
      </c>
      <c r="U618" s="209">
        <v>0.03</v>
      </c>
      <c r="V618" s="209">
        <v>0.03</v>
      </c>
      <c r="W618" s="209">
        <v>0</v>
      </c>
      <c r="X618" s="209" t="s">
        <v>1052</v>
      </c>
      <c r="Y618" s="209" t="s">
        <v>89</v>
      </c>
      <c r="Z618" s="209" t="s">
        <v>207</v>
      </c>
    </row>
    <row r="619" spans="1:26" s="209" customFormat="1" ht="16.5" customHeight="1" x14ac:dyDescent="0.25">
      <c r="A619" s="207">
        <v>5591</v>
      </c>
      <c r="B619" s="208">
        <v>43230</v>
      </c>
      <c r="C619" s="209" t="s">
        <v>1429</v>
      </c>
      <c r="D619" s="209">
        <v>66.900000000000006</v>
      </c>
      <c r="E619" s="209">
        <v>56</v>
      </c>
      <c r="F619" s="209" t="s">
        <v>193</v>
      </c>
      <c r="G619" s="209">
        <v>625212</v>
      </c>
      <c r="H619" s="209">
        <v>13160</v>
      </c>
      <c r="I619" s="209">
        <v>23.4</v>
      </c>
      <c r="J619" s="209">
        <v>112</v>
      </c>
      <c r="K619" s="209">
        <v>112</v>
      </c>
      <c r="L619" s="209">
        <v>20.3</v>
      </c>
      <c r="M619" s="209">
        <v>0.9321475625823451</v>
      </c>
      <c r="N619" s="209">
        <v>5.1494999999999997</v>
      </c>
      <c r="O619" s="209">
        <v>4.8136999999999999</v>
      </c>
      <c r="P619" s="209">
        <v>0.94699999999999995</v>
      </c>
      <c r="Q619" s="209">
        <v>0.84199999999999997</v>
      </c>
      <c r="R619" s="209">
        <v>5.0552999999999999</v>
      </c>
      <c r="S619" s="209">
        <v>9.2999999999999999E-2</v>
      </c>
      <c r="T619" s="209">
        <v>8.7999999999999995E-2</v>
      </c>
      <c r="U619" s="209">
        <v>8.4000000000000005E-2</v>
      </c>
      <c r="V619" s="209">
        <v>8.4000000000000005E-2</v>
      </c>
      <c r="W619" s="209">
        <v>0</v>
      </c>
      <c r="X619" s="209" t="s">
        <v>1052</v>
      </c>
      <c r="Y619" s="209" t="s">
        <v>89</v>
      </c>
      <c r="Z619" s="209" t="s">
        <v>198</v>
      </c>
    </row>
    <row r="620" spans="1:26" s="209" customFormat="1" ht="16.5" customHeight="1" x14ac:dyDescent="0.25">
      <c r="A620" s="207">
        <v>5590</v>
      </c>
      <c r="B620" s="208">
        <v>43230</v>
      </c>
      <c r="C620" s="209" t="s">
        <v>1051</v>
      </c>
      <c r="D620" s="209">
        <v>66.400000000000006</v>
      </c>
      <c r="E620" s="209">
        <v>71</v>
      </c>
      <c r="F620" s="209" t="s">
        <v>193</v>
      </c>
      <c r="G620" s="209">
        <v>625212</v>
      </c>
      <c r="H620" s="209">
        <v>13160</v>
      </c>
      <c r="I620" s="209">
        <v>21.4</v>
      </c>
      <c r="J620" s="209">
        <v>113</v>
      </c>
      <c r="K620" s="209">
        <v>113</v>
      </c>
      <c r="L620" s="209">
        <v>18.399999999999999</v>
      </c>
      <c r="M620" s="209">
        <v>0.94396264176117406</v>
      </c>
      <c r="N620" s="209">
        <v>4.9340000000000002</v>
      </c>
      <c r="O620" s="209">
        <v>5.0048000000000004</v>
      </c>
      <c r="P620" s="209">
        <v>0.68400000000000005</v>
      </c>
      <c r="Q620" s="209">
        <v>0.63200000000000001</v>
      </c>
      <c r="R620" s="209">
        <v>5.0552999999999999</v>
      </c>
      <c r="S620" s="209">
        <v>7.0000000000000007E-2</v>
      </c>
      <c r="T620" s="209">
        <v>6.4000000000000001E-2</v>
      </c>
      <c r="U620" s="209">
        <v>6.3E-2</v>
      </c>
      <c r="V620" s="209">
        <v>6.3E-2</v>
      </c>
      <c r="W620" s="209">
        <v>0</v>
      </c>
      <c r="X620" s="209" t="s">
        <v>1052</v>
      </c>
      <c r="Y620" s="209" t="s">
        <v>89</v>
      </c>
      <c r="Z620" s="209" t="s">
        <v>198</v>
      </c>
    </row>
    <row r="621" spans="1:26" s="209" customFormat="1" ht="16.5" customHeight="1" x14ac:dyDescent="0.25">
      <c r="A621" s="207">
        <v>5589</v>
      </c>
      <c r="B621" s="208">
        <v>43229</v>
      </c>
      <c r="C621" s="209" t="s">
        <v>1420</v>
      </c>
      <c r="D621" s="209">
        <v>66.400000000000006</v>
      </c>
      <c r="E621" s="209">
        <v>71</v>
      </c>
      <c r="F621" s="209" t="s">
        <v>193</v>
      </c>
      <c r="G621" s="209">
        <v>625212</v>
      </c>
      <c r="H621" s="209">
        <v>13160</v>
      </c>
      <c r="I621" s="209">
        <v>21.6</v>
      </c>
      <c r="J621" s="209">
        <v>111</v>
      </c>
      <c r="K621" s="209">
        <v>111</v>
      </c>
      <c r="L621" s="209">
        <v>18.7</v>
      </c>
      <c r="M621" s="209">
        <v>0.94207723035952073</v>
      </c>
      <c r="N621" s="209">
        <v>2.0352000000000001</v>
      </c>
      <c r="O621" s="209">
        <v>2.1172</v>
      </c>
      <c r="P621" s="209">
        <v>1.1870000000000001</v>
      </c>
      <c r="Q621" s="209">
        <v>1.226</v>
      </c>
      <c r="R621" s="209">
        <v>5.0770999999999997</v>
      </c>
      <c r="S621" s="209">
        <v>0.29599999999999999</v>
      </c>
      <c r="T621" s="209">
        <v>0.29399999999999998</v>
      </c>
      <c r="U621" s="209">
        <v>0.27800000000000002</v>
      </c>
      <c r="V621" s="209">
        <v>0.27800000000000002</v>
      </c>
      <c r="W621" s="209">
        <v>0</v>
      </c>
      <c r="X621" s="209" t="s">
        <v>1052</v>
      </c>
      <c r="Y621" s="209" t="s">
        <v>89</v>
      </c>
      <c r="Z621" s="209" t="s">
        <v>198</v>
      </c>
    </row>
    <row r="622" spans="1:26" s="209" customFormat="1" ht="16.5" customHeight="1" x14ac:dyDescent="0.25">
      <c r="A622" s="207">
        <v>5588</v>
      </c>
      <c r="B622" s="208">
        <v>43229</v>
      </c>
      <c r="C622" s="209" t="s">
        <v>238</v>
      </c>
      <c r="D622" s="209">
        <v>66.400000000000006</v>
      </c>
      <c r="E622" s="209">
        <v>71</v>
      </c>
      <c r="F622" s="209" t="s">
        <v>193</v>
      </c>
      <c r="G622" s="209">
        <v>625212</v>
      </c>
      <c r="H622" s="209">
        <v>13160</v>
      </c>
      <c r="I622" s="209">
        <v>23.4</v>
      </c>
      <c r="J622" s="209">
        <v>110</v>
      </c>
      <c r="K622" s="209">
        <v>110</v>
      </c>
      <c r="L622" s="209">
        <v>20.399999999999999</v>
      </c>
      <c r="M622" s="209">
        <v>0.93153390388413426</v>
      </c>
      <c r="N622" s="209">
        <v>5.1700999999999997</v>
      </c>
      <c r="O622" s="209">
        <v>4.8520000000000003</v>
      </c>
      <c r="P622" s="209">
        <v>0.95199999999999996</v>
      </c>
      <c r="Q622" s="209">
        <v>0.84299999999999997</v>
      </c>
      <c r="R622" s="209">
        <v>5.0770999999999997</v>
      </c>
      <c r="S622" s="209">
        <v>9.2999999999999999E-2</v>
      </c>
      <c r="T622" s="209">
        <v>8.7999999999999995E-2</v>
      </c>
      <c r="U622" s="209">
        <v>8.4000000000000005E-2</v>
      </c>
      <c r="V622" s="209">
        <v>8.4000000000000005E-2</v>
      </c>
      <c r="W622" s="209">
        <v>0</v>
      </c>
      <c r="X622" s="209" t="s">
        <v>1052</v>
      </c>
      <c r="Y622" s="209" t="s">
        <v>89</v>
      </c>
      <c r="Z622" s="209" t="s">
        <v>198</v>
      </c>
    </row>
    <row r="623" spans="1:26" s="209" customFormat="1" ht="16.5" customHeight="1" x14ac:dyDescent="0.25">
      <c r="A623" s="207">
        <v>5587</v>
      </c>
      <c r="B623" s="208">
        <v>43229</v>
      </c>
      <c r="C623" s="209" t="s">
        <v>269</v>
      </c>
      <c r="D623" s="209">
        <v>66.400000000000006</v>
      </c>
      <c r="E623" s="209">
        <v>71</v>
      </c>
      <c r="F623" s="209" t="s">
        <v>193</v>
      </c>
      <c r="G623" s="209">
        <v>625212</v>
      </c>
      <c r="H623" s="209">
        <v>13160</v>
      </c>
      <c r="I623" s="209">
        <v>23.7</v>
      </c>
      <c r="J623" s="209">
        <v>112</v>
      </c>
      <c r="K623" s="209">
        <v>112</v>
      </c>
      <c r="L623" s="209">
        <v>20.6</v>
      </c>
      <c r="M623" s="209">
        <v>0.93030900723208421</v>
      </c>
      <c r="N623" s="209">
        <v>5.2039</v>
      </c>
      <c r="O623" s="209">
        <v>4.8193999999999999</v>
      </c>
      <c r="P623" s="209">
        <v>1.022</v>
      </c>
      <c r="Q623" s="209">
        <v>1.008</v>
      </c>
      <c r="R623" s="209">
        <v>5.0770999999999997</v>
      </c>
      <c r="S623" s="209">
        <v>0.1</v>
      </c>
      <c r="T623" s="209">
        <v>0.106</v>
      </c>
      <c r="U623" s="209">
        <v>9.6000000000000002E-2</v>
      </c>
      <c r="V623" s="209">
        <v>9.6000000000000002E-2</v>
      </c>
      <c r="W623" s="209">
        <v>0</v>
      </c>
      <c r="X623" s="209" t="s">
        <v>1052</v>
      </c>
      <c r="Y623" s="209" t="s">
        <v>89</v>
      </c>
      <c r="Z623" s="209" t="s">
        <v>198</v>
      </c>
    </row>
    <row r="624" spans="1:26" s="209" customFormat="1" ht="16.5" customHeight="1" x14ac:dyDescent="0.25">
      <c r="A624" s="207">
        <v>5586</v>
      </c>
      <c r="B624" s="208">
        <v>43229</v>
      </c>
      <c r="C624" s="209" t="s">
        <v>1252</v>
      </c>
      <c r="D624" s="209">
        <v>66.400000000000006</v>
      </c>
      <c r="E624" s="209">
        <v>71</v>
      </c>
      <c r="F624" s="209" t="s">
        <v>193</v>
      </c>
      <c r="G624" s="209">
        <v>625212</v>
      </c>
      <c r="H624" s="209">
        <v>13160</v>
      </c>
      <c r="I624" s="209">
        <v>21.5</v>
      </c>
      <c r="J624" s="209">
        <v>112</v>
      </c>
      <c r="K624" s="209">
        <v>112</v>
      </c>
      <c r="L624" s="209">
        <v>18.5</v>
      </c>
      <c r="M624" s="209">
        <v>0.94333333333333336</v>
      </c>
      <c r="N624" s="209">
        <v>5.1430999999999996</v>
      </c>
      <c r="O624" s="209">
        <v>5.0426000000000002</v>
      </c>
      <c r="P624" s="209">
        <v>0.92100000000000004</v>
      </c>
      <c r="Q624" s="209">
        <v>0.95699999999999996</v>
      </c>
      <c r="R624" s="209">
        <v>5.0770999999999997</v>
      </c>
      <c r="S624" s="209">
        <v>9.0999999999999998E-2</v>
      </c>
      <c r="T624" s="209">
        <v>9.6000000000000002E-2</v>
      </c>
      <c r="U624" s="209">
        <v>8.7999999999999995E-2</v>
      </c>
      <c r="V624" s="209">
        <v>8.7999999999999995E-2</v>
      </c>
      <c r="W624" s="209">
        <v>0</v>
      </c>
      <c r="X624" s="209" t="s">
        <v>1052</v>
      </c>
      <c r="Y624" s="209" t="s">
        <v>89</v>
      </c>
      <c r="Z624" s="209" t="s">
        <v>198</v>
      </c>
    </row>
    <row r="625" spans="1:26" s="209" customFormat="1" ht="16.5" customHeight="1" x14ac:dyDescent="0.25">
      <c r="A625" s="207">
        <v>5585</v>
      </c>
      <c r="B625" s="208">
        <v>43229</v>
      </c>
      <c r="C625" s="209" t="s">
        <v>1035</v>
      </c>
      <c r="D625" s="209">
        <v>66.400000000000006</v>
      </c>
      <c r="E625" s="209">
        <v>71</v>
      </c>
      <c r="F625" s="209" t="s">
        <v>187</v>
      </c>
      <c r="G625" s="209">
        <v>916148</v>
      </c>
      <c r="H625" s="209">
        <v>13160</v>
      </c>
      <c r="I625" s="209">
        <v>35.5</v>
      </c>
      <c r="J625" s="209">
        <v>76.5</v>
      </c>
      <c r="K625" s="209">
        <v>76.5</v>
      </c>
      <c r="L625" s="209">
        <v>34</v>
      </c>
      <c r="M625" s="209">
        <v>0.85498489425981872</v>
      </c>
      <c r="N625" s="209">
        <v>5.0186999999999999</v>
      </c>
      <c r="O625" s="209">
        <v>4.9023000000000003</v>
      </c>
      <c r="P625" s="209">
        <v>0.40699999999999997</v>
      </c>
      <c r="Q625" s="209">
        <v>0.34499999999999997</v>
      </c>
      <c r="R625" s="209">
        <v>5.0770999999999997</v>
      </c>
      <c r="S625" s="209">
        <v>4.1000000000000002E-2</v>
      </c>
      <c r="T625" s="209">
        <v>3.5999999999999997E-2</v>
      </c>
      <c r="U625" s="209">
        <v>3.3000000000000002E-2</v>
      </c>
      <c r="V625" s="209">
        <v>3.3000000000000002E-2</v>
      </c>
      <c r="W625" s="209">
        <v>0</v>
      </c>
      <c r="X625" s="209" t="s">
        <v>1052</v>
      </c>
      <c r="Y625" s="209" t="s">
        <v>89</v>
      </c>
      <c r="Z625" s="209" t="s">
        <v>207</v>
      </c>
    </row>
    <row r="626" spans="1:26" s="209" customFormat="1" ht="16.5" customHeight="1" x14ac:dyDescent="0.25">
      <c r="A626" s="207">
        <v>5584</v>
      </c>
      <c r="B626" s="208">
        <v>43229</v>
      </c>
      <c r="C626" s="209" t="s">
        <v>1285</v>
      </c>
      <c r="D626" s="209">
        <v>66.400000000000006</v>
      </c>
      <c r="E626" s="209">
        <v>71</v>
      </c>
      <c r="F626" s="209" t="s">
        <v>187</v>
      </c>
      <c r="G626" s="209">
        <v>916148</v>
      </c>
      <c r="H626" s="209">
        <v>13160</v>
      </c>
      <c r="I626" s="209">
        <v>35.1</v>
      </c>
      <c r="J626" s="209">
        <v>77</v>
      </c>
      <c r="K626" s="209">
        <v>77</v>
      </c>
      <c r="L626" s="209">
        <v>33.6</v>
      </c>
      <c r="M626" s="209">
        <v>0.85705632949727439</v>
      </c>
      <c r="N626" s="209">
        <v>4.8315000000000001</v>
      </c>
      <c r="O626" s="209">
        <v>5.1810999999999998</v>
      </c>
      <c r="P626" s="209">
        <v>0.40699999999999997</v>
      </c>
      <c r="Q626" s="209">
        <v>0.45300000000000001</v>
      </c>
      <c r="R626" s="209">
        <v>5.0770999999999997</v>
      </c>
      <c r="S626" s="209">
        <v>4.2999999999999997E-2</v>
      </c>
      <c r="T626" s="209">
        <v>4.3999999999999997E-2</v>
      </c>
      <c r="U626" s="209">
        <v>3.6999999999999998E-2</v>
      </c>
      <c r="V626" s="209">
        <v>3.6999999999999998E-2</v>
      </c>
      <c r="W626" s="209">
        <v>0</v>
      </c>
      <c r="X626" s="209" t="s">
        <v>1052</v>
      </c>
      <c r="Y626" s="209" t="s">
        <v>89</v>
      </c>
      <c r="Z626" s="209" t="s">
        <v>207</v>
      </c>
    </row>
    <row r="627" spans="1:26" s="209" customFormat="1" ht="16.5" customHeight="1" x14ac:dyDescent="0.25">
      <c r="A627" s="207">
        <v>5583</v>
      </c>
      <c r="B627" s="208">
        <v>43229</v>
      </c>
      <c r="C627" s="209" t="s">
        <v>479</v>
      </c>
      <c r="D627" s="209">
        <v>66.400000000000006</v>
      </c>
      <c r="E627" s="209">
        <v>71</v>
      </c>
      <c r="F627" s="209" t="s">
        <v>193</v>
      </c>
      <c r="G627" s="209">
        <v>625212</v>
      </c>
      <c r="H627" s="209">
        <v>13160</v>
      </c>
      <c r="I627" s="209">
        <v>23.4</v>
      </c>
      <c r="J627" s="209">
        <v>112</v>
      </c>
      <c r="K627" s="209">
        <v>112</v>
      </c>
      <c r="L627" s="209">
        <v>20.3</v>
      </c>
      <c r="M627" s="209">
        <v>0.9321475625823451</v>
      </c>
      <c r="N627" s="209">
        <v>4.7184999999999997</v>
      </c>
      <c r="O627" s="209">
        <v>5.0922999999999998</v>
      </c>
      <c r="P627" s="209">
        <v>0.81299999999999994</v>
      </c>
      <c r="Q627" s="209">
        <v>0.80900000000000005</v>
      </c>
      <c r="R627" s="209">
        <v>5.0770999999999997</v>
      </c>
      <c r="S627" s="209">
        <v>8.6999999999999994E-2</v>
      </c>
      <c r="T627" s="209">
        <v>8.1000000000000003E-2</v>
      </c>
      <c r="U627" s="209">
        <v>7.8E-2</v>
      </c>
      <c r="V627" s="209">
        <v>7.8E-2</v>
      </c>
      <c r="W627" s="209">
        <v>0</v>
      </c>
      <c r="X627" s="209" t="s">
        <v>1052</v>
      </c>
      <c r="Y627" s="209" t="s">
        <v>89</v>
      </c>
      <c r="Z627" s="209" t="s">
        <v>198</v>
      </c>
    </row>
    <row r="628" spans="1:26" s="209" customFormat="1" ht="16.5" customHeight="1" x14ac:dyDescent="0.25">
      <c r="A628" s="207">
        <v>5582</v>
      </c>
      <c r="B628" s="208">
        <v>43228</v>
      </c>
      <c r="C628" s="209" t="s">
        <v>350</v>
      </c>
      <c r="D628" s="209">
        <v>66.900000000000006</v>
      </c>
      <c r="E628" s="209">
        <v>61</v>
      </c>
      <c r="F628" s="209" t="s">
        <v>193</v>
      </c>
      <c r="G628" s="209">
        <v>625212</v>
      </c>
      <c r="H628" s="209">
        <v>13160</v>
      </c>
      <c r="I628" s="209">
        <v>23.5</v>
      </c>
      <c r="J628" s="209">
        <v>112</v>
      </c>
      <c r="K628" s="209">
        <v>112</v>
      </c>
      <c r="L628" s="209">
        <v>20.399999999999999</v>
      </c>
      <c r="M628" s="209">
        <v>0.93153390388413426</v>
      </c>
      <c r="N628" s="209">
        <v>5.0692000000000004</v>
      </c>
      <c r="O628" s="209">
        <v>4.8349000000000002</v>
      </c>
      <c r="P628" s="209">
        <v>0.65600000000000003</v>
      </c>
      <c r="Q628" s="209">
        <v>0.54800000000000004</v>
      </c>
      <c r="R628" s="209">
        <v>5.2601000000000004</v>
      </c>
      <c r="S628" s="209">
        <v>6.8000000000000005E-2</v>
      </c>
      <c r="T628" s="209">
        <v>0.06</v>
      </c>
      <c r="U628" s="209">
        <v>0.06</v>
      </c>
      <c r="V628" s="209">
        <v>0.06</v>
      </c>
      <c r="W628" s="209">
        <v>0</v>
      </c>
      <c r="X628" s="209" t="s">
        <v>1052</v>
      </c>
      <c r="Y628" s="209" t="s">
        <v>89</v>
      </c>
      <c r="Z628" s="209" t="s">
        <v>198</v>
      </c>
    </row>
    <row r="629" spans="1:26" s="209" customFormat="1" ht="16.5" customHeight="1" x14ac:dyDescent="0.25">
      <c r="A629" s="207">
        <v>5581</v>
      </c>
      <c r="B629" s="208">
        <v>43228</v>
      </c>
      <c r="C629" s="209" t="s">
        <v>591</v>
      </c>
      <c r="D629" s="209">
        <v>66.900000000000006</v>
      </c>
      <c r="E629" s="209">
        <v>61</v>
      </c>
      <c r="F629" s="209" t="s">
        <v>193</v>
      </c>
      <c r="G629" s="209">
        <v>625212</v>
      </c>
      <c r="H629" s="209">
        <v>13160</v>
      </c>
      <c r="I629" s="209">
        <v>23.5</v>
      </c>
      <c r="J629" s="209">
        <v>112</v>
      </c>
      <c r="K629" s="209">
        <v>112</v>
      </c>
      <c r="L629" s="209">
        <v>20.399999999999999</v>
      </c>
      <c r="M629" s="209">
        <v>0.93153390388413426</v>
      </c>
      <c r="N629" s="209">
        <v>4.8033999999999999</v>
      </c>
      <c r="O629" s="209">
        <v>5.1684000000000001</v>
      </c>
      <c r="P629" s="209">
        <v>0.65600000000000003</v>
      </c>
      <c r="Q629" s="209">
        <v>0.67100000000000004</v>
      </c>
      <c r="R629" s="209">
        <v>5.2601000000000004</v>
      </c>
      <c r="S629" s="209">
        <v>7.1999999999999995E-2</v>
      </c>
      <c r="T629" s="209">
        <v>6.8000000000000005E-2</v>
      </c>
      <c r="U629" s="209">
        <v>6.5000000000000002E-2</v>
      </c>
      <c r="V629" s="209">
        <v>6.5000000000000002E-2</v>
      </c>
      <c r="W629" s="209">
        <v>0</v>
      </c>
      <c r="X629" s="209" t="s">
        <v>1052</v>
      </c>
      <c r="Y629" s="209" t="s">
        <v>89</v>
      </c>
      <c r="Z629" s="209" t="s">
        <v>198</v>
      </c>
    </row>
    <row r="630" spans="1:26" s="209" customFormat="1" ht="16.5" customHeight="1" x14ac:dyDescent="0.25">
      <c r="A630" s="207">
        <v>5580</v>
      </c>
      <c r="B630" s="208">
        <v>43228</v>
      </c>
      <c r="C630" s="209" t="s">
        <v>1332</v>
      </c>
      <c r="D630" s="209">
        <v>66.900000000000006</v>
      </c>
      <c r="E630" s="209">
        <v>61</v>
      </c>
      <c r="F630" s="209" t="s">
        <v>187</v>
      </c>
      <c r="G630" s="209">
        <v>916148</v>
      </c>
      <c r="H630" s="209">
        <v>13160</v>
      </c>
      <c r="I630" s="209">
        <v>35.4</v>
      </c>
      <c r="J630" s="209">
        <v>74</v>
      </c>
      <c r="K630" s="209">
        <v>74</v>
      </c>
      <c r="L630" s="209">
        <v>34.1</v>
      </c>
      <c r="M630" s="209">
        <v>0.85446859903381644</v>
      </c>
      <c r="N630" s="209">
        <v>5.0067000000000004</v>
      </c>
      <c r="O630" s="209">
        <v>5.2846000000000002</v>
      </c>
      <c r="P630" s="209">
        <v>0.33500000000000002</v>
      </c>
      <c r="Q630" s="209">
        <v>0.28399999999999997</v>
      </c>
      <c r="R630" s="209">
        <v>5.2601000000000004</v>
      </c>
      <c r="S630" s="209">
        <v>3.5000000000000003E-2</v>
      </c>
      <c r="T630" s="209">
        <v>2.8000000000000001E-2</v>
      </c>
      <c r="U630" s="209">
        <v>2.7E-2</v>
      </c>
      <c r="V630" s="209">
        <v>2.7E-2</v>
      </c>
      <c r="W630" s="209">
        <v>0</v>
      </c>
      <c r="X630" s="209" t="s">
        <v>1052</v>
      </c>
      <c r="Y630" s="209" t="s">
        <v>89</v>
      </c>
      <c r="Z630" s="209" t="s">
        <v>207</v>
      </c>
    </row>
    <row r="631" spans="1:26" s="209" customFormat="1" ht="16.5" customHeight="1" x14ac:dyDescent="0.25">
      <c r="A631" s="207">
        <v>5579</v>
      </c>
      <c r="B631" s="208">
        <v>43228</v>
      </c>
      <c r="C631" s="209" t="s">
        <v>1428</v>
      </c>
      <c r="D631" s="209">
        <v>66.900000000000006</v>
      </c>
      <c r="E631" s="209">
        <v>61</v>
      </c>
      <c r="F631" s="209" t="s">
        <v>193</v>
      </c>
      <c r="G631" s="209">
        <v>625212</v>
      </c>
      <c r="H631" s="209">
        <v>13160</v>
      </c>
      <c r="I631" s="209">
        <v>23.5</v>
      </c>
      <c r="J631" s="209">
        <v>109</v>
      </c>
      <c r="K631" s="209">
        <v>109</v>
      </c>
      <c r="L631" s="209">
        <v>20.6</v>
      </c>
      <c r="M631" s="209">
        <v>0.93030900723208421</v>
      </c>
      <c r="N631" s="209">
        <v>5.0646000000000004</v>
      </c>
      <c r="O631" s="209">
        <v>5.1563999999999997</v>
      </c>
      <c r="P631" s="209">
        <v>0.85399999999999998</v>
      </c>
      <c r="Q631" s="209">
        <v>0.79200000000000004</v>
      </c>
      <c r="R631" s="209">
        <v>5.2601000000000004</v>
      </c>
      <c r="S631" s="209">
        <v>8.8999999999999996E-2</v>
      </c>
      <c r="T631" s="209">
        <v>8.1000000000000003E-2</v>
      </c>
      <c r="U631" s="209">
        <v>7.9000000000000001E-2</v>
      </c>
      <c r="V631" s="209">
        <v>7.9000000000000001E-2</v>
      </c>
      <c r="W631" s="209">
        <v>0</v>
      </c>
      <c r="X631" s="209" t="s">
        <v>1052</v>
      </c>
      <c r="Y631" s="209" t="s">
        <v>89</v>
      </c>
      <c r="Z631" s="209" t="s">
        <v>198</v>
      </c>
    </row>
    <row r="632" spans="1:26" s="209" customFormat="1" ht="16.5" customHeight="1" x14ac:dyDescent="0.25">
      <c r="A632" s="207">
        <v>5578</v>
      </c>
      <c r="B632" s="208">
        <v>43228</v>
      </c>
      <c r="C632" s="209" t="s">
        <v>235</v>
      </c>
      <c r="D632" s="209">
        <v>66.900000000000006</v>
      </c>
      <c r="E632" s="209">
        <v>61</v>
      </c>
      <c r="F632" s="209" t="s">
        <v>187</v>
      </c>
      <c r="G632" s="209">
        <v>916148</v>
      </c>
      <c r="H632" s="209">
        <v>13160</v>
      </c>
      <c r="I632" s="209">
        <v>35.5</v>
      </c>
      <c r="J632" s="209">
        <v>75.5</v>
      </c>
      <c r="K632" s="209">
        <v>75.5</v>
      </c>
      <c r="L632" s="209">
        <v>34.1</v>
      </c>
      <c r="M632" s="209">
        <v>0.85446859903381644</v>
      </c>
      <c r="N632" s="209">
        <v>4.9245999999999999</v>
      </c>
      <c r="O632" s="209">
        <v>5.0217999999999998</v>
      </c>
      <c r="P632" s="209">
        <v>0.32400000000000001</v>
      </c>
      <c r="Q632" s="209">
        <v>0.39200000000000002</v>
      </c>
      <c r="R632" s="209">
        <v>5.2601000000000004</v>
      </c>
      <c r="S632" s="209">
        <v>3.5000000000000003E-2</v>
      </c>
      <c r="T632" s="209">
        <v>4.1000000000000002E-2</v>
      </c>
      <c r="U632" s="209">
        <v>3.2000000000000001E-2</v>
      </c>
      <c r="V632" s="209">
        <v>3.2000000000000001E-2</v>
      </c>
      <c r="W632" s="209">
        <v>0</v>
      </c>
      <c r="X632" s="209" t="s">
        <v>1052</v>
      </c>
      <c r="Y632" s="209" t="s">
        <v>89</v>
      </c>
      <c r="Z632" s="209" t="s">
        <v>207</v>
      </c>
    </row>
    <row r="633" spans="1:26" s="209" customFormat="1" ht="16.5" customHeight="1" x14ac:dyDescent="0.25">
      <c r="A633" s="207">
        <v>5577</v>
      </c>
      <c r="B633" s="208">
        <v>43228</v>
      </c>
      <c r="C633" s="209" t="s">
        <v>1427</v>
      </c>
      <c r="D633" s="209">
        <v>66.900000000000006</v>
      </c>
      <c r="E633" s="209">
        <v>61</v>
      </c>
      <c r="F633" s="209" t="s">
        <v>193</v>
      </c>
      <c r="G633" s="209">
        <v>625212</v>
      </c>
      <c r="H633" s="209">
        <v>13160</v>
      </c>
      <c r="I633" s="209">
        <v>23.3</v>
      </c>
      <c r="J633" s="209">
        <v>109</v>
      </c>
      <c r="K633" s="209">
        <v>109</v>
      </c>
      <c r="L633" s="209">
        <v>20.399999999999999</v>
      </c>
      <c r="M633" s="209">
        <v>0.93153390388413426</v>
      </c>
      <c r="N633" s="209">
        <v>4.8216000000000001</v>
      </c>
      <c r="O633" s="209">
        <v>4.9215</v>
      </c>
      <c r="P633" s="209">
        <v>0.86399999999999999</v>
      </c>
      <c r="Q633" s="209">
        <v>0.82599999999999996</v>
      </c>
      <c r="R633" s="209">
        <v>5.2601000000000004</v>
      </c>
      <c r="S633" s="209">
        <v>9.4E-2</v>
      </c>
      <c r="T633" s="209">
        <v>8.7999999999999995E-2</v>
      </c>
      <c r="U633" s="209">
        <v>8.5000000000000006E-2</v>
      </c>
      <c r="V633" s="209">
        <v>8.5000000000000006E-2</v>
      </c>
      <c r="W633" s="209">
        <v>0</v>
      </c>
      <c r="X633" s="209" t="s">
        <v>1052</v>
      </c>
      <c r="Y633" s="209" t="s">
        <v>89</v>
      </c>
      <c r="Z633" s="209" t="s">
        <v>198</v>
      </c>
    </row>
    <row r="634" spans="1:26" s="209" customFormat="1" ht="16.5" customHeight="1" x14ac:dyDescent="0.25">
      <c r="A634" s="207">
        <v>5576</v>
      </c>
      <c r="B634" s="208">
        <v>43228</v>
      </c>
      <c r="C634" s="209" t="s">
        <v>435</v>
      </c>
      <c r="D634" s="209">
        <v>66.900000000000006</v>
      </c>
      <c r="E634" s="209">
        <v>61</v>
      </c>
      <c r="F634" s="209" t="s">
        <v>187</v>
      </c>
      <c r="G634" s="209">
        <v>916148</v>
      </c>
      <c r="H634" s="209">
        <v>13160</v>
      </c>
      <c r="I634" s="209">
        <v>34.9</v>
      </c>
      <c r="J634" s="209">
        <v>75.5</v>
      </c>
      <c r="K634" s="209">
        <v>75.5</v>
      </c>
      <c r="L634" s="209">
        <v>33.5</v>
      </c>
      <c r="M634" s="209">
        <v>0.85757575757575755</v>
      </c>
      <c r="N634" s="209">
        <v>5.0644999999999998</v>
      </c>
      <c r="O634" s="209">
        <v>5.1117999999999997</v>
      </c>
      <c r="P634" s="209">
        <v>0.23400000000000001</v>
      </c>
      <c r="Q634" s="209">
        <v>0.19400000000000001</v>
      </c>
      <c r="R634" s="209">
        <v>5.2601000000000004</v>
      </c>
      <c r="S634" s="209">
        <v>2.4E-2</v>
      </c>
      <c r="T634" s="209">
        <v>0.02</v>
      </c>
      <c r="U634" s="209">
        <v>1.9E-2</v>
      </c>
      <c r="V634" s="209">
        <v>1.9E-2</v>
      </c>
      <c r="W634" s="209">
        <v>0</v>
      </c>
      <c r="X634" s="209" t="s">
        <v>1052</v>
      </c>
      <c r="Y634" s="209" t="s">
        <v>89</v>
      </c>
      <c r="Z634" s="209" t="s">
        <v>207</v>
      </c>
    </row>
    <row r="635" spans="1:26" s="209" customFormat="1" ht="16.5" customHeight="1" x14ac:dyDescent="0.25">
      <c r="A635" s="207">
        <v>5575</v>
      </c>
      <c r="B635" s="208">
        <v>43228</v>
      </c>
      <c r="C635" s="209" t="s">
        <v>1426</v>
      </c>
      <c r="D635" s="209">
        <v>66.900000000000006</v>
      </c>
      <c r="E635" s="209">
        <v>61</v>
      </c>
      <c r="F635" s="209" t="s">
        <v>193</v>
      </c>
      <c r="G635" s="209">
        <v>625212</v>
      </c>
      <c r="H635" s="209">
        <v>13160</v>
      </c>
      <c r="I635" s="209">
        <v>23.6</v>
      </c>
      <c r="J635" s="209">
        <v>112</v>
      </c>
      <c r="K635" s="209">
        <v>112</v>
      </c>
      <c r="L635" s="209">
        <v>20.5</v>
      </c>
      <c r="M635" s="209">
        <v>0.93092105263157898</v>
      </c>
      <c r="N635" s="209">
        <v>4.8672000000000004</v>
      </c>
      <c r="O635" s="209">
        <v>4.9889999999999999</v>
      </c>
      <c r="P635" s="209">
        <v>0.82399999999999995</v>
      </c>
      <c r="Q635" s="209">
        <v>0.751</v>
      </c>
      <c r="R635" s="209">
        <v>5.2601000000000004</v>
      </c>
      <c r="S635" s="209">
        <v>8.8999999999999996E-2</v>
      </c>
      <c r="T635" s="209">
        <v>7.9000000000000001E-2</v>
      </c>
      <c r="U635" s="209">
        <v>7.8E-2</v>
      </c>
      <c r="V635" s="209">
        <v>7.8E-2</v>
      </c>
      <c r="W635" s="209">
        <v>0</v>
      </c>
      <c r="X635" s="209" t="s">
        <v>1052</v>
      </c>
      <c r="Y635" s="209" t="s">
        <v>89</v>
      </c>
      <c r="Z635" s="209" t="s">
        <v>198</v>
      </c>
    </row>
    <row r="636" spans="1:26" s="209" customFormat="1" ht="16.5" customHeight="1" x14ac:dyDescent="0.25">
      <c r="A636" s="207">
        <v>5574</v>
      </c>
      <c r="B636" s="208">
        <v>43228</v>
      </c>
      <c r="C636" s="209" t="s">
        <v>630</v>
      </c>
      <c r="D636" s="209">
        <v>66.900000000000006</v>
      </c>
      <c r="E636" s="209">
        <v>61</v>
      </c>
      <c r="F636" s="209" t="s">
        <v>187</v>
      </c>
      <c r="G636" s="209">
        <v>916148</v>
      </c>
      <c r="H636" s="209">
        <v>13160</v>
      </c>
      <c r="I636" s="209">
        <v>35.299999999999997</v>
      </c>
      <c r="J636" s="209">
        <v>73.5</v>
      </c>
      <c r="K636" s="209">
        <v>73.5</v>
      </c>
      <c r="L636" s="209">
        <v>34.1</v>
      </c>
      <c r="M636" s="209">
        <v>0.85446859903381644</v>
      </c>
      <c r="N636" s="209">
        <v>5.3188000000000004</v>
      </c>
      <c r="O636" s="209">
        <v>5.1642000000000001</v>
      </c>
      <c r="P636" s="209">
        <v>0.38400000000000001</v>
      </c>
      <c r="Q636" s="209">
        <v>0.33400000000000002</v>
      </c>
      <c r="R636" s="209">
        <v>5.2601000000000004</v>
      </c>
      <c r="S636" s="209">
        <v>3.7999999999999999E-2</v>
      </c>
      <c r="T636" s="209">
        <v>3.4000000000000002E-2</v>
      </c>
      <c r="U636" s="209">
        <v>3.1E-2</v>
      </c>
      <c r="V636" s="209">
        <v>3.1E-2</v>
      </c>
      <c r="W636" s="209">
        <v>0</v>
      </c>
      <c r="X636" s="209" t="s">
        <v>1052</v>
      </c>
      <c r="Y636" s="209" t="s">
        <v>89</v>
      </c>
      <c r="Z636" s="209" t="s">
        <v>207</v>
      </c>
    </row>
    <row r="637" spans="1:26" s="209" customFormat="1" ht="16.5" customHeight="1" x14ac:dyDescent="0.25">
      <c r="A637" s="207">
        <v>5573</v>
      </c>
      <c r="B637" s="208">
        <v>43228</v>
      </c>
      <c r="C637" s="209" t="s">
        <v>228</v>
      </c>
      <c r="D637" s="209">
        <v>66.900000000000006</v>
      </c>
      <c r="E637" s="209">
        <v>61</v>
      </c>
      <c r="F637" s="209" t="s">
        <v>193</v>
      </c>
      <c r="G637" s="209">
        <v>625212</v>
      </c>
      <c r="H637" s="209">
        <v>13160</v>
      </c>
      <c r="I637" s="209">
        <v>23.6</v>
      </c>
      <c r="J637" s="209">
        <v>112</v>
      </c>
      <c r="K637" s="209">
        <v>112</v>
      </c>
      <c r="L637" s="209">
        <v>20.5</v>
      </c>
      <c r="M637" s="209">
        <v>0.93092105263157898</v>
      </c>
      <c r="N637" s="209">
        <v>5.0317999999999996</v>
      </c>
      <c r="O637" s="209">
        <v>4.8278999999999996</v>
      </c>
      <c r="P637" s="209">
        <v>0.78400000000000003</v>
      </c>
      <c r="Q637" s="209">
        <v>0.71799999999999997</v>
      </c>
      <c r="R637" s="209">
        <v>5.2601000000000004</v>
      </c>
      <c r="S637" s="209">
        <v>8.2000000000000003E-2</v>
      </c>
      <c r="T637" s="209">
        <v>7.8E-2</v>
      </c>
      <c r="U637" s="209">
        <v>7.3999999999999996E-2</v>
      </c>
      <c r="V637" s="209">
        <v>7.3999999999999996E-2</v>
      </c>
      <c r="W637" s="209">
        <v>0</v>
      </c>
      <c r="X637" s="209" t="s">
        <v>1052</v>
      </c>
      <c r="Y637" s="209" t="s">
        <v>89</v>
      </c>
      <c r="Z637" s="209" t="s">
        <v>198</v>
      </c>
    </row>
    <row r="638" spans="1:26" s="209" customFormat="1" ht="16.5" customHeight="1" x14ac:dyDescent="0.25">
      <c r="A638" s="207">
        <v>5572</v>
      </c>
      <c r="B638" s="208">
        <v>43227</v>
      </c>
      <c r="C638" s="209" t="s">
        <v>1411</v>
      </c>
      <c r="D638" s="209">
        <v>66.8</v>
      </c>
      <c r="E638" s="209">
        <v>59</v>
      </c>
      <c r="F638" s="209" t="s">
        <v>193</v>
      </c>
      <c r="G638" s="209">
        <v>625212</v>
      </c>
      <c r="H638" s="209">
        <v>13160</v>
      </c>
      <c r="I638" s="209">
        <v>23.5</v>
      </c>
      <c r="J638" s="209">
        <v>112</v>
      </c>
      <c r="K638" s="209">
        <v>112</v>
      </c>
      <c r="L638" s="209">
        <v>20.399999999999999</v>
      </c>
      <c r="M638" s="209">
        <v>0.93153390388413426</v>
      </c>
      <c r="N638" s="209">
        <v>4.9328000000000003</v>
      </c>
      <c r="O638" s="209">
        <v>4.9801000000000002</v>
      </c>
      <c r="P638" s="209">
        <v>0.89200000000000002</v>
      </c>
      <c r="Q638" s="209">
        <v>0.94599999999999995</v>
      </c>
      <c r="R638" s="209">
        <v>5.0258000000000003</v>
      </c>
      <c r="S638" s="209">
        <v>9.0999999999999998E-2</v>
      </c>
      <c r="T638" s="209">
        <v>9.5000000000000001E-2</v>
      </c>
      <c r="U638" s="209">
        <v>8.6999999999999994E-2</v>
      </c>
      <c r="V638" s="209">
        <v>8.6999999999999994E-2</v>
      </c>
      <c r="W638" s="209">
        <v>0</v>
      </c>
      <c r="X638" s="209" t="s">
        <v>1052</v>
      </c>
      <c r="Y638" s="209" t="s">
        <v>89</v>
      </c>
      <c r="Z638" s="209" t="s">
        <v>198</v>
      </c>
    </row>
    <row r="639" spans="1:26" s="209" customFormat="1" ht="16.5" customHeight="1" x14ac:dyDescent="0.25">
      <c r="A639" s="207">
        <v>5571</v>
      </c>
      <c r="B639" s="208">
        <v>43227</v>
      </c>
      <c r="C639" s="209" t="s">
        <v>283</v>
      </c>
      <c r="D639" s="209">
        <v>66.8</v>
      </c>
      <c r="E639" s="209">
        <v>59</v>
      </c>
      <c r="F639" s="209" t="s">
        <v>193</v>
      </c>
      <c r="G639" s="209">
        <v>625212</v>
      </c>
      <c r="H639" s="209">
        <v>13160</v>
      </c>
      <c r="I639" s="209">
        <v>23.4</v>
      </c>
      <c r="J639" s="209">
        <v>112</v>
      </c>
      <c r="K639" s="209">
        <v>112</v>
      </c>
      <c r="L639" s="209">
        <v>20.3</v>
      </c>
      <c r="M639" s="209">
        <v>0.9321475625823451</v>
      </c>
      <c r="N639" s="209">
        <v>5.1528999999999998</v>
      </c>
      <c r="O639" s="209">
        <v>4.8041999999999998</v>
      </c>
      <c r="P639" s="209">
        <v>0.73899999999999999</v>
      </c>
      <c r="Q639" s="209">
        <v>0.628</v>
      </c>
      <c r="R639" s="209">
        <v>5.0258000000000003</v>
      </c>
      <c r="S639" s="209">
        <v>7.1999999999999995E-2</v>
      </c>
      <c r="T639" s="209">
        <v>6.6000000000000003E-2</v>
      </c>
      <c r="U639" s="209">
        <v>6.4000000000000001E-2</v>
      </c>
      <c r="V639" s="209">
        <v>6.4000000000000001E-2</v>
      </c>
      <c r="W639" s="209">
        <v>0</v>
      </c>
      <c r="X639" s="209" t="s">
        <v>1052</v>
      </c>
      <c r="Y639" s="209" t="s">
        <v>89</v>
      </c>
      <c r="Z639" s="209" t="s">
        <v>198</v>
      </c>
    </row>
    <row r="640" spans="1:26" s="209" customFormat="1" ht="16.5" customHeight="1" x14ac:dyDescent="0.25">
      <c r="A640" s="207">
        <v>5570</v>
      </c>
      <c r="B640" s="208">
        <v>43227</v>
      </c>
      <c r="C640" s="209" t="s">
        <v>204</v>
      </c>
      <c r="D640" s="209">
        <v>66.8</v>
      </c>
      <c r="E640" s="209">
        <v>59</v>
      </c>
      <c r="F640" s="209" t="s">
        <v>193</v>
      </c>
      <c r="G640" s="209">
        <v>625212</v>
      </c>
      <c r="H640" s="209">
        <v>13160</v>
      </c>
      <c r="I640" s="209">
        <v>23.4</v>
      </c>
      <c r="J640" s="209">
        <v>112</v>
      </c>
      <c r="K640" s="209">
        <v>112</v>
      </c>
      <c r="L640" s="209">
        <v>20.3</v>
      </c>
      <c r="M640" s="209">
        <v>0.9321475625823451</v>
      </c>
      <c r="N640" s="209">
        <v>4.7233999999999998</v>
      </c>
      <c r="O640" s="209">
        <v>4.8573000000000004</v>
      </c>
      <c r="P640" s="209">
        <v>0.64400000000000002</v>
      </c>
      <c r="Q640" s="209">
        <v>0.56599999999999995</v>
      </c>
      <c r="R640" s="209">
        <v>5.0258000000000003</v>
      </c>
      <c r="S640" s="209">
        <v>6.9000000000000006E-2</v>
      </c>
      <c r="T640" s="209">
        <v>5.8999999999999997E-2</v>
      </c>
      <c r="U640" s="209">
        <v>0.06</v>
      </c>
      <c r="V640" s="209">
        <v>0.06</v>
      </c>
      <c r="W640" s="209">
        <v>0</v>
      </c>
      <c r="X640" s="209" t="s">
        <v>1052</v>
      </c>
      <c r="Y640" s="209" t="s">
        <v>89</v>
      </c>
      <c r="Z640" s="209" t="s">
        <v>198</v>
      </c>
    </row>
    <row r="641" spans="1:26" s="209" customFormat="1" ht="16.5" customHeight="1" x14ac:dyDescent="0.25">
      <c r="A641" s="207">
        <v>5569</v>
      </c>
      <c r="B641" s="208">
        <v>43227</v>
      </c>
      <c r="C641" s="209" t="s">
        <v>1304</v>
      </c>
      <c r="D641" s="209">
        <v>66.8</v>
      </c>
      <c r="E641" s="209">
        <v>59</v>
      </c>
      <c r="F641" s="209" t="s">
        <v>187</v>
      </c>
      <c r="G641" s="209">
        <v>916148</v>
      </c>
      <c r="H641" s="209">
        <v>13160</v>
      </c>
      <c r="I641" s="209">
        <v>34.4</v>
      </c>
      <c r="J641" s="209">
        <v>76.5</v>
      </c>
      <c r="K641" s="209">
        <v>76.5</v>
      </c>
      <c r="L641" s="209">
        <v>32.9</v>
      </c>
      <c r="M641" s="209">
        <v>0.86070559610705588</v>
      </c>
      <c r="N641" s="209">
        <v>4.9256000000000002</v>
      </c>
      <c r="O641" s="209">
        <v>4.9954999999999998</v>
      </c>
      <c r="P641" s="209">
        <v>0.26800000000000002</v>
      </c>
      <c r="Q641" s="209">
        <v>0.22700000000000001</v>
      </c>
      <c r="R641" s="209">
        <v>5.0258000000000003</v>
      </c>
      <c r="S641" s="209">
        <v>2.7E-2</v>
      </c>
      <c r="T641" s="209">
        <v>2.3E-2</v>
      </c>
      <c r="U641" s="209">
        <v>2.1999999999999999E-2</v>
      </c>
      <c r="V641" s="209">
        <v>2.1999999999999999E-2</v>
      </c>
      <c r="W641" s="209">
        <v>0</v>
      </c>
      <c r="X641" s="209" t="s">
        <v>1052</v>
      </c>
      <c r="Y641" s="209" t="s">
        <v>89</v>
      </c>
      <c r="Z641" s="209" t="s">
        <v>207</v>
      </c>
    </row>
    <row r="642" spans="1:26" s="209" customFormat="1" ht="16.5" customHeight="1" x14ac:dyDescent="0.25">
      <c r="A642" s="207">
        <v>5568</v>
      </c>
      <c r="B642" s="208">
        <v>43227</v>
      </c>
      <c r="C642" s="209" t="s">
        <v>379</v>
      </c>
      <c r="D642" s="209">
        <v>66.8</v>
      </c>
      <c r="E642" s="209">
        <v>59</v>
      </c>
      <c r="F642" s="209" t="s">
        <v>187</v>
      </c>
      <c r="G642" s="209">
        <v>916148</v>
      </c>
      <c r="H642" s="209">
        <v>13160</v>
      </c>
      <c r="I642" s="209">
        <v>34.700000000000003</v>
      </c>
      <c r="J642" s="209">
        <v>74</v>
      </c>
      <c r="K642" s="209">
        <v>74</v>
      </c>
      <c r="L642" s="209">
        <v>33.5</v>
      </c>
      <c r="M642" s="209">
        <v>0.85757575757575755</v>
      </c>
      <c r="N642" s="209">
        <v>5.1738999999999997</v>
      </c>
      <c r="O642" s="209">
        <v>5.0842999999999998</v>
      </c>
      <c r="P642" s="209">
        <v>0.247</v>
      </c>
      <c r="Q642" s="209">
        <v>0.22600000000000001</v>
      </c>
      <c r="R642" s="209">
        <v>5.0258000000000003</v>
      </c>
      <c r="S642" s="209">
        <v>2.4E-2</v>
      </c>
      <c r="T642" s="209">
        <v>2.1999999999999999E-2</v>
      </c>
      <c r="U642" s="209">
        <v>0.02</v>
      </c>
      <c r="V642" s="209">
        <v>0.02</v>
      </c>
      <c r="W642" s="209">
        <v>0</v>
      </c>
      <c r="X642" s="209" t="s">
        <v>1052</v>
      </c>
      <c r="Y642" s="209" t="s">
        <v>89</v>
      </c>
      <c r="Z642" s="209" t="s">
        <v>207</v>
      </c>
    </row>
    <row r="643" spans="1:26" s="209" customFormat="1" ht="16.5" customHeight="1" x14ac:dyDescent="0.25">
      <c r="A643" s="207">
        <v>5567</v>
      </c>
      <c r="B643" s="208">
        <v>43227</v>
      </c>
      <c r="C643" s="209" t="s">
        <v>266</v>
      </c>
      <c r="D643" s="209">
        <v>66.8</v>
      </c>
      <c r="E643" s="209">
        <v>59</v>
      </c>
      <c r="F643" s="209" t="s">
        <v>193</v>
      </c>
      <c r="G643" s="209">
        <v>625212</v>
      </c>
      <c r="H643" s="209">
        <v>13160</v>
      </c>
      <c r="I643" s="209">
        <v>23.4</v>
      </c>
      <c r="J643" s="209">
        <v>112</v>
      </c>
      <c r="K643" s="209">
        <v>112</v>
      </c>
      <c r="L643" s="209">
        <v>20.3</v>
      </c>
      <c r="M643" s="209">
        <v>0.9321475625823451</v>
      </c>
      <c r="N643" s="209">
        <v>5.2354000000000003</v>
      </c>
      <c r="O643" s="209">
        <v>5.0080999999999998</v>
      </c>
      <c r="P643" s="209">
        <v>0.79200000000000004</v>
      </c>
      <c r="Q643" s="209">
        <v>0.81699999999999995</v>
      </c>
      <c r="R643" s="209">
        <v>5.0258000000000003</v>
      </c>
      <c r="S643" s="209">
        <v>7.5999999999999998E-2</v>
      </c>
      <c r="T643" s="209">
        <v>8.2000000000000003E-2</v>
      </c>
      <c r="U643" s="209">
        <v>7.3999999999999996E-2</v>
      </c>
      <c r="V643" s="209">
        <v>7.3999999999999996E-2</v>
      </c>
      <c r="W643" s="209">
        <v>0</v>
      </c>
      <c r="X643" s="209" t="s">
        <v>1052</v>
      </c>
      <c r="Y643" s="209" t="s">
        <v>89</v>
      </c>
      <c r="Z643" s="209" t="s">
        <v>198</v>
      </c>
    </row>
    <row r="644" spans="1:26" s="209" customFormat="1" ht="16.5" customHeight="1" x14ac:dyDescent="0.25">
      <c r="A644" s="207">
        <v>5566</v>
      </c>
      <c r="B644" s="208">
        <v>43227</v>
      </c>
      <c r="C644" s="209" t="s">
        <v>272</v>
      </c>
      <c r="D644" s="209">
        <v>66.8</v>
      </c>
      <c r="E644" s="209">
        <v>59</v>
      </c>
      <c r="F644" s="209" t="s">
        <v>193</v>
      </c>
      <c r="G644" s="209">
        <v>625212</v>
      </c>
      <c r="H644" s="209">
        <v>13160</v>
      </c>
      <c r="I644" s="209">
        <v>23.3</v>
      </c>
      <c r="J644" s="209">
        <v>112</v>
      </c>
      <c r="K644" s="209">
        <v>112</v>
      </c>
      <c r="L644" s="209">
        <v>20.2</v>
      </c>
      <c r="M644" s="209">
        <v>0.93276203032300598</v>
      </c>
      <c r="N644" s="209">
        <v>5.359</v>
      </c>
      <c r="O644" s="209">
        <v>5.1253000000000002</v>
      </c>
      <c r="P644" s="209">
        <v>0.90200000000000002</v>
      </c>
      <c r="Q644" s="209">
        <v>0.89900000000000002</v>
      </c>
      <c r="R644" s="209">
        <v>5.0258000000000003</v>
      </c>
      <c r="S644" s="209">
        <v>8.5000000000000006E-2</v>
      </c>
      <c r="T644" s="209">
        <v>8.7999999999999995E-2</v>
      </c>
      <c r="U644" s="209">
        <v>8.1000000000000003E-2</v>
      </c>
      <c r="V644" s="209">
        <v>8.1000000000000003E-2</v>
      </c>
      <c r="W644" s="209">
        <v>0</v>
      </c>
      <c r="X644" s="209" t="s">
        <v>1052</v>
      </c>
      <c r="Y644" s="209" t="s">
        <v>89</v>
      </c>
      <c r="Z644" s="209" t="s">
        <v>198</v>
      </c>
    </row>
    <row r="645" spans="1:26" s="209" customFormat="1" ht="16.5" customHeight="1" x14ac:dyDescent="0.25">
      <c r="A645" s="207">
        <v>5565</v>
      </c>
      <c r="B645" s="208">
        <v>43227</v>
      </c>
      <c r="C645" s="209" t="s">
        <v>229</v>
      </c>
      <c r="D645" s="209">
        <v>66.8</v>
      </c>
      <c r="E645" s="209">
        <v>59</v>
      </c>
      <c r="F645" s="209" t="s">
        <v>193</v>
      </c>
      <c r="G645" s="209">
        <v>625212</v>
      </c>
      <c r="H645" s="209">
        <v>13160</v>
      </c>
      <c r="I645" s="209">
        <v>22.3</v>
      </c>
      <c r="J645" s="209">
        <v>111</v>
      </c>
      <c r="K645" s="209">
        <v>111</v>
      </c>
      <c r="L645" s="209">
        <v>19.3</v>
      </c>
      <c r="M645" s="209">
        <v>0.93832891246684347</v>
      </c>
      <c r="N645" s="209">
        <v>4.9505999999999997</v>
      </c>
      <c r="O645" s="209">
        <v>4.9726999999999997</v>
      </c>
      <c r="P645" s="209">
        <v>0.73</v>
      </c>
      <c r="Q645" s="209">
        <v>0.69699999999999995</v>
      </c>
      <c r="R645" s="209">
        <v>5.0258000000000003</v>
      </c>
      <c r="S645" s="209">
        <v>7.3999999999999996E-2</v>
      </c>
      <c r="T645" s="209">
        <v>7.0000000000000007E-2</v>
      </c>
      <c r="U645" s="209">
        <v>6.8000000000000005E-2</v>
      </c>
      <c r="V645" s="209">
        <v>6.8000000000000005E-2</v>
      </c>
      <c r="W645" s="209">
        <v>0</v>
      </c>
      <c r="X645" s="209" t="s">
        <v>1052</v>
      </c>
      <c r="Y645" s="209" t="s">
        <v>89</v>
      </c>
      <c r="Z645" s="209" t="s">
        <v>198</v>
      </c>
    </row>
    <row r="646" spans="1:26" s="209" customFormat="1" ht="16.5" customHeight="1" x14ac:dyDescent="0.25">
      <c r="A646" s="207">
        <v>5564</v>
      </c>
      <c r="B646" s="208">
        <v>43226</v>
      </c>
      <c r="C646" s="209" t="s">
        <v>1425</v>
      </c>
      <c r="D646" s="209">
        <v>66.8</v>
      </c>
      <c r="E646" s="209">
        <v>69</v>
      </c>
      <c r="F646" s="209" t="s">
        <v>193</v>
      </c>
      <c r="G646" s="209">
        <v>625212</v>
      </c>
      <c r="H646" s="209">
        <v>13160</v>
      </c>
      <c r="I646" s="209">
        <v>23.1</v>
      </c>
      <c r="J646" s="209">
        <v>109</v>
      </c>
      <c r="K646" s="209">
        <v>109</v>
      </c>
      <c r="L646" s="209">
        <v>20.2</v>
      </c>
      <c r="M646" s="209">
        <v>0.93276203032300598</v>
      </c>
      <c r="N646" s="209">
        <v>4.8373999999999997</v>
      </c>
      <c r="O646" s="209">
        <v>4.9203000000000001</v>
      </c>
      <c r="P646" s="209">
        <v>0.84099999999999997</v>
      </c>
      <c r="Q646" s="209">
        <v>0.78400000000000003</v>
      </c>
      <c r="R646" s="209">
        <v>5.1291000000000002</v>
      </c>
      <c r="S646" s="209">
        <v>8.8999999999999996E-2</v>
      </c>
      <c r="T646" s="209">
        <v>8.2000000000000003E-2</v>
      </c>
      <c r="U646" s="209">
        <v>0.08</v>
      </c>
      <c r="V646" s="209">
        <v>0.08</v>
      </c>
      <c r="W646" s="209">
        <v>0</v>
      </c>
      <c r="X646" s="209" t="s">
        <v>1052</v>
      </c>
      <c r="Y646" s="209" t="s">
        <v>89</v>
      </c>
      <c r="Z646" s="209" t="s">
        <v>198</v>
      </c>
    </row>
    <row r="647" spans="1:26" s="209" customFormat="1" ht="16.5" customHeight="1" x14ac:dyDescent="0.25">
      <c r="A647" s="207">
        <v>5563</v>
      </c>
      <c r="B647" s="208">
        <v>43226</v>
      </c>
      <c r="C647" s="209" t="s">
        <v>1424</v>
      </c>
      <c r="D647" s="209">
        <v>66.8</v>
      </c>
      <c r="E647" s="209">
        <v>69</v>
      </c>
      <c r="F647" s="209" t="s">
        <v>187</v>
      </c>
      <c r="G647" s="209">
        <v>916148</v>
      </c>
      <c r="H647" s="209">
        <v>13160</v>
      </c>
      <c r="I647" s="209">
        <v>34.700000000000003</v>
      </c>
      <c r="J647" s="209">
        <v>74</v>
      </c>
      <c r="K647" s="209">
        <v>74</v>
      </c>
      <c r="L647" s="209">
        <v>33.5</v>
      </c>
      <c r="M647" s="209">
        <v>0.85757575757575755</v>
      </c>
      <c r="N647" s="209">
        <v>5.1593</v>
      </c>
      <c r="O647" s="209">
        <v>5.1052999999999997</v>
      </c>
      <c r="P647" s="209">
        <v>0.48699999999999999</v>
      </c>
      <c r="Q647" s="209">
        <v>0.42399999999999999</v>
      </c>
      <c r="R647" s="209">
        <v>5.1291000000000002</v>
      </c>
      <c r="S647" s="209">
        <v>4.8000000000000001E-2</v>
      </c>
      <c r="T647" s="209">
        <v>4.2999999999999997E-2</v>
      </c>
      <c r="U647" s="209">
        <v>3.9E-2</v>
      </c>
      <c r="V647" s="209">
        <v>3.9E-2</v>
      </c>
      <c r="W647" s="209">
        <v>0</v>
      </c>
      <c r="X647" s="209" t="s">
        <v>1052</v>
      </c>
      <c r="Y647" s="209" t="s">
        <v>89</v>
      </c>
      <c r="Z647" s="209" t="s">
        <v>207</v>
      </c>
    </row>
    <row r="648" spans="1:26" s="209" customFormat="1" ht="16.5" customHeight="1" x14ac:dyDescent="0.25">
      <c r="A648" s="207">
        <v>5562</v>
      </c>
      <c r="B648" s="208">
        <v>43226</v>
      </c>
      <c r="C648" s="209" t="s">
        <v>664</v>
      </c>
      <c r="D648" s="209">
        <v>66.8</v>
      </c>
      <c r="E648" s="209">
        <v>69</v>
      </c>
      <c r="F648" s="209" t="s">
        <v>193</v>
      </c>
      <c r="G648" s="209">
        <v>625212</v>
      </c>
      <c r="H648" s="209">
        <v>13160</v>
      </c>
      <c r="I648" s="209">
        <v>22.3</v>
      </c>
      <c r="J648" s="209">
        <v>113</v>
      </c>
      <c r="K648" s="209">
        <v>113</v>
      </c>
      <c r="L648" s="209">
        <v>19.2</v>
      </c>
      <c r="M648" s="209">
        <v>0.93895155938951569</v>
      </c>
      <c r="N648" s="209">
        <v>4.9225000000000003</v>
      </c>
      <c r="O648" s="209">
        <v>5.1806999999999999</v>
      </c>
      <c r="P648" s="209">
        <v>0.91600000000000004</v>
      </c>
      <c r="Q648" s="209">
        <v>0.83399999999999996</v>
      </c>
      <c r="R648" s="209">
        <v>5.1291000000000002</v>
      </c>
      <c r="S648" s="209">
        <v>9.5000000000000001E-2</v>
      </c>
      <c r="T648" s="209">
        <v>8.3000000000000004E-2</v>
      </c>
      <c r="U648" s="209">
        <v>8.4000000000000005E-2</v>
      </c>
      <c r="V648" s="209">
        <v>8.4000000000000005E-2</v>
      </c>
      <c r="W648" s="209">
        <v>0</v>
      </c>
      <c r="X648" s="209" t="s">
        <v>1052</v>
      </c>
      <c r="Y648" s="209" t="s">
        <v>89</v>
      </c>
      <c r="Z648" s="209" t="s">
        <v>198</v>
      </c>
    </row>
    <row r="649" spans="1:26" s="209" customFormat="1" ht="16.5" customHeight="1" x14ac:dyDescent="0.25">
      <c r="A649" s="207">
        <v>5561</v>
      </c>
      <c r="B649" s="208">
        <v>43226</v>
      </c>
      <c r="C649" s="209" t="s">
        <v>215</v>
      </c>
      <c r="D649" s="209">
        <v>66.8</v>
      </c>
      <c r="E649" s="209">
        <v>69</v>
      </c>
      <c r="F649" s="209" t="s">
        <v>187</v>
      </c>
      <c r="G649" s="209">
        <v>916148</v>
      </c>
      <c r="H649" s="209">
        <v>13160</v>
      </c>
      <c r="I649" s="209">
        <v>34.200000000000003</v>
      </c>
      <c r="J649" s="209">
        <v>74.5</v>
      </c>
      <c r="K649" s="209">
        <v>74.5</v>
      </c>
      <c r="L649" s="209">
        <v>32.9</v>
      </c>
      <c r="M649" s="209">
        <v>0.86070559610705588</v>
      </c>
      <c r="N649" s="209">
        <v>5.194</v>
      </c>
      <c r="O649" s="209">
        <v>5.2386999999999997</v>
      </c>
      <c r="P649" s="209">
        <v>0.39900000000000002</v>
      </c>
      <c r="Q649" s="209">
        <v>0.35699999999999998</v>
      </c>
      <c r="R649" s="209">
        <v>5.1291000000000002</v>
      </c>
      <c r="S649" s="209">
        <v>3.9E-2</v>
      </c>
      <c r="T649" s="209">
        <v>3.5000000000000003E-2</v>
      </c>
      <c r="U649" s="209">
        <v>3.2000000000000001E-2</v>
      </c>
      <c r="V649" s="209">
        <v>3.2000000000000001E-2</v>
      </c>
      <c r="W649" s="209">
        <v>0</v>
      </c>
      <c r="X649" s="209" t="s">
        <v>1052</v>
      </c>
      <c r="Y649" s="209" t="s">
        <v>89</v>
      </c>
      <c r="Z649" s="209" t="s">
        <v>207</v>
      </c>
    </row>
    <row r="650" spans="1:26" s="209" customFormat="1" ht="16.5" customHeight="1" x14ac:dyDescent="0.25">
      <c r="A650" s="207">
        <v>5560</v>
      </c>
      <c r="B650" s="208">
        <v>43226</v>
      </c>
      <c r="C650" s="209" t="s">
        <v>1369</v>
      </c>
      <c r="D650" s="209">
        <v>66.8</v>
      </c>
      <c r="E650" s="209">
        <v>69</v>
      </c>
      <c r="F650" s="209" t="s">
        <v>193</v>
      </c>
      <c r="G650" s="209">
        <v>625212</v>
      </c>
      <c r="H650" s="209">
        <v>13160</v>
      </c>
      <c r="I650" s="209">
        <v>22.3</v>
      </c>
      <c r="J650" s="209">
        <v>113</v>
      </c>
      <c r="K650" s="209">
        <v>113</v>
      </c>
      <c r="L650" s="209">
        <v>19.2</v>
      </c>
      <c r="M650" s="209">
        <v>0.93895155938951569</v>
      </c>
      <c r="N650" s="209">
        <v>4.7282000000000002</v>
      </c>
      <c r="O650" s="209">
        <v>5.1444999999999999</v>
      </c>
      <c r="P650" s="209">
        <v>0.879</v>
      </c>
      <c r="Q650" s="209">
        <v>0.89400000000000002</v>
      </c>
      <c r="R650" s="209">
        <v>5.1291000000000002</v>
      </c>
      <c r="S650" s="209">
        <v>9.5000000000000001E-2</v>
      </c>
      <c r="T650" s="209">
        <v>8.8999999999999996E-2</v>
      </c>
      <c r="U650" s="209">
        <v>8.5999999999999993E-2</v>
      </c>
      <c r="V650" s="209">
        <v>8.5999999999999993E-2</v>
      </c>
      <c r="W650" s="209">
        <v>0</v>
      </c>
      <c r="X650" s="209" t="s">
        <v>1052</v>
      </c>
      <c r="Y650" s="209" t="s">
        <v>89</v>
      </c>
      <c r="Z650" s="209" t="s">
        <v>198</v>
      </c>
    </row>
    <row r="651" spans="1:26" s="209" customFormat="1" ht="16.5" customHeight="1" x14ac:dyDescent="0.25">
      <c r="A651" s="207">
        <v>5559</v>
      </c>
      <c r="B651" s="208">
        <v>43226</v>
      </c>
      <c r="C651" s="209" t="s">
        <v>1011</v>
      </c>
      <c r="D651" s="209">
        <v>66.8</v>
      </c>
      <c r="E651" s="209">
        <v>69</v>
      </c>
      <c r="F651" s="209" t="s">
        <v>187</v>
      </c>
      <c r="G651" s="209">
        <v>916148</v>
      </c>
      <c r="H651" s="209">
        <v>13160</v>
      </c>
      <c r="I651" s="209">
        <v>34.6</v>
      </c>
      <c r="J651" s="209">
        <v>74</v>
      </c>
      <c r="K651" s="209">
        <v>74</v>
      </c>
      <c r="L651" s="209">
        <v>33.4</v>
      </c>
      <c r="M651" s="209">
        <v>0.85809581564584592</v>
      </c>
      <c r="N651" s="209">
        <v>5.1490999999999998</v>
      </c>
      <c r="O651" s="209">
        <v>5.0129000000000001</v>
      </c>
      <c r="P651" s="209">
        <v>0.33600000000000002</v>
      </c>
      <c r="Q651" s="209">
        <v>0.26800000000000002</v>
      </c>
      <c r="R651" s="209">
        <v>5.1291000000000002</v>
      </c>
      <c r="S651" s="209">
        <v>3.3000000000000002E-2</v>
      </c>
      <c r="T651" s="209">
        <v>2.7E-2</v>
      </c>
      <c r="U651" s="209">
        <v>2.5999999999999999E-2</v>
      </c>
      <c r="V651" s="209">
        <v>2.5999999999999999E-2</v>
      </c>
      <c r="W651" s="209">
        <v>0</v>
      </c>
      <c r="X651" s="209" t="s">
        <v>1052</v>
      </c>
      <c r="Y651" s="209" t="s">
        <v>89</v>
      </c>
      <c r="Z651" s="209" t="s">
        <v>207</v>
      </c>
    </row>
    <row r="652" spans="1:26" s="209" customFormat="1" ht="16.5" customHeight="1" x14ac:dyDescent="0.25">
      <c r="A652" s="207">
        <v>5558</v>
      </c>
      <c r="B652" s="208">
        <v>43226</v>
      </c>
      <c r="C652" s="209" t="s">
        <v>314</v>
      </c>
      <c r="D652" s="209">
        <v>66.8</v>
      </c>
      <c r="E652" s="209">
        <v>69</v>
      </c>
      <c r="F652" s="209" t="s">
        <v>193</v>
      </c>
      <c r="G652" s="209">
        <v>625212</v>
      </c>
      <c r="H652" s="209">
        <v>13160</v>
      </c>
      <c r="I652" s="209">
        <v>22.3</v>
      </c>
      <c r="J652" s="209">
        <v>112.5</v>
      </c>
      <c r="K652" s="209">
        <v>112.5</v>
      </c>
      <c r="L652" s="209">
        <v>19.3</v>
      </c>
      <c r="M652" s="209">
        <v>0.93832891246684347</v>
      </c>
      <c r="N652" s="209">
        <v>5.0595999999999997</v>
      </c>
      <c r="O652" s="209">
        <v>4.9824000000000002</v>
      </c>
      <c r="P652" s="209">
        <v>0.77800000000000002</v>
      </c>
      <c r="Q652" s="209">
        <v>0.74399999999999999</v>
      </c>
      <c r="R652" s="209">
        <v>5.1291000000000002</v>
      </c>
      <c r="S652" s="209">
        <v>7.9000000000000001E-2</v>
      </c>
      <c r="T652" s="209">
        <v>7.6999999999999999E-2</v>
      </c>
      <c r="U652" s="209">
        <v>7.2999999999999995E-2</v>
      </c>
      <c r="V652" s="209">
        <v>7.2999999999999995E-2</v>
      </c>
      <c r="W652" s="209">
        <v>0</v>
      </c>
      <c r="X652" s="209" t="s">
        <v>1052</v>
      </c>
      <c r="Y652" s="209" t="s">
        <v>89</v>
      </c>
      <c r="Z652" s="209" t="s">
        <v>198</v>
      </c>
    </row>
    <row r="653" spans="1:26" s="209" customFormat="1" ht="16.5" customHeight="1" x14ac:dyDescent="0.25">
      <c r="A653" s="207">
        <v>5557</v>
      </c>
      <c r="B653" s="208">
        <v>43226</v>
      </c>
      <c r="C653" s="209" t="s">
        <v>248</v>
      </c>
      <c r="D653" s="209">
        <v>66.8</v>
      </c>
      <c r="E653" s="209">
        <v>69</v>
      </c>
      <c r="F653" s="209" t="s">
        <v>193</v>
      </c>
      <c r="G653" s="209">
        <v>625212</v>
      </c>
      <c r="H653" s="209">
        <v>13160</v>
      </c>
      <c r="I653" s="209">
        <v>23.1</v>
      </c>
      <c r="J653" s="209">
        <v>109</v>
      </c>
      <c r="K653" s="209">
        <v>109</v>
      </c>
      <c r="L653" s="209">
        <v>20.2</v>
      </c>
      <c r="M653" s="209">
        <v>0.93276203032300598</v>
      </c>
      <c r="N653" s="209">
        <v>5.1322999999999999</v>
      </c>
      <c r="O653" s="209">
        <v>4.8247</v>
      </c>
      <c r="P653" s="209">
        <v>1.3140000000000001</v>
      </c>
      <c r="Q653" s="209">
        <v>1.141</v>
      </c>
      <c r="R653" s="209">
        <v>5.1291000000000002</v>
      </c>
      <c r="S653" s="209">
        <v>0.13100000000000001</v>
      </c>
      <c r="T653" s="209">
        <v>0.121</v>
      </c>
      <c r="U653" s="209">
        <v>0.11799999999999999</v>
      </c>
      <c r="V653" s="209">
        <v>0.11799999999999999</v>
      </c>
      <c r="W653" s="209">
        <v>0</v>
      </c>
      <c r="X653" s="209" t="s">
        <v>1052</v>
      </c>
      <c r="Y653" s="209" t="s">
        <v>89</v>
      </c>
      <c r="Z653" s="209" t="s">
        <v>198</v>
      </c>
    </row>
    <row r="654" spans="1:26" s="209" customFormat="1" ht="16.5" customHeight="1" x14ac:dyDescent="0.25">
      <c r="A654" s="207">
        <v>5556</v>
      </c>
      <c r="B654" s="208">
        <v>43225</v>
      </c>
      <c r="C654" s="209" t="s">
        <v>1423</v>
      </c>
      <c r="D654" s="209">
        <v>66.400000000000006</v>
      </c>
      <c r="E654" s="209">
        <v>66</v>
      </c>
      <c r="F654" s="209" t="s">
        <v>193</v>
      </c>
      <c r="G654" s="209">
        <v>625212</v>
      </c>
      <c r="H654" s="209">
        <v>13160</v>
      </c>
      <c r="I654" s="209">
        <v>22.2</v>
      </c>
      <c r="J654" s="209">
        <v>113</v>
      </c>
      <c r="K654" s="209">
        <v>113</v>
      </c>
      <c r="L654" s="209">
        <v>19.100000000000001</v>
      </c>
      <c r="M654" s="209">
        <v>0.93957503320053126</v>
      </c>
      <c r="N654" s="209">
        <v>5.1942000000000004</v>
      </c>
      <c r="O654" s="209">
        <v>4.8624000000000001</v>
      </c>
      <c r="P654" s="209">
        <v>0.85499999999999998</v>
      </c>
      <c r="Q654" s="209">
        <v>0.72599999999999998</v>
      </c>
      <c r="R654" s="209">
        <v>5.1359000000000004</v>
      </c>
      <c r="S654" s="209">
        <v>8.5000000000000006E-2</v>
      </c>
      <c r="T654" s="209">
        <v>7.6999999999999999E-2</v>
      </c>
      <c r="U654" s="209">
        <v>7.5999999999999998E-2</v>
      </c>
      <c r="V654" s="209">
        <v>7.5999999999999998E-2</v>
      </c>
      <c r="W654" s="209">
        <v>0</v>
      </c>
      <c r="X654" s="209" t="s">
        <v>1052</v>
      </c>
      <c r="Y654" s="209" t="s">
        <v>89</v>
      </c>
      <c r="Z654" s="209" t="s">
        <v>198</v>
      </c>
    </row>
    <row r="655" spans="1:26" s="209" customFormat="1" ht="16.5" customHeight="1" x14ac:dyDescent="0.25">
      <c r="A655" s="207">
        <v>5555</v>
      </c>
      <c r="B655" s="208">
        <v>43225</v>
      </c>
      <c r="C655" s="209" t="s">
        <v>394</v>
      </c>
      <c r="D655" s="209">
        <v>66.400000000000006</v>
      </c>
      <c r="E655" s="209">
        <v>66</v>
      </c>
      <c r="F655" s="209" t="s">
        <v>187</v>
      </c>
      <c r="G655" s="209">
        <v>916148</v>
      </c>
      <c r="H655" s="209">
        <v>13160</v>
      </c>
      <c r="I655" s="209">
        <v>34.299999999999997</v>
      </c>
      <c r="J655" s="209">
        <v>76</v>
      </c>
      <c r="K655" s="209">
        <v>76</v>
      </c>
      <c r="L655" s="209">
        <v>32.9</v>
      </c>
      <c r="M655" s="209">
        <v>0.86070559610705588</v>
      </c>
      <c r="N655" s="209">
        <v>4.9309000000000003</v>
      </c>
      <c r="O655" s="209">
        <v>4.8265000000000002</v>
      </c>
      <c r="P655" s="209">
        <v>0.19800000000000001</v>
      </c>
      <c r="Q655" s="209">
        <v>0.254</v>
      </c>
      <c r="R655" s="209">
        <v>5.1359000000000004</v>
      </c>
      <c r="S655" s="209">
        <v>2.1000000000000001E-2</v>
      </c>
      <c r="T655" s="209">
        <v>2.7E-2</v>
      </c>
      <c r="U655" s="209">
        <v>2.1000000000000001E-2</v>
      </c>
      <c r="V655" s="209">
        <v>2.1000000000000001E-2</v>
      </c>
      <c r="W655" s="209">
        <v>0</v>
      </c>
      <c r="X655" s="209" t="s">
        <v>1052</v>
      </c>
      <c r="Y655" s="209" t="s">
        <v>89</v>
      </c>
      <c r="Z655" s="209" t="s">
        <v>207</v>
      </c>
    </row>
    <row r="656" spans="1:26" s="209" customFormat="1" ht="16.5" customHeight="1" x14ac:dyDescent="0.25">
      <c r="A656" s="207">
        <v>5554</v>
      </c>
      <c r="B656" s="208">
        <v>43225</v>
      </c>
      <c r="C656" s="209" t="s">
        <v>304</v>
      </c>
      <c r="D656" s="209">
        <v>66.400000000000006</v>
      </c>
      <c r="E656" s="209">
        <v>66</v>
      </c>
      <c r="F656" s="209" t="s">
        <v>187</v>
      </c>
      <c r="G656" s="209">
        <v>916148</v>
      </c>
      <c r="H656" s="209">
        <v>13160</v>
      </c>
      <c r="I656" s="209">
        <v>34.4</v>
      </c>
      <c r="J656" s="209">
        <v>76.5</v>
      </c>
      <c r="K656" s="209">
        <v>76.5</v>
      </c>
      <c r="L656" s="209">
        <v>32.9</v>
      </c>
      <c r="M656" s="209">
        <v>0.86070559610705588</v>
      </c>
      <c r="N656" s="209">
        <v>4.9785000000000004</v>
      </c>
      <c r="O656" s="209">
        <v>5.1645000000000003</v>
      </c>
      <c r="P656" s="209">
        <v>0.223</v>
      </c>
      <c r="Q656" s="209">
        <v>0.21</v>
      </c>
      <c r="R656" s="209">
        <v>5.1359000000000004</v>
      </c>
      <c r="S656" s="209">
        <v>2.3E-2</v>
      </c>
      <c r="T656" s="209">
        <v>2.1000000000000001E-2</v>
      </c>
      <c r="U656" s="209">
        <v>1.9E-2</v>
      </c>
      <c r="V656" s="209">
        <v>1.9E-2</v>
      </c>
      <c r="W656" s="209">
        <v>0</v>
      </c>
      <c r="X656" s="209" t="s">
        <v>1052</v>
      </c>
      <c r="Y656" s="209" t="s">
        <v>89</v>
      </c>
      <c r="Z656" s="209" t="s">
        <v>207</v>
      </c>
    </row>
    <row r="657" spans="1:26" s="209" customFormat="1" ht="16.5" customHeight="1" x14ac:dyDescent="0.25">
      <c r="A657" s="207">
        <v>5553</v>
      </c>
      <c r="B657" s="208">
        <v>43225</v>
      </c>
      <c r="C657" s="209" t="s">
        <v>1422</v>
      </c>
      <c r="D657" s="209">
        <v>66.400000000000006</v>
      </c>
      <c r="E657" s="209">
        <v>66</v>
      </c>
      <c r="F657" s="209" t="s">
        <v>193</v>
      </c>
      <c r="G657" s="209">
        <v>625212</v>
      </c>
      <c r="H657" s="209">
        <v>13160</v>
      </c>
      <c r="I657" s="209">
        <v>21.9</v>
      </c>
      <c r="J657" s="209">
        <v>113</v>
      </c>
      <c r="K657" s="209">
        <v>113</v>
      </c>
      <c r="L657" s="209">
        <v>18.8</v>
      </c>
      <c r="M657" s="209">
        <v>0.94145043246839644</v>
      </c>
      <c r="N657" s="209">
        <v>5.1927000000000003</v>
      </c>
      <c r="O657" s="209">
        <v>5.0827</v>
      </c>
      <c r="P657" s="209">
        <v>0.872</v>
      </c>
      <c r="Q657" s="209">
        <v>0.95399999999999996</v>
      </c>
      <c r="R657" s="209">
        <v>5.1359000000000004</v>
      </c>
      <c r="S657" s="209">
        <v>8.5999999999999993E-2</v>
      </c>
      <c r="T657" s="209">
        <v>9.6000000000000002E-2</v>
      </c>
      <c r="U657" s="209">
        <v>8.5999999999999993E-2</v>
      </c>
      <c r="V657" s="209">
        <v>8.5999999999999993E-2</v>
      </c>
      <c r="W657" s="209">
        <v>0</v>
      </c>
      <c r="X657" s="209" t="s">
        <v>1052</v>
      </c>
      <c r="Y657" s="209" t="s">
        <v>89</v>
      </c>
      <c r="Z657" s="209" t="s">
        <v>198</v>
      </c>
    </row>
    <row r="658" spans="1:26" s="209" customFormat="1" ht="16.5" customHeight="1" x14ac:dyDescent="0.25">
      <c r="A658" s="207">
        <v>5552</v>
      </c>
      <c r="B658" s="208">
        <v>43225</v>
      </c>
      <c r="C658" s="209" t="s">
        <v>1061</v>
      </c>
      <c r="D658" s="209">
        <v>66.400000000000006</v>
      </c>
      <c r="E658" s="209">
        <v>66</v>
      </c>
      <c r="F658" s="209" t="s">
        <v>193</v>
      </c>
      <c r="G658" s="209">
        <v>625212</v>
      </c>
      <c r="H658" s="209">
        <v>13160</v>
      </c>
      <c r="I658" s="209">
        <v>21.9</v>
      </c>
      <c r="J658" s="209">
        <v>113</v>
      </c>
      <c r="K658" s="209">
        <v>113</v>
      </c>
      <c r="L658" s="209">
        <v>18.8</v>
      </c>
      <c r="M658" s="209">
        <v>0.94145043246839644</v>
      </c>
      <c r="N658" s="209">
        <v>4.9463999999999997</v>
      </c>
      <c r="O658" s="209">
        <v>4.9267000000000003</v>
      </c>
      <c r="P658" s="209">
        <v>0.84399999999999997</v>
      </c>
      <c r="Q658" s="209">
        <v>0.80400000000000005</v>
      </c>
      <c r="R658" s="209">
        <v>5.1359000000000004</v>
      </c>
      <c r="S658" s="209">
        <v>8.7999999999999995E-2</v>
      </c>
      <c r="T658" s="209">
        <v>8.4000000000000005E-2</v>
      </c>
      <c r="U658" s="209">
        <v>8.1000000000000003E-2</v>
      </c>
      <c r="V658" s="209">
        <v>8.1000000000000003E-2</v>
      </c>
      <c r="W658" s="209">
        <v>0</v>
      </c>
      <c r="X658" s="209" t="s">
        <v>1052</v>
      </c>
      <c r="Y658" s="209" t="s">
        <v>89</v>
      </c>
      <c r="Z658" s="209" t="s">
        <v>198</v>
      </c>
    </row>
    <row r="659" spans="1:26" s="209" customFormat="1" ht="16.5" customHeight="1" x14ac:dyDescent="0.25">
      <c r="A659" s="207">
        <v>5551</v>
      </c>
      <c r="B659" s="208">
        <v>43225</v>
      </c>
      <c r="C659" s="209" t="s">
        <v>849</v>
      </c>
      <c r="D659" s="209">
        <v>66.400000000000006</v>
      </c>
      <c r="E659" s="209">
        <v>66</v>
      </c>
      <c r="F659" s="209" t="s">
        <v>187</v>
      </c>
      <c r="G659" s="209">
        <v>916148</v>
      </c>
      <c r="H659" s="209">
        <v>13160</v>
      </c>
      <c r="I659" s="209">
        <v>34.299999999999997</v>
      </c>
      <c r="J659" s="209">
        <v>77</v>
      </c>
      <c r="K659" s="209">
        <v>77</v>
      </c>
      <c r="L659" s="209">
        <v>32.799999999999997</v>
      </c>
      <c r="M659" s="209">
        <v>0.86122945830797315</v>
      </c>
      <c r="N659" s="209">
        <v>5.3404999999999996</v>
      </c>
      <c r="O659" s="209">
        <v>4.7615999999999996</v>
      </c>
      <c r="P659" s="209">
        <v>0.57599999999999996</v>
      </c>
      <c r="Q659" s="209">
        <v>0.56699999999999995</v>
      </c>
      <c r="R659" s="209">
        <v>5.1359000000000004</v>
      </c>
      <c r="S659" s="209">
        <v>5.5E-2</v>
      </c>
      <c r="T659" s="209">
        <v>6.0999999999999999E-2</v>
      </c>
      <c r="U659" s="209">
        <v>0.05</v>
      </c>
      <c r="V659" s="209">
        <v>0.05</v>
      </c>
      <c r="W659" s="209">
        <v>0</v>
      </c>
      <c r="X659" s="209" t="s">
        <v>1052</v>
      </c>
      <c r="Y659" s="209" t="s">
        <v>89</v>
      </c>
      <c r="Z659" s="209" t="s">
        <v>207</v>
      </c>
    </row>
    <row r="660" spans="1:26" s="209" customFormat="1" ht="16.5" customHeight="1" x14ac:dyDescent="0.25">
      <c r="A660" s="207">
        <v>5550</v>
      </c>
      <c r="B660" s="208">
        <v>43225</v>
      </c>
      <c r="C660" s="209" t="s">
        <v>236</v>
      </c>
      <c r="D660" s="209">
        <v>66.400000000000006</v>
      </c>
      <c r="E660" s="209">
        <v>66</v>
      </c>
      <c r="F660" s="209" t="s">
        <v>187</v>
      </c>
      <c r="G660" s="209">
        <v>916148</v>
      </c>
      <c r="H660" s="209">
        <v>13160</v>
      </c>
      <c r="I660" s="209">
        <v>34.299999999999997</v>
      </c>
      <c r="J660" s="209">
        <v>78</v>
      </c>
      <c r="K660" s="209">
        <v>78</v>
      </c>
      <c r="L660" s="209">
        <v>32.700000000000003</v>
      </c>
      <c r="M660" s="209">
        <v>0.86175395858708903</v>
      </c>
      <c r="N660" s="209">
        <v>4.9234</v>
      </c>
      <c r="O660" s="209">
        <v>4.8056000000000001</v>
      </c>
      <c r="P660" s="209">
        <v>0.251</v>
      </c>
      <c r="Q660" s="209">
        <v>0.20300000000000001</v>
      </c>
      <c r="R660" s="209">
        <v>5.1359000000000004</v>
      </c>
      <c r="S660" s="209">
        <v>2.5999999999999999E-2</v>
      </c>
      <c r="T660" s="209">
        <v>2.1999999999999999E-2</v>
      </c>
      <c r="U660" s="209">
        <v>2.1000000000000001E-2</v>
      </c>
      <c r="V660" s="209">
        <v>2.1000000000000001E-2</v>
      </c>
      <c r="W660" s="209">
        <v>0</v>
      </c>
      <c r="X660" s="209" t="s">
        <v>1052</v>
      </c>
      <c r="Y660" s="209" t="s">
        <v>89</v>
      </c>
      <c r="Z660" s="209" t="s">
        <v>207</v>
      </c>
    </row>
    <row r="661" spans="1:26" s="209" customFormat="1" ht="16.5" customHeight="1" x14ac:dyDescent="0.25">
      <c r="A661" s="207">
        <v>5549</v>
      </c>
      <c r="B661" s="208">
        <v>43225</v>
      </c>
      <c r="C661" s="209" t="s">
        <v>1421</v>
      </c>
      <c r="D661" s="209">
        <v>66.400000000000006</v>
      </c>
      <c r="E661" s="209">
        <v>66</v>
      </c>
      <c r="F661" s="209" t="s">
        <v>193</v>
      </c>
      <c r="G661" s="209">
        <v>625212</v>
      </c>
      <c r="H661" s="209">
        <v>13160</v>
      </c>
      <c r="I661" s="209">
        <v>21.9</v>
      </c>
      <c r="J661" s="209">
        <v>113</v>
      </c>
      <c r="K661" s="209">
        <v>113</v>
      </c>
      <c r="L661" s="209">
        <v>18.8</v>
      </c>
      <c r="M661" s="209">
        <v>0.94145043246839644</v>
      </c>
      <c r="N661" s="209">
        <v>5.0354000000000001</v>
      </c>
      <c r="O661" s="209">
        <v>4.9343000000000004</v>
      </c>
      <c r="P661" s="209">
        <v>0.82799999999999996</v>
      </c>
      <c r="Q661" s="209">
        <v>0.73399999999999999</v>
      </c>
      <c r="R661" s="209">
        <v>5.1359000000000004</v>
      </c>
      <c r="S661" s="209">
        <v>8.4000000000000005E-2</v>
      </c>
      <c r="T661" s="209">
        <v>7.5999999999999998E-2</v>
      </c>
      <c r="U661" s="209">
        <v>7.4999999999999997E-2</v>
      </c>
      <c r="V661" s="209">
        <v>7.4999999999999997E-2</v>
      </c>
      <c r="W661" s="209">
        <v>0</v>
      </c>
      <c r="X661" s="209" t="s">
        <v>1052</v>
      </c>
      <c r="Y661" s="209" t="s">
        <v>89</v>
      </c>
      <c r="Z661" s="209" t="s">
        <v>198</v>
      </c>
    </row>
    <row r="662" spans="1:26" s="209" customFormat="1" ht="16.5" customHeight="1" x14ac:dyDescent="0.25">
      <c r="A662" s="207">
        <v>5548</v>
      </c>
      <c r="B662" s="208">
        <v>43224</v>
      </c>
      <c r="C662" s="209" t="s">
        <v>1004</v>
      </c>
      <c r="D662" s="209">
        <v>66.2</v>
      </c>
      <c r="E662" s="209">
        <v>74</v>
      </c>
      <c r="F662" s="209" t="s">
        <v>193</v>
      </c>
      <c r="G662" s="209">
        <v>625212</v>
      </c>
      <c r="H662" s="209">
        <v>13160</v>
      </c>
      <c r="I662" s="209">
        <v>21.7</v>
      </c>
      <c r="J662" s="209">
        <v>113</v>
      </c>
      <c r="K662" s="209">
        <v>113</v>
      </c>
      <c r="L662" s="209">
        <v>18.7</v>
      </c>
      <c r="M662" s="209">
        <v>0.94207723035952073</v>
      </c>
      <c r="N662" s="209">
        <v>4.9764999999999997</v>
      </c>
      <c r="O662" s="209">
        <v>4.9031000000000002</v>
      </c>
      <c r="P662" s="209">
        <v>0.54200000000000004</v>
      </c>
      <c r="Q662" s="209">
        <v>0.59399999999999997</v>
      </c>
      <c r="R662" s="209">
        <v>5.1318999999999999</v>
      </c>
      <c r="S662" s="209">
        <v>5.6000000000000001E-2</v>
      </c>
      <c r="T662" s="209">
        <v>6.2E-2</v>
      </c>
      <c r="U662" s="209">
        <v>5.6000000000000001E-2</v>
      </c>
      <c r="V662" s="209">
        <v>5.6000000000000001E-2</v>
      </c>
      <c r="W662" s="209">
        <v>0</v>
      </c>
      <c r="X662" s="209" t="s">
        <v>1052</v>
      </c>
      <c r="Y662" s="209" t="s">
        <v>89</v>
      </c>
      <c r="Z662" s="209" t="s">
        <v>198</v>
      </c>
    </row>
    <row r="663" spans="1:26" s="209" customFormat="1" ht="16.5" customHeight="1" x14ac:dyDescent="0.25">
      <c r="A663" s="207">
        <v>5547</v>
      </c>
      <c r="B663" s="208">
        <v>43224</v>
      </c>
      <c r="C663" s="209" t="s">
        <v>372</v>
      </c>
      <c r="D663" s="209">
        <v>66.2</v>
      </c>
      <c r="E663" s="209">
        <v>74</v>
      </c>
      <c r="F663" s="209" t="s">
        <v>187</v>
      </c>
      <c r="G663" s="209">
        <v>916148</v>
      </c>
      <c r="H663" s="209">
        <v>13160</v>
      </c>
      <c r="I663" s="209">
        <v>34</v>
      </c>
      <c r="J663" s="209">
        <v>78</v>
      </c>
      <c r="K663" s="209">
        <v>78</v>
      </c>
      <c r="L663" s="209">
        <v>32.4</v>
      </c>
      <c r="M663" s="209">
        <v>0.86333129957291033</v>
      </c>
      <c r="N663" s="209">
        <v>5.0396999999999998</v>
      </c>
      <c r="O663" s="209">
        <v>5.1604000000000001</v>
      </c>
      <c r="P663" s="209">
        <v>0.31900000000000001</v>
      </c>
      <c r="Q663" s="209">
        <v>0.28299999999999997</v>
      </c>
      <c r="R663" s="209">
        <v>5.1318999999999999</v>
      </c>
      <c r="S663" s="209">
        <v>3.2000000000000001E-2</v>
      </c>
      <c r="T663" s="209">
        <v>2.8000000000000001E-2</v>
      </c>
      <c r="U663" s="209">
        <v>2.5999999999999999E-2</v>
      </c>
      <c r="V663" s="209">
        <v>2.5999999999999999E-2</v>
      </c>
      <c r="W663" s="209">
        <v>0</v>
      </c>
      <c r="X663" s="209" t="s">
        <v>1052</v>
      </c>
      <c r="Y663" s="209" t="s">
        <v>89</v>
      </c>
      <c r="Z663" s="209" t="s">
        <v>207</v>
      </c>
    </row>
    <row r="664" spans="1:26" s="209" customFormat="1" ht="16.5" customHeight="1" x14ac:dyDescent="0.25">
      <c r="A664" s="207">
        <v>5546</v>
      </c>
      <c r="B664" s="208">
        <v>43224</v>
      </c>
      <c r="C664" s="209" t="s">
        <v>620</v>
      </c>
      <c r="D664" s="209">
        <v>66.2</v>
      </c>
      <c r="E664" s="209">
        <v>74</v>
      </c>
      <c r="F664" s="209" t="s">
        <v>193</v>
      </c>
      <c r="G664" s="209">
        <v>625212</v>
      </c>
      <c r="H664" s="209">
        <v>13160</v>
      </c>
      <c r="I664" s="209">
        <v>21.8</v>
      </c>
      <c r="J664" s="209">
        <v>113</v>
      </c>
      <c r="K664" s="209">
        <v>113</v>
      </c>
      <c r="L664" s="209">
        <v>18.8</v>
      </c>
      <c r="M664" s="209">
        <v>0.94145043246839644</v>
      </c>
      <c r="N664" s="209">
        <v>5.2034000000000002</v>
      </c>
      <c r="O664" s="209">
        <v>5.1178999999999997</v>
      </c>
      <c r="P664" s="209">
        <v>0.63200000000000001</v>
      </c>
      <c r="Q664" s="209">
        <v>0.66800000000000004</v>
      </c>
      <c r="R664" s="209">
        <v>5.1318999999999999</v>
      </c>
      <c r="S664" s="209">
        <v>6.2E-2</v>
      </c>
      <c r="T664" s="209">
        <v>6.7000000000000004E-2</v>
      </c>
      <c r="U664" s="209">
        <v>6.0999999999999999E-2</v>
      </c>
      <c r="V664" s="209">
        <v>6.0999999999999999E-2</v>
      </c>
      <c r="W664" s="209">
        <v>0</v>
      </c>
      <c r="X664" s="209" t="s">
        <v>1052</v>
      </c>
      <c r="Y664" s="209" t="s">
        <v>89</v>
      </c>
      <c r="Z664" s="209" t="s">
        <v>198</v>
      </c>
    </row>
    <row r="665" spans="1:26" s="209" customFormat="1" ht="16.5" customHeight="1" x14ac:dyDescent="0.25">
      <c r="A665" s="207">
        <v>5545</v>
      </c>
      <c r="B665" s="208">
        <v>43224</v>
      </c>
      <c r="C665" s="209" t="s">
        <v>288</v>
      </c>
      <c r="D665" s="209">
        <v>66.2</v>
      </c>
      <c r="E665" s="209">
        <v>74</v>
      </c>
      <c r="F665" s="209" t="s">
        <v>187</v>
      </c>
      <c r="G665" s="209">
        <v>916148</v>
      </c>
      <c r="H665" s="209">
        <v>13160</v>
      </c>
      <c r="I665" s="209">
        <v>34.200000000000003</v>
      </c>
      <c r="J665" s="209">
        <v>79.5</v>
      </c>
      <c r="K665" s="209">
        <v>79.5</v>
      </c>
      <c r="L665" s="209">
        <v>32.5</v>
      </c>
      <c r="M665" s="209">
        <v>0.86280487804878048</v>
      </c>
      <c r="N665" s="209">
        <v>4.8642000000000003</v>
      </c>
      <c r="O665" s="209">
        <v>4.9226999999999999</v>
      </c>
      <c r="P665" s="209">
        <v>0.23799999999999999</v>
      </c>
      <c r="Q665" s="209">
        <v>0.27500000000000002</v>
      </c>
      <c r="R665" s="209">
        <v>5.1318999999999999</v>
      </c>
      <c r="S665" s="209">
        <v>2.5000000000000001E-2</v>
      </c>
      <c r="T665" s="209">
        <v>2.9000000000000001E-2</v>
      </c>
      <c r="U665" s="209">
        <v>2.3E-2</v>
      </c>
      <c r="V665" s="209">
        <v>2.3E-2</v>
      </c>
      <c r="W665" s="209">
        <v>0</v>
      </c>
      <c r="X665" s="209" t="s">
        <v>1052</v>
      </c>
      <c r="Y665" s="209" t="s">
        <v>89</v>
      </c>
      <c r="Z665" s="209" t="s">
        <v>207</v>
      </c>
    </row>
    <row r="666" spans="1:26" s="209" customFormat="1" ht="16.5" customHeight="1" x14ac:dyDescent="0.25">
      <c r="A666" s="207">
        <v>5544</v>
      </c>
      <c r="B666" s="208">
        <v>43224</v>
      </c>
      <c r="C666" s="209" t="s">
        <v>1420</v>
      </c>
      <c r="D666" s="209">
        <v>66.2</v>
      </c>
      <c r="E666" s="209">
        <v>74</v>
      </c>
      <c r="F666" s="209" t="s">
        <v>193</v>
      </c>
      <c r="G666" s="209">
        <v>625212</v>
      </c>
      <c r="H666" s="209">
        <v>13160</v>
      </c>
      <c r="I666" s="209">
        <v>21.2</v>
      </c>
      <c r="J666" s="209">
        <v>113</v>
      </c>
      <c r="K666" s="209">
        <v>113</v>
      </c>
      <c r="L666" s="209">
        <v>18.2</v>
      </c>
      <c r="M666" s="209">
        <v>0.9452237808951236</v>
      </c>
      <c r="N666" s="209">
        <v>5.1917999999999997</v>
      </c>
      <c r="O666" s="209">
        <v>5.0347999999999997</v>
      </c>
      <c r="P666" s="209">
        <v>0.57899999999999996</v>
      </c>
      <c r="Q666" s="209">
        <v>0.59599999999999997</v>
      </c>
      <c r="R666" s="209">
        <v>5.1318999999999999</v>
      </c>
      <c r="S666" s="209">
        <v>5.7000000000000002E-2</v>
      </c>
      <c r="T666" s="209">
        <v>6.0999999999999999E-2</v>
      </c>
      <c r="U666" s="209">
        <v>5.6000000000000001E-2</v>
      </c>
      <c r="V666" s="209">
        <v>5.6000000000000001E-2</v>
      </c>
      <c r="W666" s="209">
        <v>0</v>
      </c>
      <c r="X666" s="209" t="s">
        <v>1052</v>
      </c>
      <c r="Y666" s="209" t="s">
        <v>89</v>
      </c>
      <c r="Z666" s="209" t="s">
        <v>198</v>
      </c>
    </row>
    <row r="667" spans="1:26" s="209" customFormat="1" ht="16.5" customHeight="1" x14ac:dyDescent="0.25">
      <c r="A667" s="207">
        <v>5543</v>
      </c>
      <c r="B667" s="208">
        <v>43224</v>
      </c>
      <c r="C667" s="209" t="s">
        <v>1419</v>
      </c>
      <c r="D667" s="209">
        <v>66.2</v>
      </c>
      <c r="E667" s="209">
        <v>74</v>
      </c>
      <c r="F667" s="209" t="s">
        <v>193</v>
      </c>
      <c r="G667" s="209">
        <v>625212</v>
      </c>
      <c r="H667" s="209">
        <v>13160</v>
      </c>
      <c r="I667" s="209">
        <v>21.3</v>
      </c>
      <c r="J667" s="209">
        <v>113</v>
      </c>
      <c r="K667" s="209">
        <v>113</v>
      </c>
      <c r="L667" s="209">
        <v>18.3</v>
      </c>
      <c r="M667" s="209">
        <v>0.9445927903871828</v>
      </c>
      <c r="N667" s="209">
        <v>4.8349000000000002</v>
      </c>
      <c r="O667" s="209">
        <v>4.9318</v>
      </c>
      <c r="P667" s="209">
        <v>0.53800000000000003</v>
      </c>
      <c r="Q667" s="209">
        <v>0.52700000000000002</v>
      </c>
      <c r="R667" s="209">
        <v>5.1318999999999999</v>
      </c>
      <c r="S667" s="209">
        <v>5.7000000000000002E-2</v>
      </c>
      <c r="T667" s="209">
        <v>5.5E-2</v>
      </c>
      <c r="U667" s="209">
        <v>5.2999999999999999E-2</v>
      </c>
      <c r="V667" s="209">
        <v>5.2999999999999999E-2</v>
      </c>
      <c r="W667" s="209">
        <v>0</v>
      </c>
      <c r="X667" s="209" t="s">
        <v>1052</v>
      </c>
      <c r="Y667" s="209" t="s">
        <v>89</v>
      </c>
      <c r="Z667" s="209" t="s">
        <v>198</v>
      </c>
    </row>
    <row r="668" spans="1:26" s="209" customFormat="1" ht="16.5" customHeight="1" x14ac:dyDescent="0.25">
      <c r="A668" s="207">
        <v>5542</v>
      </c>
      <c r="B668" s="208">
        <v>43224</v>
      </c>
      <c r="C668" s="209" t="s">
        <v>1418</v>
      </c>
      <c r="D668" s="209">
        <v>66.2</v>
      </c>
      <c r="E668" s="209">
        <v>74</v>
      </c>
      <c r="F668" s="209" t="s">
        <v>193</v>
      </c>
      <c r="G668" s="209">
        <v>625212</v>
      </c>
      <c r="H668" s="209">
        <v>13160</v>
      </c>
      <c r="I668" s="209">
        <v>21.3</v>
      </c>
      <c r="J668" s="209">
        <v>113</v>
      </c>
      <c r="K668" s="209">
        <v>113</v>
      </c>
      <c r="L668" s="209">
        <v>18.3</v>
      </c>
      <c r="M668" s="209">
        <v>0.9445927903871828</v>
      </c>
      <c r="N668" s="209">
        <v>5.0247000000000002</v>
      </c>
      <c r="O668" s="209">
        <v>5.2834000000000003</v>
      </c>
      <c r="P668" s="209">
        <v>0.61699999999999999</v>
      </c>
      <c r="Q668" s="209">
        <v>0.629</v>
      </c>
      <c r="R668" s="209">
        <v>5.1318999999999999</v>
      </c>
      <c r="S668" s="209">
        <v>6.3E-2</v>
      </c>
      <c r="T668" s="209">
        <v>6.0999999999999999E-2</v>
      </c>
      <c r="U668" s="209">
        <v>5.8999999999999997E-2</v>
      </c>
      <c r="V668" s="209">
        <v>5.8999999999999997E-2</v>
      </c>
      <c r="W668" s="209">
        <v>0</v>
      </c>
      <c r="X668" s="209" t="s">
        <v>1052</v>
      </c>
      <c r="Y668" s="209" t="s">
        <v>89</v>
      </c>
      <c r="Z668" s="209" t="s">
        <v>198</v>
      </c>
    </row>
    <row r="669" spans="1:26" s="209" customFormat="1" ht="16.5" customHeight="1" x14ac:dyDescent="0.25">
      <c r="A669" s="207">
        <v>5541</v>
      </c>
      <c r="B669" s="208">
        <v>43224</v>
      </c>
      <c r="C669" s="209" t="s">
        <v>233</v>
      </c>
      <c r="D669" s="209">
        <v>69.2</v>
      </c>
      <c r="E669" s="209">
        <v>74</v>
      </c>
      <c r="F669" s="209" t="s">
        <v>193</v>
      </c>
      <c r="G669" s="209">
        <v>625212</v>
      </c>
      <c r="H669" s="209">
        <v>13160</v>
      </c>
      <c r="I669" s="209">
        <v>21.2</v>
      </c>
      <c r="J669" s="209">
        <v>113</v>
      </c>
      <c r="K669" s="209">
        <v>113</v>
      </c>
      <c r="L669" s="209">
        <v>18.2</v>
      </c>
      <c r="M669" s="209">
        <v>0.9452237808951236</v>
      </c>
      <c r="N669" s="209">
        <v>5.0034999999999998</v>
      </c>
      <c r="O669" s="209">
        <v>4.7906000000000004</v>
      </c>
      <c r="P669" s="209">
        <v>0.81499999999999995</v>
      </c>
      <c r="Q669" s="209">
        <v>0.748</v>
      </c>
      <c r="R669" s="209">
        <v>5.1318999999999999</v>
      </c>
      <c r="S669" s="209">
        <v>8.4000000000000005E-2</v>
      </c>
      <c r="T669" s="209">
        <v>0.08</v>
      </c>
      <c r="U669" s="209">
        <v>7.8E-2</v>
      </c>
      <c r="V669" s="209">
        <v>7.8E-2</v>
      </c>
      <c r="W669" s="209">
        <v>0</v>
      </c>
      <c r="X669" s="209" t="s">
        <v>1052</v>
      </c>
      <c r="Y669" s="209" t="s">
        <v>89</v>
      </c>
      <c r="Z669" s="209" t="s">
        <v>198</v>
      </c>
    </row>
    <row r="670" spans="1:26" s="209" customFormat="1" ht="16.5" customHeight="1" x14ac:dyDescent="0.25">
      <c r="A670" s="207">
        <v>5540</v>
      </c>
      <c r="B670" s="208">
        <v>43223</v>
      </c>
      <c r="C670" s="209" t="s">
        <v>371</v>
      </c>
      <c r="D670" s="209">
        <v>69.2</v>
      </c>
      <c r="E670" s="209">
        <v>74</v>
      </c>
      <c r="F670" s="209" t="s">
        <v>193</v>
      </c>
      <c r="G670" s="209">
        <v>625212</v>
      </c>
      <c r="H670" s="209">
        <v>13160</v>
      </c>
      <c r="I670" s="209">
        <v>21</v>
      </c>
      <c r="J670" s="209">
        <v>113</v>
      </c>
      <c r="K670" s="209">
        <v>113</v>
      </c>
      <c r="L670" s="209">
        <v>18</v>
      </c>
      <c r="M670" s="209">
        <v>0.94648829431438131</v>
      </c>
      <c r="N670" s="209">
        <v>4.8678999999999997</v>
      </c>
      <c r="O670" s="209">
        <v>5.1864999999999997</v>
      </c>
      <c r="P670" s="209">
        <v>0.68400000000000005</v>
      </c>
      <c r="Q670" s="209">
        <v>0.67600000000000005</v>
      </c>
      <c r="R670" s="209">
        <v>5.1478000000000002</v>
      </c>
      <c r="S670" s="209">
        <v>7.1999999999999995E-2</v>
      </c>
      <c r="T670" s="209">
        <v>6.7000000000000004E-2</v>
      </c>
      <c r="U670" s="209">
        <v>6.6000000000000003E-2</v>
      </c>
      <c r="V670" s="209">
        <v>6.6000000000000003E-2</v>
      </c>
      <c r="W670" s="209">
        <v>0</v>
      </c>
      <c r="X670" s="209" t="s">
        <v>1052</v>
      </c>
      <c r="Y670" s="209" t="s">
        <v>89</v>
      </c>
      <c r="Z670" s="209" t="s">
        <v>198</v>
      </c>
    </row>
    <row r="671" spans="1:26" s="209" customFormat="1" ht="16.5" customHeight="1" x14ac:dyDescent="0.25">
      <c r="A671" s="207">
        <v>5539</v>
      </c>
      <c r="B671" s="208">
        <v>43223</v>
      </c>
      <c r="C671" s="209" t="s">
        <v>502</v>
      </c>
      <c r="D671" s="209">
        <v>69.2</v>
      </c>
      <c r="E671" s="209">
        <v>74</v>
      </c>
      <c r="F671" s="209" t="s">
        <v>193</v>
      </c>
      <c r="G671" s="209">
        <v>625212</v>
      </c>
      <c r="H671" s="209">
        <v>13160</v>
      </c>
      <c r="I671" s="209">
        <v>21.1</v>
      </c>
      <c r="J671" s="209">
        <v>113</v>
      </c>
      <c r="K671" s="209">
        <v>113</v>
      </c>
      <c r="L671" s="209">
        <v>18.100000000000001</v>
      </c>
      <c r="M671" s="209">
        <v>0.94585561497326209</v>
      </c>
      <c r="N671" s="209">
        <v>4.9123000000000001</v>
      </c>
      <c r="O671" s="209">
        <v>4.9907000000000004</v>
      </c>
      <c r="P671" s="209">
        <v>0.746</v>
      </c>
      <c r="Q671" s="209">
        <v>0.71599999999999997</v>
      </c>
      <c r="R671" s="209">
        <v>5.1478000000000002</v>
      </c>
      <c r="S671" s="209">
        <v>7.8E-2</v>
      </c>
      <c r="T671" s="209">
        <v>7.3999999999999996E-2</v>
      </c>
      <c r="U671" s="209">
        <v>7.1999999999999995E-2</v>
      </c>
      <c r="V671" s="209">
        <v>7.1999999999999995E-2</v>
      </c>
      <c r="W671" s="209">
        <v>0</v>
      </c>
      <c r="X671" s="209" t="s">
        <v>1052</v>
      </c>
      <c r="Y671" s="209" t="s">
        <v>89</v>
      </c>
      <c r="Z671" s="209" t="s">
        <v>198</v>
      </c>
    </row>
    <row r="672" spans="1:26" s="209" customFormat="1" ht="16.5" customHeight="1" x14ac:dyDescent="0.25">
      <c r="A672" s="207">
        <v>5538</v>
      </c>
      <c r="B672" s="208">
        <v>43223</v>
      </c>
      <c r="C672" s="209" t="s">
        <v>264</v>
      </c>
      <c r="D672" s="209">
        <v>69.2</v>
      </c>
      <c r="E672" s="209">
        <v>74</v>
      </c>
      <c r="F672" s="209" t="s">
        <v>187</v>
      </c>
      <c r="G672" s="209">
        <v>916148</v>
      </c>
      <c r="H672" s="209">
        <v>13160</v>
      </c>
      <c r="I672" s="209">
        <v>33.799999999999997</v>
      </c>
      <c r="J672" s="209">
        <v>79</v>
      </c>
      <c r="K672" s="209">
        <v>79</v>
      </c>
      <c r="L672" s="209">
        <v>32.1</v>
      </c>
      <c r="M672" s="209">
        <v>0.86491442542787289</v>
      </c>
      <c r="N672" s="209">
        <v>5.2134999999999998</v>
      </c>
      <c r="O672" s="209">
        <v>4.8346</v>
      </c>
      <c r="P672" s="209">
        <v>0.254</v>
      </c>
      <c r="Q672" s="209">
        <v>0.19800000000000001</v>
      </c>
      <c r="R672" s="209">
        <v>5.1478000000000002</v>
      </c>
      <c r="S672" s="209">
        <v>2.5000000000000001E-2</v>
      </c>
      <c r="T672" s="209">
        <v>2.1000000000000001E-2</v>
      </c>
      <c r="U672" s="209">
        <v>0.02</v>
      </c>
      <c r="V672" s="209">
        <v>0.02</v>
      </c>
      <c r="W672" s="209">
        <v>0</v>
      </c>
      <c r="X672" s="209" t="s">
        <v>1052</v>
      </c>
      <c r="Y672" s="209" t="s">
        <v>89</v>
      </c>
      <c r="Z672" s="209" t="s">
        <v>207</v>
      </c>
    </row>
    <row r="673" spans="1:26" s="209" customFormat="1" ht="16.5" customHeight="1" x14ac:dyDescent="0.25">
      <c r="A673" s="207">
        <v>5537</v>
      </c>
      <c r="B673" s="208">
        <v>43223</v>
      </c>
      <c r="C673" s="209" t="s">
        <v>827</v>
      </c>
      <c r="D673" s="209">
        <v>69.2</v>
      </c>
      <c r="E673" s="209">
        <v>74</v>
      </c>
      <c r="F673" s="209" t="s">
        <v>193</v>
      </c>
      <c r="G673" s="209">
        <v>625212</v>
      </c>
      <c r="H673" s="209">
        <v>13160</v>
      </c>
      <c r="I673" s="209">
        <v>20.7</v>
      </c>
      <c r="J673" s="209">
        <v>111</v>
      </c>
      <c r="K673" s="209">
        <v>111</v>
      </c>
      <c r="L673" s="209">
        <v>17.8</v>
      </c>
      <c r="M673" s="209">
        <v>0.9477561955793703</v>
      </c>
      <c r="N673" s="209">
        <v>4.9664000000000001</v>
      </c>
      <c r="O673" s="209">
        <v>5.1764000000000001</v>
      </c>
      <c r="P673" s="209">
        <v>0.60199999999999998</v>
      </c>
      <c r="Q673" s="209">
        <v>0.64400000000000002</v>
      </c>
      <c r="R673" s="209">
        <v>5.1478000000000002</v>
      </c>
      <c r="S673" s="209">
        <v>6.2E-2</v>
      </c>
      <c r="T673" s="209">
        <v>6.4000000000000001E-2</v>
      </c>
      <c r="U673" s="209">
        <v>0.06</v>
      </c>
      <c r="V673" s="209">
        <v>0.06</v>
      </c>
      <c r="W673" s="209">
        <v>0</v>
      </c>
      <c r="X673" s="209" t="s">
        <v>1052</v>
      </c>
      <c r="Y673" s="209" t="s">
        <v>89</v>
      </c>
      <c r="Z673" s="209" t="s">
        <v>198</v>
      </c>
    </row>
    <row r="674" spans="1:26" s="209" customFormat="1" ht="16.5" customHeight="1" x14ac:dyDescent="0.25">
      <c r="A674" s="207">
        <v>5536</v>
      </c>
      <c r="B674" s="208">
        <v>43223</v>
      </c>
      <c r="C674" s="209" t="s">
        <v>750</v>
      </c>
      <c r="D674" s="209">
        <v>69.2</v>
      </c>
      <c r="E674" s="209">
        <v>74</v>
      </c>
      <c r="F674" s="209" t="s">
        <v>193</v>
      </c>
      <c r="G674" s="209">
        <v>625212</v>
      </c>
      <c r="H674" s="209">
        <v>13160</v>
      </c>
      <c r="I674" s="209">
        <v>20.8</v>
      </c>
      <c r="J674" s="209">
        <v>111</v>
      </c>
      <c r="K674" s="209">
        <v>111</v>
      </c>
      <c r="L674" s="209">
        <v>17.899999999999999</v>
      </c>
      <c r="M674" s="209">
        <v>0.94712182061579653</v>
      </c>
      <c r="N674" s="209">
        <v>4.9767000000000001</v>
      </c>
      <c r="O674" s="209">
        <v>5.0098000000000003</v>
      </c>
      <c r="P674" s="209">
        <v>0.58599999999999997</v>
      </c>
      <c r="Q674" s="209">
        <v>0.53500000000000003</v>
      </c>
      <c r="R674" s="209">
        <v>5.1478000000000002</v>
      </c>
      <c r="S674" s="209">
        <v>6.0999999999999999E-2</v>
      </c>
      <c r="T674" s="209">
        <v>5.5E-2</v>
      </c>
      <c r="U674" s="209">
        <v>5.5E-2</v>
      </c>
      <c r="V674" s="209">
        <v>5.5E-2</v>
      </c>
      <c r="W674" s="209">
        <v>0</v>
      </c>
      <c r="X674" s="209" t="s">
        <v>1052</v>
      </c>
      <c r="Y674" s="209" t="s">
        <v>89</v>
      </c>
      <c r="Z674" s="209" t="s">
        <v>198</v>
      </c>
    </row>
    <row r="675" spans="1:26" s="209" customFormat="1" ht="16.5" customHeight="1" x14ac:dyDescent="0.25">
      <c r="A675" s="207">
        <v>5535</v>
      </c>
      <c r="B675" s="208">
        <v>43223</v>
      </c>
      <c r="C675" s="209" t="s">
        <v>1416</v>
      </c>
      <c r="D675" s="209">
        <v>69.2</v>
      </c>
      <c r="E675" s="209">
        <v>74</v>
      </c>
      <c r="F675" s="209" t="s">
        <v>187</v>
      </c>
      <c r="G675" s="209">
        <v>916148</v>
      </c>
      <c r="H675" s="209">
        <v>13160</v>
      </c>
      <c r="I675" s="209">
        <v>34</v>
      </c>
      <c r="J675" s="209">
        <v>78.5</v>
      </c>
      <c r="K675" s="209">
        <v>78.2</v>
      </c>
      <c r="L675" s="209">
        <v>32.4</v>
      </c>
      <c r="M675" s="209">
        <v>0.86333129957291033</v>
      </c>
      <c r="N675" s="209">
        <v>5.0945999999999998</v>
      </c>
      <c r="O675" s="209">
        <v>5.1642000000000001</v>
      </c>
      <c r="P675" s="209">
        <v>0.20100000000000001</v>
      </c>
      <c r="Q675" s="209">
        <v>0.216</v>
      </c>
      <c r="R675" s="209">
        <v>5.1478000000000002</v>
      </c>
      <c r="S675" s="209">
        <v>0.02</v>
      </c>
      <c r="T675" s="209">
        <v>2.1999999999999999E-2</v>
      </c>
      <c r="U675" s="209">
        <v>1.7999999999999999E-2</v>
      </c>
      <c r="V675" s="209">
        <v>1.7999999999999999E-2</v>
      </c>
      <c r="W675" s="209">
        <v>0</v>
      </c>
      <c r="X675" s="209" t="s">
        <v>1052</v>
      </c>
      <c r="Y675" s="209" t="s">
        <v>89</v>
      </c>
      <c r="Z675" s="209" t="s">
        <v>207</v>
      </c>
    </row>
    <row r="676" spans="1:26" s="209" customFormat="1" ht="16.5" customHeight="1" x14ac:dyDescent="0.25">
      <c r="A676" s="207">
        <v>5534</v>
      </c>
      <c r="B676" s="208">
        <v>43223</v>
      </c>
      <c r="C676" s="209" t="s">
        <v>1251</v>
      </c>
      <c r="D676" s="209">
        <v>69.2</v>
      </c>
      <c r="E676" s="209">
        <v>74</v>
      </c>
      <c r="F676" s="209" t="s">
        <v>193</v>
      </c>
      <c r="G676" s="209">
        <v>625212</v>
      </c>
      <c r="H676" s="209">
        <v>13160</v>
      </c>
      <c r="I676" s="209">
        <v>20.7</v>
      </c>
      <c r="J676" s="209">
        <v>111</v>
      </c>
      <c r="K676" s="209">
        <v>111</v>
      </c>
      <c r="L676" s="209">
        <v>17.8</v>
      </c>
      <c r="M676" s="209">
        <v>0.9477561955793703</v>
      </c>
      <c r="N676" s="209">
        <v>5.3852000000000002</v>
      </c>
      <c r="O676" s="209">
        <v>5.1323999999999996</v>
      </c>
      <c r="P676" s="209">
        <v>0.65500000000000003</v>
      </c>
      <c r="Q676" s="209">
        <v>0.72499999999999998</v>
      </c>
      <c r="R676" s="209">
        <v>5.1478000000000002</v>
      </c>
      <c r="S676" s="209">
        <v>6.3E-2</v>
      </c>
      <c r="T676" s="209">
        <v>7.2999999999999995E-2</v>
      </c>
      <c r="U676" s="209">
        <v>6.4000000000000001E-2</v>
      </c>
      <c r="V676" s="209">
        <v>6.4000000000000001E-2</v>
      </c>
      <c r="W676" s="209">
        <v>0</v>
      </c>
      <c r="X676" s="209" t="s">
        <v>1052</v>
      </c>
      <c r="Y676" s="209" t="s">
        <v>89</v>
      </c>
      <c r="Z676" s="209" t="s">
        <v>198</v>
      </c>
    </row>
    <row r="677" spans="1:26" s="209" customFormat="1" ht="16.5" customHeight="1" x14ac:dyDescent="0.25">
      <c r="A677" s="207">
        <v>5533</v>
      </c>
      <c r="B677" s="208">
        <v>43223</v>
      </c>
      <c r="C677" s="209" t="s">
        <v>978</v>
      </c>
      <c r="D677" s="209">
        <v>69.2</v>
      </c>
      <c r="E677" s="209">
        <v>74</v>
      </c>
      <c r="F677" s="209" t="s">
        <v>187</v>
      </c>
      <c r="G677" s="209">
        <v>916148</v>
      </c>
      <c r="H677" s="209">
        <v>13160</v>
      </c>
      <c r="I677" s="209">
        <v>33.6</v>
      </c>
      <c r="J677" s="209">
        <v>76.5</v>
      </c>
      <c r="K677" s="209">
        <v>76.5</v>
      </c>
      <c r="L677" s="209">
        <v>32.200000000000003</v>
      </c>
      <c r="M677" s="209">
        <v>0.86438607208307883</v>
      </c>
      <c r="N677" s="209">
        <v>5.0343999999999998</v>
      </c>
      <c r="O677" s="209">
        <v>4.8964999999999996</v>
      </c>
      <c r="P677" s="209">
        <v>0.23799999999999999</v>
      </c>
      <c r="Q677" s="209">
        <v>0.192</v>
      </c>
      <c r="R677" s="209">
        <v>5.1478000000000002</v>
      </c>
      <c r="S677" s="209">
        <v>2.4E-2</v>
      </c>
      <c r="T677" s="209">
        <v>0.02</v>
      </c>
      <c r="U677" s="209">
        <v>1.9E-2</v>
      </c>
      <c r="V677" s="209">
        <v>1.9E-2</v>
      </c>
      <c r="W677" s="209">
        <v>0</v>
      </c>
      <c r="X677" s="209" t="s">
        <v>1052</v>
      </c>
      <c r="Y677" s="209" t="s">
        <v>89</v>
      </c>
      <c r="Z677" s="209" t="s">
        <v>207</v>
      </c>
    </row>
    <row r="678" spans="1:26" s="209" customFormat="1" ht="16.5" customHeight="1" x14ac:dyDescent="0.25">
      <c r="A678" s="207">
        <v>5532</v>
      </c>
      <c r="B678" s="208">
        <v>43222</v>
      </c>
      <c r="C678" s="209" t="s">
        <v>1329</v>
      </c>
      <c r="D678" s="209">
        <v>67.3</v>
      </c>
      <c r="E678" s="209">
        <v>50</v>
      </c>
      <c r="F678" s="209" t="s">
        <v>187</v>
      </c>
      <c r="G678" s="209">
        <v>916148</v>
      </c>
      <c r="H678" s="209">
        <v>13160</v>
      </c>
      <c r="I678" s="209">
        <v>33.799999999999997</v>
      </c>
      <c r="J678" s="209">
        <v>78</v>
      </c>
      <c r="K678" s="209">
        <v>78</v>
      </c>
      <c r="L678" s="209">
        <v>32.200000000000003</v>
      </c>
      <c r="M678" s="209">
        <v>0.86438607208307883</v>
      </c>
      <c r="N678" s="209">
        <v>5.1021000000000001</v>
      </c>
      <c r="O678" s="209">
        <v>5.0377999999999998</v>
      </c>
      <c r="P678" s="209">
        <v>0.34200000000000003</v>
      </c>
      <c r="Q678" s="209">
        <v>0.311</v>
      </c>
      <c r="R678" s="209">
        <v>4.9541000000000004</v>
      </c>
      <c r="S678" s="209">
        <v>3.3000000000000002E-2</v>
      </c>
      <c r="T678" s="209">
        <v>3.1E-2</v>
      </c>
      <c r="U678" s="209">
        <v>2.8000000000000001E-2</v>
      </c>
      <c r="V678" s="209">
        <v>2.8000000000000001E-2</v>
      </c>
      <c r="W678" s="209" t="s">
        <v>148</v>
      </c>
      <c r="X678" s="209" t="s">
        <v>671</v>
      </c>
      <c r="Y678" s="209" t="s">
        <v>89</v>
      </c>
      <c r="Z678" s="209" t="s">
        <v>207</v>
      </c>
    </row>
    <row r="679" spans="1:26" s="209" customFormat="1" ht="16.5" customHeight="1" x14ac:dyDescent="0.25">
      <c r="A679" s="207">
        <v>5531</v>
      </c>
      <c r="B679" s="208">
        <v>43222</v>
      </c>
      <c r="C679" s="209" t="s">
        <v>1370</v>
      </c>
      <c r="D679" s="209">
        <v>67.599999999999994</v>
      </c>
      <c r="E679" s="209">
        <v>54</v>
      </c>
      <c r="F679" s="209" t="s">
        <v>193</v>
      </c>
      <c r="G679" s="209">
        <v>625212</v>
      </c>
      <c r="H679" s="209">
        <v>13160</v>
      </c>
      <c r="I679" s="209">
        <v>21.1</v>
      </c>
      <c r="J679" s="209">
        <v>114.5</v>
      </c>
      <c r="K679" s="209">
        <v>114.5</v>
      </c>
      <c r="L679" s="209">
        <v>18</v>
      </c>
      <c r="M679" s="209">
        <v>0.94648829431438131</v>
      </c>
      <c r="N679" s="209">
        <v>5.1127000000000002</v>
      </c>
      <c r="O679" s="209">
        <v>5.0457000000000001</v>
      </c>
      <c r="P679" s="209">
        <v>0.754</v>
      </c>
      <c r="Q679" s="209">
        <v>0.71099999999999997</v>
      </c>
      <c r="R679" s="209">
        <v>4.9541000000000004</v>
      </c>
      <c r="S679" s="209">
        <v>7.2999999999999995E-2</v>
      </c>
      <c r="T679" s="209">
        <v>7.0000000000000007E-2</v>
      </c>
      <c r="U679" s="209">
        <v>6.8000000000000005E-2</v>
      </c>
      <c r="V679" s="209">
        <v>6.8000000000000005E-2</v>
      </c>
      <c r="W679" s="209" t="s">
        <v>148</v>
      </c>
      <c r="X679" s="209" t="s">
        <v>671</v>
      </c>
      <c r="Y679" s="209" t="s">
        <v>89</v>
      </c>
      <c r="Z679" s="209" t="s">
        <v>198</v>
      </c>
    </row>
    <row r="680" spans="1:26" s="209" customFormat="1" ht="16.5" customHeight="1" x14ac:dyDescent="0.25">
      <c r="A680" s="207">
        <v>5530</v>
      </c>
      <c r="B680" s="208">
        <v>43222</v>
      </c>
      <c r="C680" s="209" t="s">
        <v>1415</v>
      </c>
      <c r="D680" s="209">
        <v>68</v>
      </c>
      <c r="E680" s="209">
        <v>63</v>
      </c>
      <c r="F680" s="209" t="s">
        <v>193</v>
      </c>
      <c r="G680" s="209">
        <v>625212</v>
      </c>
      <c r="H680" s="209">
        <v>13160</v>
      </c>
      <c r="I680" s="209">
        <v>20.8</v>
      </c>
      <c r="J680" s="209">
        <v>114</v>
      </c>
      <c r="K680" s="209">
        <v>114</v>
      </c>
      <c r="L680" s="209">
        <v>17.8</v>
      </c>
      <c r="M680" s="209">
        <v>0.9477561955793703</v>
      </c>
      <c r="N680" s="209">
        <v>5.1231999999999998</v>
      </c>
      <c r="O680" s="209">
        <v>5.1177999999999999</v>
      </c>
      <c r="P680" s="209">
        <v>0.63400000000000001</v>
      </c>
      <c r="Q680" s="209">
        <v>0.60199999999999998</v>
      </c>
      <c r="R680" s="209">
        <v>4.9541000000000004</v>
      </c>
      <c r="S680" s="209">
        <v>6.0999999999999999E-2</v>
      </c>
      <c r="T680" s="209">
        <v>5.8000000000000003E-2</v>
      </c>
      <c r="U680" s="209">
        <v>5.6000000000000001E-2</v>
      </c>
      <c r="V680" s="209">
        <v>5.6000000000000001E-2</v>
      </c>
      <c r="W680" s="209" t="s">
        <v>148</v>
      </c>
      <c r="X680" s="209" t="s">
        <v>671</v>
      </c>
      <c r="Y680" s="209" t="s">
        <v>89</v>
      </c>
      <c r="Z680" s="209" t="s">
        <v>198</v>
      </c>
    </row>
    <row r="681" spans="1:26" s="209" customFormat="1" ht="16.5" customHeight="1" x14ac:dyDescent="0.25">
      <c r="A681" s="207">
        <v>5529</v>
      </c>
      <c r="B681" s="208">
        <v>43222</v>
      </c>
      <c r="C681" s="209" t="s">
        <v>1011</v>
      </c>
      <c r="D681" s="209">
        <v>66.400000000000006</v>
      </c>
      <c r="E681" s="209">
        <v>68</v>
      </c>
      <c r="F681" s="209" t="s">
        <v>187</v>
      </c>
      <c r="G681" s="209">
        <v>916148</v>
      </c>
      <c r="H681" s="209">
        <v>13160</v>
      </c>
      <c r="I681" s="209">
        <v>33.5</v>
      </c>
      <c r="J681" s="209">
        <v>75</v>
      </c>
      <c r="K681" s="209">
        <v>75</v>
      </c>
      <c r="L681" s="209">
        <v>32.200000000000003</v>
      </c>
      <c r="M681" s="209">
        <v>0.86438607208307883</v>
      </c>
      <c r="N681" s="209">
        <v>5.1722999999999999</v>
      </c>
      <c r="O681" s="209">
        <v>5.1478000000000002</v>
      </c>
      <c r="P681" s="209">
        <v>0.32400000000000001</v>
      </c>
      <c r="Q681" s="209">
        <v>0.26700000000000002</v>
      </c>
      <c r="R681" s="209">
        <v>4.9541000000000004</v>
      </c>
      <c r="S681" s="209">
        <v>3.1E-2</v>
      </c>
      <c r="T681" s="209">
        <v>2.5999999999999999E-2</v>
      </c>
      <c r="U681" s="209">
        <v>2.5000000000000001E-2</v>
      </c>
      <c r="V681" s="209">
        <v>2.5000000000000001E-2</v>
      </c>
      <c r="W681" s="209" t="s">
        <v>148</v>
      </c>
      <c r="X681" s="209" t="s">
        <v>671</v>
      </c>
      <c r="Y681" s="209" t="s">
        <v>89</v>
      </c>
      <c r="Z681" s="209" t="s">
        <v>207</v>
      </c>
    </row>
    <row r="682" spans="1:26" s="209" customFormat="1" ht="16.5" customHeight="1" x14ac:dyDescent="0.25">
      <c r="A682" s="207">
        <v>5528</v>
      </c>
      <c r="B682" s="208">
        <v>43222</v>
      </c>
      <c r="C682" s="209" t="s">
        <v>1325</v>
      </c>
      <c r="D682" s="209">
        <v>66.400000000000006</v>
      </c>
      <c r="E682" s="209">
        <v>72</v>
      </c>
      <c r="F682" s="209" t="s">
        <v>193</v>
      </c>
      <c r="G682" s="209">
        <v>625212</v>
      </c>
      <c r="H682" s="209">
        <v>13160</v>
      </c>
      <c r="I682" s="209">
        <v>21.1</v>
      </c>
      <c r="J682" s="209">
        <v>114.5</v>
      </c>
      <c r="K682" s="209">
        <v>114.5</v>
      </c>
      <c r="L682" s="209">
        <v>18</v>
      </c>
      <c r="M682" s="209">
        <v>0.94648829431438131</v>
      </c>
      <c r="N682" s="209">
        <v>5.1288999999999998</v>
      </c>
      <c r="O682" s="209">
        <v>5.0457000000000001</v>
      </c>
      <c r="P682" s="209">
        <v>0.59799999999999998</v>
      </c>
      <c r="Q682" s="209">
        <v>0.56699999999999995</v>
      </c>
      <c r="R682" s="209">
        <v>4.9541000000000004</v>
      </c>
      <c r="S682" s="209">
        <v>5.8000000000000003E-2</v>
      </c>
      <c r="T682" s="209">
        <v>5.6000000000000001E-2</v>
      </c>
      <c r="U682" s="209">
        <v>5.3999999999999999E-2</v>
      </c>
      <c r="V682" s="209">
        <v>5.3999999999999999E-2</v>
      </c>
      <c r="W682" s="209" t="s">
        <v>148</v>
      </c>
      <c r="X682" s="209" t="s">
        <v>671</v>
      </c>
      <c r="Y682" s="209" t="s">
        <v>89</v>
      </c>
      <c r="Z682" s="209" t="s">
        <v>198</v>
      </c>
    </row>
    <row r="683" spans="1:26" s="209" customFormat="1" ht="16.5" customHeight="1" x14ac:dyDescent="0.25">
      <c r="A683" s="207">
        <v>5527</v>
      </c>
      <c r="B683" s="208">
        <v>43222</v>
      </c>
      <c r="C683" s="209" t="s">
        <v>387</v>
      </c>
      <c r="D683" s="209">
        <v>65.8</v>
      </c>
      <c r="E683" s="209">
        <v>71</v>
      </c>
      <c r="F683" s="209" t="s">
        <v>193</v>
      </c>
      <c r="G683" s="209">
        <v>625212</v>
      </c>
      <c r="H683" s="209">
        <v>13160</v>
      </c>
      <c r="I683" s="209">
        <v>21.3</v>
      </c>
      <c r="J683" s="209">
        <v>114.5</v>
      </c>
      <c r="K683" s="209">
        <v>114.5</v>
      </c>
      <c r="L683" s="209">
        <v>18.2</v>
      </c>
      <c r="M683" s="209">
        <v>0.9452237808951236</v>
      </c>
      <c r="N683" s="209">
        <v>5.1520999999999999</v>
      </c>
      <c r="O683" s="209">
        <v>5.1304999999999996</v>
      </c>
      <c r="P683" s="209">
        <v>0.70199999999999996</v>
      </c>
      <c r="Q683" s="209">
        <v>0.68700000000000006</v>
      </c>
      <c r="R683" s="209">
        <v>4.9541000000000004</v>
      </c>
      <c r="S683" s="209">
        <v>6.8000000000000005E-2</v>
      </c>
      <c r="T683" s="209">
        <v>6.6000000000000003E-2</v>
      </c>
      <c r="U683" s="209">
        <v>6.3E-2</v>
      </c>
      <c r="V683" s="209">
        <v>6.3E-2</v>
      </c>
      <c r="W683" s="209" t="s">
        <v>148</v>
      </c>
      <c r="X683" s="209" t="s">
        <v>671</v>
      </c>
      <c r="Y683" s="209" t="s">
        <v>89</v>
      </c>
      <c r="Z683" s="209" t="s">
        <v>198</v>
      </c>
    </row>
    <row r="684" spans="1:26" s="209" customFormat="1" ht="16.5" customHeight="1" x14ac:dyDescent="0.25">
      <c r="A684" s="207">
        <v>5526</v>
      </c>
      <c r="B684" s="208">
        <v>43222</v>
      </c>
      <c r="C684" s="209" t="s">
        <v>239</v>
      </c>
      <c r="D684" s="209">
        <v>66.400000000000006</v>
      </c>
      <c r="E684" s="209">
        <v>74</v>
      </c>
      <c r="F684" s="209" t="s">
        <v>187</v>
      </c>
      <c r="G684" s="209">
        <v>916148</v>
      </c>
      <c r="H684" s="209">
        <v>13160</v>
      </c>
      <c r="I684" s="209">
        <v>33.9</v>
      </c>
      <c r="J684" s="209">
        <v>75</v>
      </c>
      <c r="K684" s="209">
        <v>75</v>
      </c>
      <c r="L684" s="209">
        <v>32.6</v>
      </c>
      <c r="M684" s="209">
        <v>0.86227909811090797</v>
      </c>
      <c r="N684" s="209">
        <v>5.1675000000000004</v>
      </c>
      <c r="O684" s="209">
        <v>5.1288999999999998</v>
      </c>
      <c r="P684" s="209">
        <v>0.27500000000000002</v>
      </c>
      <c r="Q684" s="209">
        <v>0.23599999999999999</v>
      </c>
      <c r="R684" s="209">
        <v>4.9541000000000004</v>
      </c>
      <c r="S684" s="209">
        <v>2.5999999999999999E-2</v>
      </c>
      <c r="T684" s="209">
        <v>2.3E-2</v>
      </c>
      <c r="U684" s="209">
        <v>2.1000000000000001E-2</v>
      </c>
      <c r="V684" s="209">
        <v>2.1000000000000001E-2</v>
      </c>
      <c r="W684" s="209" t="s">
        <v>148</v>
      </c>
      <c r="X684" s="209" t="s">
        <v>671</v>
      </c>
      <c r="Y684" s="209" t="s">
        <v>89</v>
      </c>
      <c r="Z684" s="209" t="s">
        <v>207</v>
      </c>
    </row>
    <row r="685" spans="1:26" s="209" customFormat="1" ht="16.5" customHeight="1" x14ac:dyDescent="0.25">
      <c r="A685" s="207">
        <v>5525</v>
      </c>
      <c r="B685" s="208">
        <v>43222</v>
      </c>
      <c r="C685" s="209" t="s">
        <v>244</v>
      </c>
      <c r="D685" s="209">
        <v>65.8</v>
      </c>
      <c r="E685" s="209">
        <v>73</v>
      </c>
      <c r="F685" s="209" t="s">
        <v>193</v>
      </c>
      <c r="G685" s="209">
        <v>625212</v>
      </c>
      <c r="H685" s="209">
        <v>13160</v>
      </c>
      <c r="I685" s="209">
        <v>21.2</v>
      </c>
      <c r="J685" s="209">
        <v>114</v>
      </c>
      <c r="K685" s="209">
        <v>114</v>
      </c>
      <c r="L685" s="209">
        <v>18.100000000000001</v>
      </c>
      <c r="M685" s="209">
        <v>0.94585561497326209</v>
      </c>
      <c r="N685" s="209">
        <v>5.1673</v>
      </c>
      <c r="O685" s="209">
        <v>5.1280000000000001</v>
      </c>
      <c r="P685" s="209">
        <v>0.754</v>
      </c>
      <c r="Q685" s="209">
        <v>0.72099999999999997</v>
      </c>
      <c r="R685" s="209">
        <v>4.9541000000000004</v>
      </c>
      <c r="S685" s="209">
        <v>7.1999999999999995E-2</v>
      </c>
      <c r="T685" s="209">
        <v>7.0000000000000007E-2</v>
      </c>
      <c r="U685" s="209">
        <v>6.7000000000000004E-2</v>
      </c>
      <c r="V685" s="209">
        <v>6.7000000000000004E-2</v>
      </c>
      <c r="W685" s="209" t="s">
        <v>148</v>
      </c>
      <c r="X685" s="209" t="s">
        <v>671</v>
      </c>
      <c r="Y685" s="209" t="s">
        <v>89</v>
      </c>
      <c r="Z685" s="209" t="s">
        <v>198</v>
      </c>
    </row>
    <row r="686" spans="1:26" s="209" customFormat="1" ht="16.5" customHeight="1" x14ac:dyDescent="0.25">
      <c r="A686" s="207">
        <v>5524</v>
      </c>
      <c r="B686" s="208">
        <v>43222</v>
      </c>
      <c r="C686" s="209" t="s">
        <v>342</v>
      </c>
      <c r="D686" s="209">
        <v>66.599999999999994</v>
      </c>
      <c r="E686" s="209">
        <v>74</v>
      </c>
      <c r="F686" s="209" t="s">
        <v>193</v>
      </c>
      <c r="G686" s="209">
        <v>625212</v>
      </c>
      <c r="H686" s="209">
        <v>13160</v>
      </c>
      <c r="I686" s="209">
        <v>21.3</v>
      </c>
      <c r="J686" s="209">
        <v>114.5</v>
      </c>
      <c r="K686" s="209">
        <v>114.5</v>
      </c>
      <c r="L686" s="209">
        <v>18.2</v>
      </c>
      <c r="M686" s="209">
        <v>0.9452237808951236</v>
      </c>
      <c r="N686" s="209">
        <v>5.1673</v>
      </c>
      <c r="O686" s="209">
        <v>5.1407999999999996</v>
      </c>
      <c r="P686" s="209">
        <v>0.68700000000000006</v>
      </c>
      <c r="Q686" s="209">
        <v>0.64500000000000002</v>
      </c>
      <c r="R686" s="209">
        <v>4.9541000000000004</v>
      </c>
      <c r="S686" s="209">
        <v>6.6000000000000003E-2</v>
      </c>
      <c r="T686" s="209">
        <v>6.2E-2</v>
      </c>
      <c r="U686" s="209">
        <v>0.06</v>
      </c>
      <c r="V686" s="209">
        <v>0.06</v>
      </c>
      <c r="W686" s="209" t="s">
        <v>148</v>
      </c>
      <c r="X686" s="209" t="s">
        <v>671</v>
      </c>
      <c r="Y686" s="209" t="s">
        <v>89</v>
      </c>
      <c r="Z686" s="209" t="s">
        <v>198</v>
      </c>
    </row>
    <row r="687" spans="1:26" s="209" customFormat="1" ht="16.5" customHeight="1" x14ac:dyDescent="0.25">
      <c r="A687" s="207">
        <v>5523</v>
      </c>
      <c r="B687" s="208">
        <v>43222</v>
      </c>
      <c r="C687" s="209" t="s">
        <v>1017</v>
      </c>
      <c r="D687" s="209">
        <v>66</v>
      </c>
      <c r="E687" s="209">
        <v>70</v>
      </c>
      <c r="F687" s="209" t="s">
        <v>193</v>
      </c>
      <c r="G687" s="209">
        <v>625212</v>
      </c>
      <c r="H687" s="209">
        <v>13160</v>
      </c>
      <c r="I687" s="209">
        <v>21.1</v>
      </c>
      <c r="J687" s="209">
        <v>114</v>
      </c>
      <c r="K687" s="209">
        <v>114</v>
      </c>
      <c r="L687" s="209">
        <v>18</v>
      </c>
      <c r="M687" s="209">
        <v>0.94648829431438131</v>
      </c>
      <c r="N687" s="209">
        <v>5.1656000000000004</v>
      </c>
      <c r="O687" s="209">
        <v>5.1288999999999998</v>
      </c>
      <c r="P687" s="209">
        <v>0.65700000000000003</v>
      </c>
      <c r="Q687" s="209">
        <v>0.623</v>
      </c>
      <c r="R687" s="209">
        <v>4.9541000000000004</v>
      </c>
      <c r="S687" s="209">
        <v>6.3E-2</v>
      </c>
      <c r="T687" s="209">
        <v>0.06</v>
      </c>
      <c r="U687" s="209">
        <v>5.8000000000000003E-2</v>
      </c>
      <c r="V687" s="209">
        <v>5.8000000000000003E-2</v>
      </c>
      <c r="W687" s="209" t="s">
        <v>148</v>
      </c>
      <c r="X687" s="209" t="s">
        <v>671</v>
      </c>
      <c r="Y687" s="209" t="s">
        <v>89</v>
      </c>
      <c r="Z687" s="209" t="s">
        <v>198</v>
      </c>
    </row>
    <row r="688" spans="1:26" s="209" customFormat="1" ht="16.5" customHeight="1" x14ac:dyDescent="0.25">
      <c r="A688" s="207">
        <v>5522</v>
      </c>
      <c r="B688" s="208">
        <v>43222</v>
      </c>
      <c r="C688" s="209" t="s">
        <v>229</v>
      </c>
      <c r="D688" s="209">
        <v>66.400000000000006</v>
      </c>
      <c r="E688" s="209">
        <v>74</v>
      </c>
      <c r="F688" s="209" t="s">
        <v>193</v>
      </c>
      <c r="G688" s="209">
        <v>625212</v>
      </c>
      <c r="H688" s="209">
        <v>13160</v>
      </c>
      <c r="I688" s="209">
        <v>21.2</v>
      </c>
      <c r="J688" s="209">
        <v>114</v>
      </c>
      <c r="K688" s="209">
        <v>114</v>
      </c>
      <c r="L688" s="209">
        <v>18.100000000000001</v>
      </c>
      <c r="M688" s="209">
        <v>0.94585561497326209</v>
      </c>
      <c r="N688" s="209">
        <v>5.1231999999999998</v>
      </c>
      <c r="O688" s="209">
        <v>5.1092000000000004</v>
      </c>
      <c r="P688" s="209">
        <v>0.63200000000000001</v>
      </c>
      <c r="Q688" s="209">
        <v>0.57599999999999996</v>
      </c>
      <c r="R688" s="209">
        <v>4.9541000000000004</v>
      </c>
      <c r="S688" s="209">
        <v>6.0999999999999999E-2</v>
      </c>
      <c r="T688" s="209">
        <v>5.6000000000000001E-2</v>
      </c>
      <c r="U688" s="209">
        <v>5.5E-2</v>
      </c>
      <c r="V688" s="209">
        <v>5.5E-2</v>
      </c>
      <c r="W688" s="209" t="s">
        <v>148</v>
      </c>
      <c r="X688" s="209" t="s">
        <v>671</v>
      </c>
      <c r="Y688" s="209" t="s">
        <v>89</v>
      </c>
      <c r="Z688" s="209" t="s">
        <v>198</v>
      </c>
    </row>
    <row r="689" spans="1:26" s="209" customFormat="1" ht="16.5" customHeight="1" x14ac:dyDescent="0.25">
      <c r="A689" s="207">
        <v>5521</v>
      </c>
      <c r="B689" s="208">
        <v>43222</v>
      </c>
      <c r="C689" s="209" t="s">
        <v>476</v>
      </c>
      <c r="D689" s="209">
        <v>65.8</v>
      </c>
      <c r="E689" s="209">
        <v>70</v>
      </c>
      <c r="F689" s="209" t="s">
        <v>187</v>
      </c>
      <c r="G689" s="209">
        <v>916148</v>
      </c>
      <c r="H689" s="209">
        <v>13160</v>
      </c>
      <c r="I689" s="209">
        <v>33.9</v>
      </c>
      <c r="J689" s="209">
        <v>75</v>
      </c>
      <c r="K689" s="209">
        <v>75</v>
      </c>
      <c r="L689" s="209">
        <v>32.6</v>
      </c>
      <c r="M689" s="209">
        <v>0.86227909811090797</v>
      </c>
      <c r="N689" s="209">
        <v>5.1322999999999999</v>
      </c>
      <c r="O689" s="209">
        <v>5.1189</v>
      </c>
      <c r="P689" s="209">
        <v>0.25600000000000001</v>
      </c>
      <c r="Q689" s="209">
        <v>0.23200000000000001</v>
      </c>
      <c r="R689" s="209">
        <v>4.9541000000000004</v>
      </c>
      <c r="S689" s="209">
        <v>2.5000000000000001E-2</v>
      </c>
      <c r="T689" s="209">
        <v>2.1999999999999999E-2</v>
      </c>
      <c r="U689" s="209">
        <v>0.02</v>
      </c>
      <c r="V689" s="209">
        <v>0.02</v>
      </c>
      <c r="W689" s="209" t="s">
        <v>148</v>
      </c>
      <c r="X689" s="209" t="s">
        <v>671</v>
      </c>
      <c r="Y689" s="209" t="s">
        <v>89</v>
      </c>
      <c r="Z689" s="209" t="s">
        <v>207</v>
      </c>
    </row>
    <row r="690" spans="1:26" s="209" customFormat="1" ht="16.5" customHeight="1" x14ac:dyDescent="0.25">
      <c r="A690" s="207">
        <v>5520</v>
      </c>
      <c r="B690" s="208">
        <v>43221</v>
      </c>
      <c r="C690" s="209" t="s">
        <v>786</v>
      </c>
      <c r="D690" s="209">
        <v>66.400000000000006</v>
      </c>
      <c r="E690" s="209">
        <v>71</v>
      </c>
      <c r="F690" s="209" t="s">
        <v>187</v>
      </c>
      <c r="G690" s="209">
        <v>916148</v>
      </c>
      <c r="H690" s="209">
        <v>13160</v>
      </c>
      <c r="I690" s="209">
        <v>34.1</v>
      </c>
      <c r="J690" s="209">
        <v>77.5</v>
      </c>
      <c r="K690" s="209">
        <v>77.5</v>
      </c>
      <c r="L690" s="209">
        <v>32.799999999999997</v>
      </c>
      <c r="M690" s="209">
        <v>0.86122945830797315</v>
      </c>
      <c r="N690" s="209">
        <v>5.1321000000000003</v>
      </c>
      <c r="O690" s="209">
        <v>5.1021000000000001</v>
      </c>
      <c r="P690" s="209">
        <v>0.24399999999999999</v>
      </c>
      <c r="Q690" s="209">
        <v>0.223</v>
      </c>
      <c r="R690" s="209">
        <v>5.0552000000000001</v>
      </c>
      <c r="S690" s="209">
        <v>2.4E-2</v>
      </c>
      <c r="T690" s="209">
        <v>2.1999999999999999E-2</v>
      </c>
      <c r="U690" s="209">
        <v>0.02</v>
      </c>
      <c r="V690" s="209">
        <v>0.02</v>
      </c>
      <c r="W690" s="209" t="s">
        <v>148</v>
      </c>
      <c r="X690" s="209" t="s">
        <v>671</v>
      </c>
      <c r="Y690" s="209" t="s">
        <v>89</v>
      </c>
      <c r="Z690" s="209" t="s">
        <v>198</v>
      </c>
    </row>
    <row r="691" spans="1:26" s="209" customFormat="1" ht="16.5" customHeight="1" x14ac:dyDescent="0.25">
      <c r="A691" s="207">
        <v>5519</v>
      </c>
      <c r="B691" s="208">
        <v>43221</v>
      </c>
      <c r="C691" s="209" t="s">
        <v>1128</v>
      </c>
      <c r="D691" s="209">
        <v>66.7</v>
      </c>
      <c r="E691" s="209">
        <v>79</v>
      </c>
      <c r="F691" s="209" t="s">
        <v>193</v>
      </c>
      <c r="G691" s="209">
        <v>625212</v>
      </c>
      <c r="H691" s="209">
        <v>13160</v>
      </c>
      <c r="I691" s="209">
        <v>21.1</v>
      </c>
      <c r="J691" s="209">
        <v>114</v>
      </c>
      <c r="K691" s="209">
        <v>114</v>
      </c>
      <c r="L691" s="209">
        <v>18</v>
      </c>
      <c r="M691" s="209">
        <v>0.94648829431438131</v>
      </c>
      <c r="N691" s="209">
        <v>5.1231999999999998</v>
      </c>
      <c r="O691" s="209">
        <v>5.1092000000000004</v>
      </c>
      <c r="P691" s="209">
        <v>0.71199999999999997</v>
      </c>
      <c r="Q691" s="209">
        <v>0.68700000000000006</v>
      </c>
      <c r="R691" s="209">
        <v>5.0552000000000001</v>
      </c>
      <c r="S691" s="209">
        <v>7.0000000000000007E-2</v>
      </c>
      <c r="T691" s="209">
        <v>6.8000000000000005E-2</v>
      </c>
      <c r="U691" s="209">
        <v>6.5000000000000002E-2</v>
      </c>
      <c r="V691" s="209">
        <v>6.5000000000000002E-2</v>
      </c>
      <c r="W691" s="209" t="s">
        <v>148</v>
      </c>
      <c r="X691" s="209" t="s">
        <v>671</v>
      </c>
      <c r="Y691" s="209" t="s">
        <v>89</v>
      </c>
      <c r="Z691" s="209" t="s">
        <v>198</v>
      </c>
    </row>
    <row r="692" spans="1:26" s="209" customFormat="1" ht="16.5" customHeight="1" x14ac:dyDescent="0.25">
      <c r="A692" s="207">
        <v>5518</v>
      </c>
      <c r="B692" s="208">
        <v>43221</v>
      </c>
      <c r="C692" s="209" t="s">
        <v>215</v>
      </c>
      <c r="D692" s="209">
        <v>65.8</v>
      </c>
      <c r="E692" s="209">
        <v>72</v>
      </c>
      <c r="F692" s="209" t="s">
        <v>187</v>
      </c>
      <c r="G692" s="209">
        <v>916148</v>
      </c>
      <c r="H692" s="209">
        <v>13160</v>
      </c>
      <c r="I692" s="209">
        <v>33.700000000000003</v>
      </c>
      <c r="J692" s="209">
        <v>76</v>
      </c>
      <c r="K692" s="209">
        <v>76</v>
      </c>
      <c r="L692" s="209">
        <v>32.299999999999997</v>
      </c>
      <c r="M692" s="209">
        <v>0.86385836385836379</v>
      </c>
      <c r="N692" s="209">
        <v>5.1786000000000003</v>
      </c>
      <c r="O692" s="209">
        <v>5.1497999999999999</v>
      </c>
      <c r="P692" s="209">
        <v>0.29799999999999999</v>
      </c>
      <c r="Q692" s="209">
        <v>0.26500000000000001</v>
      </c>
      <c r="R692" s="209">
        <v>5.0552000000000001</v>
      </c>
      <c r="S692" s="209">
        <v>2.9000000000000001E-2</v>
      </c>
      <c r="T692" s="209">
        <v>2.5999999999999999E-2</v>
      </c>
      <c r="U692" s="209">
        <v>2.4E-2</v>
      </c>
      <c r="V692" s="209">
        <v>2.4E-2</v>
      </c>
      <c r="W692" s="209" t="s">
        <v>148</v>
      </c>
      <c r="X692" s="209" t="s">
        <v>671</v>
      </c>
      <c r="Y692" s="209" t="s">
        <v>89</v>
      </c>
      <c r="Z692" s="209" t="s">
        <v>207</v>
      </c>
    </row>
    <row r="693" spans="1:26" s="209" customFormat="1" ht="16.5" customHeight="1" x14ac:dyDescent="0.25">
      <c r="A693" s="207">
        <v>5517</v>
      </c>
      <c r="B693" s="208">
        <v>43221</v>
      </c>
      <c r="C693" s="209" t="s">
        <v>238</v>
      </c>
      <c r="D693" s="209">
        <v>66.7</v>
      </c>
      <c r="E693" s="209">
        <v>74</v>
      </c>
      <c r="F693" s="209" t="s">
        <v>193</v>
      </c>
      <c r="G693" s="209">
        <v>625212</v>
      </c>
      <c r="H693" s="209">
        <v>13160</v>
      </c>
      <c r="I693" s="209">
        <v>21.1</v>
      </c>
      <c r="J693" s="209">
        <v>114.5</v>
      </c>
      <c r="K693" s="209">
        <v>114.5</v>
      </c>
      <c r="L693" s="209">
        <v>18</v>
      </c>
      <c r="M693" s="209">
        <v>0.94648829431438131</v>
      </c>
      <c r="N693" s="209">
        <v>5.1452</v>
      </c>
      <c r="O693" s="209">
        <v>5.0673000000000004</v>
      </c>
      <c r="P693" s="209">
        <v>0.53400000000000003</v>
      </c>
      <c r="Q693" s="209">
        <v>0.502</v>
      </c>
      <c r="R693" s="209">
        <v>5.0552000000000001</v>
      </c>
      <c r="S693" s="209">
        <v>5.1999999999999998E-2</v>
      </c>
      <c r="T693" s="209">
        <v>0.05</v>
      </c>
      <c r="U693" s="209">
        <v>4.8000000000000001E-2</v>
      </c>
      <c r="V693" s="209">
        <v>4.8000000000000001E-2</v>
      </c>
      <c r="W693" s="209" t="s">
        <v>148</v>
      </c>
      <c r="X693" s="209" t="s">
        <v>671</v>
      </c>
      <c r="Y693" s="209" t="s">
        <v>89</v>
      </c>
      <c r="Z693" s="209" t="s">
        <v>198</v>
      </c>
    </row>
    <row r="694" spans="1:26" s="209" customFormat="1" ht="16.5" customHeight="1" x14ac:dyDescent="0.25">
      <c r="A694" s="207">
        <v>5516</v>
      </c>
      <c r="B694" s="208">
        <v>43221</v>
      </c>
      <c r="C694" s="209" t="s">
        <v>980</v>
      </c>
      <c r="D694" s="209">
        <v>66.7</v>
      </c>
      <c r="E694" s="209">
        <v>76</v>
      </c>
      <c r="F694" s="209" t="s">
        <v>193</v>
      </c>
      <c r="G694" s="209">
        <v>625212</v>
      </c>
      <c r="H694" s="209">
        <v>13160</v>
      </c>
      <c r="I694" s="209">
        <v>20.9</v>
      </c>
      <c r="J694" s="209">
        <v>114.5</v>
      </c>
      <c r="K694" s="209">
        <v>114.5</v>
      </c>
      <c r="L694" s="209">
        <v>17.8</v>
      </c>
      <c r="M694" s="209">
        <v>0.9477561955793703</v>
      </c>
      <c r="N694" s="209">
        <v>5.1505999999999998</v>
      </c>
      <c r="O694" s="209">
        <v>5.1036999999999999</v>
      </c>
      <c r="P694" s="209">
        <v>0.68700000000000006</v>
      </c>
      <c r="Q694" s="209">
        <v>0.64500000000000002</v>
      </c>
      <c r="R694" s="209">
        <v>5.0552000000000001</v>
      </c>
      <c r="S694" s="209">
        <v>6.7000000000000004E-2</v>
      </c>
      <c r="T694" s="209">
        <v>6.4000000000000001E-2</v>
      </c>
      <c r="U694" s="209">
        <v>6.2E-2</v>
      </c>
      <c r="V694" s="209">
        <v>6.2E-2</v>
      </c>
      <c r="W694" s="209" t="s">
        <v>148</v>
      </c>
      <c r="X694" s="209" t="s">
        <v>671</v>
      </c>
      <c r="Y694" s="209" t="s">
        <v>89</v>
      </c>
      <c r="Z694" s="209" t="s">
        <v>198</v>
      </c>
    </row>
    <row r="695" spans="1:26" s="209" customFormat="1" ht="16.5" customHeight="1" x14ac:dyDescent="0.25">
      <c r="A695" s="207">
        <v>5515</v>
      </c>
      <c r="B695" s="208">
        <v>43221</v>
      </c>
      <c r="C695" s="209" t="s">
        <v>280</v>
      </c>
      <c r="D695" s="209">
        <v>66.400000000000006</v>
      </c>
      <c r="E695" s="209">
        <v>75</v>
      </c>
      <c r="F695" s="209" t="s">
        <v>193</v>
      </c>
      <c r="G695" s="209">
        <v>625212</v>
      </c>
      <c r="H695" s="209">
        <v>13160</v>
      </c>
      <c r="I695" s="209">
        <v>21.1</v>
      </c>
      <c r="J695" s="209">
        <v>114</v>
      </c>
      <c r="K695" s="209">
        <v>114</v>
      </c>
      <c r="L695" s="209">
        <v>18</v>
      </c>
      <c r="M695" s="209">
        <v>0.94648829431438131</v>
      </c>
      <c r="N695" s="209">
        <v>5.1311</v>
      </c>
      <c r="O695" s="209">
        <v>5.0831999999999997</v>
      </c>
      <c r="P695" s="209">
        <v>0.56499999999999995</v>
      </c>
      <c r="Q695" s="209">
        <v>0.54300000000000004</v>
      </c>
      <c r="R695" s="209">
        <v>5.0552000000000001</v>
      </c>
      <c r="S695" s="209">
        <v>5.6000000000000001E-2</v>
      </c>
      <c r="T695" s="209">
        <v>5.3999999999999999E-2</v>
      </c>
      <c r="U695" s="209">
        <v>5.1999999999999998E-2</v>
      </c>
      <c r="V695" s="209">
        <v>5.1999999999999998E-2</v>
      </c>
      <c r="W695" s="209" t="s">
        <v>148</v>
      </c>
      <c r="X695" s="209" t="s">
        <v>671</v>
      </c>
      <c r="Y695" s="209" t="s">
        <v>89</v>
      </c>
      <c r="Z695" s="209" t="s">
        <v>198</v>
      </c>
    </row>
    <row r="696" spans="1:26" s="209" customFormat="1" ht="16.5" customHeight="1" x14ac:dyDescent="0.25">
      <c r="A696" s="207">
        <v>5514</v>
      </c>
      <c r="B696" s="208">
        <v>43221</v>
      </c>
      <c r="C696" s="209" t="s">
        <v>1334</v>
      </c>
      <c r="D696" s="209">
        <v>66</v>
      </c>
      <c r="E696" s="209">
        <v>72</v>
      </c>
      <c r="F696" s="209" t="s">
        <v>193</v>
      </c>
      <c r="G696" s="209">
        <v>625212</v>
      </c>
      <c r="H696" s="209">
        <v>13160</v>
      </c>
      <c r="I696" s="209">
        <v>21</v>
      </c>
      <c r="J696" s="209">
        <v>114</v>
      </c>
      <c r="K696" s="209">
        <v>114</v>
      </c>
      <c r="L696" s="209">
        <v>17.899999999999999</v>
      </c>
      <c r="M696" s="209">
        <v>0.94712182061579653</v>
      </c>
      <c r="N696" s="209">
        <v>5.1687000000000003</v>
      </c>
      <c r="O696" s="209">
        <v>5.1422999999999996</v>
      </c>
      <c r="P696" s="209">
        <v>0.52100000000000002</v>
      </c>
      <c r="Q696" s="209">
        <v>0.47499999999999998</v>
      </c>
      <c r="R696" s="209">
        <v>5.0552000000000001</v>
      </c>
      <c r="S696" s="209">
        <v>5.0999999999999997E-2</v>
      </c>
      <c r="T696" s="209">
        <v>4.7E-2</v>
      </c>
      <c r="U696" s="209">
        <v>4.5999999999999999E-2</v>
      </c>
      <c r="V696" s="209">
        <v>4.5999999999999999E-2</v>
      </c>
      <c r="W696" s="209" t="s">
        <v>148</v>
      </c>
      <c r="X696" s="209" t="s">
        <v>671</v>
      </c>
      <c r="Y696" s="209" t="s">
        <v>89</v>
      </c>
      <c r="Z696" s="209" t="s">
        <v>198</v>
      </c>
    </row>
    <row r="697" spans="1:26" s="209" customFormat="1" ht="16.5" customHeight="1" x14ac:dyDescent="0.25">
      <c r="A697" s="207">
        <v>5513</v>
      </c>
      <c r="B697" s="208">
        <v>43221</v>
      </c>
      <c r="C697" s="209" t="s">
        <v>658</v>
      </c>
      <c r="D697" s="209">
        <v>66</v>
      </c>
      <c r="E697" s="209">
        <v>72</v>
      </c>
      <c r="F697" s="209" t="s">
        <v>187</v>
      </c>
      <c r="G697" s="209">
        <v>916148</v>
      </c>
      <c r="H697" s="209">
        <v>13160</v>
      </c>
      <c r="I697" s="209">
        <v>33.799999999999997</v>
      </c>
      <c r="J697" s="209">
        <v>74</v>
      </c>
      <c r="K697" s="209">
        <v>74</v>
      </c>
      <c r="L697" s="209">
        <v>32.6</v>
      </c>
      <c r="M697" s="209">
        <v>0.86227909811090797</v>
      </c>
      <c r="N697" s="209">
        <v>5.1422999999999996</v>
      </c>
      <c r="O697" s="209">
        <v>5.1197999999999997</v>
      </c>
      <c r="P697" s="209">
        <v>0.28699999999999998</v>
      </c>
      <c r="Q697" s="209">
        <v>0.24299999999999999</v>
      </c>
      <c r="R697" s="209">
        <v>5.0552000000000001</v>
      </c>
      <c r="S697" s="209">
        <v>2.8000000000000001E-2</v>
      </c>
      <c r="T697" s="209">
        <v>2.4E-2</v>
      </c>
      <c r="U697" s="209">
        <v>2.1999999999999999E-2</v>
      </c>
      <c r="V697" s="209">
        <v>2.1999999999999999E-2</v>
      </c>
      <c r="W697" s="209" t="s">
        <v>148</v>
      </c>
      <c r="X697" s="209" t="s">
        <v>671</v>
      </c>
      <c r="Y697" s="209" t="s">
        <v>89</v>
      </c>
      <c r="Z697" s="209" t="s">
        <v>207</v>
      </c>
    </row>
    <row r="698" spans="1:26" s="209" customFormat="1" ht="16.5" customHeight="1" x14ac:dyDescent="0.25">
      <c r="A698" s="207">
        <v>5512</v>
      </c>
      <c r="B698" s="208">
        <v>43221</v>
      </c>
      <c r="C698" s="209" t="s">
        <v>1308</v>
      </c>
      <c r="D698" s="209">
        <v>65.8</v>
      </c>
      <c r="E698" s="209">
        <v>77</v>
      </c>
      <c r="F698" s="209" t="s">
        <v>187</v>
      </c>
      <c r="G698" s="209">
        <v>916148</v>
      </c>
      <c r="H698" s="209">
        <v>13160</v>
      </c>
      <c r="I698" s="209">
        <v>33.9</v>
      </c>
      <c r="J698" s="209">
        <v>74</v>
      </c>
      <c r="K698" s="209">
        <v>74</v>
      </c>
      <c r="L698" s="209">
        <v>32.700000000000003</v>
      </c>
      <c r="M698" s="209">
        <v>0.86175395858708903</v>
      </c>
      <c r="N698" s="209">
        <v>5.1124000000000001</v>
      </c>
      <c r="O698" s="209">
        <v>5.0953999999999997</v>
      </c>
      <c r="P698" s="209">
        <v>0.21</v>
      </c>
      <c r="Q698" s="209">
        <v>0.20100000000000001</v>
      </c>
      <c r="R698" s="209">
        <v>5.0552000000000001</v>
      </c>
      <c r="S698" s="209">
        <v>2.1000000000000001E-2</v>
      </c>
      <c r="T698" s="209">
        <v>0.02</v>
      </c>
      <c r="U698" s="209">
        <v>1.7999999999999999E-2</v>
      </c>
      <c r="V698" s="209">
        <v>1.7999999999999999E-2</v>
      </c>
      <c r="W698" s="209" t="s">
        <v>148</v>
      </c>
      <c r="X698" s="209" t="s">
        <v>671</v>
      </c>
      <c r="Y698" s="209" t="s">
        <v>89</v>
      </c>
      <c r="Z698" s="209" t="s">
        <v>207</v>
      </c>
    </row>
    <row r="699" spans="1:26" s="209" customFormat="1" ht="16.5" customHeight="1" x14ac:dyDescent="0.25">
      <c r="A699" s="207">
        <v>5511</v>
      </c>
      <c r="B699" s="208">
        <v>43220</v>
      </c>
      <c r="C699" s="209" t="s">
        <v>1369</v>
      </c>
      <c r="D699" s="209">
        <v>66.400000000000006</v>
      </c>
      <c r="E699" s="209">
        <v>76</v>
      </c>
      <c r="F699" s="209" t="s">
        <v>193</v>
      </c>
      <c r="G699" s="209">
        <v>625212</v>
      </c>
      <c r="H699" s="209">
        <v>13160</v>
      </c>
      <c r="I699" s="209">
        <v>20.7</v>
      </c>
      <c r="J699" s="209">
        <v>114.5</v>
      </c>
      <c r="K699" s="209">
        <v>114.5</v>
      </c>
      <c r="L699" s="209">
        <v>17.600000000000001</v>
      </c>
      <c r="M699" s="209">
        <v>0.94902749832327304</v>
      </c>
      <c r="N699" s="209">
        <v>5.1120999999999999</v>
      </c>
      <c r="O699" s="209">
        <v>5.0533999999999999</v>
      </c>
      <c r="P699" s="209">
        <v>0.60199999999999998</v>
      </c>
      <c r="Q699" s="209">
        <v>0.57199999999999995</v>
      </c>
      <c r="R699" s="209">
        <v>5.2790999999999997</v>
      </c>
      <c r="S699" s="209">
        <v>6.2E-2</v>
      </c>
      <c r="T699" s="209">
        <v>0.06</v>
      </c>
      <c r="U699" s="209">
        <v>5.8000000000000003E-2</v>
      </c>
      <c r="V699" s="209">
        <v>5.8000000000000003E-2</v>
      </c>
      <c r="W699" s="209" t="s">
        <v>148</v>
      </c>
      <c r="X699" s="209" t="s">
        <v>671</v>
      </c>
      <c r="Y699" s="209" t="s">
        <v>89</v>
      </c>
      <c r="Z699" s="209" t="s">
        <v>198</v>
      </c>
    </row>
    <row r="700" spans="1:26" s="209" customFormat="1" ht="16.5" customHeight="1" x14ac:dyDescent="0.25">
      <c r="A700" s="207">
        <v>5510</v>
      </c>
      <c r="B700" s="208">
        <v>43220</v>
      </c>
      <c r="C700" s="209" t="s">
        <v>1414</v>
      </c>
      <c r="D700" s="209">
        <v>66</v>
      </c>
      <c r="E700" s="209">
        <v>78</v>
      </c>
      <c r="F700" s="209" t="s">
        <v>193</v>
      </c>
      <c r="G700" s="209">
        <v>625212</v>
      </c>
      <c r="H700" s="209">
        <v>13160</v>
      </c>
      <c r="I700" s="209">
        <v>20.9</v>
      </c>
      <c r="J700" s="209">
        <v>114.5</v>
      </c>
      <c r="K700" s="209">
        <v>114.5</v>
      </c>
      <c r="L700" s="209">
        <v>17.8</v>
      </c>
      <c r="M700" s="209">
        <v>0.9477561955793703</v>
      </c>
      <c r="N700" s="209">
        <v>5.1234000000000002</v>
      </c>
      <c r="O700" s="209">
        <v>5.1078000000000001</v>
      </c>
      <c r="P700" s="209">
        <v>0.63500000000000001</v>
      </c>
      <c r="Q700" s="209">
        <v>0.60099999999999998</v>
      </c>
      <c r="R700" s="209">
        <v>5.2790999999999997</v>
      </c>
      <c r="S700" s="209">
        <v>6.5000000000000002E-2</v>
      </c>
      <c r="T700" s="209">
        <v>6.2E-2</v>
      </c>
      <c r="U700" s="209">
        <v>0.06</v>
      </c>
      <c r="V700" s="209">
        <v>0.06</v>
      </c>
      <c r="W700" s="209" t="s">
        <v>148</v>
      </c>
      <c r="X700" s="209" t="s">
        <v>671</v>
      </c>
      <c r="Y700" s="209" t="s">
        <v>89</v>
      </c>
      <c r="Z700" s="209" t="s">
        <v>198</v>
      </c>
    </row>
    <row r="701" spans="1:26" s="209" customFormat="1" ht="16.5" customHeight="1" x14ac:dyDescent="0.25">
      <c r="A701" s="207">
        <v>5509</v>
      </c>
      <c r="B701" s="208">
        <v>43220</v>
      </c>
      <c r="C701" s="209" t="s">
        <v>235</v>
      </c>
      <c r="D701" s="209">
        <v>66.400000000000006</v>
      </c>
      <c r="E701" s="209">
        <v>77</v>
      </c>
      <c r="F701" s="209" t="s">
        <v>187</v>
      </c>
      <c r="G701" s="209">
        <v>916148</v>
      </c>
      <c r="H701" s="209">
        <v>13160</v>
      </c>
      <c r="I701" s="209">
        <v>33.700000000000003</v>
      </c>
      <c r="J701" s="209">
        <v>75.5</v>
      </c>
      <c r="K701" s="209">
        <v>75.5</v>
      </c>
      <c r="L701" s="209">
        <v>32.299999999999997</v>
      </c>
      <c r="M701" s="209">
        <v>0.86385836385836379</v>
      </c>
      <c r="N701" s="209">
        <v>5.1422999999999996</v>
      </c>
      <c r="O701" s="209">
        <v>5.1064999999999996</v>
      </c>
      <c r="P701" s="209">
        <v>0.29599999999999999</v>
      </c>
      <c r="Q701" s="209">
        <v>0.25600000000000001</v>
      </c>
      <c r="R701" s="209">
        <v>5.2790999999999997</v>
      </c>
      <c r="S701" s="209">
        <v>0.03</v>
      </c>
      <c r="T701" s="209">
        <v>2.5999999999999999E-2</v>
      </c>
      <c r="U701" s="209">
        <v>2.4E-2</v>
      </c>
      <c r="V701" s="209">
        <v>2.4E-2</v>
      </c>
      <c r="W701" s="209" t="s">
        <v>148</v>
      </c>
      <c r="X701" s="209" t="s">
        <v>671</v>
      </c>
      <c r="Y701" s="209" t="s">
        <v>89</v>
      </c>
      <c r="Z701" s="209" t="s">
        <v>207</v>
      </c>
    </row>
    <row r="702" spans="1:26" s="209" customFormat="1" ht="16.5" customHeight="1" x14ac:dyDescent="0.25">
      <c r="A702" s="207">
        <v>5508</v>
      </c>
      <c r="B702" s="208">
        <v>43220</v>
      </c>
      <c r="C702" s="209" t="s">
        <v>440</v>
      </c>
      <c r="D702" s="209">
        <v>66.5</v>
      </c>
      <c r="E702" s="209">
        <v>75</v>
      </c>
      <c r="F702" s="209" t="s">
        <v>187</v>
      </c>
      <c r="G702" s="209">
        <v>916148</v>
      </c>
      <c r="H702" s="209">
        <v>13160</v>
      </c>
      <c r="I702" s="209">
        <v>33.9</v>
      </c>
      <c r="J702" s="209">
        <v>75.5</v>
      </c>
      <c r="K702" s="209">
        <v>75.5</v>
      </c>
      <c r="L702" s="209">
        <v>32.5</v>
      </c>
      <c r="M702" s="209">
        <v>0.86280487804878048</v>
      </c>
      <c r="N702" s="209">
        <v>5.1623000000000001</v>
      </c>
      <c r="O702" s="209">
        <v>5.1189</v>
      </c>
      <c r="P702" s="209">
        <v>0.24299999999999999</v>
      </c>
      <c r="Q702" s="209">
        <v>0.16700000000000001</v>
      </c>
      <c r="R702" s="209">
        <v>5.2790999999999997</v>
      </c>
      <c r="S702" s="209">
        <v>2.5000000000000001E-2</v>
      </c>
      <c r="T702" s="209">
        <v>1.7000000000000001E-2</v>
      </c>
      <c r="U702" s="209">
        <v>1.7999999999999999E-2</v>
      </c>
      <c r="V702" s="209">
        <v>1.7999999999999999E-2</v>
      </c>
      <c r="W702" s="209" t="s">
        <v>148</v>
      </c>
      <c r="X702" s="209" t="s">
        <v>671</v>
      </c>
      <c r="Y702" s="209" t="s">
        <v>89</v>
      </c>
      <c r="Z702" s="209" t="s">
        <v>207</v>
      </c>
    </row>
    <row r="703" spans="1:26" s="209" customFormat="1" ht="16.5" customHeight="1" x14ac:dyDescent="0.25">
      <c r="A703" s="207">
        <v>5507</v>
      </c>
      <c r="B703" s="208">
        <v>43220</v>
      </c>
      <c r="C703" s="209" t="s">
        <v>1290</v>
      </c>
      <c r="D703" s="209">
        <v>66.400000000000006</v>
      </c>
      <c r="E703" s="209">
        <v>76</v>
      </c>
      <c r="F703" s="209" t="s">
        <v>193</v>
      </c>
      <c r="G703" s="209">
        <v>625212</v>
      </c>
      <c r="H703" s="209">
        <v>13160</v>
      </c>
      <c r="I703" s="209">
        <v>21</v>
      </c>
      <c r="J703" s="209">
        <v>114.5</v>
      </c>
      <c r="K703" s="209">
        <v>114.5</v>
      </c>
      <c r="L703" s="209">
        <v>17.899999999999999</v>
      </c>
      <c r="M703" s="209">
        <v>0.94712182061579653</v>
      </c>
      <c r="N703" s="209">
        <v>5.1101999999999999</v>
      </c>
      <c r="O703" s="209">
        <v>5.0967000000000002</v>
      </c>
      <c r="P703" s="209">
        <v>0.60199999999999998</v>
      </c>
      <c r="Q703" s="209">
        <v>0.52300000000000002</v>
      </c>
      <c r="R703" s="209">
        <v>5.2790999999999997</v>
      </c>
      <c r="S703" s="209">
        <v>6.2E-2</v>
      </c>
      <c r="T703" s="209">
        <v>5.3999999999999999E-2</v>
      </c>
      <c r="U703" s="209">
        <v>5.5E-2</v>
      </c>
      <c r="V703" s="209">
        <v>5.5E-2</v>
      </c>
      <c r="W703" s="209" t="s">
        <v>148</v>
      </c>
      <c r="X703" s="209" t="s">
        <v>671</v>
      </c>
      <c r="Y703" s="209" t="s">
        <v>89</v>
      </c>
      <c r="Z703" s="209" t="s">
        <v>198</v>
      </c>
    </row>
    <row r="704" spans="1:26" s="209" customFormat="1" ht="16.5" customHeight="1" x14ac:dyDescent="0.25">
      <c r="A704" s="207">
        <v>5506</v>
      </c>
      <c r="B704" s="208">
        <v>43220</v>
      </c>
      <c r="C704" s="209" t="s">
        <v>590</v>
      </c>
      <c r="D704" s="209">
        <v>66.7</v>
      </c>
      <c r="E704" s="209">
        <v>75</v>
      </c>
      <c r="F704" s="209" t="s">
        <v>193</v>
      </c>
      <c r="G704" s="209">
        <v>625212</v>
      </c>
      <c r="H704" s="209">
        <v>13160</v>
      </c>
      <c r="I704" s="209">
        <v>21.1</v>
      </c>
      <c r="J704" s="209">
        <v>115</v>
      </c>
      <c r="K704" s="209">
        <v>115</v>
      </c>
      <c r="L704" s="209">
        <v>18</v>
      </c>
      <c r="M704" s="209">
        <v>0.94648829431438131</v>
      </c>
      <c r="N704" s="209">
        <v>5.1341999999999999</v>
      </c>
      <c r="O704" s="209">
        <v>5.1090999999999998</v>
      </c>
      <c r="P704" s="209">
        <v>0.65100000000000002</v>
      </c>
      <c r="Q704" s="209">
        <v>0.61099999999999999</v>
      </c>
      <c r="R704" s="209">
        <v>5.2790999999999997</v>
      </c>
      <c r="S704" s="209">
        <v>6.7000000000000004E-2</v>
      </c>
      <c r="T704" s="209">
        <v>6.3E-2</v>
      </c>
      <c r="U704" s="209">
        <v>6.2E-2</v>
      </c>
      <c r="V704" s="209">
        <v>6.2E-2</v>
      </c>
      <c r="W704" s="209" t="s">
        <v>148</v>
      </c>
      <c r="X704" s="209" t="s">
        <v>671</v>
      </c>
      <c r="Y704" s="209" t="s">
        <v>89</v>
      </c>
      <c r="Z704" s="209" t="s">
        <v>198</v>
      </c>
    </row>
    <row r="705" spans="1:26" s="209" customFormat="1" ht="16.5" customHeight="1" x14ac:dyDescent="0.25">
      <c r="A705" s="207">
        <v>5505</v>
      </c>
      <c r="B705" s="208">
        <v>43220</v>
      </c>
      <c r="C705" s="209" t="s">
        <v>279</v>
      </c>
      <c r="D705" s="209">
        <v>65.8</v>
      </c>
      <c r="E705" s="209">
        <v>75</v>
      </c>
      <c r="F705" s="209" t="s">
        <v>187</v>
      </c>
      <c r="G705" s="209">
        <v>916148</v>
      </c>
      <c r="H705" s="209">
        <v>13160</v>
      </c>
      <c r="I705" s="209">
        <v>33.9</v>
      </c>
      <c r="J705" s="209">
        <v>76.5</v>
      </c>
      <c r="K705" s="209">
        <v>76.5</v>
      </c>
      <c r="L705" s="209">
        <v>32.5</v>
      </c>
      <c r="M705" s="209">
        <v>0.86280487804878048</v>
      </c>
      <c r="N705" s="209">
        <v>5.1108000000000002</v>
      </c>
      <c r="O705" s="209">
        <v>5.0820999999999996</v>
      </c>
      <c r="P705" s="209">
        <v>0.34200000000000003</v>
      </c>
      <c r="Q705" s="209">
        <v>0.30199999999999999</v>
      </c>
      <c r="R705" s="209">
        <v>5.2790999999999997</v>
      </c>
      <c r="S705" s="209">
        <v>3.5000000000000003E-2</v>
      </c>
      <c r="T705" s="209">
        <v>3.1E-2</v>
      </c>
      <c r="U705" s="209">
        <v>2.8000000000000001E-2</v>
      </c>
      <c r="V705" s="209">
        <v>2.8000000000000001E-2</v>
      </c>
      <c r="W705" s="209" t="s">
        <v>148</v>
      </c>
      <c r="X705" s="209" t="s">
        <v>671</v>
      </c>
      <c r="Y705" s="209" t="s">
        <v>89</v>
      </c>
      <c r="Z705" s="209" t="s">
        <v>207</v>
      </c>
    </row>
    <row r="706" spans="1:26" s="209" customFormat="1" ht="16.5" customHeight="1" x14ac:dyDescent="0.25">
      <c r="A706" s="207">
        <v>5504</v>
      </c>
      <c r="B706" s="208">
        <v>43220</v>
      </c>
      <c r="C706" s="209" t="s">
        <v>1327</v>
      </c>
      <c r="D706" s="209">
        <v>65.5</v>
      </c>
      <c r="E706" s="209">
        <v>79</v>
      </c>
      <c r="F706" s="209" t="s">
        <v>193</v>
      </c>
      <c r="G706" s="209">
        <v>625212</v>
      </c>
      <c r="H706" s="209">
        <v>13160</v>
      </c>
      <c r="I706" s="209">
        <v>21.2</v>
      </c>
      <c r="J706" s="209">
        <v>114.5</v>
      </c>
      <c r="K706" s="209">
        <v>114.5</v>
      </c>
      <c r="L706" s="209">
        <v>18.100000000000001</v>
      </c>
      <c r="M706" s="209">
        <v>0.94585561497326209</v>
      </c>
      <c r="N706" s="209">
        <v>5.1562999999999999</v>
      </c>
      <c r="O706" s="209">
        <v>5.1322000000000001</v>
      </c>
      <c r="P706" s="209">
        <v>0.61799999999999999</v>
      </c>
      <c r="Q706" s="209">
        <v>0.58699999999999997</v>
      </c>
      <c r="R706" s="209">
        <v>5.2790999999999997</v>
      </c>
      <c r="S706" s="209">
        <v>6.3E-2</v>
      </c>
      <c r="T706" s="209">
        <v>0.06</v>
      </c>
      <c r="U706" s="209">
        <v>5.8000000000000003E-2</v>
      </c>
      <c r="V706" s="209">
        <v>5.8000000000000003E-2</v>
      </c>
      <c r="W706" s="209" t="s">
        <v>148</v>
      </c>
      <c r="X706" s="209" t="s">
        <v>671</v>
      </c>
      <c r="Y706" s="209" t="s">
        <v>89</v>
      </c>
      <c r="Z706" s="209" t="s">
        <v>198</v>
      </c>
    </row>
    <row r="707" spans="1:26" s="209" customFormat="1" ht="16.5" customHeight="1" x14ac:dyDescent="0.25">
      <c r="A707" s="207">
        <v>5503</v>
      </c>
      <c r="B707" s="208">
        <v>43219</v>
      </c>
      <c r="C707" s="209" t="s">
        <v>1296</v>
      </c>
      <c r="D707" s="209">
        <v>66</v>
      </c>
      <c r="E707" s="209">
        <v>49</v>
      </c>
      <c r="F707" s="209" t="s">
        <v>193</v>
      </c>
      <c r="G707" s="209">
        <v>625212</v>
      </c>
      <c r="H707" s="209">
        <v>13160</v>
      </c>
      <c r="I707" s="209">
        <v>20.8</v>
      </c>
      <c r="J707" s="209">
        <v>115</v>
      </c>
      <c r="K707" s="209">
        <v>115</v>
      </c>
      <c r="L707" s="209">
        <v>17.7</v>
      </c>
      <c r="M707" s="209">
        <v>0.94839142091152817</v>
      </c>
      <c r="N707" s="209">
        <v>5.1923000000000004</v>
      </c>
      <c r="O707" s="209">
        <v>5.1745000000000001</v>
      </c>
      <c r="P707" s="209">
        <v>0.73399999999999999</v>
      </c>
      <c r="Q707" s="209">
        <v>0.69799999999999995</v>
      </c>
      <c r="R707" s="209">
        <v>4.9698000000000002</v>
      </c>
      <c r="S707" s="209">
        <v>7.0000000000000007E-2</v>
      </c>
      <c r="T707" s="209">
        <v>6.7000000000000004E-2</v>
      </c>
      <c r="U707" s="209">
        <v>6.5000000000000002E-2</v>
      </c>
      <c r="V707" s="209">
        <v>6.5000000000000002E-2</v>
      </c>
      <c r="W707" s="209" t="s">
        <v>148</v>
      </c>
      <c r="X707" s="209" t="s">
        <v>671</v>
      </c>
      <c r="Y707" s="209" t="s">
        <v>89</v>
      </c>
      <c r="Z707" s="209" t="s">
        <v>198</v>
      </c>
    </row>
    <row r="708" spans="1:26" s="209" customFormat="1" ht="16.5" customHeight="1" x14ac:dyDescent="0.25">
      <c r="A708" s="207">
        <v>5502</v>
      </c>
      <c r="B708" s="208">
        <v>43219</v>
      </c>
      <c r="C708" s="209" t="s">
        <v>1306</v>
      </c>
      <c r="D708" s="209">
        <v>66.7</v>
      </c>
      <c r="E708" s="209">
        <v>58</v>
      </c>
      <c r="F708" s="209" t="s">
        <v>193</v>
      </c>
      <c r="G708" s="209">
        <v>625212</v>
      </c>
      <c r="H708" s="209">
        <v>13160</v>
      </c>
      <c r="I708" s="209">
        <v>21.2</v>
      </c>
      <c r="J708" s="209">
        <v>115</v>
      </c>
      <c r="K708" s="209">
        <v>115</v>
      </c>
      <c r="L708" s="209">
        <v>18.100000000000001</v>
      </c>
      <c r="M708" s="209">
        <v>0.94585561497326209</v>
      </c>
      <c r="N708" s="209">
        <v>5.1322999999999999</v>
      </c>
      <c r="O708" s="209">
        <v>5.0921000000000003</v>
      </c>
      <c r="P708" s="209">
        <v>0.61199999999999999</v>
      </c>
      <c r="Q708" s="209">
        <v>0.58299999999999996</v>
      </c>
      <c r="R708" s="209">
        <v>4.9698000000000002</v>
      </c>
      <c r="S708" s="209">
        <v>5.8999999999999997E-2</v>
      </c>
      <c r="T708" s="209">
        <v>5.7000000000000002E-2</v>
      </c>
      <c r="U708" s="209">
        <v>5.5E-2</v>
      </c>
      <c r="V708" s="209">
        <v>5.5E-2</v>
      </c>
      <c r="W708" s="209" t="s">
        <v>148</v>
      </c>
      <c r="X708" s="209" t="s">
        <v>671</v>
      </c>
      <c r="Y708" s="209" t="s">
        <v>89</v>
      </c>
      <c r="Z708" s="209" t="s">
        <v>198</v>
      </c>
    </row>
    <row r="709" spans="1:26" s="209" customFormat="1" ht="16.5" customHeight="1" x14ac:dyDescent="0.25">
      <c r="A709" s="207">
        <v>5501</v>
      </c>
      <c r="B709" s="208">
        <v>43219</v>
      </c>
      <c r="C709" s="209" t="s">
        <v>849</v>
      </c>
      <c r="D709" s="209">
        <v>66.900000000000006</v>
      </c>
      <c r="E709" s="209">
        <v>66</v>
      </c>
      <c r="F709" s="209" t="s">
        <v>187</v>
      </c>
      <c r="G709" s="209">
        <v>916148</v>
      </c>
      <c r="H709" s="209">
        <v>13160</v>
      </c>
      <c r="I709" s="209">
        <v>34</v>
      </c>
      <c r="J709" s="209">
        <v>82</v>
      </c>
      <c r="K709" s="209">
        <v>82</v>
      </c>
      <c r="L709" s="209">
        <v>32.1</v>
      </c>
      <c r="M709" s="209">
        <v>0.86491442542787289</v>
      </c>
      <c r="N709" s="209">
        <v>5.1406000000000001</v>
      </c>
      <c r="O709" s="209">
        <v>5.1231999999999998</v>
      </c>
      <c r="P709" s="209">
        <v>0.30199999999999999</v>
      </c>
      <c r="Q709" s="209">
        <v>0.26500000000000001</v>
      </c>
      <c r="R709" s="209">
        <v>4.9698000000000002</v>
      </c>
      <c r="S709" s="209">
        <v>2.9000000000000001E-2</v>
      </c>
      <c r="T709" s="209">
        <v>2.5999999999999999E-2</v>
      </c>
      <c r="U709" s="209">
        <v>2.4E-2</v>
      </c>
      <c r="V709" s="209">
        <v>2.4E-2</v>
      </c>
      <c r="W709" s="209" t="s">
        <v>148</v>
      </c>
      <c r="X709" s="209" t="s">
        <v>671</v>
      </c>
      <c r="Y709" s="209" t="s">
        <v>89</v>
      </c>
      <c r="Z709" s="209" t="s">
        <v>207</v>
      </c>
    </row>
    <row r="710" spans="1:26" s="209" customFormat="1" ht="16.5" customHeight="1" x14ac:dyDescent="0.25">
      <c r="A710" s="207">
        <v>5500</v>
      </c>
      <c r="B710" s="208">
        <v>43219</v>
      </c>
      <c r="C710" s="209" t="s">
        <v>1413</v>
      </c>
      <c r="D710" s="209">
        <v>65.8</v>
      </c>
      <c r="E710" s="209">
        <v>52</v>
      </c>
      <c r="F710" s="209" t="s">
        <v>194</v>
      </c>
      <c r="G710" s="209">
        <v>916148</v>
      </c>
      <c r="H710" s="209">
        <v>13160</v>
      </c>
      <c r="I710" s="209">
        <v>33.799999999999997</v>
      </c>
      <c r="J710" s="209">
        <v>82.5</v>
      </c>
      <c r="K710" s="209">
        <v>82.5</v>
      </c>
      <c r="L710" s="209">
        <v>31.8</v>
      </c>
      <c r="M710" s="209">
        <v>0.86650336803429262</v>
      </c>
      <c r="N710" s="209">
        <v>5.1022999999999996</v>
      </c>
      <c r="O710" s="209">
        <v>5.0674999999999999</v>
      </c>
      <c r="P710" s="209">
        <v>0.13200000000000001</v>
      </c>
      <c r="Q710" s="209">
        <v>0.112</v>
      </c>
      <c r="R710" s="209">
        <v>4.9698000000000002</v>
      </c>
      <c r="S710" s="209">
        <v>1.2999999999999999E-2</v>
      </c>
      <c r="T710" s="209">
        <v>1.0999999999999999E-2</v>
      </c>
      <c r="U710" s="209">
        <v>0.01</v>
      </c>
      <c r="V710" s="209">
        <v>0.01</v>
      </c>
      <c r="W710" s="209" t="s">
        <v>148</v>
      </c>
      <c r="X710" s="209" t="s">
        <v>671</v>
      </c>
      <c r="Y710" s="209" t="s">
        <v>89</v>
      </c>
      <c r="Z710" s="209" t="s">
        <v>207</v>
      </c>
    </row>
    <row r="711" spans="1:26" s="209" customFormat="1" ht="16.5" customHeight="1" x14ac:dyDescent="0.25">
      <c r="A711" s="207">
        <v>5499</v>
      </c>
      <c r="B711" s="208">
        <v>43219</v>
      </c>
      <c r="C711" s="209" t="s">
        <v>233</v>
      </c>
      <c r="D711" s="209">
        <v>67.099999999999994</v>
      </c>
      <c r="E711" s="209">
        <v>62</v>
      </c>
      <c r="F711" s="209" t="s">
        <v>193</v>
      </c>
      <c r="G711" s="209">
        <v>625212</v>
      </c>
      <c r="H711" s="209">
        <v>13160</v>
      </c>
      <c r="I711" s="209">
        <v>20.7</v>
      </c>
      <c r="J711" s="209">
        <v>115</v>
      </c>
      <c r="K711" s="209">
        <v>115</v>
      </c>
      <c r="L711" s="209">
        <v>17.600000000000001</v>
      </c>
      <c r="M711" s="209">
        <v>0.94902749832327304</v>
      </c>
      <c r="N711" s="209">
        <v>5.1452999999999998</v>
      </c>
      <c r="O711" s="209">
        <v>5.1021000000000001</v>
      </c>
      <c r="P711" s="209">
        <v>0.70299999999999996</v>
      </c>
      <c r="Q711" s="209">
        <v>0.66500000000000004</v>
      </c>
      <c r="R711" s="209">
        <v>4.9698000000000002</v>
      </c>
      <c r="S711" s="209">
        <v>6.8000000000000005E-2</v>
      </c>
      <c r="T711" s="209">
        <v>6.5000000000000002E-2</v>
      </c>
      <c r="U711" s="209">
        <v>6.3E-2</v>
      </c>
      <c r="V711" s="209">
        <v>6.3E-2</v>
      </c>
      <c r="W711" s="209" t="s">
        <v>148</v>
      </c>
      <c r="X711" s="209" t="s">
        <v>671</v>
      </c>
      <c r="Y711" s="209" t="s">
        <v>89</v>
      </c>
      <c r="Z711" s="209" t="s">
        <v>198</v>
      </c>
    </row>
    <row r="712" spans="1:26" s="209" customFormat="1" ht="16.5" customHeight="1" x14ac:dyDescent="0.25">
      <c r="A712" s="207">
        <v>5498</v>
      </c>
      <c r="B712" s="208">
        <v>43219</v>
      </c>
      <c r="C712" s="209" t="s">
        <v>631</v>
      </c>
      <c r="D712" s="209">
        <v>66.599999999999994</v>
      </c>
      <c r="E712" s="209">
        <v>60</v>
      </c>
      <c r="F712" s="209" t="s">
        <v>193</v>
      </c>
      <c r="G712" s="209">
        <v>625212</v>
      </c>
      <c r="H712" s="209">
        <v>13160</v>
      </c>
      <c r="I712" s="209">
        <v>21.3</v>
      </c>
      <c r="J712" s="209">
        <v>114.5</v>
      </c>
      <c r="K712" s="209">
        <v>114.5</v>
      </c>
      <c r="L712" s="209">
        <v>18.2</v>
      </c>
      <c r="M712" s="209">
        <v>0.9452237808951236</v>
      </c>
      <c r="N712" s="209">
        <v>5.1620999999999997</v>
      </c>
      <c r="O712" s="209">
        <v>5.1521999999999997</v>
      </c>
      <c r="P712" s="209">
        <v>0.54300000000000004</v>
      </c>
      <c r="Q712" s="209">
        <v>0.52300000000000002</v>
      </c>
      <c r="R712" s="209">
        <v>4.9698000000000002</v>
      </c>
      <c r="S712" s="209">
        <v>5.1999999999999998E-2</v>
      </c>
      <c r="T712" s="209">
        <v>0.05</v>
      </c>
      <c r="U712" s="209">
        <v>4.8000000000000001E-2</v>
      </c>
      <c r="V712" s="209">
        <v>4.8000000000000001E-2</v>
      </c>
      <c r="W712" s="209" t="s">
        <v>148</v>
      </c>
      <c r="X712" s="209" t="s">
        <v>671</v>
      </c>
      <c r="Y712" s="209" t="s">
        <v>89</v>
      </c>
      <c r="Z712" s="209" t="s">
        <v>198</v>
      </c>
    </row>
    <row r="713" spans="1:26" s="209" customFormat="1" ht="16.5" customHeight="1" x14ac:dyDescent="0.25">
      <c r="A713" s="207">
        <v>5497</v>
      </c>
      <c r="B713" s="208">
        <v>43219</v>
      </c>
      <c r="C713" s="209" t="s">
        <v>1283</v>
      </c>
      <c r="D713" s="209">
        <v>66.900000000000006</v>
      </c>
      <c r="E713" s="209">
        <v>65</v>
      </c>
      <c r="F713" s="209" t="s">
        <v>193</v>
      </c>
      <c r="G713" s="209">
        <v>625212</v>
      </c>
      <c r="H713" s="209">
        <v>13160</v>
      </c>
      <c r="I713" s="209">
        <v>21.6</v>
      </c>
      <c r="J713" s="209">
        <v>114.5</v>
      </c>
      <c r="K713" s="209">
        <v>114.5</v>
      </c>
      <c r="L713" s="209">
        <v>18.5</v>
      </c>
      <c r="M713" s="209">
        <v>0.94333333333333336</v>
      </c>
      <c r="N713" s="209">
        <v>5.1562000000000001</v>
      </c>
      <c r="O713" s="209">
        <v>5.1322000000000001</v>
      </c>
      <c r="P713" s="209">
        <v>0.68500000000000005</v>
      </c>
      <c r="Q713" s="209">
        <v>0.58299999999999996</v>
      </c>
      <c r="R713" s="209">
        <v>4.9698000000000002</v>
      </c>
      <c r="S713" s="209">
        <v>6.6000000000000003E-2</v>
      </c>
      <c r="T713" s="209">
        <v>5.6000000000000001E-2</v>
      </c>
      <c r="U713" s="209">
        <v>5.8000000000000003E-2</v>
      </c>
      <c r="V713" s="209">
        <v>5.8000000000000003E-2</v>
      </c>
      <c r="W713" s="209" t="s">
        <v>148</v>
      </c>
      <c r="X713" s="209" t="s">
        <v>671</v>
      </c>
      <c r="Y713" s="209" t="s">
        <v>89</v>
      </c>
      <c r="Z713" s="209" t="s">
        <v>198</v>
      </c>
    </row>
    <row r="714" spans="1:26" s="209" customFormat="1" ht="16.5" customHeight="1" x14ac:dyDescent="0.25">
      <c r="A714" s="207">
        <v>5496</v>
      </c>
      <c r="B714" s="208">
        <v>43219</v>
      </c>
      <c r="C714" s="209" t="s">
        <v>1387</v>
      </c>
      <c r="D714" s="209">
        <v>66.599999999999994</v>
      </c>
      <c r="E714" s="209">
        <v>65</v>
      </c>
      <c r="F714" s="209" t="s">
        <v>193</v>
      </c>
      <c r="G714" s="209">
        <v>625212</v>
      </c>
      <c r="H714" s="209">
        <v>13160</v>
      </c>
      <c r="I714" s="209">
        <v>21.3</v>
      </c>
      <c r="J714" s="209">
        <v>115</v>
      </c>
      <c r="K714" s="209">
        <v>115</v>
      </c>
      <c r="L714" s="209">
        <v>18.2</v>
      </c>
      <c r="M714" s="209">
        <v>0.9452237808951236</v>
      </c>
      <c r="N714" s="209">
        <v>5.1321000000000003</v>
      </c>
      <c r="O714" s="209">
        <v>5.1002999999999998</v>
      </c>
      <c r="P714" s="209">
        <v>0.49199999999999999</v>
      </c>
      <c r="Q714" s="209">
        <v>0.41199999999999998</v>
      </c>
      <c r="R714" s="209">
        <v>4.9698000000000002</v>
      </c>
      <c r="S714" s="209">
        <v>4.8000000000000001E-2</v>
      </c>
      <c r="T714" s="209">
        <v>0.04</v>
      </c>
      <c r="U714" s="209">
        <v>4.2000000000000003E-2</v>
      </c>
      <c r="V714" s="209">
        <v>4.2000000000000003E-2</v>
      </c>
      <c r="W714" s="209" t="s">
        <v>148</v>
      </c>
      <c r="X714" s="209" t="s">
        <v>671</v>
      </c>
      <c r="Y714" s="209" t="s">
        <v>89</v>
      </c>
      <c r="Z714" s="209" t="s">
        <v>198</v>
      </c>
    </row>
    <row r="715" spans="1:26" s="209" customFormat="1" ht="16.5" customHeight="1" x14ac:dyDescent="0.25">
      <c r="A715" s="207">
        <v>5495</v>
      </c>
      <c r="B715" s="208">
        <v>43219</v>
      </c>
      <c r="C715" s="209" t="s">
        <v>249</v>
      </c>
      <c r="D715" s="209">
        <v>67.599999999999994</v>
      </c>
      <c r="E715" s="209">
        <v>79</v>
      </c>
      <c r="F715" s="209" t="s">
        <v>187</v>
      </c>
      <c r="G715" s="209">
        <v>916148</v>
      </c>
      <c r="H715" s="209">
        <v>13160</v>
      </c>
      <c r="I715" s="209">
        <v>33.799999999999997</v>
      </c>
      <c r="J715" s="209">
        <v>78.5</v>
      </c>
      <c r="K715" s="209">
        <v>78.5</v>
      </c>
      <c r="L715" s="209">
        <v>32.200000000000003</v>
      </c>
      <c r="M715" s="209">
        <v>0.86438607208307883</v>
      </c>
      <c r="N715" s="209">
        <v>5.1623000000000001</v>
      </c>
      <c r="O715" s="209">
        <v>5.1242999999999999</v>
      </c>
      <c r="P715" s="209">
        <v>0.26500000000000001</v>
      </c>
      <c r="Q715" s="209">
        <v>0.221</v>
      </c>
      <c r="R715" s="209">
        <v>4.9698000000000002</v>
      </c>
      <c r="S715" s="209">
        <v>2.5999999999999999E-2</v>
      </c>
      <c r="T715" s="209">
        <v>2.1000000000000001E-2</v>
      </c>
      <c r="U715" s="209">
        <v>0.02</v>
      </c>
      <c r="V715" s="209">
        <v>0.02</v>
      </c>
      <c r="W715" s="209" t="s">
        <v>148</v>
      </c>
      <c r="X715" s="209" t="s">
        <v>671</v>
      </c>
      <c r="Y715" s="209" t="s">
        <v>89</v>
      </c>
      <c r="Z715" s="209" t="s">
        <v>207</v>
      </c>
    </row>
    <row r="716" spans="1:26" s="209" customFormat="1" ht="16.5" customHeight="1" x14ac:dyDescent="0.25">
      <c r="A716" s="207">
        <v>5494</v>
      </c>
      <c r="B716" s="208">
        <v>43219</v>
      </c>
      <c r="C716" s="209" t="s">
        <v>288</v>
      </c>
      <c r="D716" s="209">
        <v>67.8</v>
      </c>
      <c r="E716" s="209">
        <v>81</v>
      </c>
      <c r="F716" s="209" t="s">
        <v>187</v>
      </c>
      <c r="G716" s="209">
        <v>916148</v>
      </c>
      <c r="H716" s="209">
        <v>13160</v>
      </c>
      <c r="I716" s="209">
        <v>34.299999999999997</v>
      </c>
      <c r="J716" s="209">
        <v>79.5</v>
      </c>
      <c r="K716" s="209">
        <v>79.5</v>
      </c>
      <c r="L716" s="209">
        <v>32.6</v>
      </c>
      <c r="M716" s="209">
        <v>0.86227909811090797</v>
      </c>
      <c r="N716" s="209">
        <v>5.1322000000000001</v>
      </c>
      <c r="O716" s="209">
        <v>5.1021999999999998</v>
      </c>
      <c r="P716" s="209">
        <v>0.28599999999999998</v>
      </c>
      <c r="Q716" s="209">
        <v>0.245</v>
      </c>
      <c r="R716" s="209">
        <v>4.9698000000000002</v>
      </c>
      <c r="S716" s="209">
        <v>2.8000000000000001E-2</v>
      </c>
      <c r="T716" s="209">
        <v>2.4E-2</v>
      </c>
      <c r="U716" s="209">
        <v>2.1999999999999999E-2</v>
      </c>
      <c r="V716" s="209">
        <v>2.1999999999999999E-2</v>
      </c>
      <c r="W716" s="209" t="s">
        <v>148</v>
      </c>
      <c r="X716" s="209" t="s">
        <v>671</v>
      </c>
      <c r="Y716" s="209" t="s">
        <v>89</v>
      </c>
      <c r="Z716" s="209" t="s">
        <v>207</v>
      </c>
    </row>
    <row r="717" spans="1:26" s="209" customFormat="1" ht="16.5" customHeight="1" x14ac:dyDescent="0.25">
      <c r="A717" s="207">
        <v>5493</v>
      </c>
      <c r="B717" s="208">
        <v>43219</v>
      </c>
      <c r="C717" s="209" t="s">
        <v>283</v>
      </c>
      <c r="D717" s="209">
        <v>68</v>
      </c>
      <c r="E717" s="209">
        <v>82</v>
      </c>
      <c r="F717" s="209" t="s">
        <v>187</v>
      </c>
      <c r="G717" s="209">
        <v>916148</v>
      </c>
      <c r="H717" s="209">
        <v>13160</v>
      </c>
      <c r="I717" s="209">
        <v>33.700000000000003</v>
      </c>
      <c r="J717" s="209">
        <v>76.5</v>
      </c>
      <c r="K717" s="209">
        <v>76.5</v>
      </c>
      <c r="L717" s="209">
        <v>32.299999999999997</v>
      </c>
      <c r="M717" s="209">
        <v>0.86385836385836379</v>
      </c>
      <c r="N717" s="209">
        <v>5.1022999999999996</v>
      </c>
      <c r="O717" s="209">
        <v>5.0820999999999996</v>
      </c>
      <c r="P717" s="209">
        <v>0.254</v>
      </c>
      <c r="Q717" s="209">
        <v>0.17599999999999999</v>
      </c>
      <c r="R717" s="209">
        <v>4.9698000000000002</v>
      </c>
      <c r="S717" s="209">
        <v>2.5000000000000001E-2</v>
      </c>
      <c r="T717" s="209">
        <v>1.7000000000000001E-2</v>
      </c>
      <c r="U717" s="209">
        <v>1.7999999999999999E-2</v>
      </c>
      <c r="V717" s="209">
        <v>1.7999999999999999E-2</v>
      </c>
      <c r="W717" s="209" t="s">
        <v>148</v>
      </c>
      <c r="X717" s="209" t="s">
        <v>671</v>
      </c>
      <c r="Y717" s="209" t="s">
        <v>89</v>
      </c>
      <c r="Z717" s="209" t="s">
        <v>207</v>
      </c>
    </row>
    <row r="718" spans="1:26" s="209" customFormat="1" ht="16.5" customHeight="1" x14ac:dyDescent="0.25">
      <c r="A718" s="207">
        <v>5492</v>
      </c>
      <c r="B718" s="208">
        <v>43218</v>
      </c>
      <c r="C718" s="209" t="s">
        <v>1412</v>
      </c>
      <c r="D718" s="209">
        <v>67.099999999999994</v>
      </c>
      <c r="E718" s="209">
        <v>41</v>
      </c>
      <c r="F718" s="209" t="s">
        <v>194</v>
      </c>
      <c r="G718" s="209">
        <v>916148</v>
      </c>
      <c r="H718" s="209">
        <v>13160</v>
      </c>
      <c r="I718" s="209">
        <v>33.700000000000003</v>
      </c>
      <c r="J718" s="209">
        <v>83</v>
      </c>
      <c r="K718" s="209">
        <v>83</v>
      </c>
      <c r="L718" s="209">
        <v>31.7</v>
      </c>
      <c r="M718" s="209">
        <v>0.86703431372549022</v>
      </c>
      <c r="N718" s="209">
        <v>5.1622000000000003</v>
      </c>
      <c r="O718" s="209">
        <v>5.1367000000000003</v>
      </c>
      <c r="P718" s="209">
        <v>0.13200000000000001</v>
      </c>
      <c r="Q718" s="209">
        <v>0.112</v>
      </c>
      <c r="R718" s="209">
        <v>5.0667</v>
      </c>
      <c r="S718" s="209">
        <v>1.2999999999999999E-2</v>
      </c>
      <c r="T718" s="209">
        <v>1.0999999999999999E-2</v>
      </c>
      <c r="U718" s="209">
        <v>0.01</v>
      </c>
      <c r="V718" s="209">
        <v>0.01</v>
      </c>
      <c r="W718" s="209" t="s">
        <v>148</v>
      </c>
      <c r="X718" s="209" t="s">
        <v>671</v>
      </c>
      <c r="Y718" s="209" t="s">
        <v>89</v>
      </c>
      <c r="Z718" s="209" t="s">
        <v>207</v>
      </c>
    </row>
    <row r="719" spans="1:26" s="209" customFormat="1" ht="16.5" customHeight="1" x14ac:dyDescent="0.25">
      <c r="A719" s="207">
        <v>5491</v>
      </c>
      <c r="B719" s="208">
        <v>43218</v>
      </c>
      <c r="C719" s="209" t="s">
        <v>787</v>
      </c>
      <c r="D719" s="209">
        <v>66.400000000000006</v>
      </c>
      <c r="E719" s="209">
        <v>62</v>
      </c>
      <c r="F719" s="209" t="s">
        <v>193</v>
      </c>
      <c r="G719" s="209">
        <v>625212</v>
      </c>
      <c r="H719" s="209">
        <v>13160</v>
      </c>
      <c r="I719" s="209">
        <v>21.6</v>
      </c>
      <c r="J719" s="209">
        <v>114.5</v>
      </c>
      <c r="K719" s="209">
        <v>114.5</v>
      </c>
      <c r="L719" s="209">
        <v>18.5</v>
      </c>
      <c r="M719" s="209">
        <v>0.94333333333333336</v>
      </c>
      <c r="N719" s="209">
        <v>5.1266999999999996</v>
      </c>
      <c r="O719" s="209">
        <v>5.0820999999999996</v>
      </c>
      <c r="P719" s="209">
        <v>0.65400000000000003</v>
      </c>
      <c r="Q719" s="209">
        <v>0.63200000000000001</v>
      </c>
      <c r="R719" s="209">
        <v>5.0667</v>
      </c>
      <c r="S719" s="209">
        <v>6.5000000000000002E-2</v>
      </c>
      <c r="T719" s="209">
        <v>6.3E-2</v>
      </c>
      <c r="U719" s="209">
        <v>0.06</v>
      </c>
      <c r="V719" s="209">
        <v>0.06</v>
      </c>
      <c r="W719" s="209" t="s">
        <v>148</v>
      </c>
      <c r="X719" s="209" t="s">
        <v>671</v>
      </c>
      <c r="Y719" s="209" t="s">
        <v>89</v>
      </c>
      <c r="Z719" s="209" t="s">
        <v>198</v>
      </c>
    </row>
    <row r="720" spans="1:26" s="209" customFormat="1" ht="16.5" customHeight="1" x14ac:dyDescent="0.25">
      <c r="A720" s="207">
        <v>5490</v>
      </c>
      <c r="B720" s="208">
        <v>43218</v>
      </c>
      <c r="C720" s="209" t="s">
        <v>1247</v>
      </c>
      <c r="D720" s="209">
        <v>65.5</v>
      </c>
      <c r="E720" s="209">
        <v>53</v>
      </c>
      <c r="F720" s="209" t="s">
        <v>193</v>
      </c>
      <c r="G720" s="209">
        <v>625212</v>
      </c>
      <c r="H720" s="209">
        <v>13160</v>
      </c>
      <c r="I720" s="209">
        <v>21.4</v>
      </c>
      <c r="J720" s="209">
        <v>115</v>
      </c>
      <c r="K720" s="209">
        <v>115</v>
      </c>
      <c r="L720" s="209">
        <v>18.3</v>
      </c>
      <c r="M720" s="209">
        <v>0.9445927903871828</v>
      </c>
      <c r="N720" s="209">
        <v>5.0621</v>
      </c>
      <c r="O720" s="209">
        <v>5.0118</v>
      </c>
      <c r="P720" s="209">
        <v>0.58599999999999997</v>
      </c>
      <c r="Q720" s="209">
        <v>0.55400000000000005</v>
      </c>
      <c r="R720" s="209">
        <v>5.0667</v>
      </c>
      <c r="S720" s="209">
        <v>5.8999999999999997E-2</v>
      </c>
      <c r="T720" s="209">
        <v>5.6000000000000001E-2</v>
      </c>
      <c r="U720" s="209">
        <v>5.3999999999999999E-2</v>
      </c>
      <c r="V720" s="209">
        <v>5.3999999999999999E-2</v>
      </c>
      <c r="W720" s="209" t="s">
        <v>148</v>
      </c>
      <c r="X720" s="209" t="s">
        <v>671</v>
      </c>
      <c r="Y720" s="209" t="s">
        <v>89</v>
      </c>
      <c r="Z720" s="209" t="s">
        <v>198</v>
      </c>
    </row>
    <row r="721" spans="1:26" s="209" customFormat="1" ht="16.5" customHeight="1" x14ac:dyDescent="0.25">
      <c r="A721" s="207">
        <v>5489</v>
      </c>
      <c r="B721" s="208">
        <v>43218</v>
      </c>
      <c r="C721" s="209" t="s">
        <v>1411</v>
      </c>
      <c r="D721" s="209">
        <v>65.5</v>
      </c>
      <c r="E721" s="209">
        <v>55</v>
      </c>
      <c r="F721" s="209" t="s">
        <v>193</v>
      </c>
      <c r="G721" s="209">
        <v>625212</v>
      </c>
      <c r="H721" s="209">
        <v>13160</v>
      </c>
      <c r="I721" s="209">
        <v>21.3</v>
      </c>
      <c r="J721" s="209">
        <v>114.5</v>
      </c>
      <c r="K721" s="209">
        <v>114.5</v>
      </c>
      <c r="L721" s="209">
        <v>18.2</v>
      </c>
      <c r="M721" s="209">
        <v>0.9452237808951236</v>
      </c>
      <c r="N721" s="209">
        <v>5.0922999999999998</v>
      </c>
      <c r="O721" s="209">
        <v>5.0213999999999999</v>
      </c>
      <c r="P721" s="209">
        <v>0.52100000000000002</v>
      </c>
      <c r="Q721" s="209">
        <v>0.498</v>
      </c>
      <c r="R721" s="209">
        <v>5.0667</v>
      </c>
      <c r="S721" s="209">
        <v>5.1999999999999998E-2</v>
      </c>
      <c r="T721" s="209">
        <v>0.05</v>
      </c>
      <c r="U721" s="209">
        <v>4.8000000000000001E-2</v>
      </c>
      <c r="V721" s="209">
        <v>4.8000000000000001E-2</v>
      </c>
      <c r="W721" s="209" t="s">
        <v>148</v>
      </c>
      <c r="X721" s="209" t="s">
        <v>671</v>
      </c>
      <c r="Y721" s="209" t="s">
        <v>89</v>
      </c>
      <c r="Z721" s="209" t="s">
        <v>198</v>
      </c>
    </row>
    <row r="722" spans="1:26" s="209" customFormat="1" ht="16.5" customHeight="1" x14ac:dyDescent="0.25">
      <c r="A722" s="207">
        <v>5488</v>
      </c>
      <c r="B722" s="208">
        <v>43218</v>
      </c>
      <c r="C722" s="209" t="s">
        <v>1325</v>
      </c>
      <c r="D722" s="209">
        <v>65.5</v>
      </c>
      <c r="E722" s="209">
        <v>56</v>
      </c>
      <c r="F722" s="209" t="s">
        <v>193</v>
      </c>
      <c r="G722" s="209">
        <v>625212</v>
      </c>
      <c r="H722" s="209">
        <v>13160</v>
      </c>
      <c r="I722" s="209">
        <v>21.3</v>
      </c>
      <c r="J722" s="209">
        <v>114</v>
      </c>
      <c r="K722" s="209">
        <v>114</v>
      </c>
      <c r="L722" s="209">
        <v>18.2</v>
      </c>
      <c r="M722" s="209">
        <v>0.9452237808951236</v>
      </c>
      <c r="N722" s="209">
        <v>5.1002999999999998</v>
      </c>
      <c r="O722" s="209">
        <v>5.0671999999999997</v>
      </c>
      <c r="P722" s="209">
        <v>0.56499999999999995</v>
      </c>
      <c r="Q722" s="209">
        <v>0.54300000000000004</v>
      </c>
      <c r="R722" s="209">
        <v>5.0667</v>
      </c>
      <c r="S722" s="209">
        <v>5.6000000000000001E-2</v>
      </c>
      <c r="T722" s="209">
        <v>5.3999999999999999E-2</v>
      </c>
      <c r="U722" s="209">
        <v>5.1999999999999998E-2</v>
      </c>
      <c r="V722" s="209">
        <v>5.1999999999999998E-2</v>
      </c>
      <c r="W722" s="209" t="s">
        <v>148</v>
      </c>
      <c r="X722" s="209" t="s">
        <v>671</v>
      </c>
      <c r="Y722" s="209" t="s">
        <v>89</v>
      </c>
      <c r="Z722" s="209" t="s">
        <v>198</v>
      </c>
    </row>
    <row r="723" spans="1:26" s="209" customFormat="1" ht="16.5" customHeight="1" x14ac:dyDescent="0.25">
      <c r="A723" s="207">
        <v>5487</v>
      </c>
      <c r="B723" s="208">
        <v>43218</v>
      </c>
      <c r="C723" s="209" t="s">
        <v>1261</v>
      </c>
      <c r="D723" s="209">
        <v>66.400000000000006</v>
      </c>
      <c r="E723" s="209">
        <v>59</v>
      </c>
      <c r="F723" s="209" t="s">
        <v>193</v>
      </c>
      <c r="G723" s="209">
        <v>625212</v>
      </c>
      <c r="H723" s="209">
        <v>13160</v>
      </c>
      <c r="I723" s="209">
        <v>21.5</v>
      </c>
      <c r="J723" s="209">
        <v>114.5</v>
      </c>
      <c r="K723" s="209">
        <v>114.5</v>
      </c>
      <c r="L723" s="209">
        <v>18.399999999999999</v>
      </c>
      <c r="M723" s="209">
        <v>0.94396264176117406</v>
      </c>
      <c r="N723" s="209">
        <v>5.1822999999999997</v>
      </c>
      <c r="O723" s="209">
        <v>5.1398000000000001</v>
      </c>
      <c r="P723" s="209">
        <v>0.51200000000000001</v>
      </c>
      <c r="Q723" s="209">
        <v>0.48599999999999999</v>
      </c>
      <c r="R723" s="209">
        <v>5.0667</v>
      </c>
      <c r="S723" s="209">
        <v>0.05</v>
      </c>
      <c r="T723" s="209">
        <v>4.8000000000000001E-2</v>
      </c>
      <c r="U723" s="209">
        <v>4.5999999999999999E-2</v>
      </c>
      <c r="V723" s="209">
        <v>4.5999999999999999E-2</v>
      </c>
      <c r="W723" s="209" t="s">
        <v>148</v>
      </c>
      <c r="X723" s="209" t="s">
        <v>671</v>
      </c>
      <c r="Y723" s="209" t="s">
        <v>89</v>
      </c>
      <c r="Z723" s="209" t="s">
        <v>198</v>
      </c>
    </row>
    <row r="724" spans="1:26" s="209" customFormat="1" ht="16.5" customHeight="1" x14ac:dyDescent="0.25">
      <c r="A724" s="207">
        <v>5486</v>
      </c>
      <c r="B724" s="208">
        <v>43218</v>
      </c>
      <c r="C724" s="209" t="s">
        <v>219</v>
      </c>
      <c r="D724" s="209">
        <v>65.8</v>
      </c>
      <c r="E724" s="209">
        <v>59</v>
      </c>
      <c r="F724" s="209" t="s">
        <v>187</v>
      </c>
      <c r="G724" s="209">
        <v>916148</v>
      </c>
      <c r="H724" s="209">
        <v>13160</v>
      </c>
      <c r="I724" s="209">
        <v>33.6</v>
      </c>
      <c r="J724" s="209">
        <v>77</v>
      </c>
      <c r="K724" s="209">
        <v>77</v>
      </c>
      <c r="L724" s="209">
        <v>32.1</v>
      </c>
      <c r="M724" s="209">
        <v>0.86491442542787289</v>
      </c>
      <c r="N724" s="209">
        <v>5.1341999999999999</v>
      </c>
      <c r="O724" s="209">
        <v>5.0820999999999996</v>
      </c>
      <c r="P724" s="209">
        <v>0.29299999999999998</v>
      </c>
      <c r="Q724" s="209">
        <v>0.245</v>
      </c>
      <c r="R724" s="209">
        <v>5.0667</v>
      </c>
      <c r="S724" s="209">
        <v>2.9000000000000001E-2</v>
      </c>
      <c r="T724" s="209">
        <v>2.4E-2</v>
      </c>
      <c r="U724" s="209">
        <v>2.3E-2</v>
      </c>
      <c r="V724" s="209">
        <v>2.3E-2</v>
      </c>
      <c r="W724" s="209" t="s">
        <v>148</v>
      </c>
      <c r="X724" s="209" t="s">
        <v>671</v>
      </c>
      <c r="Y724" s="209" t="s">
        <v>89</v>
      </c>
      <c r="Z724" s="209" t="s">
        <v>207</v>
      </c>
    </row>
    <row r="725" spans="1:26" s="209" customFormat="1" ht="16.5" customHeight="1" x14ac:dyDescent="0.25">
      <c r="A725" s="207">
        <v>5485</v>
      </c>
      <c r="B725" s="208">
        <v>43218</v>
      </c>
      <c r="C725" s="209" t="s">
        <v>1021</v>
      </c>
      <c r="D725" s="209">
        <v>66</v>
      </c>
      <c r="E725" s="209">
        <v>60</v>
      </c>
      <c r="F725" s="209" t="s">
        <v>187</v>
      </c>
      <c r="G725" s="209">
        <v>916148</v>
      </c>
      <c r="H725" s="209">
        <v>13160</v>
      </c>
      <c r="I725" s="209">
        <v>34</v>
      </c>
      <c r="J725" s="209">
        <v>75.5</v>
      </c>
      <c r="K725" s="209">
        <v>75.5</v>
      </c>
      <c r="L725" s="209">
        <v>32.6</v>
      </c>
      <c r="M725" s="209">
        <v>0.86227909811090797</v>
      </c>
      <c r="N725" s="209">
        <v>5.1421000000000001</v>
      </c>
      <c r="O725" s="209">
        <v>5.1092000000000004</v>
      </c>
      <c r="P725" s="209">
        <v>0.223</v>
      </c>
      <c r="Q725" s="209">
        <v>0.20499999999999999</v>
      </c>
      <c r="R725" s="209">
        <v>5.0667</v>
      </c>
      <c r="S725" s="209">
        <v>2.1999999999999999E-2</v>
      </c>
      <c r="T725" s="209">
        <v>0.02</v>
      </c>
      <c r="U725" s="209">
        <v>1.7999999999999999E-2</v>
      </c>
      <c r="V725" s="209">
        <v>1.7999999999999999E-2</v>
      </c>
      <c r="W725" s="209" t="s">
        <v>148</v>
      </c>
      <c r="X725" s="209" t="s">
        <v>671</v>
      </c>
      <c r="Y725" s="209" t="s">
        <v>89</v>
      </c>
      <c r="Z725" s="209" t="s">
        <v>207</v>
      </c>
    </row>
    <row r="726" spans="1:26" s="209" customFormat="1" ht="16.5" customHeight="1" x14ac:dyDescent="0.25">
      <c r="A726" s="207">
        <v>5484</v>
      </c>
      <c r="B726" s="208">
        <v>43218</v>
      </c>
      <c r="C726" s="209" t="s">
        <v>266</v>
      </c>
      <c r="D726" s="209">
        <v>66.400000000000006</v>
      </c>
      <c r="E726" s="209">
        <v>62</v>
      </c>
      <c r="F726" s="209" t="s">
        <v>187</v>
      </c>
      <c r="G726" s="209">
        <v>916148</v>
      </c>
      <c r="H726" s="209">
        <v>13160</v>
      </c>
      <c r="I726" s="209">
        <v>34.1</v>
      </c>
      <c r="J726" s="209">
        <v>76.5</v>
      </c>
      <c r="K726" s="209">
        <v>76.5</v>
      </c>
      <c r="L726" s="209">
        <v>32.6</v>
      </c>
      <c r="M726" s="209">
        <v>0.86227909811090797</v>
      </c>
      <c r="N726" s="209">
        <v>5.1623000000000001</v>
      </c>
      <c r="O726" s="209">
        <v>5.1276000000000002</v>
      </c>
      <c r="P726" s="209">
        <v>0.32400000000000001</v>
      </c>
      <c r="Q726" s="209">
        <v>0.26700000000000002</v>
      </c>
      <c r="R726" s="209">
        <v>5.0667</v>
      </c>
      <c r="S726" s="209">
        <v>3.2000000000000001E-2</v>
      </c>
      <c r="T726" s="209">
        <v>2.5999999999999999E-2</v>
      </c>
      <c r="U726" s="209">
        <v>2.5000000000000001E-2</v>
      </c>
      <c r="V726" s="209">
        <v>2.5000000000000001E-2</v>
      </c>
      <c r="W726" s="209" t="s">
        <v>148</v>
      </c>
      <c r="X726" s="209" t="s">
        <v>671</v>
      </c>
      <c r="Y726" s="209" t="s">
        <v>89</v>
      </c>
      <c r="Z726" s="209" t="s">
        <v>207</v>
      </c>
    </row>
    <row r="727" spans="1:26" s="209" customFormat="1" ht="16.5" customHeight="1" x14ac:dyDescent="0.25">
      <c r="A727" s="207">
        <v>5483</v>
      </c>
      <c r="B727" s="208">
        <v>43218</v>
      </c>
      <c r="C727" s="209" t="s">
        <v>803</v>
      </c>
      <c r="D727" s="209">
        <v>66.599999999999994</v>
      </c>
      <c r="E727" s="209">
        <v>69</v>
      </c>
      <c r="F727" s="209" t="s">
        <v>187</v>
      </c>
      <c r="G727" s="209">
        <v>916148</v>
      </c>
      <c r="H727" s="209">
        <v>13160</v>
      </c>
      <c r="I727" s="209">
        <v>33.6</v>
      </c>
      <c r="J727" s="209">
        <v>75.5</v>
      </c>
      <c r="K727" s="209">
        <v>75.5</v>
      </c>
      <c r="L727" s="209">
        <v>32.200000000000003</v>
      </c>
      <c r="M727" s="209">
        <v>0.86438607208307883</v>
      </c>
      <c r="N727" s="209">
        <v>5.1120999999999999</v>
      </c>
      <c r="O727" s="209">
        <v>5.0861999999999998</v>
      </c>
      <c r="P727" s="209">
        <v>0.26700000000000002</v>
      </c>
      <c r="Q727" s="209">
        <v>0.21199999999999999</v>
      </c>
      <c r="R727" s="209">
        <v>5.0667</v>
      </c>
      <c r="S727" s="209">
        <v>2.5999999999999999E-2</v>
      </c>
      <c r="T727" s="209">
        <v>2.1000000000000001E-2</v>
      </c>
      <c r="U727" s="209">
        <v>0.02</v>
      </c>
      <c r="V727" s="209">
        <v>0.02</v>
      </c>
      <c r="W727" s="209" t="s">
        <v>148</v>
      </c>
      <c r="X727" s="209" t="s">
        <v>671</v>
      </c>
      <c r="Y727" s="209" t="s">
        <v>89</v>
      </c>
      <c r="Z727" s="209" t="s">
        <v>207</v>
      </c>
    </row>
    <row r="728" spans="1:26" s="209" customFormat="1" ht="16.5" customHeight="1" x14ac:dyDescent="0.25">
      <c r="A728" s="207">
        <v>5482</v>
      </c>
      <c r="B728" s="208">
        <v>43217</v>
      </c>
      <c r="C728" s="209" t="s">
        <v>978</v>
      </c>
      <c r="D728" s="209">
        <v>66.7</v>
      </c>
      <c r="E728" s="209">
        <v>79</v>
      </c>
      <c r="F728" s="209" t="s">
        <v>187</v>
      </c>
      <c r="G728" s="209">
        <v>916148</v>
      </c>
      <c r="H728" s="209">
        <v>13160</v>
      </c>
      <c r="I728" s="209">
        <v>33.799999999999997</v>
      </c>
      <c r="J728" s="209">
        <v>76</v>
      </c>
      <c r="K728" s="209">
        <v>76</v>
      </c>
      <c r="L728" s="209">
        <v>32.4</v>
      </c>
      <c r="M728" s="209">
        <v>0.86333129957291033</v>
      </c>
      <c r="N728" s="209">
        <v>5.1421000000000001</v>
      </c>
      <c r="O728" s="209">
        <v>5.1120999999999999</v>
      </c>
      <c r="P728" s="209">
        <v>0.27600000000000002</v>
      </c>
      <c r="Q728" s="209">
        <v>0.23400000000000001</v>
      </c>
      <c r="R728" s="209">
        <v>4.9897</v>
      </c>
      <c r="S728" s="209">
        <v>2.7E-2</v>
      </c>
      <c r="T728" s="209">
        <v>2.3E-2</v>
      </c>
      <c r="U728" s="209">
        <v>2.1999999999999999E-2</v>
      </c>
      <c r="V728" s="209">
        <v>2.1999999999999999E-2</v>
      </c>
      <c r="W728" s="209" t="s">
        <v>148</v>
      </c>
      <c r="X728" s="209" t="s">
        <v>671</v>
      </c>
      <c r="Y728" s="209" t="s">
        <v>89</v>
      </c>
      <c r="Z728" s="209" t="s">
        <v>207</v>
      </c>
    </row>
    <row r="729" spans="1:26" s="209" customFormat="1" ht="16.5" customHeight="1" x14ac:dyDescent="0.25">
      <c r="A729" s="207">
        <v>5481</v>
      </c>
      <c r="B729" s="208">
        <v>43217</v>
      </c>
      <c r="C729" s="209" t="s">
        <v>632</v>
      </c>
      <c r="D729" s="209">
        <v>65.8</v>
      </c>
      <c r="E729" s="209">
        <v>76</v>
      </c>
      <c r="F729" s="209" t="s">
        <v>193</v>
      </c>
      <c r="G729" s="209">
        <v>625212</v>
      </c>
      <c r="H729" s="209">
        <v>13160</v>
      </c>
      <c r="I729" s="209">
        <v>21.3</v>
      </c>
      <c r="J729" s="209">
        <v>115</v>
      </c>
      <c r="K729" s="209">
        <v>115</v>
      </c>
      <c r="L729" s="209">
        <v>18.2</v>
      </c>
      <c r="M729" s="209">
        <v>0.9452237808951236</v>
      </c>
      <c r="N729" s="209">
        <v>5.1722999999999999</v>
      </c>
      <c r="O729" s="209">
        <v>5.1432000000000002</v>
      </c>
      <c r="P729" s="209">
        <v>0.57599999999999996</v>
      </c>
      <c r="Q729" s="209">
        <v>0.46800000000000003</v>
      </c>
      <c r="R729" s="209">
        <v>4.9897</v>
      </c>
      <c r="S729" s="209">
        <v>5.6000000000000001E-2</v>
      </c>
      <c r="T729" s="209">
        <v>4.4999999999999998E-2</v>
      </c>
      <c r="U729" s="209">
        <v>4.8000000000000001E-2</v>
      </c>
      <c r="V729" s="209">
        <v>4.8000000000000001E-2</v>
      </c>
      <c r="W729" s="209" t="s">
        <v>148</v>
      </c>
      <c r="X729" s="209" t="s">
        <v>671</v>
      </c>
      <c r="Y729" s="209" t="s">
        <v>89</v>
      </c>
      <c r="Z729" s="209" t="s">
        <v>198</v>
      </c>
    </row>
    <row r="730" spans="1:26" s="209" customFormat="1" ht="16.5" customHeight="1" x14ac:dyDescent="0.25">
      <c r="A730" s="207">
        <v>5480</v>
      </c>
      <c r="B730" s="208">
        <v>43217</v>
      </c>
      <c r="C730" s="209" t="s">
        <v>301</v>
      </c>
      <c r="D730" s="209">
        <v>66</v>
      </c>
      <c r="E730" s="209">
        <v>76</v>
      </c>
      <c r="F730" s="209" t="s">
        <v>193</v>
      </c>
      <c r="G730" s="209">
        <v>625212</v>
      </c>
      <c r="H730" s="209">
        <v>13160</v>
      </c>
      <c r="I730" s="209">
        <v>21.7</v>
      </c>
      <c r="J730" s="209">
        <v>115</v>
      </c>
      <c r="K730" s="209">
        <v>115</v>
      </c>
      <c r="L730" s="209">
        <v>18.5</v>
      </c>
      <c r="M730" s="209">
        <v>0.94333333333333336</v>
      </c>
      <c r="N730" s="209">
        <v>5.1388999999999996</v>
      </c>
      <c r="O730" s="209">
        <v>5.0903</v>
      </c>
      <c r="P730" s="209">
        <v>0.72299999999999998</v>
      </c>
      <c r="Q730" s="209">
        <v>0.623</v>
      </c>
      <c r="R730" s="209">
        <v>4.9897</v>
      </c>
      <c r="S730" s="209">
        <v>7.0000000000000007E-2</v>
      </c>
      <c r="T730" s="209">
        <v>6.0999999999999999E-2</v>
      </c>
      <c r="U730" s="209">
        <v>6.2E-2</v>
      </c>
      <c r="V730" s="209">
        <v>6.2E-2</v>
      </c>
      <c r="W730" s="209" t="s">
        <v>148</v>
      </c>
      <c r="X730" s="209" t="s">
        <v>671</v>
      </c>
      <c r="Y730" s="209" t="s">
        <v>89</v>
      </c>
      <c r="Z730" s="209" t="s">
        <v>198</v>
      </c>
    </row>
    <row r="731" spans="1:26" s="209" customFormat="1" ht="16.5" customHeight="1" x14ac:dyDescent="0.25">
      <c r="A731" s="207">
        <v>5479</v>
      </c>
      <c r="B731" s="208">
        <v>43217</v>
      </c>
      <c r="C731" s="209" t="s">
        <v>215</v>
      </c>
      <c r="D731" s="209">
        <v>66.400000000000006</v>
      </c>
      <c r="E731" s="209">
        <v>75</v>
      </c>
      <c r="F731" s="209" t="s">
        <v>187</v>
      </c>
      <c r="G731" s="209">
        <v>916148</v>
      </c>
      <c r="H731" s="209">
        <v>13160</v>
      </c>
      <c r="I731" s="209">
        <v>33.6</v>
      </c>
      <c r="J731" s="209">
        <v>75</v>
      </c>
      <c r="K731" s="209">
        <v>75</v>
      </c>
      <c r="L731" s="209">
        <v>32.299999999999997</v>
      </c>
      <c r="M731" s="209">
        <v>0.86385836385836379</v>
      </c>
      <c r="N731" s="209">
        <v>5.1520999999999999</v>
      </c>
      <c r="O731" s="209">
        <v>5.1078000000000001</v>
      </c>
      <c r="P731" s="209">
        <v>0.253</v>
      </c>
      <c r="Q731" s="209">
        <v>0.23200000000000001</v>
      </c>
      <c r="R731" s="209">
        <v>4.9897</v>
      </c>
      <c r="S731" s="209">
        <v>2.5000000000000001E-2</v>
      </c>
      <c r="T731" s="209">
        <v>2.3E-2</v>
      </c>
      <c r="U731" s="209">
        <v>2.1000000000000001E-2</v>
      </c>
      <c r="V731" s="209">
        <v>2.1000000000000001E-2</v>
      </c>
      <c r="W731" s="209" t="s">
        <v>148</v>
      </c>
      <c r="X731" s="209" t="s">
        <v>671</v>
      </c>
      <c r="Y731" s="209" t="s">
        <v>89</v>
      </c>
      <c r="Z731" s="209" t="s">
        <v>207</v>
      </c>
    </row>
    <row r="732" spans="1:26" s="209" customFormat="1" ht="16.5" customHeight="1" x14ac:dyDescent="0.25">
      <c r="A732" s="207">
        <v>5478</v>
      </c>
      <c r="B732" s="208">
        <v>43217</v>
      </c>
      <c r="C732" s="209" t="s">
        <v>379</v>
      </c>
      <c r="D732" s="209">
        <v>66.400000000000006</v>
      </c>
      <c r="E732" s="209">
        <v>77</v>
      </c>
      <c r="F732" s="209" t="s">
        <v>193</v>
      </c>
      <c r="G732" s="209">
        <v>625212</v>
      </c>
      <c r="H732" s="209">
        <v>13160</v>
      </c>
      <c r="I732" s="209">
        <v>33.5</v>
      </c>
      <c r="J732" s="209">
        <v>75</v>
      </c>
      <c r="K732" s="209">
        <v>75</v>
      </c>
      <c r="L732" s="209">
        <v>32.200000000000003</v>
      </c>
      <c r="M732" s="209">
        <v>0.86438607208307883</v>
      </c>
      <c r="N732" s="209">
        <v>5.1231999999999998</v>
      </c>
      <c r="O732" s="209">
        <v>5.0510999999999999</v>
      </c>
      <c r="P732" s="209">
        <v>0.246</v>
      </c>
      <c r="Q732" s="209">
        <v>0.17199999999999999</v>
      </c>
      <c r="R732" s="209">
        <v>4.9897</v>
      </c>
      <c r="S732" s="209">
        <v>2.4E-2</v>
      </c>
      <c r="T732" s="209">
        <v>1.7000000000000001E-2</v>
      </c>
      <c r="U732" s="209">
        <v>1.7999999999999999E-2</v>
      </c>
      <c r="V732" s="209">
        <v>1.7999999999999999E-2</v>
      </c>
      <c r="W732" s="209" t="s">
        <v>148</v>
      </c>
      <c r="X732" s="209" t="s">
        <v>671</v>
      </c>
      <c r="Y732" s="209" t="s">
        <v>89</v>
      </c>
      <c r="Z732" s="209" t="s">
        <v>207</v>
      </c>
    </row>
    <row r="733" spans="1:26" s="209" customFormat="1" ht="16.5" customHeight="1" x14ac:dyDescent="0.25">
      <c r="A733" s="207">
        <v>5477</v>
      </c>
      <c r="B733" s="208">
        <v>43217</v>
      </c>
      <c r="C733" s="209" t="s">
        <v>263</v>
      </c>
      <c r="D733" s="209">
        <v>66.7</v>
      </c>
      <c r="E733" s="209">
        <v>78</v>
      </c>
      <c r="F733" s="209" t="s">
        <v>193</v>
      </c>
      <c r="G733" s="209">
        <v>625212</v>
      </c>
      <c r="H733" s="209">
        <v>13160</v>
      </c>
      <c r="I733" s="209">
        <v>21.5</v>
      </c>
      <c r="J733" s="209">
        <v>115</v>
      </c>
      <c r="K733" s="209">
        <v>115</v>
      </c>
      <c r="L733" s="209">
        <v>18.399999999999999</v>
      </c>
      <c r="M733" s="209">
        <v>0.94396264176117406</v>
      </c>
      <c r="N733" s="209">
        <v>5.1155999999999997</v>
      </c>
      <c r="O733" s="209">
        <v>5.0723000000000003</v>
      </c>
      <c r="P733" s="209">
        <v>0.68700000000000006</v>
      </c>
      <c r="Q733" s="209">
        <v>0.56499999999999995</v>
      </c>
      <c r="R733" s="209">
        <v>4.9897</v>
      </c>
      <c r="S733" s="209">
        <v>6.7000000000000004E-2</v>
      </c>
      <c r="T733" s="209">
        <v>5.6000000000000001E-2</v>
      </c>
      <c r="U733" s="209">
        <v>5.8000000000000003E-2</v>
      </c>
      <c r="V733" s="209">
        <v>5.8000000000000003E-2</v>
      </c>
      <c r="W733" s="209" t="s">
        <v>148</v>
      </c>
      <c r="X733" s="209" t="s">
        <v>671</v>
      </c>
      <c r="Y733" s="209" t="s">
        <v>89</v>
      </c>
      <c r="Z733" s="209" t="s">
        <v>198</v>
      </c>
    </row>
    <row r="734" spans="1:26" s="209" customFormat="1" ht="16.5" customHeight="1" x14ac:dyDescent="0.25">
      <c r="A734" s="207">
        <v>5476</v>
      </c>
      <c r="B734" s="208">
        <v>43217</v>
      </c>
      <c r="C734" s="209" t="s">
        <v>448</v>
      </c>
      <c r="D734" s="209">
        <v>67</v>
      </c>
      <c r="E734" s="209">
        <v>78</v>
      </c>
      <c r="F734" s="209" t="s">
        <v>193</v>
      </c>
      <c r="G734" s="209">
        <v>625212</v>
      </c>
      <c r="H734" s="209">
        <v>13160</v>
      </c>
      <c r="I734" s="209">
        <v>21.4</v>
      </c>
      <c r="J734" s="209">
        <v>114.5</v>
      </c>
      <c r="K734" s="209">
        <v>114.5</v>
      </c>
      <c r="L734" s="209">
        <v>18.3</v>
      </c>
      <c r="M734" s="209">
        <v>0.9445927903871828</v>
      </c>
      <c r="N734" s="209">
        <v>5.1022999999999996</v>
      </c>
      <c r="O734" s="209">
        <v>5.0811999999999999</v>
      </c>
      <c r="P734" s="209">
        <v>0.621</v>
      </c>
      <c r="Q734" s="209">
        <v>0.495</v>
      </c>
      <c r="R734" s="209">
        <v>4.9897</v>
      </c>
      <c r="S734" s="209">
        <v>6.0999999999999999E-2</v>
      </c>
      <c r="T734" s="209">
        <v>4.9000000000000002E-2</v>
      </c>
      <c r="U734" s="209">
        <v>5.1999999999999998E-2</v>
      </c>
      <c r="V734" s="209">
        <v>5.1999999999999998E-2</v>
      </c>
      <c r="W734" s="209" t="s">
        <v>148</v>
      </c>
      <c r="X734" s="209" t="s">
        <v>671</v>
      </c>
      <c r="Y734" s="209" t="s">
        <v>89</v>
      </c>
      <c r="Z734" s="209" t="s">
        <v>198</v>
      </c>
    </row>
    <row r="735" spans="1:26" s="209" customFormat="1" ht="16.5" customHeight="1" x14ac:dyDescent="0.25">
      <c r="A735" s="207">
        <v>5475</v>
      </c>
      <c r="B735" s="208">
        <v>43216</v>
      </c>
      <c r="C735" s="209" t="s">
        <v>1410</v>
      </c>
      <c r="D735" s="209">
        <v>69.599999999999994</v>
      </c>
      <c r="E735" s="209">
        <v>66</v>
      </c>
      <c r="F735" s="209" t="s">
        <v>194</v>
      </c>
      <c r="G735" s="209">
        <v>916148</v>
      </c>
      <c r="H735" s="209">
        <v>13160</v>
      </c>
      <c r="I735" s="209">
        <v>33.200000000000003</v>
      </c>
      <c r="J735" s="209">
        <v>76</v>
      </c>
      <c r="K735" s="209">
        <v>76</v>
      </c>
      <c r="L735" s="209">
        <v>31.8</v>
      </c>
      <c r="M735" s="209">
        <v>0.86650336803429262</v>
      </c>
      <c r="N735" s="209">
        <v>5.1022999999999996</v>
      </c>
      <c r="O735" s="209">
        <v>5.0670999999999999</v>
      </c>
      <c r="P735" s="209">
        <v>0.21299999999999999</v>
      </c>
      <c r="Q735" s="209">
        <v>0.154</v>
      </c>
      <c r="R735" s="209">
        <v>5.0038999999999998</v>
      </c>
      <c r="S735" s="209">
        <v>2.1000000000000001E-2</v>
      </c>
      <c r="T735" s="209">
        <v>1.4999999999999999E-2</v>
      </c>
      <c r="U735" s="209">
        <v>1.6E-2</v>
      </c>
      <c r="V735" s="209">
        <v>1.6E-2</v>
      </c>
      <c r="W735" s="209" t="s">
        <v>148</v>
      </c>
      <c r="X735" s="209" t="s">
        <v>671</v>
      </c>
      <c r="Y735" s="209" t="s">
        <v>89</v>
      </c>
      <c r="Z735" s="209" t="s">
        <v>207</v>
      </c>
    </row>
    <row r="736" spans="1:26" s="209" customFormat="1" ht="16.5" customHeight="1" x14ac:dyDescent="0.25">
      <c r="A736" s="207">
        <v>5474</v>
      </c>
      <c r="B736" s="208">
        <v>43216</v>
      </c>
      <c r="C736" s="209" t="s">
        <v>1061</v>
      </c>
      <c r="D736" s="209">
        <v>66.900000000000006</v>
      </c>
      <c r="E736" s="209">
        <v>76</v>
      </c>
      <c r="F736" s="209" t="s">
        <v>193</v>
      </c>
      <c r="G736" s="209">
        <v>625212</v>
      </c>
      <c r="H736" s="209">
        <v>13160</v>
      </c>
      <c r="I736" s="209">
        <v>21.3</v>
      </c>
      <c r="J736" s="209">
        <v>113</v>
      </c>
      <c r="K736" s="209">
        <v>113</v>
      </c>
      <c r="L736" s="209">
        <v>18.3</v>
      </c>
      <c r="M736" s="209">
        <v>0.9445927903871828</v>
      </c>
      <c r="N736" s="209">
        <v>5.1904000000000003</v>
      </c>
      <c r="O736" s="209">
        <v>5.2312000000000003</v>
      </c>
      <c r="P736" s="209">
        <v>0.58087172005835452</v>
      </c>
      <c r="Q736" s="209">
        <v>0.55407502148324317</v>
      </c>
      <c r="R736" s="209">
        <v>5.0038999999999998</v>
      </c>
      <c r="S736" s="209">
        <v>5.6000000000000001E-2</v>
      </c>
      <c r="T736" s="209">
        <v>5.2999999999999999E-2</v>
      </c>
      <c r="U736" s="209">
        <v>5.0999999999999997E-2</v>
      </c>
      <c r="V736" s="209">
        <v>5.0999999999999997E-2</v>
      </c>
      <c r="W736" s="209" t="s">
        <v>148</v>
      </c>
      <c r="X736" s="209" t="s">
        <v>190</v>
      </c>
      <c r="Y736" s="209" t="s">
        <v>89</v>
      </c>
      <c r="Z736" s="209" t="s">
        <v>198</v>
      </c>
    </row>
    <row r="737" spans="1:26" s="209" customFormat="1" ht="16.5" customHeight="1" x14ac:dyDescent="0.25">
      <c r="A737" s="207">
        <v>5473</v>
      </c>
      <c r="B737" s="208">
        <v>43216</v>
      </c>
      <c r="C737" s="209" t="s">
        <v>1409</v>
      </c>
      <c r="D737" s="209">
        <v>66.900000000000006</v>
      </c>
      <c r="E737" s="209">
        <v>76</v>
      </c>
      <c r="F737" s="209" t="s">
        <v>194</v>
      </c>
      <c r="G737" s="209">
        <v>916148</v>
      </c>
      <c r="H737" s="209">
        <v>13160</v>
      </c>
      <c r="I737" s="209">
        <v>32.4</v>
      </c>
      <c r="J737" s="209">
        <v>67</v>
      </c>
      <c r="K737" s="209">
        <v>67</v>
      </c>
      <c r="L737" s="209">
        <v>31.8</v>
      </c>
      <c r="M737" s="209">
        <v>0.86650336803429262</v>
      </c>
      <c r="N737" s="209">
        <v>5.1466000000000003</v>
      </c>
      <c r="O737" s="209">
        <v>5.1820000000000004</v>
      </c>
      <c r="P737" s="209">
        <v>0.2159887287915426</v>
      </c>
      <c r="Q737" s="209">
        <v>0.21747436999140671</v>
      </c>
      <c r="R737" s="209">
        <v>5.0038999999999998</v>
      </c>
      <c r="S737" s="209">
        <v>2.1000000000000001E-2</v>
      </c>
      <c r="T737" s="209">
        <v>2.1000000000000001E-2</v>
      </c>
      <c r="U737" s="209">
        <v>1.7999999999999999E-2</v>
      </c>
      <c r="V737" s="209">
        <v>1.7999999999999999E-2</v>
      </c>
      <c r="W737" s="209" t="s">
        <v>148</v>
      </c>
      <c r="X737" s="209" t="s">
        <v>190</v>
      </c>
      <c r="Y737" s="209" t="s">
        <v>89</v>
      </c>
      <c r="Z737" s="209" t="s">
        <v>207</v>
      </c>
    </row>
    <row r="738" spans="1:26" s="209" customFormat="1" ht="16.5" customHeight="1" x14ac:dyDescent="0.25">
      <c r="A738" s="207">
        <v>5472</v>
      </c>
      <c r="B738" s="208">
        <v>43216</v>
      </c>
      <c r="C738" s="209" t="s">
        <v>1408</v>
      </c>
      <c r="D738" s="209">
        <v>66.900000000000006</v>
      </c>
      <c r="E738" s="209">
        <v>76</v>
      </c>
      <c r="F738" s="209" t="s">
        <v>194</v>
      </c>
      <c r="G738" s="209">
        <v>916148</v>
      </c>
      <c r="H738" s="209">
        <v>13160</v>
      </c>
      <c r="I738" s="209">
        <v>32.4</v>
      </c>
      <c r="J738" s="209">
        <v>67.5</v>
      </c>
      <c r="K738" s="209">
        <v>67.5</v>
      </c>
      <c r="L738" s="209">
        <v>31.8</v>
      </c>
      <c r="M738" s="209">
        <v>0.86650336803429262</v>
      </c>
      <c r="N738" s="209">
        <v>5.1981999999999999</v>
      </c>
      <c r="O738" s="209">
        <v>5.0785999999999998</v>
      </c>
      <c r="P738" s="209">
        <v>0.23893083394951939</v>
      </c>
      <c r="Q738" s="209">
        <v>0.25373208897060295</v>
      </c>
      <c r="R738" s="209">
        <v>5.0038999999999998</v>
      </c>
      <c r="S738" s="209">
        <v>2.3E-2</v>
      </c>
      <c r="T738" s="209">
        <v>2.5000000000000001E-2</v>
      </c>
      <c r="U738" s="209">
        <v>2.1000000000000001E-2</v>
      </c>
      <c r="V738" s="209">
        <v>2.1000000000000001E-2</v>
      </c>
      <c r="W738" s="209" t="s">
        <v>148</v>
      </c>
      <c r="X738" s="209" t="s">
        <v>190</v>
      </c>
      <c r="Y738" s="209" t="s">
        <v>89</v>
      </c>
      <c r="Z738" s="209" t="s">
        <v>207</v>
      </c>
    </row>
    <row r="739" spans="1:26" s="209" customFormat="1" ht="16.5" customHeight="1" x14ac:dyDescent="0.25">
      <c r="A739" s="207">
        <v>5471</v>
      </c>
      <c r="B739" s="208">
        <v>43216</v>
      </c>
      <c r="C739" s="209" t="s">
        <v>1278</v>
      </c>
      <c r="D739" s="209">
        <v>66.900000000000006</v>
      </c>
      <c r="E739" s="209">
        <v>76</v>
      </c>
      <c r="F739" s="209" t="s">
        <v>193</v>
      </c>
      <c r="G739" s="209">
        <v>625212</v>
      </c>
      <c r="H739" s="209">
        <v>13160</v>
      </c>
      <c r="I739" s="209">
        <v>21</v>
      </c>
      <c r="J739" s="209">
        <v>113</v>
      </c>
      <c r="K739" s="209">
        <v>113</v>
      </c>
      <c r="L739" s="209">
        <v>18</v>
      </c>
      <c r="M739" s="209">
        <v>0.94648829431438131</v>
      </c>
      <c r="N739" s="209">
        <v>5.1471999999999998</v>
      </c>
      <c r="O739" s="209">
        <v>5.2710999999999997</v>
      </c>
      <c r="P739" s="209">
        <v>0.68918723395751325</v>
      </c>
      <c r="Q739" s="209">
        <v>0.69524291052978682</v>
      </c>
      <c r="R739" s="209">
        <v>5.0038999999999998</v>
      </c>
      <c r="S739" s="209">
        <v>6.7000000000000004E-2</v>
      </c>
      <c r="T739" s="209">
        <v>6.6000000000000003E-2</v>
      </c>
      <c r="U739" s="209">
        <v>6.3E-2</v>
      </c>
      <c r="V739" s="209">
        <v>6.3E-2</v>
      </c>
      <c r="W739" s="209" t="s">
        <v>148</v>
      </c>
      <c r="X739" s="209" t="s">
        <v>190</v>
      </c>
      <c r="Y739" s="209" t="s">
        <v>89</v>
      </c>
      <c r="Z739" s="209" t="s">
        <v>198</v>
      </c>
    </row>
    <row r="740" spans="1:26" s="209" customFormat="1" ht="16.5" customHeight="1" x14ac:dyDescent="0.25">
      <c r="A740" s="207">
        <v>5470</v>
      </c>
      <c r="B740" s="208">
        <v>43216</v>
      </c>
      <c r="C740" s="209" t="s">
        <v>1303</v>
      </c>
      <c r="D740" s="209">
        <v>66.900000000000006</v>
      </c>
      <c r="E740" s="209">
        <v>76</v>
      </c>
      <c r="F740" s="209" t="s">
        <v>193</v>
      </c>
      <c r="G740" s="209">
        <v>625212</v>
      </c>
      <c r="H740" s="209">
        <v>13160</v>
      </c>
      <c r="I740" s="209">
        <v>22.2</v>
      </c>
      <c r="J740" s="209">
        <v>113</v>
      </c>
      <c r="K740" s="209">
        <v>113</v>
      </c>
      <c r="L740" s="209">
        <v>19.100000000000001</v>
      </c>
      <c r="M740" s="209">
        <v>0.93957503320053126</v>
      </c>
      <c r="N740" s="209">
        <v>5.1093999999999999</v>
      </c>
      <c r="O740" s="209">
        <v>5.1782000000000004</v>
      </c>
      <c r="P740" s="209">
        <v>0.5003309418653451</v>
      </c>
      <c r="Q740" s="209">
        <v>0.55880972841183885</v>
      </c>
      <c r="R740" s="209">
        <v>5.0038999999999998</v>
      </c>
      <c r="S740" s="209">
        <v>4.9000000000000002E-2</v>
      </c>
      <c r="T740" s="209">
        <v>5.3999999999999999E-2</v>
      </c>
      <c r="U740" s="209">
        <v>4.8000000000000001E-2</v>
      </c>
      <c r="V740" s="209">
        <v>4.8000000000000001E-2</v>
      </c>
      <c r="W740" s="209" t="s">
        <v>148</v>
      </c>
      <c r="X740" s="209" t="s">
        <v>190</v>
      </c>
      <c r="Y740" s="209" t="s">
        <v>89</v>
      </c>
      <c r="Z740" s="209" t="s">
        <v>198</v>
      </c>
    </row>
    <row r="741" spans="1:26" s="209" customFormat="1" ht="16.5" customHeight="1" x14ac:dyDescent="0.25">
      <c r="A741" s="207">
        <v>5469</v>
      </c>
      <c r="B741" s="208">
        <v>43216</v>
      </c>
      <c r="C741" s="209" t="s">
        <v>951</v>
      </c>
      <c r="D741" s="209">
        <v>66.900000000000006</v>
      </c>
      <c r="E741" s="209">
        <v>76</v>
      </c>
      <c r="F741" s="209" t="s">
        <v>194</v>
      </c>
      <c r="G741" s="209">
        <v>916148</v>
      </c>
      <c r="H741" s="209">
        <v>13160</v>
      </c>
      <c r="I741" s="209">
        <v>32.4</v>
      </c>
      <c r="J741" s="209">
        <v>67</v>
      </c>
      <c r="K741" s="209">
        <v>67</v>
      </c>
      <c r="L741" s="209">
        <v>31.8</v>
      </c>
      <c r="M741" s="209">
        <v>0.86650336803429262</v>
      </c>
      <c r="N741" s="209">
        <v>5.0974000000000004</v>
      </c>
      <c r="O741" s="209">
        <v>5.27</v>
      </c>
      <c r="P741" s="209">
        <v>0.19355023081996045</v>
      </c>
      <c r="Q741" s="209">
        <v>0.18957213373568615</v>
      </c>
      <c r="R741" s="209">
        <v>5.0038999999999998</v>
      </c>
      <c r="S741" s="209">
        <v>1.9E-2</v>
      </c>
      <c r="T741" s="209">
        <v>1.7999999999999999E-2</v>
      </c>
      <c r="U741" s="209">
        <v>1.6E-2</v>
      </c>
      <c r="V741" s="209">
        <v>1.6E-2</v>
      </c>
      <c r="W741" s="209" t="s">
        <v>148</v>
      </c>
      <c r="X741" s="209" t="s">
        <v>190</v>
      </c>
      <c r="Y741" s="209" t="s">
        <v>89</v>
      </c>
      <c r="Z741" s="209" t="s">
        <v>207</v>
      </c>
    </row>
    <row r="742" spans="1:26" s="209" customFormat="1" ht="16.5" customHeight="1" x14ac:dyDescent="0.25">
      <c r="A742" s="207">
        <v>5468</v>
      </c>
      <c r="B742" s="208">
        <v>43216</v>
      </c>
      <c r="C742" s="209" t="s">
        <v>313</v>
      </c>
      <c r="D742" s="209">
        <v>66.900000000000006</v>
      </c>
      <c r="E742" s="209">
        <v>76</v>
      </c>
      <c r="F742" s="209" t="s">
        <v>194</v>
      </c>
      <c r="G742" s="209">
        <v>916148</v>
      </c>
      <c r="H742" s="209">
        <v>13160</v>
      </c>
      <c r="I742" s="209">
        <v>32.4</v>
      </c>
      <c r="J742" s="209">
        <v>67</v>
      </c>
      <c r="K742" s="209">
        <v>67</v>
      </c>
      <c r="L742" s="209">
        <v>31.8</v>
      </c>
      <c r="M742" s="209">
        <v>0.86650336803429262</v>
      </c>
      <c r="N742" s="209">
        <v>5.1581999999999999</v>
      </c>
      <c r="O742" s="209">
        <v>5.2008000000000001</v>
      </c>
      <c r="P742" s="209">
        <v>0.25770898699014771</v>
      </c>
      <c r="Q742" s="209">
        <v>0.19747636843262256</v>
      </c>
      <c r="R742" s="209">
        <v>5.0038999999999998</v>
      </c>
      <c r="S742" s="209">
        <v>2.5000000000000001E-2</v>
      </c>
      <c r="T742" s="209">
        <v>1.9E-2</v>
      </c>
      <c r="U742" s="209">
        <v>1.9E-2</v>
      </c>
      <c r="V742" s="209">
        <v>1.9E-2</v>
      </c>
      <c r="W742" s="209" t="s">
        <v>148</v>
      </c>
      <c r="X742" s="209" t="s">
        <v>190</v>
      </c>
      <c r="Y742" s="209" t="s">
        <v>89</v>
      </c>
      <c r="Z742" s="209" t="s">
        <v>207</v>
      </c>
    </row>
    <row r="743" spans="1:26" s="209" customFormat="1" ht="16.5" customHeight="1" x14ac:dyDescent="0.25">
      <c r="A743" s="207">
        <v>5467</v>
      </c>
      <c r="B743" s="208">
        <v>43216</v>
      </c>
      <c r="C743" s="209" t="s">
        <v>867</v>
      </c>
      <c r="D743" s="209">
        <v>66.900000000000006</v>
      </c>
      <c r="E743" s="209">
        <v>76</v>
      </c>
      <c r="F743" s="209" t="s">
        <v>193</v>
      </c>
      <c r="G743" s="209">
        <v>625212</v>
      </c>
      <c r="H743" s="209">
        <v>13160</v>
      </c>
      <c r="I743" s="209">
        <v>21.3</v>
      </c>
      <c r="J743" s="209">
        <v>113.5</v>
      </c>
      <c r="K743" s="209">
        <v>113.5</v>
      </c>
      <c r="L743" s="209">
        <v>18.3</v>
      </c>
      <c r="M743" s="209">
        <v>0.9445927903871828</v>
      </c>
      <c r="N743" s="209">
        <v>5.1776999999999997</v>
      </c>
      <c r="O743" s="209">
        <v>5.1185</v>
      </c>
      <c r="P743" s="209">
        <v>0.6415344031655309</v>
      </c>
      <c r="Q743" s="209">
        <v>0.62397030316353241</v>
      </c>
      <c r="R743" s="209">
        <v>5.0038999999999998</v>
      </c>
      <c r="S743" s="209">
        <v>6.2E-2</v>
      </c>
      <c r="T743" s="209">
        <v>6.0999999999999999E-2</v>
      </c>
      <c r="U743" s="209">
        <v>5.8000000000000003E-2</v>
      </c>
      <c r="V743" s="209">
        <v>5.8000000000000003E-2</v>
      </c>
      <c r="W743" s="209" t="s">
        <v>148</v>
      </c>
      <c r="X743" s="209" t="s">
        <v>190</v>
      </c>
      <c r="Y743" s="209" t="s">
        <v>89</v>
      </c>
      <c r="Z743" s="209" t="s">
        <v>198</v>
      </c>
    </row>
    <row r="744" spans="1:26" s="209" customFormat="1" ht="16.5" customHeight="1" x14ac:dyDescent="0.25">
      <c r="A744" s="207">
        <v>5466</v>
      </c>
      <c r="B744" s="208">
        <v>43216</v>
      </c>
      <c r="C744" s="209" t="s">
        <v>1011</v>
      </c>
      <c r="D744" s="209">
        <v>66.900000000000006</v>
      </c>
      <c r="E744" s="209">
        <v>76</v>
      </c>
      <c r="F744" s="209" t="s">
        <v>187</v>
      </c>
      <c r="G744" s="209">
        <v>916148</v>
      </c>
      <c r="H744" s="209">
        <v>13160</v>
      </c>
      <c r="I744" s="209">
        <v>33.299999999999997</v>
      </c>
      <c r="J744" s="209">
        <v>67.5</v>
      </c>
      <c r="K744" s="209">
        <v>67.5</v>
      </c>
      <c r="L744" s="209">
        <v>32.6</v>
      </c>
      <c r="M744" s="209">
        <v>0.86227909811090797</v>
      </c>
      <c r="N744" s="209">
        <v>5.0846999999999998</v>
      </c>
      <c r="O744" s="209">
        <v>5.2571000000000003</v>
      </c>
      <c r="P744" s="209">
        <v>0.37597453985891005</v>
      </c>
      <c r="Q744" s="209">
        <v>0.32568616479146267</v>
      </c>
      <c r="R744" s="209">
        <v>5.0038999999999998</v>
      </c>
      <c r="S744" s="209">
        <v>3.6999999999999998E-2</v>
      </c>
      <c r="T744" s="209">
        <v>3.1E-2</v>
      </c>
      <c r="U744" s="209">
        <v>2.9000000000000001E-2</v>
      </c>
      <c r="V744" s="209">
        <v>2.9000000000000001E-2</v>
      </c>
      <c r="W744" s="209" t="s">
        <v>148</v>
      </c>
      <c r="X744" s="209" t="s">
        <v>190</v>
      </c>
      <c r="Y744" s="209" t="s">
        <v>89</v>
      </c>
      <c r="Z744" s="209" t="s">
        <v>207</v>
      </c>
    </row>
    <row r="745" spans="1:26" s="209" customFormat="1" ht="16.5" customHeight="1" x14ac:dyDescent="0.25">
      <c r="A745" s="207">
        <v>5465</v>
      </c>
      <c r="B745" s="208">
        <v>43216</v>
      </c>
      <c r="C745" s="209" t="s">
        <v>327</v>
      </c>
      <c r="D745" s="209">
        <v>66.900000000000006</v>
      </c>
      <c r="E745" s="209">
        <v>76</v>
      </c>
      <c r="F745" s="209" t="s">
        <v>187</v>
      </c>
      <c r="G745" s="209">
        <v>916148</v>
      </c>
      <c r="H745" s="209">
        <v>13160</v>
      </c>
      <c r="I745" s="209">
        <v>33.5</v>
      </c>
      <c r="J745" s="209">
        <v>68.5</v>
      </c>
      <c r="K745" s="209">
        <v>68.5</v>
      </c>
      <c r="L745" s="209">
        <v>32.799999999999997</v>
      </c>
      <c r="M745" s="209">
        <v>0.86122945830797315</v>
      </c>
      <c r="N745" s="209">
        <v>5.0693999999999999</v>
      </c>
      <c r="O745" s="209">
        <v>5.1482999999999999</v>
      </c>
      <c r="P745" s="209">
        <v>0.32418873278842508</v>
      </c>
      <c r="Q745" s="209">
        <v>0.33952297208177623</v>
      </c>
      <c r="R745" s="209">
        <v>5.0038999999999998</v>
      </c>
      <c r="S745" s="209">
        <v>3.2000000000000001E-2</v>
      </c>
      <c r="T745" s="209">
        <v>3.3000000000000002E-2</v>
      </c>
      <c r="U745" s="209">
        <v>2.8000000000000001E-2</v>
      </c>
      <c r="V745" s="209">
        <v>2.8000000000000001E-2</v>
      </c>
      <c r="W745" s="209" t="s">
        <v>148</v>
      </c>
      <c r="X745" s="209" t="s">
        <v>190</v>
      </c>
      <c r="Y745" s="209" t="s">
        <v>89</v>
      </c>
      <c r="Z745" s="209" t="s">
        <v>207</v>
      </c>
    </row>
    <row r="746" spans="1:26" s="209" customFormat="1" ht="16.5" customHeight="1" x14ac:dyDescent="0.25">
      <c r="A746" s="207">
        <v>5464</v>
      </c>
      <c r="B746" s="208">
        <v>43216</v>
      </c>
      <c r="C746" s="209" t="s">
        <v>229</v>
      </c>
      <c r="D746" s="209">
        <v>66.900000000000006</v>
      </c>
      <c r="E746" s="209">
        <v>76</v>
      </c>
      <c r="F746" s="209" t="s">
        <v>193</v>
      </c>
      <c r="G746" s="209">
        <v>625212</v>
      </c>
      <c r="H746" s="209">
        <v>13160</v>
      </c>
      <c r="I746" s="209">
        <v>21</v>
      </c>
      <c r="J746" s="209">
        <v>113</v>
      </c>
      <c r="K746" s="209">
        <v>113</v>
      </c>
      <c r="L746" s="209">
        <v>18</v>
      </c>
      <c r="M746" s="209">
        <v>0.94648829431438131</v>
      </c>
      <c r="N746" s="209">
        <v>5.2382</v>
      </c>
      <c r="O746" s="209">
        <v>5.0975999999999999</v>
      </c>
      <c r="P746" s="209">
        <v>0.66996702571993849</v>
      </c>
      <c r="Q746" s="209">
        <v>0.72329502987669614</v>
      </c>
      <c r="R746" s="209">
        <v>5.0038999999999998</v>
      </c>
      <c r="S746" s="209">
        <v>6.4000000000000001E-2</v>
      </c>
      <c r="T746" s="209">
        <v>7.0999999999999994E-2</v>
      </c>
      <c r="U746" s="209">
        <v>6.4000000000000001E-2</v>
      </c>
      <c r="V746" s="209">
        <v>6.4000000000000001E-2</v>
      </c>
      <c r="W746" s="209" t="s">
        <v>148</v>
      </c>
      <c r="X746" s="209" t="s">
        <v>190</v>
      </c>
      <c r="Y746" s="209" t="s">
        <v>89</v>
      </c>
      <c r="Z746" s="209" t="s">
        <v>198</v>
      </c>
    </row>
    <row r="747" spans="1:26" s="209" customFormat="1" ht="16.5" customHeight="1" x14ac:dyDescent="0.25">
      <c r="A747" s="207">
        <v>5463</v>
      </c>
      <c r="B747" s="208">
        <v>43216</v>
      </c>
      <c r="C747" s="209" t="s">
        <v>679</v>
      </c>
      <c r="D747" s="209">
        <v>66.900000000000006</v>
      </c>
      <c r="E747" s="209">
        <v>76</v>
      </c>
      <c r="F747" s="209" t="s">
        <v>193</v>
      </c>
      <c r="G747" s="209">
        <v>625212</v>
      </c>
      <c r="H747" s="209">
        <v>13160</v>
      </c>
      <c r="I747" s="209">
        <v>20.8</v>
      </c>
      <c r="J747" s="209">
        <v>113.5</v>
      </c>
      <c r="K747" s="209">
        <v>113.5</v>
      </c>
      <c r="L747" s="209">
        <v>17.8</v>
      </c>
      <c r="M747" s="209">
        <v>0.9477561955793703</v>
      </c>
      <c r="N747" s="209">
        <v>5.1916000000000002</v>
      </c>
      <c r="O747" s="209">
        <v>5.1294000000000004</v>
      </c>
      <c r="P747" s="209">
        <v>0.76775794879993609</v>
      </c>
      <c r="Q747" s="209">
        <v>0.79956274106197178</v>
      </c>
      <c r="R747" s="209">
        <v>5.0038999999999998</v>
      </c>
      <c r="S747" s="209">
        <v>7.3999999999999996E-2</v>
      </c>
      <c r="T747" s="209">
        <v>7.8E-2</v>
      </c>
      <c r="U747" s="209">
        <v>7.1999999999999995E-2</v>
      </c>
      <c r="V747" s="209">
        <v>7.1999999999999995E-2</v>
      </c>
      <c r="W747" s="209" t="s">
        <v>148</v>
      </c>
      <c r="X747" s="209" t="s">
        <v>190</v>
      </c>
      <c r="Y747" s="209" t="s">
        <v>89</v>
      </c>
      <c r="Z747" s="209" t="s">
        <v>198</v>
      </c>
    </row>
    <row r="748" spans="1:26" s="209" customFormat="1" ht="16.5" customHeight="1" x14ac:dyDescent="0.25">
      <c r="A748" s="207">
        <v>5462</v>
      </c>
      <c r="B748" s="208">
        <v>43216</v>
      </c>
      <c r="C748" s="209">
        <v>0</v>
      </c>
      <c r="D748" s="209">
        <v>0</v>
      </c>
      <c r="E748" s="209">
        <v>0</v>
      </c>
      <c r="F748" s="209">
        <v>0</v>
      </c>
      <c r="G748" s="209">
        <v>916148</v>
      </c>
      <c r="H748" s="209">
        <v>13160</v>
      </c>
      <c r="I748" s="209">
        <v>33.4</v>
      </c>
      <c r="J748" s="209">
        <v>67</v>
      </c>
      <c r="K748" s="209">
        <v>67</v>
      </c>
      <c r="L748" s="209">
        <v>32.799999999999997</v>
      </c>
      <c r="M748" s="209">
        <v>0.86122945830797315</v>
      </c>
      <c r="N748" s="209">
        <v>5.1287000000000003</v>
      </c>
      <c r="O748" s="209">
        <v>5.1703999999999999</v>
      </c>
      <c r="P748" s="209">
        <v>0.26648454205719541</v>
      </c>
      <c r="Q748" s="209">
        <v>0.23765303063610385</v>
      </c>
      <c r="R748" s="209">
        <v>5.0038999999999998</v>
      </c>
      <c r="S748" s="209">
        <v>2.5999999999999999E-2</v>
      </c>
      <c r="T748" s="209">
        <v>2.3E-2</v>
      </c>
      <c r="U748" s="209">
        <v>2.1000000000000001E-2</v>
      </c>
      <c r="V748" s="209">
        <v>2.1000000000000001E-2</v>
      </c>
      <c r="W748" s="209" t="s">
        <v>148</v>
      </c>
      <c r="X748" s="209" t="s">
        <v>190</v>
      </c>
      <c r="Y748" s="209" t="s">
        <v>89</v>
      </c>
      <c r="Z748" s="209" t="s">
        <v>207</v>
      </c>
    </row>
    <row r="749" spans="1:26" s="209" customFormat="1" ht="16.5" customHeight="1" x14ac:dyDescent="0.25">
      <c r="A749" s="207">
        <v>5461</v>
      </c>
      <c r="B749" s="208">
        <v>43215</v>
      </c>
      <c r="C749" s="209" t="s">
        <v>1407</v>
      </c>
      <c r="D749" s="209">
        <v>67.900000000000006</v>
      </c>
      <c r="E749" s="209">
        <v>80</v>
      </c>
      <c r="F749" s="209" t="s">
        <v>194</v>
      </c>
      <c r="G749" s="209">
        <v>916148</v>
      </c>
      <c r="H749" s="209">
        <v>13160</v>
      </c>
      <c r="I749" s="209">
        <v>33.299999999999997</v>
      </c>
      <c r="J749" s="209">
        <v>76</v>
      </c>
      <c r="K749" s="209">
        <v>76</v>
      </c>
      <c r="L749" s="209">
        <v>31.9</v>
      </c>
      <c r="M749" s="209">
        <v>0.8659730722154223</v>
      </c>
      <c r="N749" s="209">
        <v>5.1482000000000001</v>
      </c>
      <c r="O749" s="209">
        <v>5.1973000000000003</v>
      </c>
      <c r="P749" s="209">
        <v>0.21125153877718506</v>
      </c>
      <c r="Q749" s="209">
        <v>0.24373292690075621</v>
      </c>
      <c r="R749" s="209">
        <v>5.1177000000000001</v>
      </c>
      <c r="S749" s="209">
        <v>2.1000000000000001E-2</v>
      </c>
      <c r="T749" s="209">
        <v>2.4E-2</v>
      </c>
      <c r="U749" s="209">
        <v>1.9E-2</v>
      </c>
      <c r="V749" s="209">
        <v>1.9E-2</v>
      </c>
      <c r="W749" s="209" t="s">
        <v>148</v>
      </c>
      <c r="X749" s="209" t="s">
        <v>190</v>
      </c>
      <c r="Y749" s="209" t="s">
        <v>89</v>
      </c>
      <c r="Z749" s="209" t="s">
        <v>207</v>
      </c>
    </row>
    <row r="750" spans="1:26" s="209" customFormat="1" ht="16.5" customHeight="1" x14ac:dyDescent="0.25">
      <c r="A750" s="207">
        <v>5460</v>
      </c>
      <c r="B750" s="208">
        <v>43215</v>
      </c>
      <c r="C750" s="209" t="s">
        <v>949</v>
      </c>
      <c r="D750" s="209">
        <v>67.099999999999994</v>
      </c>
      <c r="E750" s="209">
        <v>78</v>
      </c>
      <c r="F750" s="209" t="s">
        <v>193</v>
      </c>
      <c r="G750" s="209">
        <v>625212</v>
      </c>
      <c r="H750" s="209">
        <v>13160</v>
      </c>
      <c r="I750" s="209">
        <v>20.9</v>
      </c>
      <c r="J750" s="209">
        <v>113</v>
      </c>
      <c r="K750" s="209">
        <v>113</v>
      </c>
      <c r="L750" s="209">
        <v>17.899999999999999</v>
      </c>
      <c r="M750" s="209">
        <v>0.94712182061579653</v>
      </c>
      <c r="N750" s="209">
        <v>5.0865</v>
      </c>
      <c r="O750" s="209">
        <v>5.1262999999999996</v>
      </c>
      <c r="P750" s="209">
        <v>0.61</v>
      </c>
      <c r="Q750" s="209">
        <v>0.63500000000000001</v>
      </c>
      <c r="R750" s="209">
        <v>5.1177000000000001</v>
      </c>
      <c r="S750" s="209">
        <v>6.0999999999999999E-2</v>
      </c>
      <c r="T750" s="209">
        <v>6.3E-2</v>
      </c>
      <c r="U750" s="209">
        <v>5.8999999999999997E-2</v>
      </c>
      <c r="V750" s="209">
        <v>5.8999999999999997E-2</v>
      </c>
      <c r="W750" s="209" t="s">
        <v>148</v>
      </c>
      <c r="X750" s="209" t="s">
        <v>190</v>
      </c>
      <c r="Y750" s="209" t="s">
        <v>89</v>
      </c>
      <c r="Z750" s="209" t="s">
        <v>198</v>
      </c>
    </row>
    <row r="751" spans="1:26" s="209" customFormat="1" ht="16.5" customHeight="1" x14ac:dyDescent="0.25">
      <c r="A751" s="207">
        <v>5459</v>
      </c>
      <c r="B751" s="208">
        <v>43215</v>
      </c>
      <c r="C751" s="209" t="s">
        <v>363</v>
      </c>
      <c r="D751" s="209">
        <v>67.099999999999994</v>
      </c>
      <c r="E751" s="209">
        <v>78</v>
      </c>
      <c r="F751" s="209" t="s">
        <v>193</v>
      </c>
      <c r="G751" s="209">
        <v>625212</v>
      </c>
      <c r="H751" s="209">
        <v>13160</v>
      </c>
      <c r="I751" s="209">
        <v>21.3</v>
      </c>
      <c r="J751" s="209">
        <v>113.5</v>
      </c>
      <c r="K751" s="209">
        <v>113.5</v>
      </c>
      <c r="L751" s="209">
        <v>18.3</v>
      </c>
      <c r="M751" s="209">
        <v>0.9445927903871828</v>
      </c>
      <c r="N751" s="209">
        <v>5.1292999999999997</v>
      </c>
      <c r="O751" s="209">
        <v>5.1783999999999999</v>
      </c>
      <c r="P751" s="209">
        <v>0.5813146530668073</v>
      </c>
      <c r="Q751" s="209">
        <v>0.57999999999999996</v>
      </c>
      <c r="R751" s="209">
        <v>5.1177000000000001</v>
      </c>
      <c r="S751" s="209">
        <v>5.8000000000000003E-2</v>
      </c>
      <c r="T751" s="209">
        <v>5.7000000000000002E-2</v>
      </c>
      <c r="U751" s="209">
        <v>5.3999999999999999E-2</v>
      </c>
      <c r="V751" s="209">
        <v>5.3999999999999999E-2</v>
      </c>
      <c r="W751" s="209" t="s">
        <v>148</v>
      </c>
      <c r="X751" s="209" t="s">
        <v>190</v>
      </c>
      <c r="Y751" s="209" t="s">
        <v>89</v>
      </c>
      <c r="Z751" s="209" t="s">
        <v>198</v>
      </c>
    </row>
    <row r="752" spans="1:26" s="209" customFormat="1" ht="16.5" customHeight="1" x14ac:dyDescent="0.25">
      <c r="A752" s="207">
        <v>5458</v>
      </c>
      <c r="B752" s="208">
        <v>43215</v>
      </c>
      <c r="C752" s="209" t="s">
        <v>1004</v>
      </c>
      <c r="D752" s="209">
        <v>67.099999999999994</v>
      </c>
      <c r="E752" s="209">
        <v>78</v>
      </c>
      <c r="F752" s="209" t="s">
        <v>193</v>
      </c>
      <c r="G752" s="209">
        <v>625212</v>
      </c>
      <c r="H752" s="209">
        <v>13160</v>
      </c>
      <c r="I752" s="209">
        <v>22.2</v>
      </c>
      <c r="J752" s="209">
        <v>113</v>
      </c>
      <c r="K752" s="209">
        <v>113</v>
      </c>
      <c r="L752" s="209">
        <v>19.100000000000001</v>
      </c>
      <c r="M752" s="209">
        <v>0.93957503320053126</v>
      </c>
      <c r="N752" s="209">
        <v>5.2107999999999999</v>
      </c>
      <c r="O752" s="209">
        <v>5.1478999999999999</v>
      </c>
      <c r="P752" s="209">
        <v>0.74327998905758441</v>
      </c>
      <c r="Q752" s="209">
        <v>0.67395372921429542</v>
      </c>
      <c r="R752" s="209">
        <v>5.1177000000000001</v>
      </c>
      <c r="S752" s="209">
        <v>7.2999999999999995E-2</v>
      </c>
      <c r="T752" s="209">
        <v>6.7000000000000004E-2</v>
      </c>
      <c r="U752" s="209">
        <v>6.6000000000000003E-2</v>
      </c>
      <c r="V752" s="209">
        <v>6.6000000000000003E-2</v>
      </c>
      <c r="W752" s="209" t="s">
        <v>148</v>
      </c>
      <c r="X752" s="209" t="s">
        <v>190</v>
      </c>
      <c r="Y752" s="209" t="s">
        <v>89</v>
      </c>
      <c r="Z752" s="209" t="s">
        <v>198</v>
      </c>
    </row>
    <row r="753" spans="1:26" s="209" customFormat="1" ht="16.5" customHeight="1" x14ac:dyDescent="0.25">
      <c r="A753" s="207">
        <v>5457</v>
      </c>
      <c r="B753" s="208">
        <v>43215</v>
      </c>
      <c r="C753" s="209" t="s">
        <v>909</v>
      </c>
      <c r="D753" s="209">
        <v>67.099999999999994</v>
      </c>
      <c r="E753" s="209">
        <v>78</v>
      </c>
      <c r="F753" s="209" t="s">
        <v>193</v>
      </c>
      <c r="G753" s="209">
        <v>625212</v>
      </c>
      <c r="H753" s="209">
        <v>13160</v>
      </c>
      <c r="I753" s="209">
        <v>22</v>
      </c>
      <c r="J753" s="209">
        <v>113.5</v>
      </c>
      <c r="K753" s="209">
        <v>113.5</v>
      </c>
      <c r="L753" s="209">
        <v>18.899999999999999</v>
      </c>
      <c r="M753" s="209">
        <v>0.94082446808510634</v>
      </c>
      <c r="N753" s="209">
        <v>5.0857000000000001</v>
      </c>
      <c r="O753" s="209">
        <v>5.1471999999999998</v>
      </c>
      <c r="P753" s="209">
        <v>0.57637337085018658</v>
      </c>
      <c r="Q753" s="209">
        <v>0.54311272642007158</v>
      </c>
      <c r="R753" s="209">
        <v>5.1177000000000001</v>
      </c>
      <c r="S753" s="209">
        <v>5.8000000000000003E-2</v>
      </c>
      <c r="T753" s="209">
        <v>5.3999999999999999E-2</v>
      </c>
      <c r="U753" s="209">
        <v>5.2999999999999999E-2</v>
      </c>
      <c r="V753" s="209">
        <v>5.2999999999999999E-2</v>
      </c>
      <c r="W753" s="209" t="s">
        <v>148</v>
      </c>
      <c r="X753" s="209" t="s">
        <v>190</v>
      </c>
      <c r="Y753" s="209" t="s">
        <v>89</v>
      </c>
      <c r="Z753" s="209" t="s">
        <v>198</v>
      </c>
    </row>
    <row r="754" spans="1:26" s="209" customFormat="1" ht="16.5" customHeight="1" x14ac:dyDescent="0.25">
      <c r="A754" s="207">
        <v>5456</v>
      </c>
      <c r="B754" s="208">
        <v>43215</v>
      </c>
      <c r="C754" s="209" t="s">
        <v>1160</v>
      </c>
      <c r="D754" s="209">
        <v>67.099999999999994</v>
      </c>
      <c r="E754" s="209">
        <v>78</v>
      </c>
      <c r="F754" s="209" t="s">
        <v>193</v>
      </c>
      <c r="G754" s="209">
        <v>625212</v>
      </c>
      <c r="H754" s="209">
        <v>13160</v>
      </c>
      <c r="I754" s="209">
        <v>22</v>
      </c>
      <c r="J754" s="209">
        <v>113</v>
      </c>
      <c r="K754" s="209">
        <v>113</v>
      </c>
      <c r="L754" s="209">
        <v>18.899999999999999</v>
      </c>
      <c r="M754" s="209">
        <v>0.94082446808510634</v>
      </c>
      <c r="N754" s="209">
        <v>5.2704000000000004</v>
      </c>
      <c r="O754" s="209">
        <v>5.2145999999999999</v>
      </c>
      <c r="P754" s="209">
        <v>0.71058795943490238</v>
      </c>
      <c r="Q754" s="209">
        <v>0.69287531508294742</v>
      </c>
      <c r="R754" s="209">
        <v>5.1177000000000001</v>
      </c>
      <c r="S754" s="209">
        <v>6.9000000000000006E-2</v>
      </c>
      <c r="T754" s="209">
        <v>6.8000000000000005E-2</v>
      </c>
      <c r="U754" s="209">
        <v>6.4000000000000001E-2</v>
      </c>
      <c r="V754" s="209">
        <v>6.4000000000000001E-2</v>
      </c>
      <c r="W754" s="209" t="s">
        <v>148</v>
      </c>
      <c r="X754" s="209" t="s">
        <v>190</v>
      </c>
      <c r="Y754" s="209" t="s">
        <v>89</v>
      </c>
      <c r="Z754" s="209" t="s">
        <v>198</v>
      </c>
    </row>
    <row r="755" spans="1:26" s="209" customFormat="1" ht="16.5" customHeight="1" x14ac:dyDescent="0.25">
      <c r="A755" s="207">
        <v>5455</v>
      </c>
      <c r="B755" s="208">
        <v>43215</v>
      </c>
      <c r="C755" s="209" t="s">
        <v>1209</v>
      </c>
      <c r="D755" s="209">
        <v>67.099999999999994</v>
      </c>
      <c r="E755" s="209">
        <v>78</v>
      </c>
      <c r="F755" s="209" t="s">
        <v>193</v>
      </c>
      <c r="G755" s="209">
        <v>625212</v>
      </c>
      <c r="H755" s="209">
        <v>13160</v>
      </c>
      <c r="I755" s="209">
        <v>22</v>
      </c>
      <c r="J755" s="209">
        <v>113</v>
      </c>
      <c r="K755" s="209">
        <v>113</v>
      </c>
      <c r="L755" s="209">
        <v>18.899999999999999</v>
      </c>
      <c r="M755" s="209">
        <v>0.94082446808510634</v>
      </c>
      <c r="N755" s="209">
        <v>5.1496000000000004</v>
      </c>
      <c r="O755" s="209">
        <v>5.0876999999999999</v>
      </c>
      <c r="P755" s="209">
        <v>0.65405162475330714</v>
      </c>
      <c r="Q755" s="209">
        <v>0.66607245442288532</v>
      </c>
      <c r="R755" s="209">
        <v>5.1177000000000001</v>
      </c>
      <c r="S755" s="209">
        <v>6.5000000000000002E-2</v>
      </c>
      <c r="T755" s="209">
        <v>6.7000000000000004E-2</v>
      </c>
      <c r="U755" s="209">
        <v>6.2E-2</v>
      </c>
      <c r="V755" s="209">
        <v>6.2E-2</v>
      </c>
      <c r="W755" s="209" t="s">
        <v>148</v>
      </c>
      <c r="X755" s="209" t="s">
        <v>190</v>
      </c>
      <c r="Y755" s="209" t="s">
        <v>89</v>
      </c>
      <c r="Z755" s="209" t="s">
        <v>198</v>
      </c>
    </row>
    <row r="756" spans="1:26" s="209" customFormat="1" ht="16.5" customHeight="1" x14ac:dyDescent="0.25">
      <c r="A756" s="207">
        <v>5454</v>
      </c>
      <c r="B756" s="208">
        <v>43215</v>
      </c>
      <c r="C756" s="209" t="s">
        <v>236</v>
      </c>
      <c r="D756" s="209">
        <v>67.099999999999994</v>
      </c>
      <c r="E756" s="209">
        <v>78</v>
      </c>
      <c r="F756" s="209" t="s">
        <v>187</v>
      </c>
      <c r="G756" s="209">
        <v>916148</v>
      </c>
      <c r="H756" s="209">
        <v>13160</v>
      </c>
      <c r="I756" s="209">
        <v>33.799999999999997</v>
      </c>
      <c r="J756" s="209">
        <v>69</v>
      </c>
      <c r="K756" s="209">
        <v>69</v>
      </c>
      <c r="L756" s="209">
        <v>33</v>
      </c>
      <c r="M756" s="209">
        <v>0.86018237082066873</v>
      </c>
      <c r="N756" s="209">
        <v>5.0792000000000002</v>
      </c>
      <c r="O756" s="209">
        <v>5.1172000000000004</v>
      </c>
      <c r="P756" s="209">
        <v>0.21834495964984268</v>
      </c>
      <c r="Q756" s="209">
        <v>0.22997752896809115</v>
      </c>
      <c r="R756" s="209">
        <v>5.1177000000000001</v>
      </c>
      <c r="S756" s="209">
        <v>2.1999999999999999E-2</v>
      </c>
      <c r="T756" s="209">
        <v>2.3E-2</v>
      </c>
      <c r="U756" s="209">
        <v>1.9E-2</v>
      </c>
      <c r="V756" s="209">
        <v>1.9E-2</v>
      </c>
      <c r="W756" s="209" t="s">
        <v>148</v>
      </c>
      <c r="X756" s="209" t="s">
        <v>190</v>
      </c>
      <c r="Y756" s="209" t="s">
        <v>89</v>
      </c>
      <c r="Z756" s="209" t="s">
        <v>207</v>
      </c>
    </row>
    <row r="757" spans="1:26" s="209" customFormat="1" ht="16.5" customHeight="1" x14ac:dyDescent="0.25">
      <c r="A757" s="207">
        <v>5453</v>
      </c>
      <c r="B757" s="208">
        <v>43215</v>
      </c>
      <c r="C757" s="209" t="s">
        <v>790</v>
      </c>
      <c r="D757" s="209">
        <v>67.099999999999994</v>
      </c>
      <c r="E757" s="209">
        <v>78</v>
      </c>
      <c r="F757" s="209" t="s">
        <v>187</v>
      </c>
      <c r="G757" s="209">
        <v>916148</v>
      </c>
      <c r="H757" s="209">
        <v>13160</v>
      </c>
      <c r="I757" s="209">
        <v>34.700000000000003</v>
      </c>
      <c r="J757" s="209">
        <v>74.5</v>
      </c>
      <c r="K757" s="209">
        <v>74.5</v>
      </c>
      <c r="L757" s="209">
        <v>33.4</v>
      </c>
      <c r="M757" s="209">
        <v>0.85809581564584592</v>
      </c>
      <c r="N757" s="209">
        <v>5.1863000000000001</v>
      </c>
      <c r="O757" s="209">
        <v>5.1247999999999996</v>
      </c>
      <c r="P757" s="209">
        <v>0.2634851593489263</v>
      </c>
      <c r="Q757" s="209">
        <v>0.26036070891220664</v>
      </c>
      <c r="R757" s="209">
        <v>5.1177000000000001</v>
      </c>
      <c r="S757" s="209">
        <v>2.5999999999999999E-2</v>
      </c>
      <c r="T757" s="209">
        <v>2.5999999999999999E-2</v>
      </c>
      <c r="U757" s="209">
        <v>2.1999999999999999E-2</v>
      </c>
      <c r="V757" s="209">
        <v>2.1999999999999999E-2</v>
      </c>
      <c r="W757" s="209" t="s">
        <v>148</v>
      </c>
      <c r="X757" s="209" t="s">
        <v>190</v>
      </c>
      <c r="Y757" s="209" t="s">
        <v>89</v>
      </c>
      <c r="Z757" s="209" t="s">
        <v>207</v>
      </c>
    </row>
    <row r="758" spans="1:26" s="209" customFormat="1" ht="16.5" customHeight="1" x14ac:dyDescent="0.25">
      <c r="A758" s="207">
        <v>5452</v>
      </c>
      <c r="B758" s="208">
        <v>43214</v>
      </c>
      <c r="C758" s="209" t="s">
        <v>604</v>
      </c>
      <c r="D758" s="209">
        <v>67.3</v>
      </c>
      <c r="E758" s="209">
        <v>77</v>
      </c>
      <c r="F758" s="209" t="s">
        <v>193</v>
      </c>
      <c r="G758" s="209">
        <v>625212</v>
      </c>
      <c r="H758" s="209">
        <v>13160</v>
      </c>
      <c r="I758" s="209">
        <v>22</v>
      </c>
      <c r="J758" s="209">
        <v>113</v>
      </c>
      <c r="K758" s="209">
        <v>113</v>
      </c>
      <c r="L758" s="209">
        <v>18.899999999999999</v>
      </c>
      <c r="M758" s="209">
        <v>0.94082446808510634</v>
      </c>
      <c r="N758" s="209">
        <v>5.2007000000000003</v>
      </c>
      <c r="O758" s="209">
        <v>5.1283000000000003</v>
      </c>
      <c r="P758" s="209">
        <v>0.53572739110998813</v>
      </c>
      <c r="Q758" s="209">
        <v>0.53823676896464601</v>
      </c>
      <c r="R758" s="209">
        <v>5.1451000000000002</v>
      </c>
      <c r="S758" s="209">
        <v>5.2999999999999999E-2</v>
      </c>
      <c r="T758" s="209">
        <v>5.3999999999999999E-2</v>
      </c>
      <c r="U758" s="209">
        <v>0.05</v>
      </c>
      <c r="V758" s="209">
        <v>0.05</v>
      </c>
      <c r="W758" s="209" t="s">
        <v>148</v>
      </c>
      <c r="X758" s="209" t="s">
        <v>190</v>
      </c>
      <c r="Y758" s="209" t="s">
        <v>89</v>
      </c>
      <c r="Z758" s="209" t="s">
        <v>198</v>
      </c>
    </row>
    <row r="759" spans="1:26" s="209" customFormat="1" ht="16.5" customHeight="1" x14ac:dyDescent="0.25">
      <c r="A759" s="207">
        <v>5451</v>
      </c>
      <c r="B759" s="208">
        <v>43214</v>
      </c>
      <c r="C759" s="209" t="s">
        <v>1406</v>
      </c>
      <c r="D759" s="209">
        <v>67.3</v>
      </c>
      <c r="E759" s="209">
        <v>77</v>
      </c>
      <c r="F759" s="209" t="s">
        <v>193</v>
      </c>
      <c r="G759" s="209">
        <v>625212</v>
      </c>
      <c r="H759" s="209">
        <v>13160</v>
      </c>
      <c r="I759" s="209">
        <v>22</v>
      </c>
      <c r="J759" s="209">
        <v>113</v>
      </c>
      <c r="K759" s="209">
        <v>113</v>
      </c>
      <c r="L759" s="209">
        <v>18.899999999999999</v>
      </c>
      <c r="M759" s="209">
        <v>0.94082446808510634</v>
      </c>
      <c r="N759" s="209">
        <v>5.1794000000000002</v>
      </c>
      <c r="O759" s="209">
        <v>5.1162000000000001</v>
      </c>
      <c r="P759" s="209">
        <v>0.65433324911080448</v>
      </c>
      <c r="Q759" s="209">
        <v>0.596629803113642</v>
      </c>
      <c r="R759" s="209">
        <v>5.1451000000000002</v>
      </c>
      <c r="S759" s="209">
        <v>6.5000000000000002E-2</v>
      </c>
      <c r="T759" s="209">
        <v>0.06</v>
      </c>
      <c r="U759" s="209">
        <v>5.8999999999999997E-2</v>
      </c>
      <c r="V759" s="209">
        <v>5.8999999999999997E-2</v>
      </c>
      <c r="W759" s="209" t="s">
        <v>148</v>
      </c>
      <c r="X759" s="209" t="s">
        <v>190</v>
      </c>
      <c r="Y759" s="209" t="s">
        <v>89</v>
      </c>
      <c r="Z759" s="209" t="s">
        <v>198</v>
      </c>
    </row>
    <row r="760" spans="1:26" s="209" customFormat="1" ht="16.5" customHeight="1" x14ac:dyDescent="0.25">
      <c r="A760" s="207">
        <v>5450</v>
      </c>
      <c r="B760" s="208">
        <v>43214</v>
      </c>
      <c r="C760" s="209" t="s">
        <v>233</v>
      </c>
      <c r="D760" s="209">
        <v>67.3</v>
      </c>
      <c r="E760" s="209">
        <v>77</v>
      </c>
      <c r="F760" s="209" t="s">
        <v>193</v>
      </c>
      <c r="G760" s="209">
        <v>625212</v>
      </c>
      <c r="H760" s="209">
        <v>13160</v>
      </c>
      <c r="I760" s="209">
        <v>22.2</v>
      </c>
      <c r="J760" s="209">
        <v>113</v>
      </c>
      <c r="K760" s="209">
        <v>113</v>
      </c>
      <c r="L760" s="209">
        <v>19.100000000000001</v>
      </c>
      <c r="M760" s="209">
        <v>0.93957503320053126</v>
      </c>
      <c r="N760" s="209">
        <v>5.1155999999999997</v>
      </c>
      <c r="O760" s="209">
        <v>5.1383999999999999</v>
      </c>
      <c r="P760" s="209">
        <v>0.58661716973431022</v>
      </c>
      <c r="Q760" s="209">
        <v>0.55927076247303253</v>
      </c>
      <c r="R760" s="209">
        <v>5.1451000000000002</v>
      </c>
      <c r="S760" s="209">
        <v>5.8999999999999997E-2</v>
      </c>
      <c r="T760" s="209">
        <v>5.6000000000000001E-2</v>
      </c>
      <c r="U760" s="209">
        <v>5.3999999999999999E-2</v>
      </c>
      <c r="V760" s="209">
        <v>5.3999999999999999E-2</v>
      </c>
      <c r="W760" s="209" t="s">
        <v>148</v>
      </c>
      <c r="X760" s="209" t="s">
        <v>190</v>
      </c>
      <c r="Y760" s="209" t="s">
        <v>89</v>
      </c>
      <c r="Z760" s="209" t="s">
        <v>198</v>
      </c>
    </row>
    <row r="761" spans="1:26" s="209" customFormat="1" ht="16.5" customHeight="1" x14ac:dyDescent="0.25">
      <c r="A761" s="207">
        <v>5449</v>
      </c>
      <c r="B761" s="208">
        <v>43214</v>
      </c>
      <c r="C761" s="209" t="s">
        <v>620</v>
      </c>
      <c r="D761" s="209">
        <v>67.3</v>
      </c>
      <c r="E761" s="209">
        <v>77</v>
      </c>
      <c r="F761" s="209" t="s">
        <v>193</v>
      </c>
      <c r="G761" s="209">
        <v>625212</v>
      </c>
      <c r="H761" s="209">
        <v>13160</v>
      </c>
      <c r="I761" s="209">
        <v>21.9</v>
      </c>
      <c r="J761" s="209">
        <v>113</v>
      </c>
      <c r="K761" s="209">
        <v>113</v>
      </c>
      <c r="L761" s="209">
        <v>18.8</v>
      </c>
      <c r="M761" s="209">
        <v>0.94145043246839644</v>
      </c>
      <c r="N761" s="209">
        <v>5.2904</v>
      </c>
      <c r="O761" s="209">
        <v>5.0879000000000003</v>
      </c>
      <c r="P761" s="209">
        <v>0.52440263551728827</v>
      </c>
      <c r="Q761" s="209">
        <v>0.53399661814153276</v>
      </c>
      <c r="R761" s="209">
        <v>5.1451000000000002</v>
      </c>
      <c r="S761" s="209">
        <v>5.0999999999999997E-2</v>
      </c>
      <c r="T761" s="209">
        <v>5.3999999999999999E-2</v>
      </c>
      <c r="U761" s="209">
        <v>4.9000000000000002E-2</v>
      </c>
      <c r="V761" s="209">
        <v>4.9000000000000002E-2</v>
      </c>
      <c r="W761" s="209" t="s">
        <v>148</v>
      </c>
      <c r="X761" s="209" t="s">
        <v>190</v>
      </c>
      <c r="Y761" s="209" t="s">
        <v>89</v>
      </c>
      <c r="Z761" s="209" t="s">
        <v>198</v>
      </c>
    </row>
    <row r="762" spans="1:26" s="209" customFormat="1" ht="16.5" customHeight="1" x14ac:dyDescent="0.25">
      <c r="A762" s="207">
        <v>5448</v>
      </c>
      <c r="B762" s="208">
        <v>43214</v>
      </c>
      <c r="C762" s="209" t="s">
        <v>1386</v>
      </c>
      <c r="D762" s="209">
        <v>67.3</v>
      </c>
      <c r="E762" s="209">
        <v>77</v>
      </c>
      <c r="F762" s="209" t="s">
        <v>193</v>
      </c>
      <c r="G762" s="209">
        <v>625212</v>
      </c>
      <c r="H762" s="209">
        <v>13160</v>
      </c>
      <c r="I762" s="209">
        <v>22</v>
      </c>
      <c r="J762" s="209">
        <v>113</v>
      </c>
      <c r="K762" s="209">
        <v>113</v>
      </c>
      <c r="L762" s="209">
        <v>18.899999999999999</v>
      </c>
      <c r="M762" s="209">
        <v>0.94082446808510634</v>
      </c>
      <c r="N762" s="209">
        <v>5.2085999999999997</v>
      </c>
      <c r="O762" s="209">
        <v>5.1437999999999997</v>
      </c>
      <c r="P762" s="209">
        <v>0.61752852228333743</v>
      </c>
      <c r="Q762" s="209">
        <v>0.59984839944801849</v>
      </c>
      <c r="R762" s="209">
        <v>5.1451000000000002</v>
      </c>
      <c r="S762" s="209">
        <v>6.0999999999999999E-2</v>
      </c>
      <c r="T762" s="209">
        <v>0.06</v>
      </c>
      <c r="U762" s="209">
        <v>5.7000000000000002E-2</v>
      </c>
      <c r="V762" s="209">
        <v>5.7000000000000002E-2</v>
      </c>
      <c r="W762" s="209" t="s">
        <v>148</v>
      </c>
      <c r="X762" s="209" t="s">
        <v>190</v>
      </c>
      <c r="Y762" s="209" t="s">
        <v>89</v>
      </c>
      <c r="Z762" s="209" t="s">
        <v>198</v>
      </c>
    </row>
    <row r="763" spans="1:26" s="209" customFormat="1" ht="16.5" customHeight="1" x14ac:dyDescent="0.25">
      <c r="A763" s="207">
        <v>5447</v>
      </c>
      <c r="B763" s="208">
        <v>43214</v>
      </c>
      <c r="C763" s="209" t="s">
        <v>283</v>
      </c>
      <c r="D763" s="209">
        <v>67.3</v>
      </c>
      <c r="E763" s="209">
        <v>77</v>
      </c>
      <c r="F763" s="209" t="s">
        <v>187</v>
      </c>
      <c r="G763" s="209">
        <v>916148</v>
      </c>
      <c r="H763" s="209">
        <v>13160</v>
      </c>
      <c r="I763" s="209">
        <v>33.700000000000003</v>
      </c>
      <c r="J763" s="209">
        <v>69.5</v>
      </c>
      <c r="K763" s="209">
        <v>69.5</v>
      </c>
      <c r="L763" s="209">
        <v>32.9</v>
      </c>
      <c r="M763" s="209">
        <v>0.86070559610705588</v>
      </c>
      <c r="N763" s="209">
        <v>5.0865999999999998</v>
      </c>
      <c r="O763" s="209">
        <v>5.1947000000000001</v>
      </c>
      <c r="P763" s="209">
        <v>0.23727119006433303</v>
      </c>
      <c r="Q763" s="209">
        <v>0.21202445044799906</v>
      </c>
      <c r="R763" s="209">
        <v>5.1451000000000002</v>
      </c>
      <c r="S763" s="209">
        <v>2.4E-2</v>
      </c>
      <c r="T763" s="209">
        <v>2.1000000000000001E-2</v>
      </c>
      <c r="U763" s="209">
        <v>1.9E-2</v>
      </c>
      <c r="V763" s="209">
        <v>1.9E-2</v>
      </c>
      <c r="W763" s="209" t="s">
        <v>148</v>
      </c>
      <c r="X763" s="209" t="s">
        <v>190</v>
      </c>
      <c r="Y763" s="209" t="s">
        <v>89</v>
      </c>
      <c r="Z763" s="209" t="s">
        <v>207</v>
      </c>
    </row>
    <row r="764" spans="1:26" s="209" customFormat="1" ht="16.5" customHeight="1" x14ac:dyDescent="0.25">
      <c r="A764" s="207">
        <v>5446</v>
      </c>
      <c r="B764" s="208">
        <v>43214</v>
      </c>
      <c r="C764" s="209" t="s">
        <v>414</v>
      </c>
      <c r="D764" s="209">
        <v>67.3</v>
      </c>
      <c r="E764" s="209">
        <v>77</v>
      </c>
      <c r="F764" s="209" t="s">
        <v>187</v>
      </c>
      <c r="G764" s="209">
        <v>916148</v>
      </c>
      <c r="H764" s="209">
        <v>13160</v>
      </c>
      <c r="I764" s="209">
        <v>33.9</v>
      </c>
      <c r="J764" s="209">
        <v>69.5</v>
      </c>
      <c r="K764" s="209">
        <v>69.5</v>
      </c>
      <c r="L764" s="209">
        <v>33.1</v>
      </c>
      <c r="M764" s="209">
        <v>0.85965978128797083</v>
      </c>
      <c r="N764" s="209">
        <v>5.2309000000000001</v>
      </c>
      <c r="O764" s="209">
        <v>5.1375999999999999</v>
      </c>
      <c r="P764" s="209">
        <v>0.2236687333579522</v>
      </c>
      <c r="Q764" s="209">
        <v>0.2696064216438942</v>
      </c>
      <c r="R764" s="209">
        <v>5.1451000000000002</v>
      </c>
      <c r="S764" s="209">
        <v>2.1999999999999999E-2</v>
      </c>
      <c r="T764" s="209">
        <v>2.7E-2</v>
      </c>
      <c r="U764" s="209">
        <v>2.1000000000000001E-2</v>
      </c>
      <c r="V764" s="209">
        <v>2.1000000000000001E-2</v>
      </c>
      <c r="W764" s="209" t="s">
        <v>148</v>
      </c>
      <c r="X764" s="209" t="s">
        <v>190</v>
      </c>
      <c r="Y764" s="209" t="s">
        <v>89</v>
      </c>
      <c r="Z764" s="209" t="s">
        <v>207</v>
      </c>
    </row>
    <row r="765" spans="1:26" s="209" customFormat="1" ht="16.5" customHeight="1" x14ac:dyDescent="0.25">
      <c r="A765" s="207">
        <v>5445</v>
      </c>
      <c r="B765" s="208">
        <v>43214</v>
      </c>
      <c r="C765" s="209" t="s">
        <v>440</v>
      </c>
      <c r="D765" s="209">
        <v>67.3</v>
      </c>
      <c r="E765" s="209">
        <v>77</v>
      </c>
      <c r="F765" s="209" t="s">
        <v>187</v>
      </c>
      <c r="G765" s="209">
        <v>916148</v>
      </c>
      <c r="H765" s="209">
        <v>13160</v>
      </c>
      <c r="I765" s="209">
        <v>34</v>
      </c>
      <c r="J765" s="209">
        <v>67.5</v>
      </c>
      <c r="K765" s="209">
        <v>67.5</v>
      </c>
      <c r="L765" s="209">
        <v>33.299999999999997</v>
      </c>
      <c r="M765" s="209">
        <v>0.85861650485436891</v>
      </c>
      <c r="N765" s="209">
        <v>5.1677999999999997</v>
      </c>
      <c r="O765" s="209">
        <v>5.2803000000000004</v>
      </c>
      <c r="P765" s="209">
        <v>0.32141182873024821</v>
      </c>
      <c r="Q765" s="209">
        <v>0.3078832287030378</v>
      </c>
      <c r="R765" s="209">
        <v>5.1451000000000002</v>
      </c>
      <c r="S765" s="209">
        <v>3.2000000000000001E-2</v>
      </c>
      <c r="T765" s="209">
        <v>0.03</v>
      </c>
      <c r="U765" s="209">
        <v>2.7E-2</v>
      </c>
      <c r="V765" s="209">
        <v>2.7E-2</v>
      </c>
      <c r="W765" s="209" t="s">
        <v>148</v>
      </c>
      <c r="X765" s="209" t="s">
        <v>190</v>
      </c>
      <c r="Y765" s="209" t="s">
        <v>89</v>
      </c>
      <c r="Z765" s="209" t="s">
        <v>207</v>
      </c>
    </row>
    <row r="766" spans="1:26" s="209" customFormat="1" ht="16.5" customHeight="1" x14ac:dyDescent="0.25">
      <c r="A766" s="207">
        <v>5444</v>
      </c>
      <c r="B766" s="208">
        <v>43214</v>
      </c>
      <c r="C766" s="209" t="s">
        <v>1116</v>
      </c>
      <c r="D766" s="209">
        <v>67.3</v>
      </c>
      <c r="E766" s="209">
        <v>77</v>
      </c>
      <c r="F766" s="209" t="s">
        <v>193</v>
      </c>
      <c r="G766" s="209">
        <v>625212</v>
      </c>
      <c r="H766" s="209">
        <v>13160</v>
      </c>
      <c r="I766" s="209">
        <v>22</v>
      </c>
      <c r="J766" s="209">
        <v>113</v>
      </c>
      <c r="K766" s="209">
        <v>113</v>
      </c>
      <c r="L766" s="209">
        <v>18.899999999999999</v>
      </c>
      <c r="M766" s="209">
        <v>0.94082446808510634</v>
      </c>
      <c r="N766" s="209">
        <v>5.1204000000000001</v>
      </c>
      <c r="O766" s="209">
        <v>5.1791999999999998</v>
      </c>
      <c r="P766" s="209">
        <v>0.55731161687819475</v>
      </c>
      <c r="Q766" s="209">
        <v>0.58384404579114091</v>
      </c>
      <c r="R766" s="209">
        <v>5.1451000000000002</v>
      </c>
      <c r="S766" s="209">
        <v>5.6000000000000001E-2</v>
      </c>
      <c r="T766" s="209">
        <v>5.8000000000000003E-2</v>
      </c>
      <c r="U766" s="209">
        <v>5.3999999999999999E-2</v>
      </c>
      <c r="V766" s="209">
        <v>5.3999999999999999E-2</v>
      </c>
      <c r="W766" s="209" t="s">
        <v>148</v>
      </c>
      <c r="X766" s="209" t="s">
        <v>190</v>
      </c>
      <c r="Y766" s="209" t="s">
        <v>89</v>
      </c>
      <c r="Z766" s="209" t="s">
        <v>198</v>
      </c>
    </row>
    <row r="767" spans="1:26" s="209" customFormat="1" ht="16.5" customHeight="1" x14ac:dyDescent="0.25">
      <c r="A767" s="207">
        <v>5443</v>
      </c>
      <c r="B767" s="208">
        <v>43213</v>
      </c>
      <c r="C767" s="209" t="s">
        <v>1405</v>
      </c>
      <c r="D767" s="209">
        <v>66.900000000000006</v>
      </c>
      <c r="E767" s="209">
        <v>78</v>
      </c>
      <c r="F767" s="209" t="s">
        <v>291</v>
      </c>
      <c r="G767" s="209">
        <v>521333</v>
      </c>
      <c r="H767" s="209">
        <v>13160</v>
      </c>
      <c r="I767" s="209">
        <v>16.7</v>
      </c>
      <c r="J767" s="209">
        <v>113.5</v>
      </c>
      <c r="K767" s="209">
        <v>113.5</v>
      </c>
      <c r="L767" s="209">
        <v>13.9</v>
      </c>
      <c r="M767" s="209">
        <v>0.97317744154057773</v>
      </c>
      <c r="N767" s="209">
        <v>2.7844000000000002</v>
      </c>
      <c r="O767" s="209">
        <v>2.6913999999999998</v>
      </c>
      <c r="P767" s="209">
        <v>5.3397226490323844</v>
      </c>
      <c r="Q767" s="209">
        <v>5.2189551687250804</v>
      </c>
      <c r="R767" s="209">
        <v>5.1414999999999997</v>
      </c>
      <c r="S767" s="209">
        <v>0.98599999999999999</v>
      </c>
      <c r="T767" s="209">
        <v>0.997</v>
      </c>
      <c r="U767" s="209">
        <v>0.96499999999999997</v>
      </c>
      <c r="V767" s="209">
        <v>0.96499999999999997</v>
      </c>
      <c r="W767" s="209" t="s">
        <v>148</v>
      </c>
      <c r="X767" s="209" t="s">
        <v>190</v>
      </c>
      <c r="Y767" s="209" t="s">
        <v>89</v>
      </c>
      <c r="Z767" s="209" t="s">
        <v>198</v>
      </c>
    </row>
    <row r="768" spans="1:26" s="209" customFormat="1" ht="16.5" customHeight="1" x14ac:dyDescent="0.25">
      <c r="A768" s="207">
        <v>5442</v>
      </c>
      <c r="B768" s="208">
        <v>43213</v>
      </c>
      <c r="C768" s="209" t="s">
        <v>1392</v>
      </c>
      <c r="D768" s="209">
        <v>66.900000000000006</v>
      </c>
      <c r="E768" s="209">
        <v>78</v>
      </c>
      <c r="F768" s="209" t="s">
        <v>291</v>
      </c>
      <c r="G768" s="209">
        <v>521333</v>
      </c>
      <c r="H768" s="209">
        <v>13160</v>
      </c>
      <c r="I768" s="209">
        <v>16.7</v>
      </c>
      <c r="J768" s="209">
        <v>113.5</v>
      </c>
      <c r="K768" s="209">
        <v>113.5</v>
      </c>
      <c r="L768" s="209">
        <v>13.9</v>
      </c>
      <c r="M768" s="209">
        <v>0.97317744154057773</v>
      </c>
      <c r="N768" s="209">
        <v>2.1581999999999999</v>
      </c>
      <c r="O768" s="209">
        <v>2.2804000000000002</v>
      </c>
      <c r="P768" s="209">
        <v>2.1869536127589222</v>
      </c>
      <c r="Q768" s="209">
        <v>2.2930405523679864</v>
      </c>
      <c r="R768" s="209">
        <v>5.1414999999999997</v>
      </c>
      <c r="S768" s="209">
        <v>0.52100000000000002</v>
      </c>
      <c r="T768" s="209">
        <v>0.51700000000000002</v>
      </c>
      <c r="U768" s="209">
        <v>0.505</v>
      </c>
      <c r="V768" s="209">
        <v>0.505</v>
      </c>
      <c r="W768" s="209" t="s">
        <v>148</v>
      </c>
      <c r="X768" s="209" t="s">
        <v>190</v>
      </c>
      <c r="Y768" s="209" t="s">
        <v>89</v>
      </c>
      <c r="Z768" s="209" t="s">
        <v>198</v>
      </c>
    </row>
    <row r="769" spans="1:26" s="209" customFormat="1" ht="16.5" customHeight="1" x14ac:dyDescent="0.25">
      <c r="A769" s="207">
        <v>5441</v>
      </c>
      <c r="B769" s="208">
        <v>43213</v>
      </c>
      <c r="C769" s="209" t="s">
        <v>1166</v>
      </c>
      <c r="D769" s="209">
        <v>66.900000000000006</v>
      </c>
      <c r="E769" s="209">
        <v>78</v>
      </c>
      <c r="F769" s="209" t="s">
        <v>291</v>
      </c>
      <c r="G769" s="209">
        <v>521333</v>
      </c>
      <c r="H769" s="209">
        <v>13160</v>
      </c>
      <c r="I769" s="209">
        <v>16.7</v>
      </c>
      <c r="J769" s="209">
        <v>113.5</v>
      </c>
      <c r="K769" s="209">
        <v>113.5</v>
      </c>
      <c r="L769" s="209">
        <v>13.9</v>
      </c>
      <c r="M769" s="209">
        <v>0.97317744154057773</v>
      </c>
      <c r="N769" s="209">
        <v>2.1873</v>
      </c>
      <c r="O769" s="209">
        <v>2.2416</v>
      </c>
      <c r="P769" s="209">
        <v>2.1228487795390452</v>
      </c>
      <c r="Q769" s="209">
        <v>2.1319505980744919</v>
      </c>
      <c r="R769" s="209">
        <v>5.1414999999999997</v>
      </c>
      <c r="S769" s="209">
        <v>0.499</v>
      </c>
      <c r="T769" s="209">
        <v>0.48899999999999999</v>
      </c>
      <c r="U769" s="209">
        <v>0.48099999999999998</v>
      </c>
      <c r="V769" s="209">
        <v>0.48099999999999998</v>
      </c>
      <c r="W769" s="209" t="s">
        <v>148</v>
      </c>
      <c r="X769" s="209" t="s">
        <v>190</v>
      </c>
      <c r="Y769" s="209" t="s">
        <v>89</v>
      </c>
      <c r="Z769" s="209" t="s">
        <v>198</v>
      </c>
    </row>
    <row r="770" spans="1:26" s="209" customFormat="1" ht="16.5" customHeight="1" x14ac:dyDescent="0.25">
      <c r="A770" s="207">
        <v>5440</v>
      </c>
      <c r="B770" s="208">
        <v>43213</v>
      </c>
      <c r="C770" s="209" t="s">
        <v>1296</v>
      </c>
      <c r="D770" s="209">
        <v>66.900000000000006</v>
      </c>
      <c r="E770" s="209">
        <v>78</v>
      </c>
      <c r="F770" s="209" t="s">
        <v>193</v>
      </c>
      <c r="G770" s="209">
        <v>625212</v>
      </c>
      <c r="H770" s="209">
        <v>13160</v>
      </c>
      <c r="I770" s="209">
        <v>22</v>
      </c>
      <c r="J770" s="209">
        <v>113</v>
      </c>
      <c r="K770" s="209">
        <v>113</v>
      </c>
      <c r="L770" s="209">
        <v>18.899999999999999</v>
      </c>
      <c r="M770" s="209">
        <v>0.94082446808510634</v>
      </c>
      <c r="N770" s="209">
        <v>5.2743000000000002</v>
      </c>
      <c r="O770" s="209">
        <v>5.1515000000000004</v>
      </c>
      <c r="P770" s="209">
        <v>0.64627229407760389</v>
      </c>
      <c r="Q770" s="209">
        <v>0.64124477292618898</v>
      </c>
      <c r="R770" s="209">
        <v>5.1414999999999997</v>
      </c>
      <c r="S770" s="209">
        <v>6.3E-2</v>
      </c>
      <c r="T770" s="209">
        <v>6.4000000000000001E-2</v>
      </c>
      <c r="U770" s="209">
        <v>0.06</v>
      </c>
      <c r="V770" s="209">
        <v>0.06</v>
      </c>
      <c r="W770" s="209" t="s">
        <v>148</v>
      </c>
      <c r="X770" s="209" t="s">
        <v>190</v>
      </c>
      <c r="Y770" s="209" t="s">
        <v>89</v>
      </c>
      <c r="Z770" s="209" t="s">
        <v>198</v>
      </c>
    </row>
    <row r="771" spans="1:26" s="209" customFormat="1" ht="16.5" customHeight="1" x14ac:dyDescent="0.25">
      <c r="A771" s="207">
        <v>5439</v>
      </c>
      <c r="B771" s="208">
        <v>43213</v>
      </c>
      <c r="C771" s="209" t="s">
        <v>1332</v>
      </c>
      <c r="D771" s="209">
        <v>66.900000000000006</v>
      </c>
      <c r="E771" s="209">
        <v>78</v>
      </c>
      <c r="F771" s="209" t="s">
        <v>193</v>
      </c>
      <c r="G771" s="209">
        <v>625212</v>
      </c>
      <c r="H771" s="209">
        <v>13160</v>
      </c>
      <c r="I771" s="209">
        <v>22.8</v>
      </c>
      <c r="J771" s="209">
        <v>113</v>
      </c>
      <c r="K771" s="209">
        <v>113</v>
      </c>
      <c r="L771" s="209">
        <v>19.7</v>
      </c>
      <c r="M771" s="209">
        <v>0.93584656084656093</v>
      </c>
      <c r="N771" s="209">
        <v>5.0374999999999996</v>
      </c>
      <c r="O771" s="209">
        <v>5.1933999999999996</v>
      </c>
      <c r="P771" s="209">
        <v>0.55847029077117571</v>
      </c>
      <c r="Q771" s="209">
        <v>0.50504716522415638</v>
      </c>
      <c r="R771" s="209">
        <v>5.1414999999999997</v>
      </c>
      <c r="S771" s="209">
        <v>5.7000000000000002E-2</v>
      </c>
      <c r="T771" s="209">
        <v>0.05</v>
      </c>
      <c r="U771" s="209">
        <v>0.05</v>
      </c>
      <c r="V771" s="209">
        <v>0.05</v>
      </c>
      <c r="W771" s="209" t="s">
        <v>148</v>
      </c>
      <c r="X771" s="209" t="s">
        <v>190</v>
      </c>
      <c r="Y771" s="209" t="s">
        <v>89</v>
      </c>
      <c r="Z771" s="209" t="s">
        <v>198</v>
      </c>
    </row>
    <row r="772" spans="1:26" s="209" customFormat="1" ht="16.5" customHeight="1" x14ac:dyDescent="0.25">
      <c r="A772" s="207">
        <v>5438</v>
      </c>
      <c r="B772" s="208">
        <v>43213</v>
      </c>
      <c r="C772" s="209" t="s">
        <v>849</v>
      </c>
      <c r="D772" s="209">
        <v>66.900000000000006</v>
      </c>
      <c r="E772" s="209">
        <v>78</v>
      </c>
      <c r="F772" s="209" t="s">
        <v>187</v>
      </c>
      <c r="G772" s="209">
        <v>916148</v>
      </c>
      <c r="H772" s="209">
        <v>13160</v>
      </c>
      <c r="I772" s="209">
        <v>34.200000000000003</v>
      </c>
      <c r="J772" s="209">
        <v>69</v>
      </c>
      <c r="K772" s="209">
        <v>69</v>
      </c>
      <c r="L772" s="209">
        <v>33.4</v>
      </c>
      <c r="M772" s="209">
        <v>0.85809581564584592</v>
      </c>
      <c r="N772" s="209">
        <v>5.1795</v>
      </c>
      <c r="O772" s="209">
        <v>5.1009000000000002</v>
      </c>
      <c r="P772" s="209">
        <v>0.27199552659729653</v>
      </c>
      <c r="Q772" s="209">
        <v>0.24802586793737239</v>
      </c>
      <c r="R772" s="209">
        <v>5.1414999999999997</v>
      </c>
      <c r="S772" s="209">
        <v>2.7E-2</v>
      </c>
      <c r="T772" s="209">
        <v>2.5000000000000001E-2</v>
      </c>
      <c r="U772" s="209">
        <v>2.1999999999999999E-2</v>
      </c>
      <c r="V772" s="209">
        <v>2.1999999999999999E-2</v>
      </c>
      <c r="W772" s="209" t="s">
        <v>148</v>
      </c>
      <c r="X772" s="209" t="s">
        <v>190</v>
      </c>
      <c r="Y772" s="209" t="s">
        <v>89</v>
      </c>
      <c r="Z772" s="209" t="s">
        <v>207</v>
      </c>
    </row>
    <row r="773" spans="1:26" s="209" customFormat="1" ht="16.5" customHeight="1" x14ac:dyDescent="0.25">
      <c r="A773" s="207">
        <v>5437</v>
      </c>
      <c r="B773" s="208">
        <v>43213</v>
      </c>
      <c r="C773" s="209" t="s">
        <v>278</v>
      </c>
      <c r="D773" s="209">
        <v>66.900000000000006</v>
      </c>
      <c r="E773" s="209">
        <v>78</v>
      </c>
      <c r="F773" s="209" t="s">
        <v>187</v>
      </c>
      <c r="G773" s="209">
        <v>916148</v>
      </c>
      <c r="H773" s="209">
        <v>13160</v>
      </c>
      <c r="I773" s="209">
        <v>34</v>
      </c>
      <c r="J773" s="209">
        <v>67.5</v>
      </c>
      <c r="K773" s="209">
        <v>67.5</v>
      </c>
      <c r="L773" s="209">
        <v>33.299999999999997</v>
      </c>
      <c r="M773" s="209">
        <v>0.85861650485436891</v>
      </c>
      <c r="N773" s="209">
        <v>5.1571999999999996</v>
      </c>
      <c r="O773" s="209">
        <v>5.0488</v>
      </c>
      <c r="P773" s="209">
        <v>0.24073286006029368</v>
      </c>
      <c r="Q773" s="209">
        <v>0.23567285811533598</v>
      </c>
      <c r="R773" s="209">
        <v>5.1414999999999997</v>
      </c>
      <c r="S773" s="209">
        <v>2.4E-2</v>
      </c>
      <c r="T773" s="209">
        <v>2.4E-2</v>
      </c>
      <c r="U773" s="209">
        <v>2.1000000000000001E-2</v>
      </c>
      <c r="V773" s="209">
        <v>2.1000000000000001E-2</v>
      </c>
      <c r="W773" s="209" t="s">
        <v>148</v>
      </c>
      <c r="X773" s="209" t="s">
        <v>190</v>
      </c>
      <c r="Y773" s="209" t="s">
        <v>89</v>
      </c>
      <c r="Z773" s="209" t="s">
        <v>207</v>
      </c>
    </row>
    <row r="774" spans="1:26" s="209" customFormat="1" ht="16.5" customHeight="1" x14ac:dyDescent="0.25">
      <c r="A774" s="207">
        <v>5436</v>
      </c>
      <c r="B774" s="208">
        <v>43213</v>
      </c>
      <c r="C774" s="209" t="s">
        <v>1327</v>
      </c>
      <c r="D774" s="209">
        <v>66.900000000000006</v>
      </c>
      <c r="E774" s="209">
        <v>78</v>
      </c>
      <c r="F774" s="209" t="s">
        <v>193</v>
      </c>
      <c r="G774" s="209">
        <v>625212</v>
      </c>
      <c r="H774" s="209">
        <v>13160</v>
      </c>
      <c r="I774" s="209">
        <v>24.2</v>
      </c>
      <c r="J774" s="209">
        <v>113</v>
      </c>
      <c r="K774" s="209">
        <v>113</v>
      </c>
      <c r="L774" s="209">
        <v>21</v>
      </c>
      <c r="M774" s="209">
        <v>0.9278688524590164</v>
      </c>
      <c r="N774" s="209">
        <v>5.3007</v>
      </c>
      <c r="O774" s="209">
        <v>5.1868999999999996</v>
      </c>
      <c r="P774" s="209">
        <v>0.60826859865797922</v>
      </c>
      <c r="Q774" s="209">
        <v>0.54476825829038222</v>
      </c>
      <c r="R774" s="209">
        <v>5.1414999999999997</v>
      </c>
      <c r="S774" s="209">
        <v>5.8999999999999997E-2</v>
      </c>
      <c r="T774" s="209">
        <v>5.3999999999999999E-2</v>
      </c>
      <c r="U774" s="209">
        <v>5.1999999999999998E-2</v>
      </c>
      <c r="V774" s="209">
        <v>5.1999999999999998E-2</v>
      </c>
      <c r="W774" s="209" t="s">
        <v>148</v>
      </c>
      <c r="X774" s="209" t="s">
        <v>190</v>
      </c>
      <c r="Y774" s="209" t="s">
        <v>89</v>
      </c>
      <c r="Z774" s="209" t="s">
        <v>198</v>
      </c>
    </row>
    <row r="775" spans="1:26" s="209" customFormat="1" ht="16.5" customHeight="1" x14ac:dyDescent="0.25">
      <c r="A775" s="207">
        <v>5435</v>
      </c>
      <c r="B775" s="208">
        <v>43213</v>
      </c>
      <c r="C775" s="209" t="s">
        <v>1225</v>
      </c>
      <c r="D775" s="209">
        <v>66.900000000000006</v>
      </c>
      <c r="E775" s="209">
        <v>78</v>
      </c>
      <c r="F775" s="209" t="s">
        <v>193</v>
      </c>
      <c r="G775" s="209">
        <v>625212</v>
      </c>
      <c r="H775" s="209">
        <v>13160</v>
      </c>
      <c r="I775" s="209">
        <v>22.8</v>
      </c>
      <c r="J775" s="209">
        <v>113</v>
      </c>
      <c r="K775" s="209">
        <v>113</v>
      </c>
      <c r="L775" s="209">
        <v>19.7</v>
      </c>
      <c r="M775" s="209">
        <v>0.93584656084656093</v>
      </c>
      <c r="N775" s="209">
        <v>5.0957999999999997</v>
      </c>
      <c r="O775" s="209">
        <v>5.13</v>
      </c>
      <c r="P775" s="209">
        <v>0.57484469512788083</v>
      </c>
      <c r="Q775" s="209">
        <v>0.54876981425654003</v>
      </c>
      <c r="R775" s="209">
        <v>5.1414999999999997</v>
      </c>
      <c r="S775" s="209">
        <v>5.8000000000000003E-2</v>
      </c>
      <c r="T775" s="209">
        <v>5.5E-2</v>
      </c>
      <c r="U775" s="209">
        <v>5.2999999999999999E-2</v>
      </c>
      <c r="V775" s="209">
        <v>5.2999999999999999E-2</v>
      </c>
      <c r="W775" s="209" t="s">
        <v>148</v>
      </c>
      <c r="X775" s="209" t="s">
        <v>190</v>
      </c>
      <c r="Y775" s="209" t="s">
        <v>89</v>
      </c>
      <c r="Z775" s="209" t="s">
        <v>198</v>
      </c>
    </row>
    <row r="776" spans="1:26" s="209" customFormat="1" ht="16.5" customHeight="1" x14ac:dyDescent="0.25">
      <c r="A776" s="207">
        <v>5434</v>
      </c>
      <c r="B776" s="208">
        <v>43213</v>
      </c>
      <c r="C776" s="209" t="s">
        <v>351</v>
      </c>
      <c r="D776" s="209">
        <v>66.900000000000006</v>
      </c>
      <c r="E776" s="209">
        <v>78</v>
      </c>
      <c r="F776" s="209" t="s">
        <v>193</v>
      </c>
      <c r="G776" s="209">
        <v>625212</v>
      </c>
      <c r="H776" s="209">
        <v>13160</v>
      </c>
      <c r="I776" s="209">
        <v>22.7</v>
      </c>
      <c r="J776" s="209">
        <v>114</v>
      </c>
      <c r="K776" s="209">
        <v>114</v>
      </c>
      <c r="L776" s="209">
        <v>19.5</v>
      </c>
      <c r="M776" s="209">
        <v>0.9370860927152318</v>
      </c>
      <c r="N776" s="209">
        <v>5.2401</v>
      </c>
      <c r="O776" s="209">
        <v>5.1143000000000001</v>
      </c>
      <c r="P776" s="209">
        <v>0.6828487795390451</v>
      </c>
      <c r="Q776" s="209">
        <v>0.68634970339395118</v>
      </c>
      <c r="R776" s="209">
        <v>5.1414999999999997</v>
      </c>
      <c r="S776" s="209">
        <v>6.7000000000000004E-2</v>
      </c>
      <c r="T776" s="209">
        <v>6.9000000000000006E-2</v>
      </c>
      <c r="U776" s="209">
        <v>6.4000000000000001E-2</v>
      </c>
      <c r="V776" s="209">
        <v>6.4000000000000001E-2</v>
      </c>
      <c r="W776" s="209" t="s">
        <v>148</v>
      </c>
      <c r="X776" s="209" t="s">
        <v>190</v>
      </c>
      <c r="Y776" s="209" t="s">
        <v>89</v>
      </c>
      <c r="Z776" s="209" t="s">
        <v>198</v>
      </c>
    </row>
    <row r="777" spans="1:26" s="209" customFormat="1" ht="16.5" customHeight="1" x14ac:dyDescent="0.25">
      <c r="A777" s="207">
        <v>5433</v>
      </c>
      <c r="B777" s="208">
        <v>43213</v>
      </c>
      <c r="C777" s="209" t="s">
        <v>268</v>
      </c>
      <c r="D777" s="209">
        <v>66.900000000000006</v>
      </c>
      <c r="E777" s="209">
        <v>78</v>
      </c>
      <c r="F777" s="209" t="s">
        <v>187</v>
      </c>
      <c r="G777" s="209">
        <v>916148</v>
      </c>
      <c r="H777" s="209">
        <v>13160</v>
      </c>
      <c r="I777" s="209">
        <v>34.200000000000003</v>
      </c>
      <c r="J777" s="209">
        <v>69</v>
      </c>
      <c r="K777" s="209">
        <v>69</v>
      </c>
      <c r="L777" s="209">
        <v>33.4</v>
      </c>
      <c r="M777" s="209">
        <v>0.85809581564584592</v>
      </c>
      <c r="N777" s="209">
        <v>5.1955999999999998</v>
      </c>
      <c r="O777" s="209">
        <v>5.0853999999999999</v>
      </c>
      <c r="P777" s="209">
        <v>0.28294622191967328</v>
      </c>
      <c r="Q777" s="209">
        <v>0.22749042108334147</v>
      </c>
      <c r="R777" s="209">
        <v>5.1414999999999997</v>
      </c>
      <c r="S777" s="209">
        <v>2.8000000000000001E-2</v>
      </c>
      <c r="T777" s="209">
        <v>2.3E-2</v>
      </c>
      <c r="U777" s="209">
        <v>2.1999999999999999E-2</v>
      </c>
      <c r="V777" s="209">
        <v>2.1999999999999999E-2</v>
      </c>
      <c r="W777" s="209" t="s">
        <v>148</v>
      </c>
      <c r="X777" s="209" t="s">
        <v>190</v>
      </c>
      <c r="Y777" s="209" t="s">
        <v>89</v>
      </c>
      <c r="Z777" s="209" t="s">
        <v>207</v>
      </c>
    </row>
    <row r="778" spans="1:26" s="209" customFormat="1" ht="16.5" customHeight="1" x14ac:dyDescent="0.25">
      <c r="A778" s="207">
        <v>5432</v>
      </c>
      <c r="B778" s="208">
        <v>43213</v>
      </c>
      <c r="C778" s="209" t="s">
        <v>1329</v>
      </c>
      <c r="D778" s="209">
        <v>66.900000000000006</v>
      </c>
      <c r="E778" s="209">
        <v>78</v>
      </c>
      <c r="F778" s="209" t="s">
        <v>187</v>
      </c>
      <c r="G778" s="209">
        <v>916148</v>
      </c>
      <c r="H778" s="209">
        <v>13160</v>
      </c>
      <c r="I778" s="209">
        <v>34</v>
      </c>
      <c r="J778" s="209">
        <v>67</v>
      </c>
      <c r="K778" s="209">
        <v>67</v>
      </c>
      <c r="L778" s="209">
        <v>33.4</v>
      </c>
      <c r="M778" s="209">
        <v>0.85809581564584592</v>
      </c>
      <c r="N778" s="209">
        <v>5.1276999999999999</v>
      </c>
      <c r="O778" s="209">
        <v>5.2514000000000003</v>
      </c>
      <c r="P778" s="209">
        <v>0.2892216279295925</v>
      </c>
      <c r="Q778" s="209">
        <v>0.28598502382573182</v>
      </c>
      <c r="R778" s="209">
        <v>5.1414999999999997</v>
      </c>
      <c r="S778" s="209">
        <v>2.9000000000000001E-2</v>
      </c>
      <c r="T778" s="209">
        <v>2.8000000000000001E-2</v>
      </c>
      <c r="U778" s="209">
        <v>2.4E-2</v>
      </c>
      <c r="V778" s="209">
        <v>2.4E-2</v>
      </c>
      <c r="W778" s="209" t="s">
        <v>148</v>
      </c>
      <c r="X778" s="209" t="s">
        <v>190</v>
      </c>
      <c r="Y778" s="209" t="s">
        <v>89</v>
      </c>
      <c r="Z778" s="209" t="s">
        <v>207</v>
      </c>
    </row>
    <row r="779" spans="1:26" s="209" customFormat="1" ht="16.5" customHeight="1" x14ac:dyDescent="0.25">
      <c r="A779" s="207">
        <v>5431</v>
      </c>
      <c r="B779" s="208">
        <v>43212</v>
      </c>
      <c r="C779" s="209" t="s">
        <v>1397</v>
      </c>
      <c r="D779" s="209">
        <v>66.7</v>
      </c>
      <c r="E779" s="209">
        <v>78</v>
      </c>
      <c r="F779" s="209" t="s">
        <v>291</v>
      </c>
      <c r="G779" s="209">
        <v>521333</v>
      </c>
      <c r="H779" s="209">
        <v>13160</v>
      </c>
      <c r="I779" s="209">
        <v>16.7</v>
      </c>
      <c r="J779" s="209">
        <v>113.5</v>
      </c>
      <c r="K779" s="209">
        <v>113.5</v>
      </c>
      <c r="L779" s="209">
        <v>13.9</v>
      </c>
      <c r="M779" s="209">
        <v>0.97317744154057773</v>
      </c>
      <c r="N779" s="209">
        <v>2.6192000000000002</v>
      </c>
      <c r="O779" s="209">
        <v>2.5468000000000002</v>
      </c>
      <c r="P779" s="209">
        <v>3.1057922498650163</v>
      </c>
      <c r="Q779" s="209">
        <v>2.9882086638700835</v>
      </c>
      <c r="R779" s="209">
        <v>4.8154000000000003</v>
      </c>
      <c r="S779" s="209">
        <v>0.57099999999999995</v>
      </c>
      <c r="T779" s="209">
        <v>0.56499999999999995</v>
      </c>
      <c r="U779" s="209">
        <v>0.55300000000000005</v>
      </c>
      <c r="V779" s="209">
        <v>0.55300000000000005</v>
      </c>
      <c r="W779" s="209" t="s">
        <v>148</v>
      </c>
      <c r="X779" s="209" t="s">
        <v>190</v>
      </c>
      <c r="Y779" s="209" t="s">
        <v>89</v>
      </c>
      <c r="Z779" s="209" t="s">
        <v>198</v>
      </c>
    </row>
    <row r="780" spans="1:26" s="209" customFormat="1" ht="16.5" customHeight="1" x14ac:dyDescent="0.25">
      <c r="A780" s="207">
        <v>5430</v>
      </c>
      <c r="B780" s="208">
        <v>43212</v>
      </c>
      <c r="C780" s="209" t="s">
        <v>1391</v>
      </c>
      <c r="D780" s="209">
        <v>66.7</v>
      </c>
      <c r="E780" s="209">
        <v>78</v>
      </c>
      <c r="F780" s="209" t="s">
        <v>291</v>
      </c>
      <c r="G780" s="209">
        <v>521333</v>
      </c>
      <c r="H780" s="209">
        <v>13160</v>
      </c>
      <c r="I780" s="209">
        <v>16.7</v>
      </c>
      <c r="J780" s="209">
        <v>113.5</v>
      </c>
      <c r="K780" s="209">
        <v>113.5</v>
      </c>
      <c r="L780" s="209">
        <v>13.9</v>
      </c>
      <c r="M780" s="209">
        <v>0.97317744154057773</v>
      </c>
      <c r="N780" s="209">
        <v>2.2978000000000001</v>
      </c>
      <c r="O780" s="209">
        <v>2.9906000000000001</v>
      </c>
      <c r="P780" s="209">
        <v>2.467007102213731</v>
      </c>
      <c r="Q780" s="209">
        <v>3.2480869709681439</v>
      </c>
      <c r="R780" s="209">
        <v>4.8154000000000003</v>
      </c>
      <c r="S780" s="209">
        <v>0.51700000000000002</v>
      </c>
      <c r="T780" s="209">
        <v>0.52300000000000002</v>
      </c>
      <c r="U780" s="209">
        <v>0.50600000000000001</v>
      </c>
      <c r="V780" s="209">
        <v>0.50600000000000001</v>
      </c>
      <c r="W780" s="209" t="s">
        <v>148</v>
      </c>
      <c r="X780" s="209" t="s">
        <v>190</v>
      </c>
      <c r="Y780" s="209" t="s">
        <v>89</v>
      </c>
      <c r="Z780" s="209" t="s">
        <v>198</v>
      </c>
    </row>
    <row r="781" spans="1:26" s="209" customFormat="1" ht="16.5" customHeight="1" x14ac:dyDescent="0.25">
      <c r="A781" s="207">
        <v>5429</v>
      </c>
      <c r="B781" s="208">
        <v>43212</v>
      </c>
      <c r="C781" s="209" t="s">
        <v>1306</v>
      </c>
      <c r="D781" s="209">
        <v>66.599999999999994</v>
      </c>
      <c r="E781" s="209">
        <v>78</v>
      </c>
      <c r="F781" s="209" t="s">
        <v>291</v>
      </c>
      <c r="G781" s="209">
        <v>521333</v>
      </c>
      <c r="H781" s="209">
        <v>13160</v>
      </c>
      <c r="I781" s="209">
        <v>16.7</v>
      </c>
      <c r="J781" s="209">
        <v>113.5</v>
      </c>
      <c r="K781" s="209">
        <v>113.5</v>
      </c>
      <c r="L781" s="209">
        <v>13.9</v>
      </c>
      <c r="M781" s="209">
        <v>0.97317744154057773</v>
      </c>
      <c r="N781" s="209">
        <v>2.5407999999999999</v>
      </c>
      <c r="O781" s="209">
        <v>2.6158999999999999</v>
      </c>
      <c r="P781" s="209">
        <v>2.7701125555509405</v>
      </c>
      <c r="Q781" s="209">
        <v>2.9280435685508985</v>
      </c>
      <c r="R781" s="209">
        <v>4.8154000000000003</v>
      </c>
      <c r="S781" s="209">
        <v>0.52500000000000002</v>
      </c>
      <c r="T781" s="209">
        <v>0.53900000000000003</v>
      </c>
      <c r="U781" s="209">
        <v>0.51800000000000002</v>
      </c>
      <c r="V781" s="209">
        <v>0.51800000000000002</v>
      </c>
      <c r="W781" s="209" t="s">
        <v>148</v>
      </c>
      <c r="X781" s="209">
        <v>0</v>
      </c>
      <c r="Y781" s="209" t="s">
        <v>89</v>
      </c>
      <c r="Z781" s="209" t="s">
        <v>198</v>
      </c>
    </row>
    <row r="782" spans="1:26" s="209" customFormat="1" ht="16.5" customHeight="1" x14ac:dyDescent="0.25">
      <c r="A782" s="207">
        <v>5428</v>
      </c>
      <c r="B782" s="208">
        <v>43212</v>
      </c>
      <c r="C782" s="209" t="s">
        <v>1404</v>
      </c>
      <c r="D782" s="209">
        <v>66.599999999999994</v>
      </c>
      <c r="E782" s="209">
        <v>78</v>
      </c>
      <c r="F782" s="209" t="s">
        <v>291</v>
      </c>
      <c r="G782" s="209">
        <v>521333</v>
      </c>
      <c r="H782" s="209">
        <v>13160</v>
      </c>
      <c r="I782" s="209">
        <v>16.7</v>
      </c>
      <c r="J782" s="209">
        <v>113.5</v>
      </c>
      <c r="K782" s="209">
        <v>113.5</v>
      </c>
      <c r="L782" s="209">
        <v>13.9</v>
      </c>
      <c r="M782" s="209">
        <v>0.97317744154057773</v>
      </c>
      <c r="N782" s="209">
        <v>2.4855999999999998</v>
      </c>
      <c r="O782" s="209">
        <v>2.2019000000000002</v>
      </c>
      <c r="P782" s="209">
        <v>3.1693284047015817</v>
      </c>
      <c r="Q782" s="209">
        <v>2.8213072641940444</v>
      </c>
      <c r="R782" s="209">
        <v>4.8154000000000003</v>
      </c>
      <c r="S782" s="209">
        <v>0.61399999999999999</v>
      </c>
      <c r="T782" s="209">
        <v>0.61699999999999999</v>
      </c>
      <c r="U782" s="209">
        <v>0.59899999999999998</v>
      </c>
      <c r="V782" s="209">
        <v>0.59899999999999998</v>
      </c>
      <c r="W782" s="209" t="s">
        <v>148</v>
      </c>
      <c r="X782" s="209" t="s">
        <v>190</v>
      </c>
      <c r="Y782" s="209" t="s">
        <v>89</v>
      </c>
      <c r="Z782" s="209" t="s">
        <v>198</v>
      </c>
    </row>
    <row r="783" spans="1:26" s="209" customFormat="1" ht="16.5" customHeight="1" x14ac:dyDescent="0.25">
      <c r="A783" s="207">
        <v>5427</v>
      </c>
      <c r="B783" s="208">
        <v>43212</v>
      </c>
      <c r="C783" s="209" t="s">
        <v>1403</v>
      </c>
      <c r="D783" s="209">
        <v>66.599999999999994</v>
      </c>
      <c r="E783" s="209">
        <v>78</v>
      </c>
      <c r="F783" s="209" t="s">
        <v>291</v>
      </c>
      <c r="G783" s="209">
        <v>521333</v>
      </c>
      <c r="H783" s="209">
        <v>13160</v>
      </c>
      <c r="I783" s="209">
        <v>16.7</v>
      </c>
      <c r="J783" s="209">
        <v>113.5</v>
      </c>
      <c r="K783" s="209">
        <v>113.5</v>
      </c>
      <c r="L783" s="209">
        <v>13.9</v>
      </c>
      <c r="M783" s="209">
        <v>0.97317744154057773</v>
      </c>
      <c r="N783" s="209">
        <v>2.6903999999999999</v>
      </c>
      <c r="O783" s="209">
        <v>2.3793000000000002</v>
      </c>
      <c r="P783" s="209">
        <v>3.5142700502554298</v>
      </c>
      <c r="Q783" s="209">
        <v>3.0683750051916765</v>
      </c>
      <c r="R783" s="209">
        <v>4.8154000000000003</v>
      </c>
      <c r="S783" s="209">
        <v>0.629</v>
      </c>
      <c r="T783" s="209">
        <v>0.621</v>
      </c>
      <c r="U783" s="209">
        <v>0.60799999999999998</v>
      </c>
      <c r="V783" s="209">
        <v>0.60799999999999998</v>
      </c>
      <c r="W783" s="209" t="s">
        <v>148</v>
      </c>
      <c r="X783" s="209" t="s">
        <v>190</v>
      </c>
      <c r="Y783" s="209" t="s">
        <v>89</v>
      </c>
      <c r="Z783" s="209" t="s">
        <v>198</v>
      </c>
    </row>
    <row r="784" spans="1:26" s="209" customFormat="1" ht="16.5" customHeight="1" x14ac:dyDescent="0.25">
      <c r="A784" s="207">
        <v>5426</v>
      </c>
      <c r="B784" s="208">
        <v>43212</v>
      </c>
      <c r="C784" s="209" t="s">
        <v>1402</v>
      </c>
      <c r="D784" s="209">
        <v>67.3</v>
      </c>
      <c r="E784" s="209">
        <v>77</v>
      </c>
      <c r="F784" s="209" t="s">
        <v>291</v>
      </c>
      <c r="G784" s="209">
        <v>521333</v>
      </c>
      <c r="H784" s="209">
        <v>13160</v>
      </c>
      <c r="I784" s="209">
        <v>16.7</v>
      </c>
      <c r="J784" s="209">
        <v>113.5</v>
      </c>
      <c r="K784" s="209">
        <v>113.5</v>
      </c>
      <c r="L784" s="209">
        <v>13.9</v>
      </c>
      <c r="M784" s="209">
        <v>0.97317744154057773</v>
      </c>
      <c r="N784" s="209">
        <v>2.2974999999999999</v>
      </c>
      <c r="O784" s="209">
        <v>2.4581</v>
      </c>
      <c r="P784" s="209">
        <v>2.7529540640445234</v>
      </c>
      <c r="Q784" s="209">
        <v>2.924972587947003</v>
      </c>
      <c r="R784" s="209">
        <v>4.8154000000000003</v>
      </c>
      <c r="S784" s="209">
        <v>0.57699999999999996</v>
      </c>
      <c r="T784" s="209">
        <v>0.57299999999999995</v>
      </c>
      <c r="U784" s="209">
        <v>0.56000000000000005</v>
      </c>
      <c r="V784" s="209">
        <v>0.56000000000000005</v>
      </c>
      <c r="W784" s="209" t="s">
        <v>148</v>
      </c>
      <c r="X784" s="209" t="s">
        <v>190</v>
      </c>
      <c r="Y784" s="209" t="s">
        <v>89</v>
      </c>
      <c r="Z784" s="209" t="s">
        <v>198</v>
      </c>
    </row>
    <row r="785" spans="1:26" s="209" customFormat="1" ht="16.5" customHeight="1" x14ac:dyDescent="0.25">
      <c r="A785" s="207">
        <v>5424</v>
      </c>
      <c r="B785" s="208">
        <v>43212</v>
      </c>
      <c r="C785" s="209" t="s">
        <v>1401</v>
      </c>
      <c r="D785" s="209">
        <v>67.3</v>
      </c>
      <c r="E785" s="209">
        <v>77</v>
      </c>
      <c r="F785" s="209" t="s">
        <v>291</v>
      </c>
      <c r="G785" s="209">
        <v>521333</v>
      </c>
      <c r="H785" s="209">
        <v>13160</v>
      </c>
      <c r="I785" s="209">
        <v>16.7</v>
      </c>
      <c r="J785" s="209">
        <v>113.5</v>
      </c>
      <c r="K785" s="209">
        <v>113.5</v>
      </c>
      <c r="L785" s="209">
        <v>13.9</v>
      </c>
      <c r="M785" s="209">
        <v>0.97317744154057773</v>
      </c>
      <c r="N785" s="209">
        <v>2.4906999999999999</v>
      </c>
      <c r="O785" s="209">
        <v>2.6280999999999999</v>
      </c>
      <c r="P785" s="209">
        <v>3.0310051086098766</v>
      </c>
      <c r="Q785" s="209">
        <v>3.1982111558749011</v>
      </c>
      <c r="R785" s="209">
        <v>4.8154000000000003</v>
      </c>
      <c r="S785" s="209">
        <v>0.58599999999999997</v>
      </c>
      <c r="T785" s="209">
        <v>0.58599999999999997</v>
      </c>
      <c r="U785" s="209">
        <v>0.56999999999999995</v>
      </c>
      <c r="V785" s="209">
        <v>0.56999999999999995</v>
      </c>
      <c r="W785" s="209" t="s">
        <v>148</v>
      </c>
      <c r="X785" s="209" t="s">
        <v>190</v>
      </c>
      <c r="Y785" s="209" t="s">
        <v>89</v>
      </c>
      <c r="Z785" s="209" t="s">
        <v>198</v>
      </c>
    </row>
    <row r="786" spans="1:26" s="209" customFormat="1" ht="16.5" customHeight="1" x14ac:dyDescent="0.25">
      <c r="A786" s="207">
        <v>5423</v>
      </c>
      <c r="B786" s="208">
        <v>43212</v>
      </c>
      <c r="C786" s="209" t="s">
        <v>390</v>
      </c>
      <c r="D786" s="209">
        <v>67.3</v>
      </c>
      <c r="E786" s="209">
        <v>77</v>
      </c>
      <c r="F786" s="209" t="s">
        <v>291</v>
      </c>
      <c r="G786" s="209">
        <v>521333</v>
      </c>
      <c r="H786" s="209">
        <v>13160</v>
      </c>
      <c r="I786" s="209">
        <v>16.7</v>
      </c>
      <c r="J786" s="209">
        <v>113.5</v>
      </c>
      <c r="K786" s="209">
        <v>113.5</v>
      </c>
      <c r="L786" s="209">
        <v>13.9</v>
      </c>
      <c r="M786" s="209">
        <v>0.97317744154057773</v>
      </c>
      <c r="N786" s="209">
        <v>2.1459999999999999</v>
      </c>
      <c r="O786" s="209">
        <v>2.4611000000000001</v>
      </c>
      <c r="P786" s="209">
        <v>2.3887029114922957</v>
      </c>
      <c r="Q786" s="209">
        <v>2.7649937699879557</v>
      </c>
      <c r="R786" s="209">
        <v>4.8154000000000003</v>
      </c>
      <c r="S786" s="209">
        <v>0.53600000000000003</v>
      </c>
      <c r="T786" s="209">
        <v>0.54100000000000004</v>
      </c>
      <c r="U786" s="209">
        <v>0.52400000000000002</v>
      </c>
      <c r="V786" s="209">
        <v>0.52400000000000002</v>
      </c>
      <c r="W786" s="209" t="s">
        <v>148</v>
      </c>
      <c r="X786" s="209" t="s">
        <v>190</v>
      </c>
      <c r="Y786" s="209" t="s">
        <v>89</v>
      </c>
      <c r="Z786" s="209" t="s">
        <v>198</v>
      </c>
    </row>
    <row r="787" spans="1:26" s="209" customFormat="1" ht="16.5" customHeight="1" x14ac:dyDescent="0.25">
      <c r="A787" s="207">
        <v>5425</v>
      </c>
      <c r="B787" s="208">
        <v>43212</v>
      </c>
      <c r="C787" s="209" t="s">
        <v>1308</v>
      </c>
      <c r="D787" s="209">
        <v>66.599999999999994</v>
      </c>
      <c r="E787" s="209">
        <v>78</v>
      </c>
      <c r="F787" s="209" t="s">
        <v>187</v>
      </c>
      <c r="G787" s="209">
        <v>916148</v>
      </c>
      <c r="H787" s="209">
        <v>13160</v>
      </c>
      <c r="I787" s="209">
        <v>33.700000000000003</v>
      </c>
      <c r="J787" s="209">
        <v>67.5</v>
      </c>
      <c r="K787" s="209">
        <v>67.5</v>
      </c>
      <c r="L787" s="209">
        <v>33</v>
      </c>
      <c r="M787" s="209">
        <v>0.86018237082066873</v>
      </c>
      <c r="N787" s="209">
        <v>5.1092000000000004</v>
      </c>
      <c r="O787" s="209">
        <v>5.1839000000000004</v>
      </c>
      <c r="P787" s="209">
        <v>0.31830377538729909</v>
      </c>
      <c r="Q787" s="209">
        <v>0.30142708809237034</v>
      </c>
      <c r="R787" s="209">
        <v>4.8154000000000003</v>
      </c>
      <c r="S787" s="209">
        <v>0.03</v>
      </c>
      <c r="T787" s="209">
        <v>2.8000000000000001E-2</v>
      </c>
      <c r="U787" s="209">
        <v>2.5000000000000001E-2</v>
      </c>
      <c r="V787" s="209">
        <v>2.5000000000000001E-2</v>
      </c>
      <c r="W787" s="209" t="s">
        <v>148</v>
      </c>
      <c r="X787" s="209" t="s">
        <v>190</v>
      </c>
      <c r="Y787" s="209" t="s">
        <v>89</v>
      </c>
      <c r="Z787" s="209" t="s">
        <v>207</v>
      </c>
    </row>
    <row r="788" spans="1:26" s="209" customFormat="1" ht="16.5" customHeight="1" x14ac:dyDescent="0.25">
      <c r="A788" s="207">
        <v>5422</v>
      </c>
      <c r="B788" s="208">
        <v>43212</v>
      </c>
      <c r="C788" s="209" t="s">
        <v>1400</v>
      </c>
      <c r="D788" s="209">
        <v>67.3</v>
      </c>
      <c r="E788" s="209">
        <v>77</v>
      </c>
      <c r="F788" s="209" t="s">
        <v>291</v>
      </c>
      <c r="G788" s="209">
        <v>521333</v>
      </c>
      <c r="H788" s="209">
        <v>13160</v>
      </c>
      <c r="I788" s="209">
        <v>16.7</v>
      </c>
      <c r="J788" s="209">
        <v>113.5</v>
      </c>
      <c r="K788" s="209">
        <v>113.5</v>
      </c>
      <c r="L788" s="209">
        <v>13.9</v>
      </c>
      <c r="M788" s="209">
        <v>0.97317744154057773</v>
      </c>
      <c r="N788" s="209">
        <v>2.8902000000000001</v>
      </c>
      <c r="O788" s="209">
        <v>2.6145</v>
      </c>
      <c r="P788" s="209">
        <v>3.1270386676080908</v>
      </c>
      <c r="Q788" s="209">
        <v>2.801599036424804</v>
      </c>
      <c r="R788" s="209">
        <v>4.8154000000000003</v>
      </c>
      <c r="S788" s="209">
        <v>0.52100000000000002</v>
      </c>
      <c r="T788" s="209">
        <v>0.51600000000000001</v>
      </c>
      <c r="U788" s="209">
        <v>0.505</v>
      </c>
      <c r="V788" s="209">
        <v>0.505</v>
      </c>
      <c r="W788" s="209" t="s">
        <v>148</v>
      </c>
      <c r="X788" s="209" t="s">
        <v>190</v>
      </c>
      <c r="Y788" s="209" t="s">
        <v>89</v>
      </c>
      <c r="Z788" s="209" t="s">
        <v>198</v>
      </c>
    </row>
    <row r="789" spans="1:26" s="209" customFormat="1" ht="16.5" customHeight="1" x14ac:dyDescent="0.25">
      <c r="A789" s="207">
        <v>5421</v>
      </c>
      <c r="B789" s="208">
        <v>43212</v>
      </c>
      <c r="C789" s="209" t="s">
        <v>1264</v>
      </c>
      <c r="D789" s="209">
        <v>67.3</v>
      </c>
      <c r="E789" s="209">
        <v>77</v>
      </c>
      <c r="F789" s="209" t="s">
        <v>193</v>
      </c>
      <c r="G789" s="209">
        <v>625212</v>
      </c>
      <c r="H789" s="209">
        <v>13160</v>
      </c>
      <c r="I789" s="209">
        <v>22.8</v>
      </c>
      <c r="J789" s="209">
        <v>113</v>
      </c>
      <c r="K789" s="209">
        <v>113</v>
      </c>
      <c r="L789" s="209">
        <v>19.7</v>
      </c>
      <c r="M789" s="209">
        <v>0.93584656084656093</v>
      </c>
      <c r="N789" s="209">
        <v>5.1055999999999999</v>
      </c>
      <c r="O789" s="209">
        <v>5.0277000000000003</v>
      </c>
      <c r="P789" s="209">
        <v>0.53013249158948372</v>
      </c>
      <c r="Q789" s="209">
        <v>0.49072122772770688</v>
      </c>
      <c r="R789" s="209">
        <v>4.8154000000000003</v>
      </c>
      <c r="S789" s="209">
        <v>0.05</v>
      </c>
      <c r="T789" s="209">
        <v>4.7E-2</v>
      </c>
      <c r="U789" s="209">
        <v>4.4999999999999998E-2</v>
      </c>
      <c r="V789" s="209">
        <v>4.4999999999999998E-2</v>
      </c>
      <c r="W789" s="209" t="s">
        <v>148</v>
      </c>
      <c r="X789" s="209" t="s">
        <v>190</v>
      </c>
      <c r="Y789" s="209" t="s">
        <v>89</v>
      </c>
      <c r="Z789" s="209" t="s">
        <v>198</v>
      </c>
    </row>
    <row r="790" spans="1:26" s="209" customFormat="1" ht="16.5" customHeight="1" x14ac:dyDescent="0.25">
      <c r="A790" s="207">
        <v>5420</v>
      </c>
      <c r="B790" s="208">
        <v>43212</v>
      </c>
      <c r="C790" s="209" t="s">
        <v>266</v>
      </c>
      <c r="D790" s="209">
        <v>67.3</v>
      </c>
      <c r="E790" s="209">
        <v>77</v>
      </c>
      <c r="F790" s="209" t="s">
        <v>193</v>
      </c>
      <c r="G790" s="209">
        <v>625212</v>
      </c>
      <c r="H790" s="209">
        <v>13160</v>
      </c>
      <c r="I790" s="209">
        <v>22.8</v>
      </c>
      <c r="J790" s="209">
        <v>113</v>
      </c>
      <c r="K790" s="209">
        <v>113</v>
      </c>
      <c r="L790" s="209">
        <v>19.7</v>
      </c>
      <c r="M790" s="209">
        <v>0.93584656084656093</v>
      </c>
      <c r="N790" s="209">
        <v>2.3681000000000001</v>
      </c>
      <c r="O790" s="209">
        <v>2.4967999999999999</v>
      </c>
      <c r="P790" s="209">
        <v>0.26064148357353489</v>
      </c>
      <c r="Q790" s="209">
        <v>0.28517672467500105</v>
      </c>
      <c r="R790" s="209">
        <v>4.8154000000000003</v>
      </c>
      <c r="S790" s="209">
        <v>5.2999999999999999E-2</v>
      </c>
      <c r="T790" s="209">
        <v>5.5E-2</v>
      </c>
      <c r="U790" s="209">
        <v>5.0999999999999997E-2</v>
      </c>
      <c r="V790" s="209">
        <v>5.0999999999999997E-2</v>
      </c>
      <c r="W790" s="209" t="s">
        <v>148</v>
      </c>
      <c r="X790" s="209" t="s">
        <v>190</v>
      </c>
      <c r="Y790" s="209" t="s">
        <v>89</v>
      </c>
      <c r="Z790" s="209" t="s">
        <v>198</v>
      </c>
    </row>
    <row r="791" spans="1:26" s="209" customFormat="1" ht="16.5" customHeight="1" x14ac:dyDescent="0.25">
      <c r="A791" s="207">
        <v>5419</v>
      </c>
      <c r="B791" s="208">
        <v>43212</v>
      </c>
      <c r="C791" s="209" t="s">
        <v>210</v>
      </c>
      <c r="D791" s="209">
        <v>67.3</v>
      </c>
      <c r="E791" s="209">
        <v>77</v>
      </c>
      <c r="F791" s="209" t="s">
        <v>291</v>
      </c>
      <c r="G791" s="209">
        <v>521333</v>
      </c>
      <c r="H791" s="209">
        <v>13160</v>
      </c>
      <c r="I791" s="209">
        <v>2.6</v>
      </c>
      <c r="J791" s="209">
        <v>113.5</v>
      </c>
      <c r="K791" s="209">
        <v>113.5</v>
      </c>
      <c r="L791" s="209">
        <v>0.5</v>
      </c>
      <c r="M791" s="209">
        <v>1.071969696969697</v>
      </c>
      <c r="N791" s="209">
        <v>5.1966999999999999</v>
      </c>
      <c r="O791" s="209">
        <v>5.2203999999999997</v>
      </c>
      <c r="P791" s="209">
        <v>0.65830190638368558</v>
      </c>
      <c r="Q791" s="209">
        <v>0.62878099430992218</v>
      </c>
      <c r="R791" s="209">
        <v>4.8154000000000003</v>
      </c>
      <c r="S791" s="209">
        <v>6.0999999999999999E-2</v>
      </c>
      <c r="T791" s="209">
        <v>5.8000000000000003E-2</v>
      </c>
      <c r="U791" s="209">
        <v>6.4000000000000001E-2</v>
      </c>
      <c r="V791" s="209">
        <v>6.4000000000000001E-2</v>
      </c>
      <c r="W791" s="209" t="s">
        <v>148</v>
      </c>
      <c r="X791" s="209" t="s">
        <v>190</v>
      </c>
      <c r="Y791" s="209" t="s">
        <v>89</v>
      </c>
      <c r="Z791" s="209" t="s">
        <v>198</v>
      </c>
    </row>
    <row r="792" spans="1:26" s="209" customFormat="1" ht="16.5" customHeight="1" x14ac:dyDescent="0.25">
      <c r="A792" s="207">
        <v>5418</v>
      </c>
      <c r="B792" s="208">
        <v>43212</v>
      </c>
      <c r="C792" s="209" t="s">
        <v>830</v>
      </c>
      <c r="D792" s="209">
        <v>67.3</v>
      </c>
      <c r="E792" s="209">
        <v>77</v>
      </c>
      <c r="F792" s="209" t="s">
        <v>193</v>
      </c>
      <c r="G792" s="209">
        <v>625212</v>
      </c>
      <c r="H792" s="209">
        <v>13160</v>
      </c>
      <c r="I792" s="209">
        <v>21.6</v>
      </c>
      <c r="J792" s="209">
        <v>113.5</v>
      </c>
      <c r="K792" s="209">
        <v>113.5</v>
      </c>
      <c r="L792" s="209">
        <v>18.5</v>
      </c>
      <c r="M792" s="209">
        <v>0.94333333333333336</v>
      </c>
      <c r="N792" s="209">
        <v>5.0609000000000002</v>
      </c>
      <c r="O792" s="209">
        <v>5.1054000000000004</v>
      </c>
      <c r="P792" s="209">
        <v>0.58855006853013259</v>
      </c>
      <c r="Q792" s="209">
        <v>0.62553183536154833</v>
      </c>
      <c r="R792" s="209">
        <v>4.8154000000000003</v>
      </c>
      <c r="S792" s="209">
        <v>5.6000000000000001E-2</v>
      </c>
      <c r="T792" s="209">
        <v>5.8999999999999997E-2</v>
      </c>
      <c r="U792" s="209">
        <v>5.3999999999999999E-2</v>
      </c>
      <c r="V792" s="209">
        <v>5.3999999999999999E-2</v>
      </c>
      <c r="W792" s="209" t="s">
        <v>148</v>
      </c>
      <c r="X792" s="209" t="s">
        <v>190</v>
      </c>
      <c r="Y792" s="209" t="s">
        <v>89</v>
      </c>
      <c r="Z792" s="209" t="s">
        <v>198</v>
      </c>
    </row>
    <row r="793" spans="1:26" s="209" customFormat="1" ht="16.5" customHeight="1" x14ac:dyDescent="0.25">
      <c r="A793" s="207">
        <v>5417</v>
      </c>
      <c r="B793" s="208">
        <v>43212</v>
      </c>
      <c r="C793" s="209" t="s">
        <v>204</v>
      </c>
      <c r="D793" s="209">
        <v>67.3</v>
      </c>
      <c r="E793" s="209">
        <v>77</v>
      </c>
      <c r="F793" s="209" t="s">
        <v>193</v>
      </c>
      <c r="G793" s="209">
        <v>625212</v>
      </c>
      <c r="H793" s="209">
        <v>13160</v>
      </c>
      <c r="I793" s="209">
        <v>21.6</v>
      </c>
      <c r="J793" s="209">
        <v>114</v>
      </c>
      <c r="K793" s="209">
        <v>114</v>
      </c>
      <c r="L793" s="209">
        <v>18.5</v>
      </c>
      <c r="M793" s="209">
        <v>0.94333333333333336</v>
      </c>
      <c r="N793" s="209">
        <v>5.3208000000000002</v>
      </c>
      <c r="O793" s="209">
        <v>5.1269999999999998</v>
      </c>
      <c r="P793" s="209">
        <v>0.62982431366033964</v>
      </c>
      <c r="Q793" s="209">
        <v>0.56429580097188181</v>
      </c>
      <c r="R793" s="209">
        <v>4.8154000000000003</v>
      </c>
      <c r="S793" s="209">
        <v>5.7000000000000002E-2</v>
      </c>
      <c r="T793" s="209">
        <v>5.2999999999999999E-2</v>
      </c>
      <c r="U793" s="209">
        <v>5.1999999999999998E-2</v>
      </c>
      <c r="V793" s="209">
        <v>5.1999999999999998E-2</v>
      </c>
      <c r="W793" s="209" t="s">
        <v>148</v>
      </c>
      <c r="X793" s="209" t="s">
        <v>190</v>
      </c>
      <c r="Y793" s="209" t="s">
        <v>89</v>
      </c>
      <c r="Z793" s="209" t="s">
        <v>198</v>
      </c>
    </row>
    <row r="794" spans="1:26" s="209" customFormat="1" ht="16.5" customHeight="1" x14ac:dyDescent="0.25">
      <c r="A794" s="207">
        <v>5416</v>
      </c>
      <c r="B794" s="208">
        <v>43212</v>
      </c>
      <c r="C794" s="209" t="s">
        <v>501</v>
      </c>
      <c r="D794" s="209">
        <v>67.3</v>
      </c>
      <c r="E794" s="209">
        <v>77</v>
      </c>
      <c r="F794" s="209" t="s">
        <v>187</v>
      </c>
      <c r="G794" s="209">
        <v>916148</v>
      </c>
      <c r="H794" s="209">
        <v>13160</v>
      </c>
      <c r="I794" s="209">
        <v>34</v>
      </c>
      <c r="J794" s="209">
        <v>67.5</v>
      </c>
      <c r="K794" s="209">
        <v>67.5</v>
      </c>
      <c r="L794" s="209">
        <v>33.299999999999997</v>
      </c>
      <c r="M794" s="209">
        <v>0.85861650485436891</v>
      </c>
      <c r="N794" s="209">
        <v>5.1295000000000002</v>
      </c>
      <c r="O794" s="209">
        <v>5.0843999999999996</v>
      </c>
      <c r="P794" s="209">
        <v>0.25565477426589689</v>
      </c>
      <c r="Q794" s="209">
        <v>0.22173111268015114</v>
      </c>
      <c r="R794" s="209">
        <v>4.8154000000000003</v>
      </c>
      <c r="S794" s="209">
        <v>2.4E-2</v>
      </c>
      <c r="T794" s="209">
        <v>2.1000000000000001E-2</v>
      </c>
      <c r="U794" s="209">
        <v>1.9E-2</v>
      </c>
      <c r="V794" s="209">
        <v>1.9E-2</v>
      </c>
      <c r="W794" s="209" t="s">
        <v>148</v>
      </c>
      <c r="X794" s="209" t="s">
        <v>190</v>
      </c>
      <c r="Y794" s="209" t="s">
        <v>89</v>
      </c>
      <c r="Z794" s="209" t="s">
        <v>207</v>
      </c>
    </row>
    <row r="795" spans="1:26" s="209" customFormat="1" ht="16.5" customHeight="1" x14ac:dyDescent="0.25">
      <c r="A795" s="207">
        <v>5415</v>
      </c>
      <c r="B795" s="208">
        <v>43212</v>
      </c>
      <c r="C795" s="209" t="s">
        <v>1361</v>
      </c>
      <c r="D795" s="209">
        <v>67.3</v>
      </c>
      <c r="E795" s="209">
        <v>77</v>
      </c>
      <c r="F795" s="209" t="s">
        <v>291</v>
      </c>
      <c r="G795" s="209">
        <v>521333</v>
      </c>
      <c r="H795" s="209">
        <v>13160</v>
      </c>
      <c r="I795" s="209">
        <v>16.7</v>
      </c>
      <c r="J795" s="209">
        <v>113.5</v>
      </c>
      <c r="K795" s="209">
        <v>113.5</v>
      </c>
      <c r="L795" s="209">
        <v>13.9</v>
      </c>
      <c r="M795" s="209">
        <v>0.97317744154057773</v>
      </c>
      <c r="N795" s="209">
        <v>2.7193000000000001</v>
      </c>
      <c r="O795" s="209">
        <v>2.6589</v>
      </c>
      <c r="P795" s="209">
        <v>3.2696654483532002</v>
      </c>
      <c r="Q795" s="209">
        <v>3.163910993894588</v>
      </c>
      <c r="R795" s="209">
        <v>4.8154000000000003</v>
      </c>
      <c r="S795" s="209">
        <v>0.57899999999999996</v>
      </c>
      <c r="T795" s="209">
        <v>0.57299999999999995</v>
      </c>
      <c r="U795" s="209">
        <v>0.56100000000000005</v>
      </c>
      <c r="V795" s="209">
        <v>0.56100000000000005</v>
      </c>
      <c r="W795" s="209" t="s">
        <v>148</v>
      </c>
      <c r="X795" s="209" t="s">
        <v>190</v>
      </c>
      <c r="Y795" s="209" t="s">
        <v>89</v>
      </c>
      <c r="Z795" s="209" t="s">
        <v>198</v>
      </c>
    </row>
    <row r="796" spans="1:26" s="209" customFormat="1" ht="16.5" customHeight="1" x14ac:dyDescent="0.25">
      <c r="A796" s="207">
        <v>5414</v>
      </c>
      <c r="B796" s="208">
        <v>43212</v>
      </c>
      <c r="C796" s="209" t="s">
        <v>1399</v>
      </c>
      <c r="D796" s="209">
        <v>67.3</v>
      </c>
      <c r="E796" s="209">
        <v>77</v>
      </c>
      <c r="F796" s="209" t="s">
        <v>291</v>
      </c>
      <c r="G796" s="209">
        <v>521333</v>
      </c>
      <c r="H796" s="209">
        <v>13160</v>
      </c>
      <c r="I796" s="209">
        <v>16.7</v>
      </c>
      <c r="J796" s="209">
        <v>113.5</v>
      </c>
      <c r="K796" s="209">
        <v>113.5</v>
      </c>
      <c r="L796" s="209">
        <v>13.9</v>
      </c>
      <c r="M796" s="209">
        <v>0.97317744154057773</v>
      </c>
      <c r="N796" s="209">
        <v>2.3986000000000001</v>
      </c>
      <c r="O796" s="209">
        <v>2.1877</v>
      </c>
      <c r="P796" s="209">
        <v>2.9189259459234953</v>
      </c>
      <c r="Q796" s="209">
        <v>2.6395599534825762</v>
      </c>
      <c r="R796" s="209">
        <v>4.8154000000000003</v>
      </c>
      <c r="S796" s="209">
        <v>0.58599999999999997</v>
      </c>
      <c r="T796" s="209">
        <v>0.58099999999999996</v>
      </c>
      <c r="U796" s="209">
        <v>0.56799999999999995</v>
      </c>
      <c r="V796" s="209">
        <v>0.56799999999999995</v>
      </c>
      <c r="W796" s="209" t="s">
        <v>148</v>
      </c>
      <c r="X796" s="209" t="s">
        <v>190</v>
      </c>
      <c r="Y796" s="209" t="s">
        <v>89</v>
      </c>
      <c r="Z796" s="209" t="s">
        <v>198</v>
      </c>
    </row>
    <row r="797" spans="1:26" s="209" customFormat="1" ht="16.5" customHeight="1" x14ac:dyDescent="0.25">
      <c r="A797" s="207">
        <v>5413</v>
      </c>
      <c r="B797" s="208">
        <v>43211</v>
      </c>
      <c r="C797" s="209" t="s">
        <v>1175</v>
      </c>
      <c r="D797" s="209">
        <v>67.599999999999994</v>
      </c>
      <c r="E797" s="209">
        <v>52</v>
      </c>
      <c r="F797" s="209" t="s">
        <v>291</v>
      </c>
      <c r="G797" s="209">
        <v>521333</v>
      </c>
      <c r="H797" s="209">
        <v>13160</v>
      </c>
      <c r="I797" s="209">
        <v>16.600000000000001</v>
      </c>
      <c r="J797" s="209">
        <v>113</v>
      </c>
      <c r="K797" s="209">
        <v>113</v>
      </c>
      <c r="L797" s="209">
        <v>13.9</v>
      </c>
      <c r="M797" s="209">
        <v>0.97317744154057773</v>
      </c>
      <c r="N797" s="209">
        <v>2.4685000000000001</v>
      </c>
      <c r="O797" s="209">
        <v>2.1705999999999999</v>
      </c>
      <c r="P797" s="209">
        <v>3.8030112044817934</v>
      </c>
      <c r="Q797" s="209">
        <v>3.3749027727032841</v>
      </c>
      <c r="R797" s="209">
        <v>4.9265999999999996</v>
      </c>
      <c r="S797" s="209">
        <v>0.75900000000000001</v>
      </c>
      <c r="T797" s="209">
        <v>0.76600000000000001</v>
      </c>
      <c r="U797" s="209">
        <v>0.74199999999999999</v>
      </c>
      <c r="V797" s="209">
        <v>0.74199999999999999</v>
      </c>
      <c r="W797" s="209" t="s">
        <v>148</v>
      </c>
      <c r="X797" s="209" t="s">
        <v>190</v>
      </c>
      <c r="Y797" s="209" t="s">
        <v>89</v>
      </c>
      <c r="Z797" s="209" t="s">
        <v>198</v>
      </c>
    </row>
    <row r="798" spans="1:26" s="209" customFormat="1" ht="16.5" customHeight="1" x14ac:dyDescent="0.25">
      <c r="A798" s="207">
        <v>5412</v>
      </c>
      <c r="B798" s="208">
        <v>43211</v>
      </c>
      <c r="C798" s="209" t="s">
        <v>1398</v>
      </c>
      <c r="D798" s="209">
        <v>67.599999999999994</v>
      </c>
      <c r="E798" s="209">
        <v>52</v>
      </c>
      <c r="F798" s="209" t="s">
        <v>291</v>
      </c>
      <c r="G798" s="209">
        <v>521333</v>
      </c>
      <c r="H798" s="209">
        <v>13160</v>
      </c>
      <c r="I798" s="209">
        <v>16.600000000000001</v>
      </c>
      <c r="J798" s="209">
        <v>113</v>
      </c>
      <c r="K798" s="209">
        <v>113</v>
      </c>
      <c r="L798" s="209">
        <v>13.9</v>
      </c>
      <c r="M798" s="209">
        <v>0.97317744154057773</v>
      </c>
      <c r="N798" s="209">
        <v>2.6781000000000001</v>
      </c>
      <c r="O798" s="209">
        <v>2.4312</v>
      </c>
      <c r="P798" s="209">
        <v>4.713012422360249</v>
      </c>
      <c r="Q798" s="209">
        <v>4.1600730727073438</v>
      </c>
      <c r="R798" s="209">
        <v>4.9265999999999996</v>
      </c>
      <c r="S798" s="209">
        <v>0.86699999999999999</v>
      </c>
      <c r="T798" s="209">
        <v>0.84299999999999997</v>
      </c>
      <c r="U798" s="209">
        <v>0.83199999999999996</v>
      </c>
      <c r="V798" s="209">
        <v>0.83199999999999996</v>
      </c>
      <c r="W798" s="209" t="s">
        <v>148</v>
      </c>
      <c r="X798" s="209" t="s">
        <v>190</v>
      </c>
      <c r="Y798" s="209" t="s">
        <v>89</v>
      </c>
      <c r="Z798" s="209" t="s">
        <v>198</v>
      </c>
    </row>
    <row r="799" spans="1:26" s="209" customFormat="1" ht="16.5" customHeight="1" x14ac:dyDescent="0.25">
      <c r="A799" s="207">
        <v>5411</v>
      </c>
      <c r="B799" s="208">
        <v>43211</v>
      </c>
      <c r="C799" s="209" t="s">
        <v>1397</v>
      </c>
      <c r="D799" s="209">
        <v>67.599999999999994</v>
      </c>
      <c r="E799" s="209">
        <v>52</v>
      </c>
      <c r="F799" s="209" t="s">
        <v>291</v>
      </c>
      <c r="G799" s="209">
        <v>521333</v>
      </c>
      <c r="H799" s="209">
        <v>13160</v>
      </c>
      <c r="I799" s="209">
        <v>16.600000000000001</v>
      </c>
      <c r="J799" s="209">
        <v>113</v>
      </c>
      <c r="K799" s="209">
        <v>113</v>
      </c>
      <c r="L799" s="209">
        <v>13.9</v>
      </c>
      <c r="M799" s="209">
        <v>0.97317744154057773</v>
      </c>
      <c r="N799" s="209">
        <v>2.8961000000000001</v>
      </c>
      <c r="O799" s="209">
        <v>2.5488</v>
      </c>
      <c r="P799" s="209">
        <v>4.7263110461575941</v>
      </c>
      <c r="Q799" s="209">
        <v>4.1491852393131161</v>
      </c>
      <c r="R799" s="209">
        <v>4.9265999999999996</v>
      </c>
      <c r="S799" s="209">
        <v>0.80400000000000005</v>
      </c>
      <c r="T799" s="209">
        <v>0.80200000000000005</v>
      </c>
      <c r="U799" s="209">
        <v>0.78100000000000003</v>
      </c>
      <c r="V799" s="209">
        <v>0.78100000000000003</v>
      </c>
      <c r="W799" s="209" t="s">
        <v>148</v>
      </c>
      <c r="X799" s="209" t="s">
        <v>190</v>
      </c>
      <c r="Y799" s="209" t="s">
        <v>89</v>
      </c>
      <c r="Z799" s="209" t="s">
        <v>198</v>
      </c>
    </row>
    <row r="800" spans="1:26" s="209" customFormat="1" ht="16.5" customHeight="1" x14ac:dyDescent="0.25">
      <c r="A800" s="207">
        <v>5410</v>
      </c>
      <c r="B800" s="208">
        <v>43211</v>
      </c>
      <c r="C800" s="209" t="s">
        <v>1396</v>
      </c>
      <c r="D800" s="209">
        <v>67.599999999999994</v>
      </c>
      <c r="E800" s="209">
        <v>52</v>
      </c>
      <c r="F800" s="209" t="s">
        <v>291</v>
      </c>
      <c r="G800" s="209">
        <v>521333</v>
      </c>
      <c r="H800" s="209">
        <v>13160</v>
      </c>
      <c r="I800" s="209">
        <v>16.600000000000001</v>
      </c>
      <c r="J800" s="209">
        <v>113</v>
      </c>
      <c r="K800" s="209">
        <v>113</v>
      </c>
      <c r="L800" s="209">
        <v>13.9</v>
      </c>
      <c r="M800" s="209">
        <v>0.97317744154057773</v>
      </c>
      <c r="N800" s="209">
        <v>2.1503000000000001</v>
      </c>
      <c r="O800" s="209">
        <v>2.6172</v>
      </c>
      <c r="P800" s="209">
        <v>3.3564338489018803</v>
      </c>
      <c r="Q800" s="209">
        <v>4.1170990135184509</v>
      </c>
      <c r="R800" s="209">
        <v>4.9265999999999996</v>
      </c>
      <c r="S800" s="209">
        <v>0.76900000000000002</v>
      </c>
      <c r="T800" s="209">
        <v>0.77500000000000002</v>
      </c>
      <c r="U800" s="209">
        <v>0.751</v>
      </c>
      <c r="V800" s="209">
        <v>0.751</v>
      </c>
      <c r="W800" s="209" t="s">
        <v>148</v>
      </c>
      <c r="X800" s="209" t="s">
        <v>190</v>
      </c>
      <c r="Y800" s="209" t="s">
        <v>89</v>
      </c>
      <c r="Z800" s="209" t="s">
        <v>198</v>
      </c>
    </row>
    <row r="801" spans="1:26" s="209" customFormat="1" ht="16.5" customHeight="1" x14ac:dyDescent="0.25">
      <c r="A801" s="207">
        <v>5408</v>
      </c>
      <c r="B801" s="208">
        <v>43211</v>
      </c>
      <c r="C801" s="209" t="s">
        <v>1394</v>
      </c>
      <c r="D801" s="209" t="s">
        <v>1395</v>
      </c>
      <c r="E801" s="209">
        <v>52</v>
      </c>
      <c r="F801" s="209" t="s">
        <v>291</v>
      </c>
      <c r="G801" s="209">
        <v>521333</v>
      </c>
      <c r="H801" s="209">
        <v>13160</v>
      </c>
      <c r="I801" s="209">
        <v>16.600000000000001</v>
      </c>
      <c r="J801" s="209">
        <v>113</v>
      </c>
      <c r="K801" s="209">
        <v>113</v>
      </c>
      <c r="L801" s="209">
        <v>13.9</v>
      </c>
      <c r="M801" s="209">
        <v>0.97317744154057773</v>
      </c>
      <c r="N801" s="209">
        <v>2.5670999999999999</v>
      </c>
      <c r="O801" s="209">
        <v>2.7408000000000001</v>
      </c>
      <c r="P801" s="209">
        <v>4.2210000000000001</v>
      </c>
      <c r="Q801" s="209">
        <v>4.4619999999999997</v>
      </c>
      <c r="R801" s="209">
        <v>4.9265999999999996</v>
      </c>
      <c r="S801" s="209">
        <v>0.81</v>
      </c>
      <c r="T801" s="209">
        <v>0.80200000000000005</v>
      </c>
      <c r="U801" s="209">
        <v>0.78400000000000003</v>
      </c>
      <c r="V801" s="209">
        <v>0.78400000000000003</v>
      </c>
      <c r="W801" s="209" t="s">
        <v>148</v>
      </c>
      <c r="X801" s="209" t="s">
        <v>190</v>
      </c>
      <c r="Y801" s="209" t="s">
        <v>89</v>
      </c>
      <c r="Z801" s="209" t="s">
        <v>198</v>
      </c>
    </row>
    <row r="802" spans="1:26" s="209" customFormat="1" ht="16.5" customHeight="1" x14ac:dyDescent="0.25">
      <c r="A802" s="207">
        <v>5409</v>
      </c>
      <c r="B802" s="208">
        <v>43211</v>
      </c>
      <c r="C802" s="209" t="s">
        <v>1393</v>
      </c>
      <c r="D802" s="209">
        <v>67.599999999999994</v>
      </c>
      <c r="E802" s="209">
        <v>52</v>
      </c>
      <c r="F802" s="209" t="s">
        <v>291</v>
      </c>
      <c r="G802" s="209">
        <v>521333</v>
      </c>
      <c r="H802" s="209">
        <v>13160</v>
      </c>
      <c r="I802" s="209">
        <v>16.600000000000001</v>
      </c>
      <c r="J802" s="209">
        <v>113</v>
      </c>
      <c r="K802" s="209">
        <v>113</v>
      </c>
      <c r="L802" s="209">
        <v>13.9</v>
      </c>
      <c r="M802" s="209">
        <v>0.97317744154057773</v>
      </c>
      <c r="N802" s="209">
        <v>2.2814999999999999</v>
      </c>
      <c r="O802" s="209">
        <v>2.59</v>
      </c>
      <c r="P802" s="209">
        <v>3.7325721592985022</v>
      </c>
      <c r="Q802" s="209">
        <v>4.1216254617789145</v>
      </c>
      <c r="R802" s="209">
        <v>4.9265999999999996</v>
      </c>
      <c r="S802" s="209">
        <v>0.80600000000000005</v>
      </c>
      <c r="T802" s="209">
        <v>0.78400000000000003</v>
      </c>
      <c r="U802" s="209">
        <v>0.77400000000000002</v>
      </c>
      <c r="V802" s="209">
        <v>0.77400000000000002</v>
      </c>
      <c r="W802" s="209" t="s">
        <v>148</v>
      </c>
      <c r="X802" s="209" t="s">
        <v>190</v>
      </c>
      <c r="Y802" s="209" t="s">
        <v>89</v>
      </c>
      <c r="Z802" s="209" t="s">
        <v>198</v>
      </c>
    </row>
    <row r="803" spans="1:26" s="209" customFormat="1" ht="16.5" customHeight="1" x14ac:dyDescent="0.25">
      <c r="A803" s="207">
        <v>5407</v>
      </c>
      <c r="B803" s="208">
        <v>43211</v>
      </c>
      <c r="C803" s="209" t="s">
        <v>1392</v>
      </c>
      <c r="D803" s="209">
        <v>67.599999999999994</v>
      </c>
      <c r="E803" s="209">
        <v>52</v>
      </c>
      <c r="F803" s="209" t="s">
        <v>291</v>
      </c>
      <c r="G803" s="209">
        <v>521333</v>
      </c>
      <c r="H803" s="209">
        <v>13160</v>
      </c>
      <c r="I803" s="209">
        <v>16.600000000000001</v>
      </c>
      <c r="J803" s="209">
        <v>113</v>
      </c>
      <c r="K803" s="209">
        <v>113</v>
      </c>
      <c r="L803" s="209">
        <v>13.9</v>
      </c>
      <c r="M803" s="209">
        <v>0.97317744154057773</v>
      </c>
      <c r="N803" s="209">
        <v>3.0857000000000001</v>
      </c>
      <c r="O803" s="209">
        <v>2.4312</v>
      </c>
      <c r="P803" s="209">
        <v>4.6724560548857221</v>
      </c>
      <c r="Q803" s="209">
        <v>3.6172402874193161</v>
      </c>
      <c r="R803" s="209">
        <v>4.9265999999999996</v>
      </c>
      <c r="S803" s="209">
        <v>0.746</v>
      </c>
      <c r="T803" s="209">
        <v>0.73299999999999998</v>
      </c>
      <c r="U803" s="209">
        <v>0.72</v>
      </c>
      <c r="V803" s="209">
        <v>0.72</v>
      </c>
      <c r="W803" s="209" t="s">
        <v>148</v>
      </c>
      <c r="X803" s="209" t="s">
        <v>190</v>
      </c>
      <c r="Y803" s="209" t="s">
        <v>89</v>
      </c>
      <c r="Z803" s="209" t="s">
        <v>198</v>
      </c>
    </row>
    <row r="804" spans="1:26" s="209" customFormat="1" ht="16.5" customHeight="1" x14ac:dyDescent="0.25">
      <c r="A804" s="207">
        <v>5406</v>
      </c>
      <c r="B804" s="208">
        <v>43211</v>
      </c>
      <c r="C804" s="209" t="s">
        <v>1166</v>
      </c>
      <c r="D804" s="209">
        <v>67.599999999999994</v>
      </c>
      <c r="E804" s="209">
        <v>52</v>
      </c>
      <c r="F804" s="209" t="s">
        <v>291</v>
      </c>
      <c r="G804" s="209">
        <v>521333</v>
      </c>
      <c r="H804" s="209">
        <v>13160</v>
      </c>
      <c r="I804" s="209">
        <v>16.600000000000001</v>
      </c>
      <c r="J804" s="209">
        <v>113</v>
      </c>
      <c r="K804" s="209">
        <v>113</v>
      </c>
      <c r="L804" s="209">
        <v>13.9</v>
      </c>
      <c r="M804" s="209">
        <v>0.97317744154057773</v>
      </c>
      <c r="N804" s="209">
        <v>2.3972000000000002</v>
      </c>
      <c r="O804" s="209">
        <v>2.4504999999999999</v>
      </c>
      <c r="P804" s="209">
        <v>4.1116266796573706</v>
      </c>
      <c r="Q804" s="209">
        <v>4.2129937482239281</v>
      </c>
      <c r="R804" s="209">
        <v>4.9265999999999996</v>
      </c>
      <c r="S804" s="209">
        <v>0.84499999999999997</v>
      </c>
      <c r="T804" s="209">
        <v>0.84699999999999998</v>
      </c>
      <c r="U804" s="209">
        <v>0.82299999999999995</v>
      </c>
      <c r="V804" s="209">
        <v>0.82299999999999995</v>
      </c>
      <c r="W804" s="209" t="s">
        <v>148</v>
      </c>
      <c r="X804" s="209" t="s">
        <v>190</v>
      </c>
      <c r="Y804" s="209" t="s">
        <v>89</v>
      </c>
      <c r="Z804" s="209" t="s">
        <v>198</v>
      </c>
    </row>
    <row r="805" spans="1:26" s="209" customFormat="1" ht="16.5" customHeight="1" x14ac:dyDescent="0.25">
      <c r="A805" s="207">
        <v>5405</v>
      </c>
      <c r="B805" s="208">
        <v>43211</v>
      </c>
      <c r="C805" s="209" t="s">
        <v>1306</v>
      </c>
      <c r="D805" s="209">
        <v>67.599999999999994</v>
      </c>
      <c r="E805" s="209">
        <v>51</v>
      </c>
      <c r="F805" s="209" t="s">
        <v>291</v>
      </c>
      <c r="G805" s="209">
        <v>521333</v>
      </c>
      <c r="H805" s="209">
        <v>13160</v>
      </c>
      <c r="I805" s="209">
        <v>16.600000000000001</v>
      </c>
      <c r="J805" s="209">
        <v>113</v>
      </c>
      <c r="K805" s="209">
        <v>113</v>
      </c>
      <c r="L805" s="209">
        <v>13.9</v>
      </c>
      <c r="M805" s="209">
        <v>0.97317744154057773</v>
      </c>
      <c r="N805" s="209">
        <v>2.4590999999999998</v>
      </c>
      <c r="O805" s="209">
        <v>2.6972999999999998</v>
      </c>
      <c r="P805" s="209">
        <v>4.1079838022165385</v>
      </c>
      <c r="Q805" s="209">
        <v>4.4566276945560839</v>
      </c>
      <c r="R805" s="209">
        <v>4.9265999999999996</v>
      </c>
      <c r="S805" s="209">
        <v>0.82299999999999995</v>
      </c>
      <c r="T805" s="209">
        <v>0.81399999999999995</v>
      </c>
      <c r="U805" s="209">
        <v>0.79700000000000004</v>
      </c>
      <c r="V805" s="209">
        <v>0.79700000000000004</v>
      </c>
      <c r="W805" s="209" t="s">
        <v>148</v>
      </c>
      <c r="X805" s="209" t="s">
        <v>190</v>
      </c>
      <c r="Y805" s="209" t="s">
        <v>89</v>
      </c>
      <c r="Z805" s="209" t="s">
        <v>198</v>
      </c>
    </row>
    <row r="806" spans="1:26" s="209" customFormat="1" ht="16.5" customHeight="1" x14ac:dyDescent="0.25">
      <c r="A806" s="207">
        <v>5404</v>
      </c>
      <c r="B806" s="208">
        <v>43211</v>
      </c>
      <c r="C806" s="209" t="s">
        <v>1334</v>
      </c>
      <c r="D806" s="209">
        <v>70.3</v>
      </c>
      <c r="E806" s="209">
        <v>77</v>
      </c>
      <c r="F806" s="209" t="s">
        <v>193</v>
      </c>
      <c r="G806" s="209">
        <v>625212</v>
      </c>
      <c r="H806" s="209">
        <v>13160</v>
      </c>
      <c r="I806" s="209">
        <v>22.9</v>
      </c>
      <c r="J806" s="209">
        <v>113</v>
      </c>
      <c r="K806" s="209">
        <v>113</v>
      </c>
      <c r="L806" s="209">
        <v>19.8</v>
      </c>
      <c r="M806" s="209">
        <v>0.93522802379378711</v>
      </c>
      <c r="N806" s="209">
        <v>5.1853999999999996</v>
      </c>
      <c r="O806" s="209">
        <v>5.0603999999999996</v>
      </c>
      <c r="P806" s="209">
        <v>0.53679089026915117</v>
      </c>
      <c r="Q806" s="209">
        <v>0.48276458409450734</v>
      </c>
      <c r="R806" s="209">
        <v>4.9265999999999996</v>
      </c>
      <c r="S806" s="209">
        <v>5.0999999999999997E-2</v>
      </c>
      <c r="T806" s="209">
        <v>4.7E-2</v>
      </c>
      <c r="U806" s="209">
        <v>4.5999999999999999E-2</v>
      </c>
      <c r="V806" s="209">
        <v>4.5999999999999999E-2</v>
      </c>
      <c r="W806" s="209" t="s">
        <v>148</v>
      </c>
      <c r="X806" s="209" t="s">
        <v>190</v>
      </c>
      <c r="Y806" s="209" t="s">
        <v>89</v>
      </c>
      <c r="Z806" s="209" t="s">
        <v>198</v>
      </c>
    </row>
    <row r="807" spans="1:26" s="209" customFormat="1" ht="16.5" customHeight="1" x14ac:dyDescent="0.25">
      <c r="A807" s="207">
        <v>5403</v>
      </c>
      <c r="B807" s="208">
        <v>43211</v>
      </c>
      <c r="C807" s="209" t="s">
        <v>750</v>
      </c>
      <c r="D807" s="209">
        <v>70.3</v>
      </c>
      <c r="E807" s="209">
        <v>77</v>
      </c>
      <c r="F807" s="209" t="s">
        <v>193</v>
      </c>
      <c r="G807" s="209">
        <v>625212</v>
      </c>
      <c r="H807" s="209">
        <v>13160</v>
      </c>
      <c r="I807" s="209">
        <v>21.6</v>
      </c>
      <c r="J807" s="209">
        <v>113</v>
      </c>
      <c r="K807" s="209">
        <v>113</v>
      </c>
      <c r="L807" s="209">
        <v>18.600000000000001</v>
      </c>
      <c r="M807" s="209">
        <v>0.94270486342438375</v>
      </c>
      <c r="N807" s="209">
        <v>5.13</v>
      </c>
      <c r="O807" s="209">
        <v>5.2416</v>
      </c>
      <c r="P807" s="209">
        <v>0.61435878699305813</v>
      </c>
      <c r="Q807" s="209">
        <v>0.62772378516624039</v>
      </c>
      <c r="R807" s="209">
        <v>4.9265999999999996</v>
      </c>
      <c r="S807" s="209">
        <v>5.8999999999999997E-2</v>
      </c>
      <c r="T807" s="209">
        <v>5.8999999999999997E-2</v>
      </c>
      <c r="U807" s="209">
        <v>5.6000000000000001E-2</v>
      </c>
      <c r="V807" s="209">
        <v>5.6000000000000001E-2</v>
      </c>
      <c r="W807" s="209" t="s">
        <v>148</v>
      </c>
      <c r="X807" s="209" t="s">
        <v>190</v>
      </c>
      <c r="Y807" s="209" t="s">
        <v>89</v>
      </c>
      <c r="Z807" s="209" t="s">
        <v>198</v>
      </c>
    </row>
    <row r="808" spans="1:26" s="209" customFormat="1" ht="16.5" customHeight="1" x14ac:dyDescent="0.25">
      <c r="A808" s="207">
        <v>5402</v>
      </c>
      <c r="B808" s="208">
        <v>43211</v>
      </c>
      <c r="C808" s="209" t="s">
        <v>1391</v>
      </c>
      <c r="D808" s="209">
        <v>70.3</v>
      </c>
      <c r="E808" s="209">
        <v>77</v>
      </c>
      <c r="F808" s="209" t="s">
        <v>291</v>
      </c>
      <c r="G808" s="209">
        <v>521333</v>
      </c>
      <c r="H808" s="209">
        <v>13160</v>
      </c>
      <c r="I808" s="209">
        <v>16.600000000000001</v>
      </c>
      <c r="J808" s="209">
        <v>113</v>
      </c>
      <c r="K808" s="209">
        <v>113</v>
      </c>
      <c r="L808" s="209">
        <v>13.9</v>
      </c>
      <c r="M808" s="209">
        <v>0.97317744154057773</v>
      </c>
      <c r="N808" s="209">
        <v>2.5836999999999999</v>
      </c>
      <c r="O808" s="209">
        <v>2.6764999999999999</v>
      </c>
      <c r="P808" s="209">
        <v>4.3161310031258884</v>
      </c>
      <c r="Q808" s="209">
        <v>4.6178398895790203</v>
      </c>
      <c r="R808" s="209">
        <v>4.9265999999999996</v>
      </c>
      <c r="S808" s="209">
        <v>0.82299999999999995</v>
      </c>
      <c r="T808" s="209">
        <v>0.85</v>
      </c>
      <c r="U808" s="209">
        <v>0.81399999999999995</v>
      </c>
      <c r="V808" s="209">
        <v>0.81399999999999995</v>
      </c>
      <c r="W808" s="209" t="s">
        <v>148</v>
      </c>
      <c r="X808" s="209" t="s">
        <v>190</v>
      </c>
      <c r="Y808" s="209" t="s">
        <v>89</v>
      </c>
      <c r="Z808" s="209" t="s">
        <v>198</v>
      </c>
    </row>
    <row r="809" spans="1:26" s="209" customFormat="1" ht="16.5" customHeight="1" x14ac:dyDescent="0.25">
      <c r="A809" s="207">
        <v>5401</v>
      </c>
      <c r="B809" s="208">
        <v>43211</v>
      </c>
      <c r="C809" s="209" t="s">
        <v>340</v>
      </c>
      <c r="D809" s="209">
        <v>70.3</v>
      </c>
      <c r="E809" s="209">
        <v>77</v>
      </c>
      <c r="F809" s="209" t="s">
        <v>291</v>
      </c>
      <c r="G809" s="209">
        <v>521333</v>
      </c>
      <c r="H809" s="209">
        <v>13160</v>
      </c>
      <c r="I809" s="209">
        <v>16.600000000000001</v>
      </c>
      <c r="J809" s="209">
        <v>113</v>
      </c>
      <c r="K809" s="209">
        <v>113</v>
      </c>
      <c r="L809" s="209">
        <v>13.9</v>
      </c>
      <c r="M809" s="209">
        <v>0.97317744154057773</v>
      </c>
      <c r="N809" s="209">
        <v>2.2481</v>
      </c>
      <c r="O809" s="209">
        <v>2.6728999999999998</v>
      </c>
      <c r="P809" s="209">
        <v>3.718997889010677</v>
      </c>
      <c r="Q809" s="209">
        <v>4.4759925709414201</v>
      </c>
      <c r="R809" s="209">
        <v>4.9265999999999996</v>
      </c>
      <c r="S809" s="209">
        <v>0.81499999999999995</v>
      </c>
      <c r="T809" s="209">
        <v>0.82499999999999996</v>
      </c>
      <c r="U809" s="209">
        <v>0.79800000000000004</v>
      </c>
      <c r="V809" s="209">
        <v>0.79800000000000004</v>
      </c>
      <c r="W809" s="209" t="s">
        <v>148</v>
      </c>
      <c r="X809" s="209" t="s">
        <v>190</v>
      </c>
      <c r="Y809" s="209" t="s">
        <v>89</v>
      </c>
      <c r="Z809" s="209" t="s">
        <v>198</v>
      </c>
    </row>
    <row r="810" spans="1:26" s="209" customFormat="1" ht="16.5" customHeight="1" x14ac:dyDescent="0.25">
      <c r="A810" s="207">
        <v>5400</v>
      </c>
      <c r="B810" s="208">
        <v>43211</v>
      </c>
      <c r="C810" s="209" t="s">
        <v>711</v>
      </c>
      <c r="D810" s="209">
        <v>70.3</v>
      </c>
      <c r="E810" s="209">
        <v>77</v>
      </c>
      <c r="F810" s="209" t="s">
        <v>291</v>
      </c>
      <c r="G810" s="209">
        <v>521333</v>
      </c>
      <c r="H810" s="209">
        <v>13160</v>
      </c>
      <c r="I810" s="209">
        <v>16.600000000000001</v>
      </c>
      <c r="J810" s="209">
        <v>113</v>
      </c>
      <c r="K810" s="209">
        <v>113</v>
      </c>
      <c r="L810" s="209">
        <v>13.9</v>
      </c>
      <c r="M810" s="209">
        <v>0.97317744154057773</v>
      </c>
      <c r="N810" s="209">
        <v>2.9104000000000001</v>
      </c>
      <c r="O810" s="209">
        <v>2.5636000000000001</v>
      </c>
      <c r="P810" s="209">
        <v>4.9977639751552809</v>
      </c>
      <c r="Q810" s="209">
        <v>4.329385783298827</v>
      </c>
      <c r="R810" s="209">
        <v>4.9265999999999996</v>
      </c>
      <c r="S810" s="209">
        <v>0.84599999999999997</v>
      </c>
      <c r="T810" s="209">
        <v>0.83199999999999996</v>
      </c>
      <c r="U810" s="209">
        <v>0.81599999999999995</v>
      </c>
      <c r="V810" s="209">
        <v>0.81599999999999995</v>
      </c>
      <c r="W810" s="209" t="s">
        <v>148</v>
      </c>
      <c r="X810" s="209" t="s">
        <v>190</v>
      </c>
      <c r="Y810" s="209" t="s">
        <v>89</v>
      </c>
      <c r="Z810" s="209" t="s">
        <v>198</v>
      </c>
    </row>
    <row r="811" spans="1:26" s="209" customFormat="1" ht="16.5" customHeight="1" x14ac:dyDescent="0.25">
      <c r="A811" s="207">
        <v>5399</v>
      </c>
      <c r="B811" s="208">
        <v>43211</v>
      </c>
      <c r="C811" s="209" t="s">
        <v>235</v>
      </c>
      <c r="D811" s="209">
        <v>70.3</v>
      </c>
      <c r="E811" s="209">
        <v>77</v>
      </c>
      <c r="F811" s="209" t="s">
        <v>187</v>
      </c>
      <c r="G811" s="209">
        <v>916148</v>
      </c>
      <c r="H811" s="209">
        <v>13160</v>
      </c>
      <c r="I811" s="209">
        <v>34.200000000000003</v>
      </c>
      <c r="J811" s="209">
        <v>71</v>
      </c>
      <c r="K811" s="209">
        <v>71</v>
      </c>
      <c r="L811" s="209">
        <v>33.200000000000003</v>
      </c>
      <c r="M811" s="209">
        <v>0.85913782635094116</v>
      </c>
      <c r="N811" s="209">
        <v>5.1380999999999997</v>
      </c>
      <c r="O811" s="209">
        <v>5.077</v>
      </c>
      <c r="P811" s="209">
        <v>0.23987394957983194</v>
      </c>
      <c r="Q811" s="209">
        <v>0.21641091219096337</v>
      </c>
      <c r="R811" s="209">
        <v>4.9265999999999996</v>
      </c>
      <c r="S811" s="209">
        <v>2.3E-2</v>
      </c>
      <c r="T811" s="209">
        <v>2.1000000000000001E-2</v>
      </c>
      <c r="U811" s="209">
        <v>1.9E-2</v>
      </c>
      <c r="V811" s="209">
        <v>1.9E-2</v>
      </c>
      <c r="W811" s="209">
        <v>0</v>
      </c>
      <c r="X811" s="209">
        <v>0</v>
      </c>
      <c r="Y811" s="209" t="s">
        <v>89</v>
      </c>
      <c r="Z811" s="209" t="s">
        <v>207</v>
      </c>
    </row>
    <row r="812" spans="1:26" s="209" customFormat="1" ht="16.5" customHeight="1" x14ac:dyDescent="0.25">
      <c r="A812" s="207">
        <v>5398</v>
      </c>
      <c r="B812" s="208">
        <v>43211</v>
      </c>
      <c r="C812" s="209" t="s">
        <v>694</v>
      </c>
      <c r="D812" s="209">
        <v>70.3</v>
      </c>
      <c r="E812" s="209">
        <v>77</v>
      </c>
      <c r="F812" s="209" t="s">
        <v>187</v>
      </c>
      <c r="G812" s="209">
        <v>916148</v>
      </c>
      <c r="H812" s="209">
        <v>13160</v>
      </c>
      <c r="I812" s="209">
        <v>33.9</v>
      </c>
      <c r="J812" s="209">
        <v>72</v>
      </c>
      <c r="K812" s="209">
        <v>72</v>
      </c>
      <c r="L812" s="209">
        <v>32.799999999999997</v>
      </c>
      <c r="M812" s="209">
        <v>0.86122945830797315</v>
      </c>
      <c r="N812" s="209">
        <v>5.2301000000000002</v>
      </c>
      <c r="O812" s="209">
        <v>5.0084999999999997</v>
      </c>
      <c r="P812" s="209">
        <v>0.26540108797142048</v>
      </c>
      <c r="Q812" s="209">
        <v>0.29482097186700768</v>
      </c>
      <c r="R812" s="209">
        <v>4.9265999999999996</v>
      </c>
      <c r="S812" s="209">
        <v>2.5000000000000001E-2</v>
      </c>
      <c r="T812" s="209">
        <v>2.9000000000000001E-2</v>
      </c>
      <c r="U812" s="209">
        <v>2.3E-2</v>
      </c>
      <c r="V812" s="209">
        <v>2.3E-2</v>
      </c>
      <c r="W812" s="209" t="s">
        <v>148</v>
      </c>
      <c r="X812" s="209" t="s">
        <v>190</v>
      </c>
      <c r="Y812" s="209" t="s">
        <v>89</v>
      </c>
      <c r="Z812" s="209" t="s">
        <v>207</v>
      </c>
    </row>
    <row r="813" spans="1:26" s="209" customFormat="1" ht="16.5" customHeight="1" x14ac:dyDescent="0.25">
      <c r="A813" s="207">
        <v>5397</v>
      </c>
      <c r="B813" s="208">
        <v>43211</v>
      </c>
      <c r="C813" s="209" t="s">
        <v>929</v>
      </c>
      <c r="D813" s="209">
        <v>70.3</v>
      </c>
      <c r="E813" s="209">
        <v>77</v>
      </c>
      <c r="F813" s="209" t="s">
        <v>193</v>
      </c>
      <c r="G813" s="209">
        <v>625212</v>
      </c>
      <c r="H813" s="209">
        <v>13160</v>
      </c>
      <c r="I813" s="209">
        <v>22</v>
      </c>
      <c r="J813" s="209">
        <v>113.5</v>
      </c>
      <c r="K813" s="209">
        <v>113.5</v>
      </c>
      <c r="L813" s="209">
        <v>18.899999999999999</v>
      </c>
      <c r="M813" s="209">
        <v>0.94082446808510634</v>
      </c>
      <c r="N813" s="209">
        <v>5.1433</v>
      </c>
      <c r="O813" s="209">
        <v>5.1155999999999997</v>
      </c>
      <c r="P813" s="209">
        <v>0.59507185482888802</v>
      </c>
      <c r="Q813" s="209">
        <v>0.5814833759590794</v>
      </c>
      <c r="R813" s="209">
        <v>4.9265999999999996</v>
      </c>
      <c r="S813" s="209">
        <v>5.7000000000000002E-2</v>
      </c>
      <c r="T813" s="209">
        <v>5.6000000000000001E-2</v>
      </c>
      <c r="U813" s="209">
        <v>5.2999999999999999E-2</v>
      </c>
      <c r="V813" s="209">
        <v>5.2999999999999999E-2</v>
      </c>
      <c r="W813" s="209" t="s">
        <v>148</v>
      </c>
      <c r="X813" s="209" t="s">
        <v>190</v>
      </c>
      <c r="Y813" s="209" t="s">
        <v>89</v>
      </c>
      <c r="Z813" s="209" t="s">
        <v>198</v>
      </c>
    </row>
    <row r="814" spans="1:26" s="209" customFormat="1" ht="16.5" customHeight="1" x14ac:dyDescent="0.25">
      <c r="A814" s="207">
        <v>5396</v>
      </c>
      <c r="B814" s="208">
        <v>43211</v>
      </c>
      <c r="C814" s="209" t="s">
        <v>533</v>
      </c>
      <c r="D814" s="209">
        <v>70.3</v>
      </c>
      <c r="E814" s="209">
        <v>77</v>
      </c>
      <c r="F814" s="209" t="s">
        <v>193</v>
      </c>
      <c r="G814" s="209">
        <v>625212</v>
      </c>
      <c r="H814" s="209">
        <v>13160</v>
      </c>
      <c r="I814" s="209">
        <v>22</v>
      </c>
      <c r="J814" s="209">
        <v>113.5</v>
      </c>
      <c r="K814" s="209">
        <v>113.5</v>
      </c>
      <c r="L814" s="209">
        <v>18.899999999999999</v>
      </c>
      <c r="M814" s="209">
        <v>0.94082446808510634</v>
      </c>
      <c r="N814" s="209">
        <v>5.2385999999999999</v>
      </c>
      <c r="O814" s="209">
        <v>5.0903</v>
      </c>
      <c r="P814" s="209">
        <v>0.59546462063086114</v>
      </c>
      <c r="Q814" s="209">
        <v>0.67159805951366058</v>
      </c>
      <c r="R814" s="209">
        <v>4.9265999999999996</v>
      </c>
      <c r="S814" s="209">
        <v>5.6000000000000001E-2</v>
      </c>
      <c r="T814" s="209">
        <v>6.5000000000000002E-2</v>
      </c>
      <c r="U814" s="209">
        <v>5.7000000000000002E-2</v>
      </c>
      <c r="V814" s="209">
        <v>5.7000000000000002E-2</v>
      </c>
      <c r="W814" s="209" t="s">
        <v>148</v>
      </c>
      <c r="X814" s="209" t="s">
        <v>190</v>
      </c>
      <c r="Y814" s="209" t="s">
        <v>89</v>
      </c>
      <c r="Z814" s="209" t="s">
        <v>198</v>
      </c>
    </row>
    <row r="815" spans="1:26" s="209" customFormat="1" ht="16.5" customHeight="1" x14ac:dyDescent="0.25">
      <c r="A815" s="207">
        <v>5395</v>
      </c>
      <c r="B815" s="208">
        <v>43211</v>
      </c>
      <c r="C815" s="209" t="s">
        <v>1390</v>
      </c>
      <c r="D815" s="209">
        <v>70.3</v>
      </c>
      <c r="E815" s="209">
        <v>77</v>
      </c>
      <c r="F815" s="209" t="s">
        <v>187</v>
      </c>
      <c r="G815" s="209">
        <v>916148</v>
      </c>
      <c r="H815" s="209">
        <v>13160</v>
      </c>
      <c r="I815" s="209">
        <v>33.799999999999997</v>
      </c>
      <c r="J815" s="209">
        <v>71.5</v>
      </c>
      <c r="K815" s="209">
        <v>71.5</v>
      </c>
      <c r="L815" s="209">
        <v>32.799999999999997</v>
      </c>
      <c r="M815" s="209">
        <v>0.86122945830797315</v>
      </c>
      <c r="N815" s="209">
        <v>5.1482000000000001</v>
      </c>
      <c r="O815" s="209">
        <v>5.0266000000000002</v>
      </c>
      <c r="P815" s="209">
        <v>0.31349409328948974</v>
      </c>
      <c r="Q815" s="209">
        <v>0.2856834327934073</v>
      </c>
      <c r="R815" s="209">
        <v>4.9265999999999996</v>
      </c>
      <c r="S815" s="209">
        <v>0.03</v>
      </c>
      <c r="T815" s="209">
        <v>2.8000000000000001E-2</v>
      </c>
      <c r="U815" s="209">
        <v>2.5000000000000001E-2</v>
      </c>
      <c r="V815" s="209">
        <v>2.5000000000000001E-2</v>
      </c>
      <c r="W815" s="209" t="s">
        <v>148</v>
      </c>
      <c r="X815" s="209" t="s">
        <v>190</v>
      </c>
      <c r="Y815" s="209" t="s">
        <v>89</v>
      </c>
      <c r="Z815" s="209" t="s">
        <v>207</v>
      </c>
    </row>
    <row r="816" spans="1:26" s="209" customFormat="1" ht="16.5" customHeight="1" x14ac:dyDescent="0.25">
      <c r="A816" s="207">
        <v>5394</v>
      </c>
      <c r="B816" s="208">
        <v>43211</v>
      </c>
      <c r="C816" s="209" t="s">
        <v>215</v>
      </c>
      <c r="D816" s="209">
        <v>70.3</v>
      </c>
      <c r="E816" s="209">
        <v>77</v>
      </c>
      <c r="F816" s="209" t="s">
        <v>187</v>
      </c>
      <c r="G816" s="209">
        <v>916148</v>
      </c>
      <c r="H816" s="209">
        <v>13160</v>
      </c>
      <c r="I816" s="209">
        <v>34</v>
      </c>
      <c r="J816" s="209">
        <v>71</v>
      </c>
      <c r="K816" s="209">
        <v>71</v>
      </c>
      <c r="L816" s="209">
        <v>33</v>
      </c>
      <c r="M816" s="209">
        <v>0.86018237082066873</v>
      </c>
      <c r="N816" s="209">
        <v>5.2401</v>
      </c>
      <c r="O816" s="209">
        <v>5.1791999999999998</v>
      </c>
      <c r="P816" s="209">
        <v>0.45736268420411647</v>
      </c>
      <c r="Q816" s="209">
        <v>0.37845816587504566</v>
      </c>
      <c r="R816" s="209">
        <v>4.9265999999999996</v>
      </c>
      <c r="S816" s="209">
        <v>4.2999999999999997E-2</v>
      </c>
      <c r="T816" s="209">
        <v>3.5999999999999997E-2</v>
      </c>
      <c r="U816" s="209">
        <v>3.4000000000000002E-2</v>
      </c>
      <c r="V816" s="209">
        <v>3.4000000000000002E-2</v>
      </c>
      <c r="W816" s="209" t="s">
        <v>148</v>
      </c>
      <c r="X816" s="209" t="s">
        <v>190</v>
      </c>
      <c r="Y816" s="209" t="s">
        <v>89</v>
      </c>
      <c r="Z816" s="209" t="s">
        <v>207</v>
      </c>
    </row>
    <row r="817" spans="1:26" s="209" customFormat="1" ht="16.5" customHeight="1" x14ac:dyDescent="0.25">
      <c r="A817" s="207">
        <v>5393</v>
      </c>
      <c r="B817" s="208">
        <v>43210</v>
      </c>
      <c r="C817" s="209" t="s">
        <v>1023</v>
      </c>
      <c r="D817" s="209">
        <v>72</v>
      </c>
      <c r="E817" s="209">
        <v>60</v>
      </c>
      <c r="F817" s="209" t="s">
        <v>291</v>
      </c>
      <c r="G817" s="209">
        <v>521333</v>
      </c>
      <c r="H817" s="209">
        <v>13160</v>
      </c>
      <c r="I817" s="209">
        <v>16.600000000000001</v>
      </c>
      <c r="J817" s="209">
        <v>113</v>
      </c>
      <c r="K817" s="209">
        <v>113</v>
      </c>
      <c r="L817" s="209">
        <v>13.9</v>
      </c>
      <c r="M817" s="209">
        <v>0.97317744154057773</v>
      </c>
      <c r="N817" s="209">
        <v>2.1705000000000001</v>
      </c>
      <c r="O817" s="209">
        <v>2.4683000000000002</v>
      </c>
      <c r="P817" s="209">
        <v>2.6161652849323893</v>
      </c>
      <c r="Q817" s="209">
        <v>3.0545808515775921</v>
      </c>
      <c r="R817" s="209">
        <v>4.9695999999999998</v>
      </c>
      <c r="S817" s="209">
        <v>0.59899999999999998</v>
      </c>
      <c r="T817" s="209">
        <v>0.61499999999999999</v>
      </c>
      <c r="U817" s="209">
        <v>0.59099999999999997</v>
      </c>
      <c r="V817" s="209">
        <v>0.59099999999999997</v>
      </c>
      <c r="W817" s="209" t="s">
        <v>148</v>
      </c>
      <c r="X817" s="209" t="s">
        <v>190</v>
      </c>
      <c r="Y817" s="209" t="s">
        <v>89</v>
      </c>
      <c r="Z817" s="209" t="s">
        <v>198</v>
      </c>
    </row>
    <row r="818" spans="1:26" s="209" customFormat="1" ht="16.5" customHeight="1" x14ac:dyDescent="0.25">
      <c r="A818" s="207">
        <v>5392</v>
      </c>
      <c r="B818" s="208">
        <v>43210</v>
      </c>
      <c r="C818" s="209" t="s">
        <v>609</v>
      </c>
      <c r="D818" s="209">
        <v>72</v>
      </c>
      <c r="E818" s="209">
        <v>60</v>
      </c>
      <c r="F818" s="209" t="s">
        <v>291</v>
      </c>
      <c r="G818" s="209">
        <v>521333</v>
      </c>
      <c r="H818" s="209">
        <v>13160</v>
      </c>
      <c r="I818" s="209">
        <v>16.600000000000001</v>
      </c>
      <c r="J818" s="209">
        <v>113</v>
      </c>
      <c r="K818" s="209">
        <v>113</v>
      </c>
      <c r="L818" s="209">
        <v>13.9</v>
      </c>
      <c r="M818" s="209">
        <v>0.97317744154057773</v>
      </c>
      <c r="N818" s="209">
        <v>2.7191999999999998</v>
      </c>
      <c r="O818" s="209">
        <v>2.6488</v>
      </c>
      <c r="P818" s="209">
        <v>3.2228122987765615</v>
      </c>
      <c r="Q818" s="209">
        <v>3.1660238248551198</v>
      </c>
      <c r="R818" s="209">
        <v>4.9695999999999998</v>
      </c>
      <c r="S818" s="209">
        <v>0.58899999999999997</v>
      </c>
      <c r="T818" s="209">
        <v>0.59399999999999997</v>
      </c>
      <c r="U818" s="209">
        <v>0.57599999999999996</v>
      </c>
      <c r="V818" s="209">
        <v>0.57599999999999996</v>
      </c>
      <c r="W818" s="209" t="s">
        <v>148</v>
      </c>
      <c r="X818" s="209" t="s">
        <v>190</v>
      </c>
      <c r="Y818" s="209" t="s">
        <v>89</v>
      </c>
      <c r="Z818" s="209" t="s">
        <v>198</v>
      </c>
    </row>
    <row r="819" spans="1:26" s="209" customFormat="1" ht="16.5" customHeight="1" x14ac:dyDescent="0.25">
      <c r="A819" s="207">
        <v>5391</v>
      </c>
      <c r="B819" s="208">
        <v>43210</v>
      </c>
      <c r="C819" s="209" t="s">
        <v>1323</v>
      </c>
      <c r="D819" s="209">
        <v>68.900000000000006</v>
      </c>
      <c r="E819" s="209">
        <v>68</v>
      </c>
      <c r="F819" s="209" t="s">
        <v>193</v>
      </c>
      <c r="G819" s="209">
        <v>625212</v>
      </c>
      <c r="H819" s="209">
        <v>13160</v>
      </c>
      <c r="I819" s="209">
        <v>22.5</v>
      </c>
      <c r="J819" s="209">
        <v>112</v>
      </c>
      <c r="K819" s="209">
        <v>112</v>
      </c>
      <c r="L819" s="209">
        <v>19.5</v>
      </c>
      <c r="M819" s="209">
        <v>0.9370860927152318</v>
      </c>
      <c r="N819" s="209">
        <v>4.9554999999999998</v>
      </c>
      <c r="O819" s="209">
        <v>4.8160999999999996</v>
      </c>
      <c r="P819" s="209">
        <v>0.48899999999999999</v>
      </c>
      <c r="Q819" s="209">
        <v>0.49399999999999999</v>
      </c>
      <c r="R819" s="209">
        <v>4.9695999999999998</v>
      </c>
      <c r="S819" s="209">
        <v>4.9000000000000002E-2</v>
      </c>
      <c r="T819" s="209">
        <v>5.0999999999999997E-2</v>
      </c>
      <c r="U819" s="209">
        <v>4.7E-2</v>
      </c>
      <c r="V819" s="209">
        <v>4.7E-2</v>
      </c>
      <c r="W819" s="209" t="s">
        <v>148</v>
      </c>
      <c r="X819" s="209" t="s">
        <v>189</v>
      </c>
      <c r="Y819" s="209" t="s">
        <v>89</v>
      </c>
      <c r="Z819" s="209" t="s">
        <v>198</v>
      </c>
    </row>
    <row r="820" spans="1:26" s="209" customFormat="1" ht="16.5" customHeight="1" x14ac:dyDescent="0.25">
      <c r="A820" s="207">
        <v>5390</v>
      </c>
      <c r="B820" s="208">
        <v>43210</v>
      </c>
      <c r="C820" s="209" t="s">
        <v>503</v>
      </c>
      <c r="D820" s="209">
        <v>68.900000000000006</v>
      </c>
      <c r="E820" s="209">
        <v>68</v>
      </c>
      <c r="F820" s="209" t="s">
        <v>193</v>
      </c>
      <c r="G820" s="209">
        <v>625212</v>
      </c>
      <c r="H820" s="209">
        <v>13160</v>
      </c>
      <c r="I820" s="209">
        <v>22.5</v>
      </c>
      <c r="J820" s="209">
        <v>112</v>
      </c>
      <c r="K820" s="209">
        <v>112</v>
      </c>
      <c r="L820" s="209">
        <v>19.5</v>
      </c>
      <c r="M820" s="209">
        <v>0.9370860927152318</v>
      </c>
      <c r="N820" s="209">
        <v>4.7858999999999998</v>
      </c>
      <c r="O820" s="209">
        <v>4.9006999999999996</v>
      </c>
      <c r="P820" s="209">
        <v>0.443</v>
      </c>
      <c r="Q820" s="209">
        <v>0.44400000000000001</v>
      </c>
      <c r="R820" s="209">
        <v>4.9695999999999998</v>
      </c>
      <c r="S820" s="209">
        <v>4.5999999999999999E-2</v>
      </c>
      <c r="T820" s="209">
        <v>4.4999999999999998E-2</v>
      </c>
      <c r="U820" s="209">
        <v>4.2999999999999997E-2</v>
      </c>
      <c r="V820" s="209">
        <v>4.2999999999999997E-2</v>
      </c>
      <c r="W820" s="209" t="s">
        <v>148</v>
      </c>
      <c r="X820" s="209" t="s">
        <v>189</v>
      </c>
      <c r="Y820" s="209" t="s">
        <v>89</v>
      </c>
      <c r="Z820" s="209" t="s">
        <v>198</v>
      </c>
    </row>
    <row r="821" spans="1:26" s="209" customFormat="1" ht="16.5" customHeight="1" x14ac:dyDescent="0.25">
      <c r="A821" s="207">
        <v>5389</v>
      </c>
      <c r="B821" s="208">
        <v>43210</v>
      </c>
      <c r="C821" s="209" t="s">
        <v>233</v>
      </c>
      <c r="D821" s="209">
        <v>68.900000000000006</v>
      </c>
      <c r="E821" s="209">
        <v>68</v>
      </c>
      <c r="F821" s="209" t="s">
        <v>193</v>
      </c>
      <c r="G821" s="209">
        <v>625212</v>
      </c>
      <c r="H821" s="209">
        <v>13160</v>
      </c>
      <c r="I821" s="209">
        <v>22.5</v>
      </c>
      <c r="J821" s="209">
        <v>112</v>
      </c>
      <c r="K821" s="209">
        <v>112</v>
      </c>
      <c r="L821" s="209">
        <v>19.5</v>
      </c>
      <c r="M821" s="209">
        <v>0.9370860927152318</v>
      </c>
      <c r="N821" s="209">
        <v>4.9398</v>
      </c>
      <c r="O821" s="209">
        <v>4.9698000000000002</v>
      </c>
      <c r="P821" s="209">
        <v>0.55700000000000005</v>
      </c>
      <c r="Q821" s="209">
        <v>0.54</v>
      </c>
      <c r="R821" s="209">
        <v>4.9695999999999998</v>
      </c>
      <c r="S821" s="209">
        <v>5.6000000000000001E-2</v>
      </c>
      <c r="T821" s="209">
        <v>5.3999999999999999E-2</v>
      </c>
      <c r="U821" s="209">
        <v>5.1999999999999998E-2</v>
      </c>
      <c r="V821" s="209">
        <v>5.1999999999999998E-2</v>
      </c>
      <c r="W821" s="209" t="s">
        <v>148</v>
      </c>
      <c r="X821" s="209" t="s">
        <v>189</v>
      </c>
      <c r="Y821" s="209" t="s">
        <v>89</v>
      </c>
      <c r="Z821" s="209" t="s">
        <v>198</v>
      </c>
    </row>
    <row r="822" spans="1:26" s="209" customFormat="1" ht="16.5" customHeight="1" x14ac:dyDescent="0.25">
      <c r="A822" s="207">
        <v>5388</v>
      </c>
      <c r="B822" s="208">
        <v>43210</v>
      </c>
      <c r="C822" s="209" t="s">
        <v>590</v>
      </c>
      <c r="D822" s="209">
        <v>68.900000000000006</v>
      </c>
      <c r="E822" s="209">
        <v>68</v>
      </c>
      <c r="F822" s="209" t="s">
        <v>193</v>
      </c>
      <c r="G822" s="209">
        <v>625212</v>
      </c>
      <c r="H822" s="209">
        <v>13160</v>
      </c>
      <c r="I822" s="209">
        <v>22.5</v>
      </c>
      <c r="J822" s="209">
        <v>112</v>
      </c>
      <c r="K822" s="209">
        <v>112</v>
      </c>
      <c r="L822" s="209">
        <v>19.5</v>
      </c>
      <c r="M822" s="209">
        <v>0.9370860927152318</v>
      </c>
      <c r="N822" s="209">
        <v>4.9599000000000002</v>
      </c>
      <c r="O822" s="209">
        <v>5.0041000000000002</v>
      </c>
      <c r="P822" s="209">
        <v>0.53900000000000003</v>
      </c>
      <c r="Q822" s="209">
        <v>0.54400000000000004</v>
      </c>
      <c r="R822" s="209">
        <v>4.9695999999999998</v>
      </c>
      <c r="S822" s="209">
        <v>5.3999999999999999E-2</v>
      </c>
      <c r="T822" s="209">
        <v>5.3999999999999999E-2</v>
      </c>
      <c r="U822" s="209">
        <v>5.0999999999999997E-2</v>
      </c>
      <c r="V822" s="209">
        <v>5.0999999999999997E-2</v>
      </c>
      <c r="W822" s="209" t="s">
        <v>148</v>
      </c>
      <c r="X822" s="209" t="s">
        <v>189</v>
      </c>
      <c r="Y822" s="209" t="s">
        <v>89</v>
      </c>
      <c r="Z822" s="209" t="s">
        <v>198</v>
      </c>
    </row>
    <row r="823" spans="1:26" s="209" customFormat="1" ht="16.5" customHeight="1" x14ac:dyDescent="0.25">
      <c r="A823" s="207">
        <v>5387</v>
      </c>
      <c r="B823" s="208">
        <v>43210</v>
      </c>
      <c r="C823" s="209" t="s">
        <v>996</v>
      </c>
      <c r="D823" s="209">
        <v>68.900000000000006</v>
      </c>
      <c r="E823" s="209">
        <v>68</v>
      </c>
      <c r="F823" s="209" t="s">
        <v>193</v>
      </c>
      <c r="G823" s="209">
        <v>625212</v>
      </c>
      <c r="H823" s="209">
        <v>13160</v>
      </c>
      <c r="I823" s="209">
        <v>22.7</v>
      </c>
      <c r="J823" s="209">
        <v>112</v>
      </c>
      <c r="K823" s="209">
        <v>112</v>
      </c>
      <c r="L823" s="209">
        <v>19.7</v>
      </c>
      <c r="M823" s="209">
        <v>0.93584656084656093</v>
      </c>
      <c r="N823" s="209">
        <v>4.9272</v>
      </c>
      <c r="O823" s="209">
        <v>4.8681000000000001</v>
      </c>
      <c r="P823" s="209">
        <v>0.59499999999999997</v>
      </c>
      <c r="Q823" s="209">
        <v>0.57799999999999996</v>
      </c>
      <c r="R823" s="209">
        <v>4.9695999999999998</v>
      </c>
      <c r="S823" s="209">
        <v>0.06</v>
      </c>
      <c r="T823" s="209">
        <v>5.8999999999999997E-2</v>
      </c>
      <c r="U823" s="209">
        <v>5.6000000000000001E-2</v>
      </c>
      <c r="V823" s="209">
        <v>5.6000000000000001E-2</v>
      </c>
      <c r="W823" s="209" t="s">
        <v>148</v>
      </c>
      <c r="X823" s="209" t="s">
        <v>189</v>
      </c>
      <c r="Y823" s="209" t="s">
        <v>89</v>
      </c>
      <c r="Z823" s="209" t="s">
        <v>198</v>
      </c>
    </row>
    <row r="824" spans="1:26" s="209" customFormat="1" ht="16.5" customHeight="1" x14ac:dyDescent="0.25">
      <c r="A824" s="207">
        <v>5386</v>
      </c>
      <c r="B824" s="208">
        <v>43210</v>
      </c>
      <c r="C824" s="209" t="s">
        <v>229</v>
      </c>
      <c r="D824" s="209">
        <v>68.900000000000006</v>
      </c>
      <c r="E824" s="209">
        <v>68</v>
      </c>
      <c r="F824" s="209" t="s">
        <v>193</v>
      </c>
      <c r="G824" s="209">
        <v>625212</v>
      </c>
      <c r="H824" s="209">
        <v>13160</v>
      </c>
      <c r="I824" s="209">
        <v>22.6</v>
      </c>
      <c r="J824" s="209">
        <v>110</v>
      </c>
      <c r="K824" s="209">
        <v>110</v>
      </c>
      <c r="L824" s="209">
        <v>19.7</v>
      </c>
      <c r="M824" s="209">
        <v>0.93584656084656093</v>
      </c>
      <c r="N824" s="209">
        <v>4.9146000000000001</v>
      </c>
      <c r="O824" s="209">
        <v>4.9908999999999999</v>
      </c>
      <c r="P824" s="209">
        <v>0.47499999999999998</v>
      </c>
      <c r="Q824" s="209">
        <v>0.48199999999999998</v>
      </c>
      <c r="R824" s="209">
        <v>4.9695999999999998</v>
      </c>
      <c r="S824" s="209">
        <v>4.8000000000000001E-2</v>
      </c>
      <c r="T824" s="209">
        <v>4.8000000000000001E-2</v>
      </c>
      <c r="U824" s="209">
        <v>4.4999999999999998E-2</v>
      </c>
      <c r="V824" s="209">
        <v>4.4999999999999998E-2</v>
      </c>
      <c r="W824" s="209" t="s">
        <v>148</v>
      </c>
      <c r="X824" s="209" t="s">
        <v>189</v>
      </c>
      <c r="Y824" s="209" t="s">
        <v>89</v>
      </c>
      <c r="Z824" s="209" t="s">
        <v>198</v>
      </c>
    </row>
    <row r="825" spans="1:26" s="209" customFormat="1" ht="16.5" customHeight="1" x14ac:dyDescent="0.25">
      <c r="A825" s="207">
        <v>5385</v>
      </c>
      <c r="B825" s="208">
        <v>43210</v>
      </c>
      <c r="C825" s="209" t="s">
        <v>1259</v>
      </c>
      <c r="D825" s="209">
        <v>68.900000000000006</v>
      </c>
      <c r="E825" s="209">
        <v>68</v>
      </c>
      <c r="F825" s="209" t="s">
        <v>193</v>
      </c>
      <c r="G825" s="209">
        <v>625212</v>
      </c>
      <c r="H825" s="209">
        <v>13160</v>
      </c>
      <c r="I825" s="209">
        <v>22.6</v>
      </c>
      <c r="J825" s="209">
        <v>110</v>
      </c>
      <c r="K825" s="209">
        <v>110</v>
      </c>
      <c r="L825" s="209">
        <v>19.7</v>
      </c>
      <c r="M825" s="209">
        <v>0.93584656084656093</v>
      </c>
      <c r="N825" s="209">
        <v>5.0106999999999999</v>
      </c>
      <c r="O825" s="209">
        <v>5.0229999999999997</v>
      </c>
      <c r="P825" s="209">
        <v>0.54</v>
      </c>
      <c r="Q825" s="209">
        <v>0.52600000000000002</v>
      </c>
      <c r="R825" s="209">
        <v>4.9695999999999998</v>
      </c>
      <c r="S825" s="209">
        <v>5.3999999999999999E-2</v>
      </c>
      <c r="T825" s="209">
        <v>5.1999999999999998E-2</v>
      </c>
      <c r="U825" s="209">
        <v>0.05</v>
      </c>
      <c r="V825" s="209">
        <v>0.05</v>
      </c>
      <c r="W825" s="209" t="s">
        <v>148</v>
      </c>
      <c r="X825" s="209" t="s">
        <v>189</v>
      </c>
      <c r="Y825" s="209" t="s">
        <v>89</v>
      </c>
      <c r="Z825" s="209" t="s">
        <v>198</v>
      </c>
    </row>
    <row r="826" spans="1:26" s="209" customFormat="1" ht="16.5" customHeight="1" x14ac:dyDescent="0.25">
      <c r="A826" s="207">
        <v>5384</v>
      </c>
      <c r="B826" s="208">
        <v>43210</v>
      </c>
      <c r="C826" s="209" t="s">
        <v>1389</v>
      </c>
      <c r="D826" s="209">
        <v>68.900000000000006</v>
      </c>
      <c r="E826" s="209">
        <v>68</v>
      </c>
      <c r="F826" s="209" t="s">
        <v>187</v>
      </c>
      <c r="G826" s="209">
        <v>916148</v>
      </c>
      <c r="H826" s="209">
        <v>13160</v>
      </c>
      <c r="I826" s="209">
        <v>34.4</v>
      </c>
      <c r="J826" s="209">
        <v>77</v>
      </c>
      <c r="K826" s="209">
        <v>77</v>
      </c>
      <c r="L826" s="209">
        <v>32.9</v>
      </c>
      <c r="M826" s="209">
        <v>0.86070559610705588</v>
      </c>
      <c r="N826" s="209">
        <v>5.0186000000000002</v>
      </c>
      <c r="O826" s="209">
        <v>4.8445999999999998</v>
      </c>
      <c r="P826" s="209">
        <v>0.248</v>
      </c>
      <c r="Q826" s="209">
        <v>0.224</v>
      </c>
      <c r="R826" s="209">
        <v>4.9695999999999998</v>
      </c>
      <c r="S826" s="209">
        <v>2.5000000000000001E-2</v>
      </c>
      <c r="T826" s="209">
        <v>2.3E-2</v>
      </c>
      <c r="U826" s="209">
        <v>2.1000000000000001E-2</v>
      </c>
      <c r="V826" s="209">
        <v>2.1000000000000001E-2</v>
      </c>
      <c r="W826" s="209" t="s">
        <v>148</v>
      </c>
      <c r="X826" s="209" t="s">
        <v>189</v>
      </c>
      <c r="Y826" s="209" t="s">
        <v>89</v>
      </c>
      <c r="Z826" s="209" t="s">
        <v>207</v>
      </c>
    </row>
    <row r="827" spans="1:26" s="209" customFormat="1" ht="16.5" customHeight="1" x14ac:dyDescent="0.25">
      <c r="A827" s="207">
        <v>5383</v>
      </c>
      <c r="B827" s="208">
        <v>43210</v>
      </c>
      <c r="C827" s="209" t="s">
        <v>1021</v>
      </c>
      <c r="D827" s="209">
        <v>68.900000000000006</v>
      </c>
      <c r="E827" s="209">
        <v>68</v>
      </c>
      <c r="F827" s="209" t="s">
        <v>187</v>
      </c>
      <c r="G827" s="209">
        <v>916148</v>
      </c>
      <c r="H827" s="209">
        <v>13160</v>
      </c>
      <c r="I827" s="209">
        <v>34.5</v>
      </c>
      <c r="J827" s="209">
        <v>76</v>
      </c>
      <c r="K827" s="209">
        <v>76</v>
      </c>
      <c r="L827" s="209">
        <v>33.1</v>
      </c>
      <c r="M827" s="209">
        <v>0.85965978128797083</v>
      </c>
      <c r="N827" s="209">
        <v>5.0486000000000004</v>
      </c>
      <c r="O827" s="209">
        <v>4.8003999999999998</v>
      </c>
      <c r="P827" s="209">
        <v>0.21299999999999999</v>
      </c>
      <c r="Q827" s="209">
        <v>0.20300000000000001</v>
      </c>
      <c r="R827" s="209">
        <v>4.9695999999999998</v>
      </c>
      <c r="S827" s="209">
        <v>2.1000000000000001E-2</v>
      </c>
      <c r="T827" s="209">
        <v>2.1000000000000001E-2</v>
      </c>
      <c r="U827" s="209">
        <v>1.7999999999999999E-2</v>
      </c>
      <c r="V827" s="209">
        <v>1.7999999999999999E-2</v>
      </c>
      <c r="W827" s="209" t="s">
        <v>148</v>
      </c>
      <c r="X827" s="209" t="s">
        <v>189</v>
      </c>
      <c r="Y827" s="209" t="s">
        <v>89</v>
      </c>
      <c r="Z827" s="209" t="s">
        <v>207</v>
      </c>
    </row>
    <row r="828" spans="1:26" s="209" customFormat="1" ht="16.5" customHeight="1" x14ac:dyDescent="0.25">
      <c r="A828" s="207">
        <v>5382</v>
      </c>
      <c r="B828" s="208">
        <v>43209</v>
      </c>
      <c r="C828" s="209" t="s">
        <v>957</v>
      </c>
      <c r="D828" s="209">
        <v>69.8</v>
      </c>
      <c r="E828" s="209">
        <v>86</v>
      </c>
      <c r="F828" s="209" t="s">
        <v>187</v>
      </c>
      <c r="G828" s="209">
        <v>916148</v>
      </c>
      <c r="H828" s="209">
        <v>13160</v>
      </c>
      <c r="I828" s="209">
        <v>34.5</v>
      </c>
      <c r="J828" s="209">
        <v>77</v>
      </c>
      <c r="K828" s="209">
        <v>77</v>
      </c>
      <c r="L828" s="209">
        <v>33</v>
      </c>
      <c r="M828" s="209">
        <v>0.86018237082066873</v>
      </c>
      <c r="N828" s="209">
        <v>4.6493000000000002</v>
      </c>
      <c r="O828" s="209">
        <v>4.7996999999999996</v>
      </c>
      <c r="P828" s="209">
        <v>0.3</v>
      </c>
      <c r="Q828" s="209">
        <v>0.31900000000000001</v>
      </c>
      <c r="R828" s="209">
        <v>5.1101999999999999</v>
      </c>
      <c r="S828" s="209">
        <v>3.3000000000000002E-2</v>
      </c>
      <c r="T828" s="209">
        <v>3.4000000000000002E-2</v>
      </c>
      <c r="U828" s="209">
        <v>2.9000000000000001E-2</v>
      </c>
      <c r="V828" s="209">
        <v>2.9000000000000001E-2</v>
      </c>
      <c r="W828" s="209" t="s">
        <v>148</v>
      </c>
      <c r="X828" s="209" t="s">
        <v>189</v>
      </c>
      <c r="Y828" s="209" t="s">
        <v>89</v>
      </c>
      <c r="Z828" s="209" t="s">
        <v>207</v>
      </c>
    </row>
    <row r="829" spans="1:26" s="209" customFormat="1" ht="16.5" customHeight="1" x14ac:dyDescent="0.25">
      <c r="A829" s="207">
        <v>5381</v>
      </c>
      <c r="B829" s="208">
        <v>43209</v>
      </c>
      <c r="C829" s="209" t="s">
        <v>479</v>
      </c>
      <c r="D829" s="209">
        <v>69.8</v>
      </c>
      <c r="E829" s="209">
        <v>86</v>
      </c>
      <c r="F829" s="209" t="s">
        <v>193</v>
      </c>
      <c r="G829" s="209">
        <v>625212</v>
      </c>
      <c r="H829" s="209">
        <v>13160</v>
      </c>
      <c r="I829" s="209">
        <v>22.5</v>
      </c>
      <c r="J829" s="209">
        <v>110</v>
      </c>
      <c r="K829" s="209">
        <v>110</v>
      </c>
      <c r="L829" s="209">
        <v>19.600000000000001</v>
      </c>
      <c r="M829" s="209">
        <v>0.93646591661151557</v>
      </c>
      <c r="N829" s="209">
        <v>4.9028</v>
      </c>
      <c r="O829" s="209">
        <v>4.8711000000000002</v>
      </c>
      <c r="P829" s="209">
        <v>0.68</v>
      </c>
      <c r="Q829" s="209">
        <v>0.69599999999999995</v>
      </c>
      <c r="R829" s="209">
        <v>5.1101999999999999</v>
      </c>
      <c r="S829" s="209">
        <v>7.0999999999999994E-2</v>
      </c>
      <c r="T829" s="209">
        <v>7.2999999999999995E-2</v>
      </c>
      <c r="U829" s="209">
        <v>6.7000000000000004E-2</v>
      </c>
      <c r="V829" s="209">
        <v>6.7000000000000004E-2</v>
      </c>
      <c r="W829" s="209" t="s">
        <v>148</v>
      </c>
      <c r="X829" s="209" t="s">
        <v>189</v>
      </c>
      <c r="Y829" s="209" t="s">
        <v>89</v>
      </c>
      <c r="Z829" s="209" t="s">
        <v>198</v>
      </c>
    </row>
    <row r="830" spans="1:26" s="209" customFormat="1" ht="16.5" customHeight="1" x14ac:dyDescent="0.25">
      <c r="A830" s="207">
        <v>5380</v>
      </c>
      <c r="B830" s="208">
        <v>43209</v>
      </c>
      <c r="C830" s="209" t="s">
        <v>1160</v>
      </c>
      <c r="D830" s="209">
        <v>69.8</v>
      </c>
      <c r="E830" s="209">
        <v>86</v>
      </c>
      <c r="F830" s="209" t="s">
        <v>193</v>
      </c>
      <c r="G830" s="209">
        <v>625212</v>
      </c>
      <c r="H830" s="209">
        <v>13160</v>
      </c>
      <c r="I830" s="209">
        <v>22.1</v>
      </c>
      <c r="J830" s="209">
        <v>111</v>
      </c>
      <c r="K830" s="209">
        <v>111</v>
      </c>
      <c r="L830" s="209">
        <v>19.100000000000001</v>
      </c>
      <c r="M830" s="209">
        <v>0.93957503320053126</v>
      </c>
      <c r="N830" s="209">
        <v>4.9527999999999999</v>
      </c>
      <c r="O830" s="209">
        <v>4.7005999999999997</v>
      </c>
      <c r="P830" s="209">
        <v>0.504</v>
      </c>
      <c r="Q830" s="209">
        <v>0.49299999999999999</v>
      </c>
      <c r="R830" s="209">
        <v>5.1101999999999999</v>
      </c>
      <c r="S830" s="209">
        <v>5.1999999999999998E-2</v>
      </c>
      <c r="T830" s="209">
        <v>5.3999999999999999E-2</v>
      </c>
      <c r="U830" s="209">
        <v>0.05</v>
      </c>
      <c r="V830" s="209">
        <v>0.05</v>
      </c>
      <c r="W830" s="209" t="s">
        <v>148</v>
      </c>
      <c r="X830" s="209" t="s">
        <v>189</v>
      </c>
      <c r="Y830" s="209" t="s">
        <v>89</v>
      </c>
      <c r="Z830" s="209" t="s">
        <v>198</v>
      </c>
    </row>
    <row r="831" spans="1:26" s="209" customFormat="1" ht="16.5" customHeight="1" x14ac:dyDescent="0.25">
      <c r="A831" s="207">
        <v>5379</v>
      </c>
      <c r="B831" s="208">
        <v>43209</v>
      </c>
      <c r="C831" s="209" t="s">
        <v>1252</v>
      </c>
      <c r="D831" s="209">
        <v>69.8</v>
      </c>
      <c r="E831" s="209">
        <v>86</v>
      </c>
      <c r="F831" s="209" t="s">
        <v>193</v>
      </c>
      <c r="G831" s="209">
        <v>625212</v>
      </c>
      <c r="H831" s="209">
        <v>13160</v>
      </c>
      <c r="I831" s="209">
        <v>22.6</v>
      </c>
      <c r="J831" s="209">
        <v>111</v>
      </c>
      <c r="K831" s="209">
        <v>111</v>
      </c>
      <c r="L831" s="209">
        <v>19.600000000000001</v>
      </c>
      <c r="M831" s="209">
        <v>0.93646591661151557</v>
      </c>
      <c r="N831" s="209">
        <v>4.9926000000000004</v>
      </c>
      <c r="O831" s="209">
        <v>4.8654999999999999</v>
      </c>
      <c r="P831" s="209">
        <v>0.57599999999999996</v>
      </c>
      <c r="Q831" s="209">
        <v>0.56200000000000006</v>
      </c>
      <c r="R831" s="209">
        <v>5.1101999999999999</v>
      </c>
      <c r="S831" s="209">
        <v>5.8999999999999997E-2</v>
      </c>
      <c r="T831" s="209">
        <v>5.8999999999999997E-2</v>
      </c>
      <c r="U831" s="209">
        <v>5.5E-2</v>
      </c>
      <c r="V831" s="209">
        <v>5.5E-2</v>
      </c>
      <c r="W831" s="209" t="s">
        <v>148</v>
      </c>
      <c r="X831" s="209" t="s">
        <v>189</v>
      </c>
      <c r="Y831" s="209" t="s">
        <v>89</v>
      </c>
      <c r="Z831" s="209" t="s">
        <v>198</v>
      </c>
    </row>
    <row r="832" spans="1:26" s="209" customFormat="1" ht="16.5" customHeight="1" x14ac:dyDescent="0.25">
      <c r="A832" s="207">
        <v>5378</v>
      </c>
      <c r="B832" s="208">
        <v>43209</v>
      </c>
      <c r="C832" s="209" t="s">
        <v>1247</v>
      </c>
      <c r="D832" s="209">
        <v>69.8</v>
      </c>
      <c r="E832" s="209">
        <v>86</v>
      </c>
      <c r="F832" s="209" t="s">
        <v>193</v>
      </c>
      <c r="G832" s="209">
        <v>625212</v>
      </c>
      <c r="H832" s="209">
        <v>13160</v>
      </c>
      <c r="I832" s="209">
        <v>22.1</v>
      </c>
      <c r="J832" s="209">
        <v>111</v>
      </c>
      <c r="K832" s="209">
        <v>111</v>
      </c>
      <c r="L832" s="209">
        <v>19.100000000000001</v>
      </c>
      <c r="M832" s="209">
        <v>0.93957503320053126</v>
      </c>
      <c r="N832" s="209">
        <v>4.9558999999999997</v>
      </c>
      <c r="O832" s="209">
        <v>4.8860999999999999</v>
      </c>
      <c r="P832" s="209">
        <v>0.44600000000000001</v>
      </c>
      <c r="Q832" s="209">
        <v>0.45900000000000002</v>
      </c>
      <c r="R832" s="209">
        <v>5.1101999999999999</v>
      </c>
      <c r="S832" s="209">
        <v>4.5999999999999999E-2</v>
      </c>
      <c r="T832" s="209">
        <v>4.8000000000000001E-2</v>
      </c>
      <c r="U832" s="209">
        <v>4.3999999999999997E-2</v>
      </c>
      <c r="V832" s="209">
        <v>4.3999999999999997E-2</v>
      </c>
      <c r="W832" s="209" t="s">
        <v>148</v>
      </c>
      <c r="X832" s="209" t="s">
        <v>189</v>
      </c>
      <c r="Y832" s="209" t="s">
        <v>89</v>
      </c>
      <c r="Z832" s="209" t="s">
        <v>198</v>
      </c>
    </row>
    <row r="833" spans="1:26" s="209" customFormat="1" ht="16.5" customHeight="1" x14ac:dyDescent="0.25">
      <c r="A833" s="207">
        <v>5377</v>
      </c>
      <c r="B833" s="208">
        <v>43209</v>
      </c>
      <c r="C833" s="209" t="s">
        <v>519</v>
      </c>
      <c r="D833" s="209">
        <v>69.8</v>
      </c>
      <c r="E833" s="209">
        <v>86</v>
      </c>
      <c r="F833" s="209" t="s">
        <v>193</v>
      </c>
      <c r="G833" s="209">
        <v>625212</v>
      </c>
      <c r="H833" s="209">
        <v>13160</v>
      </c>
      <c r="I833" s="209">
        <v>22.1</v>
      </c>
      <c r="J833" s="209">
        <v>111</v>
      </c>
      <c r="K833" s="209">
        <v>111</v>
      </c>
      <c r="L833" s="209">
        <v>19.100000000000001</v>
      </c>
      <c r="M833" s="209">
        <v>0.93957503320053126</v>
      </c>
      <c r="N833" s="209">
        <v>5.0067000000000004</v>
      </c>
      <c r="O833" s="209">
        <v>4.7088999999999999</v>
      </c>
      <c r="P833" s="209">
        <v>0.48</v>
      </c>
      <c r="Q833" s="209">
        <v>0.442</v>
      </c>
      <c r="R833" s="209">
        <v>5.1101999999999999</v>
      </c>
      <c r="S833" s="209">
        <v>4.9000000000000002E-2</v>
      </c>
      <c r="T833" s="209">
        <v>4.8000000000000001E-2</v>
      </c>
      <c r="U833" s="209">
        <v>4.5999999999999999E-2</v>
      </c>
      <c r="V833" s="209">
        <v>4.5999999999999999E-2</v>
      </c>
      <c r="W833" s="209" t="s">
        <v>148</v>
      </c>
      <c r="X833" s="209" t="s">
        <v>189</v>
      </c>
      <c r="Y833" s="209" t="s">
        <v>89</v>
      </c>
      <c r="Z833" s="209" t="s">
        <v>198</v>
      </c>
    </row>
    <row r="834" spans="1:26" s="209" customFormat="1" ht="16.5" customHeight="1" x14ac:dyDescent="0.25">
      <c r="A834" s="207">
        <v>5376</v>
      </c>
      <c r="B834" s="208">
        <v>43209</v>
      </c>
      <c r="C834" s="209" t="s">
        <v>476</v>
      </c>
      <c r="D834" s="209">
        <v>69.8</v>
      </c>
      <c r="E834" s="209">
        <v>86</v>
      </c>
      <c r="F834" s="209" t="s">
        <v>187</v>
      </c>
      <c r="G834" s="209">
        <v>916148</v>
      </c>
      <c r="H834" s="209">
        <v>13160</v>
      </c>
      <c r="I834" s="209">
        <v>34.700000000000003</v>
      </c>
      <c r="J834" s="209">
        <v>76</v>
      </c>
      <c r="K834" s="209">
        <v>76</v>
      </c>
      <c r="L834" s="209">
        <v>33.299999999999997</v>
      </c>
      <c r="M834" s="209">
        <v>0.85861650485436891</v>
      </c>
      <c r="N834" s="209">
        <v>4.8653000000000004</v>
      </c>
      <c r="O834" s="209">
        <v>4.9833999999999996</v>
      </c>
      <c r="P834" s="209">
        <v>0.25700000000000001</v>
      </c>
      <c r="Q834" s="209">
        <v>0.26300000000000001</v>
      </c>
      <c r="R834" s="209">
        <v>5.1101999999999999</v>
      </c>
      <c r="S834" s="209">
        <v>2.7E-2</v>
      </c>
      <c r="T834" s="209">
        <v>2.7E-2</v>
      </c>
      <c r="U834" s="209">
        <v>2.3E-2</v>
      </c>
      <c r="V834" s="209">
        <v>2.3E-2</v>
      </c>
      <c r="W834" s="209" t="s">
        <v>148</v>
      </c>
      <c r="X834" s="209" t="s">
        <v>189</v>
      </c>
      <c r="Y834" s="209" t="s">
        <v>89</v>
      </c>
      <c r="Z834" s="209" t="s">
        <v>207</v>
      </c>
    </row>
    <row r="835" spans="1:26" s="209" customFormat="1" ht="16.5" customHeight="1" x14ac:dyDescent="0.25">
      <c r="A835" s="207">
        <v>5375</v>
      </c>
      <c r="B835" s="208">
        <v>43208</v>
      </c>
      <c r="C835" s="209" t="s">
        <v>369</v>
      </c>
      <c r="D835" s="209">
        <v>70.2</v>
      </c>
      <c r="E835" s="209">
        <v>57</v>
      </c>
      <c r="F835" s="209" t="s">
        <v>187</v>
      </c>
      <c r="G835" s="209">
        <v>916148</v>
      </c>
      <c r="H835" s="209">
        <v>13160</v>
      </c>
      <c r="I835" s="209">
        <v>33.799999999999997</v>
      </c>
      <c r="J835" s="209">
        <v>78</v>
      </c>
      <c r="K835" s="209">
        <v>78</v>
      </c>
      <c r="L835" s="209">
        <v>32.200000000000003</v>
      </c>
      <c r="M835" s="209">
        <v>0.86438607208307883</v>
      </c>
      <c r="N835" s="209">
        <v>4.9809000000000001</v>
      </c>
      <c r="O835" s="209">
        <v>4.6822999999999997</v>
      </c>
      <c r="P835" s="209">
        <v>0.17199999999999999</v>
      </c>
      <c r="Q835" s="209">
        <v>0.17100000000000001</v>
      </c>
      <c r="R835" s="209">
        <v>5.2149999999999999</v>
      </c>
      <c r="S835" s="209">
        <v>1.7999999999999999E-2</v>
      </c>
      <c r="T835" s="209">
        <v>1.9E-2</v>
      </c>
      <c r="U835" s="209">
        <v>1.6E-2</v>
      </c>
      <c r="V835" s="209">
        <v>1.6E-2</v>
      </c>
      <c r="W835" s="209" t="s">
        <v>148</v>
      </c>
      <c r="X835" s="209" t="s">
        <v>189</v>
      </c>
      <c r="Y835" s="209" t="s">
        <v>89</v>
      </c>
      <c r="Z835" s="209" t="s">
        <v>207</v>
      </c>
    </row>
    <row r="836" spans="1:26" s="209" customFormat="1" ht="16.5" customHeight="1" x14ac:dyDescent="0.25">
      <c r="A836" s="207">
        <v>5374</v>
      </c>
      <c r="B836" s="208">
        <v>43208</v>
      </c>
      <c r="C836" s="209" t="s">
        <v>664</v>
      </c>
      <c r="D836" s="209">
        <v>70.2</v>
      </c>
      <c r="E836" s="209">
        <v>57</v>
      </c>
      <c r="F836" s="209" t="s">
        <v>193</v>
      </c>
      <c r="G836" s="209">
        <v>625212</v>
      </c>
      <c r="H836" s="209">
        <v>13160</v>
      </c>
      <c r="I836" s="209">
        <v>21.8</v>
      </c>
      <c r="J836" s="209">
        <v>110</v>
      </c>
      <c r="K836" s="209">
        <v>110</v>
      </c>
      <c r="L836" s="209">
        <v>18.899999999999999</v>
      </c>
      <c r="M836" s="209">
        <v>0.94082446808510634</v>
      </c>
      <c r="N836" s="209">
        <v>5.0052000000000003</v>
      </c>
      <c r="O836" s="209">
        <v>4.9425999999999997</v>
      </c>
      <c r="P836" s="209">
        <v>0.45100000000000001</v>
      </c>
      <c r="Q836" s="209">
        <v>0.46400000000000002</v>
      </c>
      <c r="R836" s="209">
        <v>5.2149999999999999</v>
      </c>
      <c r="S836" s="209">
        <v>4.7E-2</v>
      </c>
      <c r="T836" s="209">
        <v>4.9000000000000002E-2</v>
      </c>
      <c r="U836" s="209">
        <v>4.4999999999999998E-2</v>
      </c>
      <c r="V836" s="209">
        <v>4.4999999999999998E-2</v>
      </c>
      <c r="W836" s="209" t="s">
        <v>148</v>
      </c>
      <c r="X836" s="209" t="s">
        <v>189</v>
      </c>
      <c r="Y836" s="209" t="s">
        <v>89</v>
      </c>
      <c r="Z836" s="209" t="s">
        <v>198</v>
      </c>
    </row>
    <row r="837" spans="1:26" s="209" customFormat="1" ht="16.5" customHeight="1" x14ac:dyDescent="0.25">
      <c r="A837" s="207">
        <v>5373</v>
      </c>
      <c r="B837" s="208">
        <v>43208</v>
      </c>
      <c r="C837" s="209" t="s">
        <v>709</v>
      </c>
      <c r="D837" s="209">
        <v>70.2</v>
      </c>
      <c r="E837" s="209">
        <v>57</v>
      </c>
      <c r="F837" s="209" t="s">
        <v>193</v>
      </c>
      <c r="G837" s="209">
        <v>625212</v>
      </c>
      <c r="H837" s="209">
        <v>13160</v>
      </c>
      <c r="I837" s="209">
        <v>21.4</v>
      </c>
      <c r="J837" s="209">
        <v>113</v>
      </c>
      <c r="K837" s="209">
        <v>113</v>
      </c>
      <c r="L837" s="209">
        <v>18.399999999999999</v>
      </c>
      <c r="M837" s="209">
        <v>0.94396264176117406</v>
      </c>
      <c r="N837" s="209">
        <v>4.9505999999999997</v>
      </c>
      <c r="O837" s="209">
        <v>4.9814999999999996</v>
      </c>
      <c r="P837" s="209">
        <v>0.34200000000000003</v>
      </c>
      <c r="Q837" s="209">
        <v>0.34399999999999997</v>
      </c>
      <c r="R837" s="209">
        <v>5.2149999999999999</v>
      </c>
      <c r="S837" s="209">
        <v>3.5999999999999997E-2</v>
      </c>
      <c r="T837" s="209">
        <v>3.5999999999999997E-2</v>
      </c>
      <c r="U837" s="209">
        <v>3.4000000000000002E-2</v>
      </c>
      <c r="V837" s="209">
        <v>3.4000000000000002E-2</v>
      </c>
      <c r="W837" s="209" t="s">
        <v>148</v>
      </c>
      <c r="X837" s="209" t="s">
        <v>189</v>
      </c>
      <c r="Y837" s="209" t="s">
        <v>89</v>
      </c>
      <c r="Z837" s="209" t="s">
        <v>198</v>
      </c>
    </row>
    <row r="838" spans="1:26" s="209" customFormat="1" ht="16.5" customHeight="1" x14ac:dyDescent="0.25">
      <c r="A838" s="207">
        <v>5372</v>
      </c>
      <c r="B838" s="208">
        <v>43208</v>
      </c>
      <c r="C838" s="209" t="s">
        <v>1309</v>
      </c>
      <c r="D838" s="209">
        <v>70.2</v>
      </c>
      <c r="E838" s="209">
        <v>57</v>
      </c>
      <c r="F838" s="209" t="s">
        <v>193</v>
      </c>
      <c r="G838" s="209">
        <v>625212</v>
      </c>
      <c r="H838" s="209">
        <v>13160</v>
      </c>
      <c r="I838" s="209">
        <v>22.1</v>
      </c>
      <c r="J838" s="209">
        <v>113</v>
      </c>
      <c r="K838" s="209">
        <v>113</v>
      </c>
      <c r="L838" s="209">
        <v>19</v>
      </c>
      <c r="M838" s="209">
        <v>0.94019933554817281</v>
      </c>
      <c r="N838" s="209">
        <v>4.9667000000000003</v>
      </c>
      <c r="O838" s="209">
        <v>4.9009</v>
      </c>
      <c r="P838" s="209">
        <v>0.39</v>
      </c>
      <c r="Q838" s="209">
        <v>0.40400000000000003</v>
      </c>
      <c r="R838" s="209">
        <v>5.2149999999999999</v>
      </c>
      <c r="S838" s="209">
        <v>4.1000000000000002E-2</v>
      </c>
      <c r="T838" s="209">
        <v>4.2999999999999997E-2</v>
      </c>
      <c r="U838" s="209">
        <v>3.9E-2</v>
      </c>
      <c r="V838" s="209">
        <v>3.9E-2</v>
      </c>
      <c r="W838" s="209" t="s">
        <v>148</v>
      </c>
      <c r="X838" s="209" t="s">
        <v>189</v>
      </c>
      <c r="Y838" s="209" t="s">
        <v>89</v>
      </c>
      <c r="Z838" s="209" t="s">
        <v>198</v>
      </c>
    </row>
    <row r="839" spans="1:26" s="209" customFormat="1" ht="16.5" customHeight="1" x14ac:dyDescent="0.25">
      <c r="A839" s="207">
        <v>5371</v>
      </c>
      <c r="B839" s="208">
        <v>43208</v>
      </c>
      <c r="C839" s="209" t="s">
        <v>631</v>
      </c>
      <c r="D839" s="209">
        <v>70.2</v>
      </c>
      <c r="E839" s="209">
        <v>57</v>
      </c>
      <c r="F839" s="209" t="s">
        <v>193</v>
      </c>
      <c r="G839" s="209">
        <v>625212</v>
      </c>
      <c r="H839" s="209">
        <v>13160</v>
      </c>
      <c r="I839" s="209">
        <v>21</v>
      </c>
      <c r="J839" s="209">
        <v>113</v>
      </c>
      <c r="K839" s="209">
        <v>113</v>
      </c>
      <c r="L839" s="209">
        <v>18</v>
      </c>
      <c r="M839" s="209">
        <v>0.94648829431438131</v>
      </c>
      <c r="N839" s="209">
        <v>5.0117000000000003</v>
      </c>
      <c r="O839" s="209">
        <v>4.7720000000000002</v>
      </c>
      <c r="P839" s="209">
        <v>0.48099999999999998</v>
      </c>
      <c r="Q839" s="209">
        <v>0.45800000000000002</v>
      </c>
      <c r="R839" s="209">
        <v>5.2149999999999999</v>
      </c>
      <c r="S839" s="209">
        <v>0.05</v>
      </c>
      <c r="T839" s="209">
        <v>0.05</v>
      </c>
      <c r="U839" s="209">
        <v>4.7E-2</v>
      </c>
      <c r="V839" s="209">
        <v>4.7E-2</v>
      </c>
      <c r="W839" s="209" t="s">
        <v>148</v>
      </c>
      <c r="X839" s="209" t="s">
        <v>189</v>
      </c>
      <c r="Y839" s="209" t="s">
        <v>89</v>
      </c>
      <c r="Z839" s="209" t="s">
        <v>198</v>
      </c>
    </row>
    <row r="840" spans="1:26" s="209" customFormat="1" ht="16.5" customHeight="1" x14ac:dyDescent="0.25">
      <c r="A840" s="207">
        <v>5370</v>
      </c>
      <c r="B840" s="208">
        <v>43208</v>
      </c>
      <c r="C840" s="209" t="s">
        <v>948</v>
      </c>
      <c r="D840" s="209">
        <v>70.2</v>
      </c>
      <c r="E840" s="209">
        <v>57</v>
      </c>
      <c r="F840" s="209" t="s">
        <v>193</v>
      </c>
      <c r="G840" s="209">
        <v>625212</v>
      </c>
      <c r="H840" s="209">
        <v>13160</v>
      </c>
      <c r="I840" s="209">
        <v>21.9</v>
      </c>
      <c r="J840" s="209">
        <v>111</v>
      </c>
      <c r="K840" s="209">
        <v>111</v>
      </c>
      <c r="L840" s="209">
        <v>19</v>
      </c>
      <c r="M840" s="209">
        <v>0.94019933554817281</v>
      </c>
      <c r="N840" s="209">
        <v>4.9950000000000001</v>
      </c>
      <c r="O840" s="209">
        <v>5.0361000000000002</v>
      </c>
      <c r="P840" s="209">
        <v>0.44</v>
      </c>
      <c r="Q840" s="209">
        <v>0.435</v>
      </c>
      <c r="R840" s="209">
        <v>5.2149999999999999</v>
      </c>
      <c r="S840" s="209">
        <v>4.5999999999999999E-2</v>
      </c>
      <c r="T840" s="209">
        <v>4.4999999999999998E-2</v>
      </c>
      <c r="U840" s="209">
        <v>4.2999999999999997E-2</v>
      </c>
      <c r="V840" s="209">
        <v>4.2999999999999997E-2</v>
      </c>
      <c r="W840" s="209" t="s">
        <v>148</v>
      </c>
      <c r="X840" s="209" t="s">
        <v>189</v>
      </c>
      <c r="Y840" s="209" t="s">
        <v>89</v>
      </c>
      <c r="Z840" s="209" t="s">
        <v>198</v>
      </c>
    </row>
    <row r="841" spans="1:26" s="209" customFormat="1" ht="16.5" customHeight="1" x14ac:dyDescent="0.25">
      <c r="A841" s="207">
        <v>5369</v>
      </c>
      <c r="B841" s="208">
        <v>43208</v>
      </c>
      <c r="C841" s="209" t="s">
        <v>394</v>
      </c>
      <c r="D841" s="209">
        <v>70.2</v>
      </c>
      <c r="E841" s="209">
        <v>57</v>
      </c>
      <c r="F841" s="209" t="s">
        <v>187</v>
      </c>
      <c r="G841" s="209">
        <v>916148</v>
      </c>
      <c r="H841" s="209">
        <v>13160</v>
      </c>
      <c r="I841" s="209">
        <v>33.700000000000003</v>
      </c>
      <c r="J841" s="209">
        <v>77</v>
      </c>
      <c r="K841" s="209">
        <v>77</v>
      </c>
      <c r="L841" s="209">
        <v>32.200000000000003</v>
      </c>
      <c r="M841" s="209">
        <v>0.86438607208307883</v>
      </c>
      <c r="N841" s="209">
        <v>5.0068999999999999</v>
      </c>
      <c r="O841" s="209">
        <v>4.8395000000000001</v>
      </c>
      <c r="P841" s="209">
        <v>0.23</v>
      </c>
      <c r="Q841" s="209">
        <v>0.23799999999999999</v>
      </c>
      <c r="R841" s="209">
        <v>5.2149999999999999</v>
      </c>
      <c r="S841" s="209">
        <v>2.4E-2</v>
      </c>
      <c r="T841" s="209">
        <v>2.5999999999999999E-2</v>
      </c>
      <c r="U841" s="209">
        <v>2.1999999999999999E-2</v>
      </c>
      <c r="V841" s="209">
        <v>2.1999999999999999E-2</v>
      </c>
      <c r="W841" s="209" t="s">
        <v>148</v>
      </c>
      <c r="X841" s="209" t="s">
        <v>189</v>
      </c>
      <c r="Y841" s="209" t="s">
        <v>89</v>
      </c>
      <c r="Z841" s="209" t="s">
        <v>207</v>
      </c>
    </row>
    <row r="842" spans="1:26" s="209" customFormat="1" ht="16.5" customHeight="1" x14ac:dyDescent="0.25">
      <c r="A842" s="207">
        <v>5368</v>
      </c>
      <c r="B842" s="208">
        <v>43208</v>
      </c>
      <c r="C842" s="209" t="s">
        <v>239</v>
      </c>
      <c r="D842" s="209">
        <v>70.2</v>
      </c>
      <c r="E842" s="209">
        <v>57</v>
      </c>
      <c r="F842" s="209" t="s">
        <v>187</v>
      </c>
      <c r="G842" s="209">
        <v>916148</v>
      </c>
      <c r="H842" s="209">
        <v>13160</v>
      </c>
      <c r="I842" s="209">
        <v>33.700000000000003</v>
      </c>
      <c r="J842" s="209">
        <v>77</v>
      </c>
      <c r="K842" s="209">
        <v>77</v>
      </c>
      <c r="L842" s="209">
        <v>32.200000000000003</v>
      </c>
      <c r="M842" s="209">
        <v>0.86438607208307883</v>
      </c>
      <c r="N842" s="209">
        <v>5.0781000000000001</v>
      </c>
      <c r="O842" s="209">
        <v>4.8215000000000003</v>
      </c>
      <c r="P842" s="209">
        <v>0.20399999999999999</v>
      </c>
      <c r="Q842" s="209">
        <v>0.19400000000000001</v>
      </c>
      <c r="R842" s="209">
        <v>5.2149999999999999</v>
      </c>
      <c r="S842" s="209">
        <v>2.1000000000000001E-2</v>
      </c>
      <c r="T842" s="209">
        <v>2.1000000000000001E-2</v>
      </c>
      <c r="U842" s="209">
        <v>1.7999999999999999E-2</v>
      </c>
      <c r="V842" s="209">
        <v>1.7999999999999999E-2</v>
      </c>
      <c r="W842" s="209" t="s">
        <v>148</v>
      </c>
      <c r="X842" s="209" t="s">
        <v>189</v>
      </c>
      <c r="Y842" s="209" t="s">
        <v>89</v>
      </c>
      <c r="Z842" s="209" t="s">
        <v>207</v>
      </c>
    </row>
    <row r="843" spans="1:26" s="209" customFormat="1" ht="16.5" customHeight="1" x14ac:dyDescent="0.25">
      <c r="A843" s="207">
        <v>5367</v>
      </c>
      <c r="B843" s="208">
        <v>43208</v>
      </c>
      <c r="C843" s="209" t="s">
        <v>790</v>
      </c>
      <c r="D843" s="209">
        <v>70.2</v>
      </c>
      <c r="E843" s="209">
        <v>57</v>
      </c>
      <c r="F843" s="209" t="s">
        <v>187</v>
      </c>
      <c r="G843" s="209">
        <v>916148</v>
      </c>
      <c r="H843" s="209">
        <v>13160</v>
      </c>
      <c r="I843" s="209">
        <v>33.200000000000003</v>
      </c>
      <c r="J843" s="209">
        <v>77</v>
      </c>
      <c r="K843" s="209">
        <v>77</v>
      </c>
      <c r="L843" s="209">
        <v>31.7</v>
      </c>
      <c r="M843" s="209">
        <v>0.86703431372549022</v>
      </c>
      <c r="N843" s="209">
        <v>4.7805999999999997</v>
      </c>
      <c r="O843" s="209">
        <v>4.9843000000000002</v>
      </c>
      <c r="P843" s="209">
        <v>0.17399999999999999</v>
      </c>
      <c r="Q843" s="209">
        <v>0.16200000000000001</v>
      </c>
      <c r="R843" s="209">
        <v>5.2149999999999999</v>
      </c>
      <c r="S843" s="209">
        <v>1.9E-2</v>
      </c>
      <c r="T843" s="209">
        <v>1.7000000000000001E-2</v>
      </c>
      <c r="U843" s="209">
        <v>1.6E-2</v>
      </c>
      <c r="V843" s="209">
        <v>1.6E-2</v>
      </c>
      <c r="W843" s="209" t="s">
        <v>148</v>
      </c>
      <c r="X843" s="209" t="s">
        <v>189</v>
      </c>
      <c r="Y843" s="209" t="s">
        <v>89</v>
      </c>
      <c r="Z843" s="209" t="s">
        <v>207</v>
      </c>
    </row>
    <row r="844" spans="1:26" s="209" customFormat="1" ht="16.5" customHeight="1" x14ac:dyDescent="0.25">
      <c r="A844" s="207">
        <v>5366</v>
      </c>
      <c r="B844" s="208">
        <v>43207</v>
      </c>
      <c r="C844" s="209" t="s">
        <v>591</v>
      </c>
      <c r="D844" s="209">
        <v>69.599999999999994</v>
      </c>
      <c r="E844" s="209">
        <v>67</v>
      </c>
      <c r="F844" s="209" t="s">
        <v>193</v>
      </c>
      <c r="G844" s="209">
        <v>625212</v>
      </c>
      <c r="H844" s="209">
        <v>13160</v>
      </c>
      <c r="I844" s="209">
        <v>21.5</v>
      </c>
      <c r="J844" s="209">
        <v>113</v>
      </c>
      <c r="K844" s="209">
        <v>113</v>
      </c>
      <c r="L844" s="209">
        <v>18.5</v>
      </c>
      <c r="M844" s="209">
        <v>0.94333333333333336</v>
      </c>
      <c r="N844" s="209">
        <v>5.0014000000000003</v>
      </c>
      <c r="O844" s="209">
        <v>4.9260999999999999</v>
      </c>
      <c r="P844" s="209">
        <v>0.51200000000000001</v>
      </c>
      <c r="Q844" s="209">
        <v>0.498</v>
      </c>
      <c r="R844" s="209">
        <v>5.3140000000000001</v>
      </c>
      <c r="S844" s="209">
        <v>5.3999999999999999E-2</v>
      </c>
      <c r="T844" s="209">
        <v>5.3999999999999999E-2</v>
      </c>
      <c r="U844" s="209">
        <v>5.0999999999999997E-2</v>
      </c>
      <c r="V844" s="209">
        <v>5.0999999999999997E-2</v>
      </c>
      <c r="W844" s="209" t="s">
        <v>148</v>
      </c>
      <c r="X844" s="209" t="s">
        <v>189</v>
      </c>
      <c r="Y844" s="209" t="s">
        <v>89</v>
      </c>
      <c r="Z844" s="209" t="s">
        <v>198</v>
      </c>
    </row>
    <row r="845" spans="1:26" s="209" customFormat="1" ht="16.5" customHeight="1" x14ac:dyDescent="0.25">
      <c r="A845" s="207">
        <v>5365</v>
      </c>
      <c r="B845" s="208">
        <v>43207</v>
      </c>
      <c r="C845" s="209" t="s">
        <v>1283</v>
      </c>
      <c r="D845" s="209">
        <v>69.599999999999994</v>
      </c>
      <c r="E845" s="209">
        <v>67</v>
      </c>
      <c r="F845" s="209" t="s">
        <v>193</v>
      </c>
      <c r="G845" s="209">
        <v>625212</v>
      </c>
      <c r="H845" s="209">
        <v>13160</v>
      </c>
      <c r="I845" s="209">
        <v>21.5</v>
      </c>
      <c r="J845" s="209">
        <v>113</v>
      </c>
      <c r="K845" s="209">
        <v>113</v>
      </c>
      <c r="L845" s="209">
        <v>18.5</v>
      </c>
      <c r="M845" s="209">
        <v>0.94333333333333336</v>
      </c>
      <c r="N845" s="209">
        <v>5.0583999999999998</v>
      </c>
      <c r="O845" s="209">
        <v>4.9706999999999999</v>
      </c>
      <c r="P845" s="209">
        <v>0.71899999999999997</v>
      </c>
      <c r="Q845" s="209">
        <v>0.73199999999999998</v>
      </c>
      <c r="R845" s="209">
        <v>5.3140000000000001</v>
      </c>
      <c r="S845" s="209">
        <v>7.5999999999999998E-2</v>
      </c>
      <c r="T845" s="209">
        <v>7.8E-2</v>
      </c>
      <c r="U845" s="209">
        <v>7.2999999999999995E-2</v>
      </c>
      <c r="V845" s="209">
        <v>7.2999999999999995E-2</v>
      </c>
      <c r="W845" s="209" t="s">
        <v>148</v>
      </c>
      <c r="X845" s="209" t="s">
        <v>189</v>
      </c>
      <c r="Y845" s="209" t="s">
        <v>89</v>
      </c>
      <c r="Z845" s="209" t="s">
        <v>198</v>
      </c>
    </row>
    <row r="846" spans="1:26" s="209" customFormat="1" ht="16.5" customHeight="1" x14ac:dyDescent="0.25">
      <c r="A846" s="207">
        <v>5364</v>
      </c>
      <c r="B846" s="208">
        <v>43207</v>
      </c>
      <c r="C846" s="209" t="s">
        <v>1387</v>
      </c>
      <c r="D846" s="209">
        <v>69.599999999999994</v>
      </c>
      <c r="E846" s="209">
        <v>67</v>
      </c>
      <c r="F846" s="209" t="s">
        <v>193</v>
      </c>
      <c r="G846" s="209">
        <v>625212</v>
      </c>
      <c r="H846" s="209">
        <v>13160</v>
      </c>
      <c r="I846" s="209">
        <v>21.5</v>
      </c>
      <c r="J846" s="209">
        <v>113</v>
      </c>
      <c r="K846" s="209">
        <v>113</v>
      </c>
      <c r="L846" s="209">
        <v>18.5</v>
      </c>
      <c r="M846" s="209">
        <v>0.94333333333333336</v>
      </c>
      <c r="N846" s="209">
        <v>4.9702000000000002</v>
      </c>
      <c r="O846" s="209">
        <v>5.1009000000000002</v>
      </c>
      <c r="P846" s="209">
        <v>0.44500000000000001</v>
      </c>
      <c r="Q846" s="209">
        <v>0.47399999999999998</v>
      </c>
      <c r="R846" s="209">
        <v>5.3140000000000001</v>
      </c>
      <c r="S846" s="209">
        <v>4.8000000000000001E-2</v>
      </c>
      <c r="T846" s="209">
        <v>4.9000000000000002E-2</v>
      </c>
      <c r="U846" s="209">
        <v>4.5999999999999999E-2</v>
      </c>
      <c r="V846" s="209">
        <v>4.5999999999999999E-2</v>
      </c>
      <c r="W846" s="209" t="s">
        <v>148</v>
      </c>
      <c r="X846" s="209" t="s">
        <v>189</v>
      </c>
      <c r="Y846" s="209" t="s">
        <v>89</v>
      </c>
      <c r="Z846" s="209" t="s">
        <v>198</v>
      </c>
    </row>
    <row r="847" spans="1:26" s="209" customFormat="1" ht="16.5" customHeight="1" x14ac:dyDescent="0.25">
      <c r="A847" s="207">
        <v>5363</v>
      </c>
      <c r="B847" s="208">
        <v>43207</v>
      </c>
      <c r="C847" s="209" t="s">
        <v>1386</v>
      </c>
      <c r="D847" s="209">
        <v>69.599999999999994</v>
      </c>
      <c r="E847" s="209">
        <v>67</v>
      </c>
      <c r="F847" s="209" t="s">
        <v>193</v>
      </c>
      <c r="G847" s="209">
        <v>625212</v>
      </c>
      <c r="H847" s="209">
        <v>13160</v>
      </c>
      <c r="I847" s="209">
        <v>20.9</v>
      </c>
      <c r="J847" s="209">
        <v>110</v>
      </c>
      <c r="K847" s="209">
        <v>110</v>
      </c>
      <c r="L847" s="209">
        <v>18.100000000000001</v>
      </c>
      <c r="M847" s="209">
        <v>0.94585561497326209</v>
      </c>
      <c r="N847" s="209">
        <v>4.8715999999999999</v>
      </c>
      <c r="O847" s="209">
        <v>4.9118000000000004</v>
      </c>
      <c r="P847" s="209">
        <v>0.495</v>
      </c>
      <c r="Q847" s="209">
        <v>0.51300000000000001</v>
      </c>
      <c r="R847" s="209">
        <v>5.3140000000000001</v>
      </c>
      <c r="S847" s="209">
        <v>5.3999999999999999E-2</v>
      </c>
      <c r="T847" s="209">
        <v>5.6000000000000001E-2</v>
      </c>
      <c r="U847" s="209">
        <v>5.1999999999999998E-2</v>
      </c>
      <c r="V847" s="209">
        <v>5.1999999999999998E-2</v>
      </c>
      <c r="W847" s="209" t="s">
        <v>148</v>
      </c>
      <c r="X847" s="209" t="s">
        <v>189</v>
      </c>
      <c r="Y847" s="209" t="s">
        <v>89</v>
      </c>
      <c r="Z847" s="209" t="s">
        <v>198</v>
      </c>
    </row>
    <row r="848" spans="1:26" s="209" customFormat="1" ht="16.5" customHeight="1" x14ac:dyDescent="0.25">
      <c r="A848" s="207">
        <v>5362</v>
      </c>
      <c r="B848" s="208">
        <v>43207</v>
      </c>
      <c r="C848" s="209" t="s">
        <v>1385</v>
      </c>
      <c r="D848" s="209">
        <v>69.599999999999994</v>
      </c>
      <c r="E848" s="209">
        <v>67</v>
      </c>
      <c r="F848" s="209" t="s">
        <v>193</v>
      </c>
      <c r="G848" s="209">
        <v>625212</v>
      </c>
      <c r="H848" s="209">
        <v>13160</v>
      </c>
      <c r="I848" s="209">
        <v>21.3</v>
      </c>
      <c r="J848" s="209">
        <v>109</v>
      </c>
      <c r="K848" s="209">
        <v>109</v>
      </c>
      <c r="L848" s="209">
        <v>17.8</v>
      </c>
      <c r="M848" s="209">
        <v>0.9477561955793703</v>
      </c>
      <c r="N848" s="209">
        <v>4.9005999999999998</v>
      </c>
      <c r="O848" s="209">
        <v>4.9721000000000002</v>
      </c>
      <c r="P848" s="209">
        <v>0.42</v>
      </c>
      <c r="Q848" s="209">
        <v>0.42299999999999999</v>
      </c>
      <c r="R848" s="209">
        <v>5.3140000000000001</v>
      </c>
      <c r="S848" s="209">
        <v>4.5999999999999999E-2</v>
      </c>
      <c r="T848" s="209">
        <v>4.4999999999999998E-2</v>
      </c>
      <c r="U848" s="209">
        <v>4.2999999999999997E-2</v>
      </c>
      <c r="V848" s="209">
        <v>4.2999999999999997E-2</v>
      </c>
      <c r="W848" s="209" t="s">
        <v>148</v>
      </c>
      <c r="X848" s="209" t="s">
        <v>189</v>
      </c>
      <c r="Y848" s="209" t="s">
        <v>89</v>
      </c>
      <c r="Z848" s="209" t="s">
        <v>207</v>
      </c>
    </row>
    <row r="849" spans="1:26" s="209" customFormat="1" ht="16.5" customHeight="1" x14ac:dyDescent="0.25">
      <c r="A849" s="207">
        <v>5361</v>
      </c>
      <c r="B849" s="208">
        <v>43207</v>
      </c>
      <c r="C849" s="209" t="s">
        <v>301</v>
      </c>
      <c r="D849" s="209">
        <v>69.599999999999994</v>
      </c>
      <c r="E849" s="209">
        <v>67</v>
      </c>
      <c r="F849" s="209" t="s">
        <v>187</v>
      </c>
      <c r="G849" s="209">
        <v>916148</v>
      </c>
      <c r="H849" s="209">
        <v>13160</v>
      </c>
      <c r="I849" s="209">
        <v>33.799999999999997</v>
      </c>
      <c r="J849" s="209">
        <v>79</v>
      </c>
      <c r="K849" s="209">
        <v>79</v>
      </c>
      <c r="L849" s="209">
        <v>32.1</v>
      </c>
      <c r="M849" s="209">
        <v>0.86491442542787289</v>
      </c>
      <c r="N849" s="209">
        <v>4.9156000000000004</v>
      </c>
      <c r="O849" s="209">
        <v>4.8337000000000003</v>
      </c>
      <c r="P849" s="209">
        <v>0.16500000000000001</v>
      </c>
      <c r="Q849" s="209">
        <v>0.16600000000000001</v>
      </c>
      <c r="R849" s="209">
        <v>5.3140000000000001</v>
      </c>
      <c r="S849" s="209">
        <v>1.7999999999999999E-2</v>
      </c>
      <c r="T849" s="209">
        <v>1.7999999999999999E-2</v>
      </c>
      <c r="U849" s="209">
        <v>1.6E-2</v>
      </c>
      <c r="V849" s="209">
        <v>1.6E-2</v>
      </c>
      <c r="W849" s="209" t="s">
        <v>148</v>
      </c>
      <c r="X849" s="209" t="s">
        <v>189</v>
      </c>
      <c r="Y849" s="209" t="s">
        <v>89</v>
      </c>
      <c r="Z849" s="209" t="s">
        <v>207</v>
      </c>
    </row>
    <row r="850" spans="1:26" s="209" customFormat="1" ht="16.5" customHeight="1" x14ac:dyDescent="0.25">
      <c r="A850" s="207">
        <v>5360</v>
      </c>
      <c r="B850" s="208">
        <v>43207</v>
      </c>
      <c r="C850" s="209" t="s">
        <v>625</v>
      </c>
      <c r="D850" s="209">
        <v>69.599999999999994</v>
      </c>
      <c r="E850" s="209">
        <v>67</v>
      </c>
      <c r="F850" s="209" t="s">
        <v>187</v>
      </c>
      <c r="G850" s="209">
        <v>916148</v>
      </c>
      <c r="H850" s="209">
        <v>13160</v>
      </c>
      <c r="I850" s="209">
        <v>33.200000000000003</v>
      </c>
      <c r="J850" s="209">
        <v>80</v>
      </c>
      <c r="K850" s="209">
        <v>80</v>
      </c>
      <c r="L850" s="209">
        <v>31.5</v>
      </c>
      <c r="M850" s="209">
        <v>0.86809815950920244</v>
      </c>
      <c r="N850" s="209">
        <v>5.0994000000000002</v>
      </c>
      <c r="O850" s="209">
        <v>4.9340999999999999</v>
      </c>
      <c r="P850" s="209">
        <v>0.16800000000000001</v>
      </c>
      <c r="Q850" s="209">
        <v>0.16300000000000001</v>
      </c>
      <c r="R850" s="209">
        <v>5.3140000000000001</v>
      </c>
      <c r="S850" s="209">
        <v>1.7999999999999999E-2</v>
      </c>
      <c r="T850" s="209">
        <v>1.7999999999999999E-2</v>
      </c>
      <c r="U850" s="209">
        <v>1.6E-2</v>
      </c>
      <c r="V850" s="209">
        <v>1.6E-2</v>
      </c>
      <c r="W850" s="209" t="s">
        <v>148</v>
      </c>
      <c r="X850" s="209" t="s">
        <v>189</v>
      </c>
      <c r="Y850" s="209" t="s">
        <v>89</v>
      </c>
      <c r="Z850" s="209" t="s">
        <v>207</v>
      </c>
    </row>
    <row r="851" spans="1:26" s="209" customFormat="1" ht="16.5" customHeight="1" x14ac:dyDescent="0.25">
      <c r="A851" s="207">
        <v>5359</v>
      </c>
      <c r="B851" s="208">
        <v>43207</v>
      </c>
      <c r="C851" s="209" t="s">
        <v>494</v>
      </c>
      <c r="D851" s="209">
        <v>69.599999999999994</v>
      </c>
      <c r="E851" s="209">
        <v>67</v>
      </c>
      <c r="F851" s="209" t="s">
        <v>187</v>
      </c>
      <c r="G851" s="209">
        <v>916148</v>
      </c>
      <c r="H851" s="209">
        <v>13160</v>
      </c>
      <c r="I851" s="209">
        <v>33</v>
      </c>
      <c r="J851" s="209">
        <v>78</v>
      </c>
      <c r="K851" s="209">
        <v>78</v>
      </c>
      <c r="L851" s="209">
        <v>31.4</v>
      </c>
      <c r="M851" s="209">
        <v>0.86863106200122775</v>
      </c>
      <c r="N851" s="209">
        <v>4.9623999999999997</v>
      </c>
      <c r="O851" s="209">
        <v>4.8917999999999999</v>
      </c>
      <c r="P851" s="209">
        <v>0.16800000000000001</v>
      </c>
      <c r="Q851" s="209">
        <v>0.185</v>
      </c>
      <c r="R851" s="209">
        <v>5.3140000000000001</v>
      </c>
      <c r="S851" s="209">
        <v>1.7999999999999999E-2</v>
      </c>
      <c r="T851" s="209">
        <v>0.02</v>
      </c>
      <c r="U851" s="209">
        <v>1.7000000000000001E-2</v>
      </c>
      <c r="V851" s="209">
        <v>1.7000000000000001E-2</v>
      </c>
      <c r="W851" s="209" t="s">
        <v>148</v>
      </c>
      <c r="X851" s="209" t="s">
        <v>189</v>
      </c>
      <c r="Y851" s="209" t="s">
        <v>89</v>
      </c>
      <c r="Z851" s="209" t="s">
        <v>207</v>
      </c>
    </row>
    <row r="852" spans="1:26" s="209" customFormat="1" ht="16.5" customHeight="1" x14ac:dyDescent="0.25">
      <c r="A852" s="207">
        <v>5358</v>
      </c>
      <c r="B852" s="208">
        <v>43206</v>
      </c>
      <c r="C852" s="209" t="s">
        <v>1291</v>
      </c>
      <c r="D852" s="209">
        <v>70</v>
      </c>
      <c r="E852" s="209">
        <v>57</v>
      </c>
      <c r="F852" s="209" t="s">
        <v>193</v>
      </c>
      <c r="G852" s="209">
        <v>625212</v>
      </c>
      <c r="H852" s="209">
        <v>13160</v>
      </c>
      <c r="I852" s="209">
        <v>21</v>
      </c>
      <c r="J852" s="209">
        <v>113</v>
      </c>
      <c r="K852" s="209">
        <v>113</v>
      </c>
      <c r="L852" s="209">
        <v>18</v>
      </c>
      <c r="M852" s="209">
        <v>0.94648829431438131</v>
      </c>
      <c r="N852" s="209">
        <v>4.9351000000000003</v>
      </c>
      <c r="O852" s="209">
        <v>4.8026</v>
      </c>
      <c r="P852" s="209">
        <v>0.83399999999999996</v>
      </c>
      <c r="Q852" s="209">
        <v>0.83199999999999996</v>
      </c>
      <c r="R852" s="209">
        <v>4.8513000000000002</v>
      </c>
      <c r="S852" s="209">
        <v>8.2000000000000003E-2</v>
      </c>
      <c r="T852" s="209">
        <v>8.4000000000000005E-2</v>
      </c>
      <c r="U852" s="209">
        <v>7.9000000000000001E-2</v>
      </c>
      <c r="V852" s="209">
        <v>7.9000000000000001E-2</v>
      </c>
      <c r="W852" s="209" t="s">
        <v>148</v>
      </c>
      <c r="X852" s="209" t="s">
        <v>189</v>
      </c>
      <c r="Y852" s="209" t="s">
        <v>89</v>
      </c>
      <c r="Z852" s="209" t="s">
        <v>198</v>
      </c>
    </row>
    <row r="853" spans="1:26" s="209" customFormat="1" ht="16.5" customHeight="1" x14ac:dyDescent="0.25">
      <c r="A853" s="207">
        <v>5357</v>
      </c>
      <c r="B853" s="208">
        <v>43206</v>
      </c>
      <c r="C853" s="209" t="s">
        <v>1258</v>
      </c>
      <c r="D853" s="209">
        <v>70</v>
      </c>
      <c r="E853" s="209">
        <v>57</v>
      </c>
      <c r="F853" s="209" t="s">
        <v>193</v>
      </c>
      <c r="G853" s="209">
        <v>625212</v>
      </c>
      <c r="H853" s="209">
        <v>13160</v>
      </c>
      <c r="I853" s="209">
        <v>21.5</v>
      </c>
      <c r="J853" s="209">
        <v>113</v>
      </c>
      <c r="K853" s="209">
        <v>113</v>
      </c>
      <c r="L853" s="209">
        <v>18.5</v>
      </c>
      <c r="M853" s="209">
        <v>0.94333333333333336</v>
      </c>
      <c r="N853" s="209">
        <v>4.9863</v>
      </c>
      <c r="O853" s="209">
        <v>4.7060000000000004</v>
      </c>
      <c r="P853" s="209">
        <v>0.70899999999999996</v>
      </c>
      <c r="Q853" s="209">
        <v>0.66900000000000004</v>
      </c>
      <c r="R853" s="209">
        <v>4.8513000000000002</v>
      </c>
      <c r="S853" s="209">
        <v>6.9000000000000006E-2</v>
      </c>
      <c r="T853" s="209">
        <v>6.9000000000000006E-2</v>
      </c>
      <c r="U853" s="209">
        <v>6.5000000000000002E-2</v>
      </c>
      <c r="V853" s="209">
        <v>6.5000000000000002E-2</v>
      </c>
      <c r="W853" s="209" t="s">
        <v>148</v>
      </c>
      <c r="X853" s="209" t="s">
        <v>189</v>
      </c>
      <c r="Y853" s="209" t="s">
        <v>89</v>
      </c>
      <c r="Z853" s="209" t="s">
        <v>198</v>
      </c>
    </row>
    <row r="854" spans="1:26" s="209" customFormat="1" ht="16.5" customHeight="1" x14ac:dyDescent="0.25">
      <c r="A854" s="207">
        <v>5356</v>
      </c>
      <c r="B854" s="208">
        <v>43206</v>
      </c>
      <c r="C854" s="209" t="s">
        <v>909</v>
      </c>
      <c r="D854" s="209">
        <v>70</v>
      </c>
      <c r="E854" s="209">
        <v>57</v>
      </c>
      <c r="F854" s="209" t="s">
        <v>193</v>
      </c>
      <c r="G854" s="209">
        <v>625212</v>
      </c>
      <c r="H854" s="209">
        <v>13160</v>
      </c>
      <c r="I854" s="209">
        <v>21.5</v>
      </c>
      <c r="J854" s="209">
        <v>113</v>
      </c>
      <c r="K854" s="209">
        <v>113</v>
      </c>
      <c r="L854" s="209">
        <v>18.5</v>
      </c>
      <c r="M854" s="209">
        <v>0.94333333333333336</v>
      </c>
      <c r="N854" s="209">
        <v>4.9355000000000002</v>
      </c>
      <c r="O854" s="209">
        <v>5.1002999999999998</v>
      </c>
      <c r="P854" s="209">
        <v>0.69099999999999995</v>
      </c>
      <c r="Q854" s="209">
        <v>0.73599999999999999</v>
      </c>
      <c r="R854" s="209">
        <v>4.8513000000000002</v>
      </c>
      <c r="S854" s="209">
        <v>6.8000000000000005E-2</v>
      </c>
      <c r="T854" s="209">
        <v>7.0000000000000007E-2</v>
      </c>
      <c r="U854" s="209">
        <v>6.5000000000000002E-2</v>
      </c>
      <c r="V854" s="209">
        <v>6.5000000000000002E-2</v>
      </c>
      <c r="W854" s="209" t="s">
        <v>148</v>
      </c>
      <c r="X854" s="209" t="s">
        <v>189</v>
      </c>
      <c r="Y854" s="209" t="s">
        <v>89</v>
      </c>
      <c r="Z854" s="209" t="s">
        <v>198</v>
      </c>
    </row>
    <row r="855" spans="1:26" s="209" customFormat="1" ht="16.5" customHeight="1" x14ac:dyDescent="0.25">
      <c r="A855" s="207">
        <v>5355</v>
      </c>
      <c r="B855" s="208">
        <v>43206</v>
      </c>
      <c r="C855" s="209" t="s">
        <v>1278</v>
      </c>
      <c r="D855" s="209">
        <v>70</v>
      </c>
      <c r="E855" s="209">
        <v>57</v>
      </c>
      <c r="F855" s="209" t="s">
        <v>193</v>
      </c>
      <c r="G855" s="209">
        <v>625212</v>
      </c>
      <c r="H855" s="209">
        <v>13160</v>
      </c>
      <c r="I855" s="209">
        <v>21.7</v>
      </c>
      <c r="J855" s="209">
        <v>109.5</v>
      </c>
      <c r="K855" s="209">
        <v>109.5</v>
      </c>
      <c r="L855" s="209">
        <v>18.899999999999999</v>
      </c>
      <c r="M855" s="209">
        <v>0.94082446808510634</v>
      </c>
      <c r="N855" s="209">
        <v>5.0297000000000001</v>
      </c>
      <c r="O855" s="209">
        <v>4.8826999999999998</v>
      </c>
      <c r="P855" s="209">
        <v>0.56000000000000005</v>
      </c>
      <c r="Q855" s="209">
        <v>0.54400000000000004</v>
      </c>
      <c r="R855" s="209">
        <v>4.8513000000000002</v>
      </c>
      <c r="S855" s="209">
        <v>5.3999999999999999E-2</v>
      </c>
      <c r="T855" s="209">
        <v>5.3999999999999999E-2</v>
      </c>
      <c r="U855" s="209">
        <v>5.0999999999999997E-2</v>
      </c>
      <c r="V855" s="209">
        <v>5.0999999999999997E-2</v>
      </c>
      <c r="W855" s="209" t="s">
        <v>148</v>
      </c>
      <c r="X855" s="209" t="s">
        <v>189</v>
      </c>
      <c r="Y855" s="209" t="s">
        <v>89</v>
      </c>
      <c r="Z855" s="209" t="s">
        <v>198</v>
      </c>
    </row>
    <row r="856" spans="1:26" s="209" customFormat="1" ht="16.5" customHeight="1" x14ac:dyDescent="0.25">
      <c r="A856" s="207">
        <v>5354</v>
      </c>
      <c r="B856" s="208">
        <v>43206</v>
      </c>
      <c r="C856" s="209" t="s">
        <v>1281</v>
      </c>
      <c r="D856" s="209">
        <v>70</v>
      </c>
      <c r="E856" s="209">
        <v>57</v>
      </c>
      <c r="F856" s="209" t="s">
        <v>193</v>
      </c>
      <c r="G856" s="209">
        <v>625212</v>
      </c>
      <c r="H856" s="209">
        <v>13160</v>
      </c>
      <c r="I856" s="209">
        <v>20</v>
      </c>
      <c r="J856" s="209">
        <v>86</v>
      </c>
      <c r="K856" s="209">
        <v>86</v>
      </c>
      <c r="L856" s="209">
        <v>18.5</v>
      </c>
      <c r="M856" s="209">
        <v>0.94333333333333336</v>
      </c>
      <c r="N856" s="209">
        <v>4.7297000000000002</v>
      </c>
      <c r="O856" s="209">
        <v>4.9153000000000002</v>
      </c>
      <c r="P856" s="209">
        <v>0.34100000000000003</v>
      </c>
      <c r="Q856" s="209">
        <v>0.375</v>
      </c>
      <c r="R856" s="209">
        <v>4.8513000000000002</v>
      </c>
      <c r="S856" s="209">
        <v>3.5000000000000003E-2</v>
      </c>
      <c r="T856" s="209">
        <v>3.6999999999999998E-2</v>
      </c>
      <c r="U856" s="209">
        <v>3.4000000000000002E-2</v>
      </c>
      <c r="V856" s="209">
        <v>3.4000000000000002E-2</v>
      </c>
      <c r="W856" s="209" t="s">
        <v>148</v>
      </c>
      <c r="X856" s="209" t="s">
        <v>189</v>
      </c>
      <c r="Y856" s="209" t="s">
        <v>89</v>
      </c>
      <c r="Z856" s="209" t="s">
        <v>198</v>
      </c>
    </row>
    <row r="857" spans="1:26" s="209" customFormat="1" ht="16.5" customHeight="1" x14ac:dyDescent="0.25">
      <c r="A857" s="207">
        <v>5353</v>
      </c>
      <c r="B857" s="208">
        <v>43206</v>
      </c>
      <c r="C857" s="209" t="s">
        <v>233</v>
      </c>
      <c r="D857" s="209">
        <v>70</v>
      </c>
      <c r="E857" s="209">
        <v>57</v>
      </c>
      <c r="F857" s="209" t="s">
        <v>193</v>
      </c>
      <c r="G857" s="209">
        <v>625212</v>
      </c>
      <c r="H857" s="209">
        <v>13160</v>
      </c>
      <c r="I857" s="209">
        <v>20</v>
      </c>
      <c r="J857" s="209">
        <v>86</v>
      </c>
      <c r="K857" s="209">
        <v>86</v>
      </c>
      <c r="L857" s="209">
        <v>18.5</v>
      </c>
      <c r="M857" s="209">
        <v>0.94333333333333336</v>
      </c>
      <c r="N857" s="209">
        <v>4.8364000000000003</v>
      </c>
      <c r="O857" s="209">
        <v>4.9501999999999997</v>
      </c>
      <c r="P857" s="209">
        <v>0.29899999999999999</v>
      </c>
      <c r="Q857" s="209">
        <v>0.30599999999999999</v>
      </c>
      <c r="R857" s="209">
        <v>4.8513000000000002</v>
      </c>
      <c r="S857" s="209">
        <v>0.03</v>
      </c>
      <c r="T857" s="209">
        <v>0.03</v>
      </c>
      <c r="U857" s="209">
        <v>2.8000000000000001E-2</v>
      </c>
      <c r="V857" s="209">
        <v>2.8000000000000001E-2</v>
      </c>
      <c r="W857" s="209" t="s">
        <v>148</v>
      </c>
      <c r="X857" s="209" t="s">
        <v>189</v>
      </c>
      <c r="Y857" s="209" t="s">
        <v>89</v>
      </c>
      <c r="Z857" s="209" t="s">
        <v>198</v>
      </c>
    </row>
    <row r="858" spans="1:26" s="209" customFormat="1" ht="16.5" customHeight="1" x14ac:dyDescent="0.25">
      <c r="A858" s="207">
        <v>5352</v>
      </c>
      <c r="B858" s="208">
        <v>43206</v>
      </c>
      <c r="C858" s="209" t="s">
        <v>288</v>
      </c>
      <c r="D858" s="209">
        <v>70</v>
      </c>
      <c r="E858" s="209">
        <v>57</v>
      </c>
      <c r="F858" s="209" t="s">
        <v>187</v>
      </c>
      <c r="G858" s="209">
        <v>916148</v>
      </c>
      <c r="H858" s="209">
        <v>13160</v>
      </c>
      <c r="I858" s="209">
        <v>33.6</v>
      </c>
      <c r="J858" s="209">
        <v>77</v>
      </c>
      <c r="K858" s="209">
        <v>77</v>
      </c>
      <c r="L858" s="209">
        <v>32.1</v>
      </c>
      <c r="M858" s="209">
        <v>0.86491442542787289</v>
      </c>
      <c r="N858" s="209">
        <v>5.0147000000000004</v>
      </c>
      <c r="O858" s="209">
        <v>4.7983000000000002</v>
      </c>
      <c r="P858" s="209">
        <v>0.26900000000000002</v>
      </c>
      <c r="Q858" s="209">
        <v>0.26700000000000002</v>
      </c>
      <c r="R858" s="209">
        <v>4.8513000000000002</v>
      </c>
      <c r="S858" s="209">
        <v>2.5999999999999999E-2</v>
      </c>
      <c r="T858" s="209">
        <v>2.7E-2</v>
      </c>
      <c r="U858" s="209">
        <v>2.3E-2</v>
      </c>
      <c r="V858" s="209">
        <v>2.3E-2</v>
      </c>
      <c r="W858" s="209" t="s">
        <v>148</v>
      </c>
      <c r="X858" s="209" t="s">
        <v>189</v>
      </c>
      <c r="Y858" s="209" t="s">
        <v>89</v>
      </c>
      <c r="Z858" s="209" t="s">
        <v>207</v>
      </c>
    </row>
    <row r="859" spans="1:26" s="209" customFormat="1" ht="16.5" customHeight="1" x14ac:dyDescent="0.25">
      <c r="A859" s="207">
        <v>5351</v>
      </c>
      <c r="B859" s="208">
        <v>43206</v>
      </c>
      <c r="C859" s="209" t="s">
        <v>224</v>
      </c>
      <c r="D859" s="209">
        <v>70</v>
      </c>
      <c r="E859" s="209">
        <v>57</v>
      </c>
      <c r="F859" s="209" t="s">
        <v>187</v>
      </c>
      <c r="G859" s="209">
        <v>916148</v>
      </c>
      <c r="H859" s="209">
        <v>13160</v>
      </c>
      <c r="I859" s="209">
        <v>33.6</v>
      </c>
      <c r="J859" s="209">
        <v>77</v>
      </c>
      <c r="K859" s="209">
        <v>77</v>
      </c>
      <c r="L859" s="209">
        <v>32.1</v>
      </c>
      <c r="M859" s="209">
        <v>0.86491442542787289</v>
      </c>
      <c r="N859" s="209">
        <v>4.6943000000000001</v>
      </c>
      <c r="O859" s="209">
        <v>4.9805999999999999</v>
      </c>
      <c r="P859" s="209">
        <v>0.223</v>
      </c>
      <c r="Q859" s="209">
        <v>0.216</v>
      </c>
      <c r="R859" s="209">
        <v>4.8513000000000002</v>
      </c>
      <c r="S859" s="209">
        <v>2.3E-2</v>
      </c>
      <c r="T859" s="209">
        <v>2.1000000000000001E-2</v>
      </c>
      <c r="U859" s="209">
        <v>1.9E-2</v>
      </c>
      <c r="V859" s="209">
        <v>1.9E-2</v>
      </c>
      <c r="W859" s="209" t="s">
        <v>148</v>
      </c>
      <c r="X859" s="209" t="s">
        <v>189</v>
      </c>
      <c r="Y859" s="209" t="s">
        <v>89</v>
      </c>
      <c r="Z859" s="209" t="s">
        <v>207</v>
      </c>
    </row>
    <row r="860" spans="1:26" s="209" customFormat="1" ht="16.5" customHeight="1" x14ac:dyDescent="0.25">
      <c r="A860" s="207">
        <v>5350</v>
      </c>
      <c r="B860" s="208">
        <v>43206</v>
      </c>
      <c r="C860" s="209" t="s">
        <v>372</v>
      </c>
      <c r="D860" s="209">
        <v>70</v>
      </c>
      <c r="E860" s="209">
        <v>57</v>
      </c>
      <c r="F860" s="209" t="s">
        <v>187</v>
      </c>
      <c r="G860" s="209">
        <v>916148</v>
      </c>
      <c r="H860" s="209">
        <v>13160</v>
      </c>
      <c r="I860" s="209">
        <v>33.700000000000003</v>
      </c>
      <c r="J860" s="209">
        <v>78</v>
      </c>
      <c r="K860" s="209">
        <v>78</v>
      </c>
      <c r="L860" s="209">
        <v>32.1</v>
      </c>
      <c r="M860" s="209">
        <v>0.86491442542787289</v>
      </c>
      <c r="N860" s="209">
        <v>4.9025999999999996</v>
      </c>
      <c r="O860" s="209">
        <v>4.9532999999999996</v>
      </c>
      <c r="P860" s="209">
        <v>0.182</v>
      </c>
      <c r="Q860" s="209">
        <v>0.184</v>
      </c>
      <c r="R860" s="209">
        <v>4.8513000000000002</v>
      </c>
      <c r="S860" s="209">
        <v>1.7999999999999999E-2</v>
      </c>
      <c r="T860" s="209">
        <v>1.7999999999999999E-2</v>
      </c>
      <c r="U860" s="209">
        <v>1.6E-2</v>
      </c>
      <c r="V860" s="209">
        <v>1.6E-2</v>
      </c>
      <c r="W860" s="209" t="s">
        <v>148</v>
      </c>
      <c r="X860" s="209" t="s">
        <v>189</v>
      </c>
      <c r="Y860" s="209" t="s">
        <v>89</v>
      </c>
      <c r="Z860" s="209" t="s">
        <v>207</v>
      </c>
    </row>
    <row r="861" spans="1:26" s="209" customFormat="1" ht="16.5" customHeight="1" x14ac:dyDescent="0.25">
      <c r="A861" s="207">
        <v>5349</v>
      </c>
      <c r="B861" s="208">
        <v>43205</v>
      </c>
      <c r="C861" s="209" t="s">
        <v>230</v>
      </c>
      <c r="D861" s="209">
        <v>68.2</v>
      </c>
      <c r="E861" s="209">
        <v>71</v>
      </c>
      <c r="F861" s="209" t="s">
        <v>193</v>
      </c>
      <c r="G861" s="209">
        <v>625212</v>
      </c>
      <c r="H861" s="209">
        <v>13160</v>
      </c>
      <c r="I861" s="209">
        <v>21.9</v>
      </c>
      <c r="J861" s="209">
        <v>113</v>
      </c>
      <c r="K861" s="209">
        <v>113</v>
      </c>
      <c r="L861" s="209">
        <v>18.8</v>
      </c>
      <c r="M861" s="209">
        <v>0.94145043246839644</v>
      </c>
      <c r="N861" s="209">
        <v>4.8346999999999998</v>
      </c>
      <c r="O861" s="209">
        <v>4.9025999999999996</v>
      </c>
      <c r="P861" s="209">
        <v>0.47699999999999998</v>
      </c>
      <c r="Q861" s="209">
        <v>0.48399999999999999</v>
      </c>
      <c r="R861" s="209">
        <v>4.9629000000000003</v>
      </c>
      <c r="S861" s="209">
        <v>4.9000000000000002E-2</v>
      </c>
      <c r="T861" s="209">
        <v>4.9000000000000002E-2</v>
      </c>
      <c r="U861" s="209">
        <v>4.5999999999999999E-2</v>
      </c>
      <c r="V861" s="209">
        <v>4.5999999999999999E-2</v>
      </c>
      <c r="W861" s="209" t="s">
        <v>148</v>
      </c>
      <c r="X861" s="209" t="s">
        <v>189</v>
      </c>
      <c r="Y861" s="209" t="s">
        <v>89</v>
      </c>
      <c r="Z861" s="209" t="s">
        <v>198</v>
      </c>
    </row>
    <row r="862" spans="1:26" s="209" customFormat="1" ht="16.5" customHeight="1" x14ac:dyDescent="0.25">
      <c r="A862" s="207">
        <v>5348</v>
      </c>
      <c r="B862" s="208">
        <v>43205</v>
      </c>
      <c r="C862" s="209" t="s">
        <v>1332</v>
      </c>
      <c r="D862" s="209">
        <v>68.2</v>
      </c>
      <c r="E862" s="209">
        <v>71</v>
      </c>
      <c r="F862" s="209" t="s">
        <v>193</v>
      </c>
      <c r="G862" s="209">
        <v>625212</v>
      </c>
      <c r="H862" s="209">
        <v>13160</v>
      </c>
      <c r="I862" s="209">
        <v>21.5</v>
      </c>
      <c r="J862" s="209">
        <v>113</v>
      </c>
      <c r="K862" s="209">
        <v>113</v>
      </c>
      <c r="L862" s="209">
        <v>18.5</v>
      </c>
      <c r="M862" s="209">
        <v>0.94333333333333336</v>
      </c>
      <c r="N862" s="209">
        <v>5.0391000000000004</v>
      </c>
      <c r="O862" s="209">
        <v>4.9762000000000004</v>
      </c>
      <c r="P862" s="209">
        <v>0.46700000000000003</v>
      </c>
      <c r="Q862" s="209">
        <v>0.47099999999999997</v>
      </c>
      <c r="R862" s="209">
        <v>4.9629000000000003</v>
      </c>
      <c r="S862" s="209">
        <v>4.5999999999999999E-2</v>
      </c>
      <c r="T862" s="209">
        <v>4.7E-2</v>
      </c>
      <c r="U862" s="209">
        <v>4.3999999999999997E-2</v>
      </c>
      <c r="V862" s="209">
        <v>4.3999999999999997E-2</v>
      </c>
      <c r="W862" s="209" t="s">
        <v>148</v>
      </c>
      <c r="X862" s="209" t="s">
        <v>189</v>
      </c>
      <c r="Y862" s="209" t="s">
        <v>89</v>
      </c>
      <c r="Z862" s="209" t="s">
        <v>198</v>
      </c>
    </row>
    <row r="863" spans="1:26" s="209" customFormat="1" ht="16.5" customHeight="1" x14ac:dyDescent="0.25">
      <c r="A863" s="207">
        <v>5347</v>
      </c>
      <c r="B863" s="208">
        <v>43205</v>
      </c>
      <c r="C863" s="209" t="s">
        <v>350</v>
      </c>
      <c r="D863" s="209">
        <v>68.2</v>
      </c>
      <c r="E863" s="209">
        <v>71</v>
      </c>
      <c r="F863" s="209" t="s">
        <v>193</v>
      </c>
      <c r="G863" s="209">
        <v>625212</v>
      </c>
      <c r="H863" s="209">
        <v>13160</v>
      </c>
      <c r="I863" s="209">
        <v>21.5</v>
      </c>
      <c r="J863" s="209">
        <v>113</v>
      </c>
      <c r="K863" s="209">
        <v>113</v>
      </c>
      <c r="L863" s="209">
        <v>18.5</v>
      </c>
      <c r="M863" s="209">
        <v>0.94333333333333336</v>
      </c>
      <c r="N863" s="209">
        <v>4.8540999999999999</v>
      </c>
      <c r="O863" s="209">
        <v>4.9066000000000001</v>
      </c>
      <c r="P863" s="209">
        <v>0.52800000000000002</v>
      </c>
      <c r="Q863" s="209">
        <v>0.53400000000000003</v>
      </c>
      <c r="R863" s="209">
        <v>4.9629000000000003</v>
      </c>
      <c r="S863" s="209">
        <v>5.3999999999999999E-2</v>
      </c>
      <c r="T863" s="209">
        <v>5.3999999999999999E-2</v>
      </c>
      <c r="U863" s="209">
        <v>5.0999999999999997E-2</v>
      </c>
      <c r="V863" s="209">
        <v>5.0999999999999997E-2</v>
      </c>
      <c r="W863" s="209" t="s">
        <v>148</v>
      </c>
      <c r="X863" s="209" t="s">
        <v>189</v>
      </c>
      <c r="Y863" s="209" t="s">
        <v>89</v>
      </c>
      <c r="Z863" s="209" t="s">
        <v>198</v>
      </c>
    </row>
    <row r="864" spans="1:26" s="209" customFormat="1" ht="16.5" customHeight="1" x14ac:dyDescent="0.25">
      <c r="A864" s="207">
        <v>5346</v>
      </c>
      <c r="B864" s="208">
        <v>43205</v>
      </c>
      <c r="C864" s="209" t="s">
        <v>448</v>
      </c>
      <c r="D864" s="209">
        <v>68.2</v>
      </c>
      <c r="E864" s="209">
        <v>71</v>
      </c>
      <c r="F864" s="209" t="s">
        <v>193</v>
      </c>
      <c r="G864" s="209">
        <v>625212</v>
      </c>
      <c r="H864" s="209">
        <v>13160</v>
      </c>
      <c r="I864" s="209">
        <v>21.5</v>
      </c>
      <c r="J864" s="209">
        <v>113</v>
      </c>
      <c r="K864" s="209">
        <v>113</v>
      </c>
      <c r="L864" s="209">
        <v>18.5</v>
      </c>
      <c r="M864" s="209">
        <v>0.94333333333333336</v>
      </c>
      <c r="N864" s="209">
        <v>4.5907999999999998</v>
      </c>
      <c r="O864" s="209">
        <v>4.9317000000000002</v>
      </c>
      <c r="P864" s="209">
        <v>0.41599999999999998</v>
      </c>
      <c r="Q864" s="209">
        <v>0.42699999999999999</v>
      </c>
      <c r="R864" s="209">
        <v>4.9629000000000003</v>
      </c>
      <c r="S864" s="209">
        <v>4.4999999999999998E-2</v>
      </c>
      <c r="T864" s="209">
        <v>4.2999999999999997E-2</v>
      </c>
      <c r="U864" s="209">
        <v>4.2000000000000003E-2</v>
      </c>
      <c r="V864" s="209">
        <v>4.2000000000000003E-2</v>
      </c>
      <c r="W864" s="209" t="s">
        <v>148</v>
      </c>
      <c r="X864" s="209" t="s">
        <v>189</v>
      </c>
      <c r="Y864" s="209" t="s">
        <v>89</v>
      </c>
      <c r="Z864" s="209" t="s">
        <v>198</v>
      </c>
    </row>
    <row r="865" spans="1:26" s="209" customFormat="1" ht="16.5" customHeight="1" x14ac:dyDescent="0.25">
      <c r="A865" s="207">
        <v>5345</v>
      </c>
      <c r="B865" s="208">
        <v>43205</v>
      </c>
      <c r="C865" s="209" t="s">
        <v>379</v>
      </c>
      <c r="D865" s="209">
        <v>68.2</v>
      </c>
      <c r="E865" s="209">
        <v>71</v>
      </c>
      <c r="F865" s="209" t="s">
        <v>187</v>
      </c>
      <c r="G865" s="209">
        <v>916148</v>
      </c>
      <c r="H865" s="209">
        <v>13160</v>
      </c>
      <c r="I865" s="209">
        <v>33.5</v>
      </c>
      <c r="J865" s="209">
        <v>76</v>
      </c>
      <c r="K865" s="209">
        <v>76</v>
      </c>
      <c r="L865" s="209">
        <v>32.1</v>
      </c>
      <c r="M865" s="209">
        <v>0.86491442542787289</v>
      </c>
      <c r="N865" s="209">
        <v>4.9250999999999996</v>
      </c>
      <c r="O865" s="209">
        <v>5.0198999999999998</v>
      </c>
      <c r="P865" s="209">
        <v>0.19800000000000001</v>
      </c>
      <c r="Q865" s="209">
        <v>0.20200000000000001</v>
      </c>
      <c r="R865" s="209">
        <v>4.9629000000000003</v>
      </c>
      <c r="S865" s="209">
        <v>0.02</v>
      </c>
      <c r="T865" s="209">
        <v>0.02</v>
      </c>
      <c r="U865" s="209">
        <v>1.7000000000000001E-2</v>
      </c>
      <c r="V865" s="209">
        <v>1.7000000000000001E-2</v>
      </c>
      <c r="W865" s="209" t="s">
        <v>148</v>
      </c>
      <c r="X865" s="209" t="s">
        <v>189</v>
      </c>
      <c r="Y865" s="209" t="s">
        <v>89</v>
      </c>
      <c r="Z865" s="209" t="s">
        <v>207</v>
      </c>
    </row>
    <row r="866" spans="1:26" s="209" customFormat="1" ht="16.5" customHeight="1" x14ac:dyDescent="0.25">
      <c r="A866" s="207">
        <v>5344</v>
      </c>
      <c r="B866" s="208">
        <v>43205</v>
      </c>
      <c r="C866" s="209" t="s">
        <v>278</v>
      </c>
      <c r="D866" s="209">
        <v>68.2</v>
      </c>
      <c r="E866" s="209">
        <v>71</v>
      </c>
      <c r="F866" s="209" t="s">
        <v>187</v>
      </c>
      <c r="G866" s="209">
        <v>916148</v>
      </c>
      <c r="H866" s="209">
        <v>13160</v>
      </c>
      <c r="I866" s="209">
        <v>33.4</v>
      </c>
      <c r="J866" s="209">
        <v>75.5</v>
      </c>
      <c r="K866" s="209">
        <v>75.5</v>
      </c>
      <c r="L866" s="209">
        <v>32</v>
      </c>
      <c r="M866" s="209">
        <v>0.86544342507645255</v>
      </c>
      <c r="N866" s="209">
        <v>5.1006</v>
      </c>
      <c r="O866" s="209">
        <v>4.7980999999999998</v>
      </c>
      <c r="P866" s="209">
        <v>0.22600000000000001</v>
      </c>
      <c r="Q866" s="209">
        <v>0.20300000000000001</v>
      </c>
      <c r="R866" s="209">
        <v>4.9629000000000003</v>
      </c>
      <c r="S866" s="209">
        <v>2.1999999999999999E-2</v>
      </c>
      <c r="T866" s="209">
        <v>2.1000000000000001E-2</v>
      </c>
      <c r="U866" s="209">
        <v>1.9E-2</v>
      </c>
      <c r="V866" s="209">
        <v>1.9E-2</v>
      </c>
      <c r="W866" s="209" t="s">
        <v>148</v>
      </c>
      <c r="X866" s="209" t="s">
        <v>189</v>
      </c>
      <c r="Y866" s="209" t="s">
        <v>89</v>
      </c>
      <c r="Z866" s="209" t="s">
        <v>207</v>
      </c>
    </row>
    <row r="867" spans="1:26" s="209" customFormat="1" ht="16.5" customHeight="1" x14ac:dyDescent="0.25">
      <c r="A867" s="207">
        <v>5343</v>
      </c>
      <c r="B867" s="208">
        <v>43205</v>
      </c>
      <c r="C867" s="209" t="s">
        <v>1021</v>
      </c>
      <c r="D867" s="209">
        <v>68.2</v>
      </c>
      <c r="E867" s="209">
        <v>71</v>
      </c>
      <c r="F867" s="209" t="s">
        <v>187</v>
      </c>
      <c r="G867" s="209">
        <v>916148</v>
      </c>
      <c r="H867" s="209">
        <v>13160</v>
      </c>
      <c r="I867" s="209">
        <v>33</v>
      </c>
      <c r="J867" s="209">
        <v>76</v>
      </c>
      <c r="K867" s="209">
        <v>76</v>
      </c>
      <c r="L867" s="209">
        <v>31.6</v>
      </c>
      <c r="M867" s="209">
        <v>0.86756591048436549</v>
      </c>
      <c r="N867" s="209">
        <v>4.8632999999999997</v>
      </c>
      <c r="O867" s="209">
        <v>4.9006999999999996</v>
      </c>
      <c r="P867" s="209">
        <v>0.20599999999999999</v>
      </c>
      <c r="Q867" s="209">
        <v>0.20699999999999999</v>
      </c>
      <c r="R867" s="209">
        <v>4.9629000000000003</v>
      </c>
      <c r="S867" s="209">
        <v>2.1000000000000001E-2</v>
      </c>
      <c r="T867" s="209">
        <v>2.1000000000000001E-2</v>
      </c>
      <c r="U867" s="209">
        <v>1.7999999999999999E-2</v>
      </c>
      <c r="V867" s="209">
        <v>1.7999999999999999E-2</v>
      </c>
      <c r="W867" s="209" t="s">
        <v>148</v>
      </c>
      <c r="X867" s="209" t="s">
        <v>189</v>
      </c>
      <c r="Y867" s="209" t="s">
        <v>89</v>
      </c>
      <c r="Z867" s="209" t="s">
        <v>207</v>
      </c>
    </row>
    <row r="868" spans="1:26" s="209" customFormat="1" ht="16.5" customHeight="1" x14ac:dyDescent="0.25">
      <c r="A868" s="207">
        <v>5342</v>
      </c>
      <c r="B868" s="208">
        <v>43204</v>
      </c>
      <c r="C868" s="209" t="s">
        <v>229</v>
      </c>
      <c r="D868" s="209">
        <v>67.599999999999994</v>
      </c>
      <c r="E868" s="209">
        <v>70</v>
      </c>
      <c r="F868" s="209" t="s">
        <v>193</v>
      </c>
      <c r="G868" s="209">
        <v>625212</v>
      </c>
      <c r="H868" s="209">
        <v>13160</v>
      </c>
      <c r="I868" s="209">
        <v>21.2</v>
      </c>
      <c r="J868" s="209">
        <v>108</v>
      </c>
      <c r="K868" s="209">
        <v>108</v>
      </c>
      <c r="L868" s="209">
        <v>18.5</v>
      </c>
      <c r="M868" s="209">
        <v>0.94333333333333336</v>
      </c>
      <c r="N868" s="209">
        <v>4.9866999999999999</v>
      </c>
      <c r="O868" s="209">
        <v>4.9490999999999996</v>
      </c>
      <c r="P868" s="209">
        <v>0.34599999999999997</v>
      </c>
      <c r="Q868" s="209">
        <v>0.33400000000000002</v>
      </c>
      <c r="R868" s="209">
        <v>5.0439999999999996</v>
      </c>
      <c r="S868" s="209">
        <v>3.5000000000000003E-2</v>
      </c>
      <c r="T868" s="209">
        <v>3.4000000000000002E-2</v>
      </c>
      <c r="U868" s="209">
        <v>3.3000000000000002E-2</v>
      </c>
      <c r="V868" s="209">
        <v>3.3000000000000002E-2</v>
      </c>
      <c r="W868" s="209" t="s">
        <v>148</v>
      </c>
      <c r="X868" s="209" t="s">
        <v>189</v>
      </c>
      <c r="Y868" s="209" t="s">
        <v>89</v>
      </c>
      <c r="Z868" s="209" t="s">
        <v>198</v>
      </c>
    </row>
    <row r="869" spans="1:26" s="209" customFormat="1" ht="16.5" customHeight="1" x14ac:dyDescent="0.25">
      <c r="A869" s="207">
        <v>5341</v>
      </c>
      <c r="B869" s="208">
        <v>43204</v>
      </c>
      <c r="C869" s="209" t="s">
        <v>1334</v>
      </c>
      <c r="D869" s="209">
        <v>67.599999999999994</v>
      </c>
      <c r="E869" s="209">
        <v>70</v>
      </c>
      <c r="F869" s="209" t="s">
        <v>193</v>
      </c>
      <c r="G869" s="209">
        <v>625212</v>
      </c>
      <c r="H869" s="209">
        <v>13160</v>
      </c>
      <c r="I869" s="209">
        <v>21.6</v>
      </c>
      <c r="J869" s="209">
        <v>108</v>
      </c>
      <c r="K869" s="209">
        <v>108</v>
      </c>
      <c r="L869" s="209">
        <v>18.8</v>
      </c>
      <c r="M869" s="209">
        <v>0.94145043246839644</v>
      </c>
      <c r="N869" s="209">
        <v>5.1006999999999998</v>
      </c>
      <c r="O869" s="209">
        <v>4.9124999999999996</v>
      </c>
      <c r="P869" s="209">
        <v>0.435</v>
      </c>
      <c r="Q869" s="209">
        <v>0.40899999999999997</v>
      </c>
      <c r="R869" s="209">
        <v>5.0439999999999996</v>
      </c>
      <c r="S869" s="209">
        <v>4.2999999999999997E-2</v>
      </c>
      <c r="T869" s="209">
        <v>4.2000000000000003E-2</v>
      </c>
      <c r="U869" s="209">
        <v>0.04</v>
      </c>
      <c r="V869" s="209">
        <v>0.04</v>
      </c>
      <c r="W869" s="209" t="s">
        <v>148</v>
      </c>
      <c r="X869" s="209" t="s">
        <v>189</v>
      </c>
      <c r="Y869" s="209" t="s">
        <v>89</v>
      </c>
      <c r="Z869" s="209" t="s">
        <v>198</v>
      </c>
    </row>
    <row r="870" spans="1:26" s="209" customFormat="1" ht="16.5" customHeight="1" x14ac:dyDescent="0.25">
      <c r="A870" s="207">
        <v>5340</v>
      </c>
      <c r="B870" s="208">
        <v>43204</v>
      </c>
      <c r="C870" s="209" t="s">
        <v>351</v>
      </c>
      <c r="D870" s="209">
        <v>67.599999999999994</v>
      </c>
      <c r="E870" s="209">
        <v>70</v>
      </c>
      <c r="F870" s="209" t="s">
        <v>193</v>
      </c>
      <c r="G870" s="209">
        <v>625212</v>
      </c>
      <c r="H870" s="209">
        <v>13160</v>
      </c>
      <c r="I870" s="209">
        <v>21.6</v>
      </c>
      <c r="J870" s="209">
        <v>108</v>
      </c>
      <c r="K870" s="209">
        <v>108</v>
      </c>
      <c r="L870" s="209">
        <v>18.8</v>
      </c>
      <c r="M870" s="209">
        <v>0.94145043246839644</v>
      </c>
      <c r="N870" s="209">
        <v>4.6493000000000002</v>
      </c>
      <c r="O870" s="209">
        <v>5.0163000000000002</v>
      </c>
      <c r="P870" s="209">
        <v>0.35899999999999999</v>
      </c>
      <c r="Q870" s="209">
        <v>0.38800000000000001</v>
      </c>
      <c r="R870" s="209">
        <v>5.0439999999999996</v>
      </c>
      <c r="S870" s="209">
        <v>3.9E-2</v>
      </c>
      <c r="T870" s="209">
        <v>3.9E-2</v>
      </c>
      <c r="U870" s="209">
        <v>3.6999999999999998E-2</v>
      </c>
      <c r="V870" s="209">
        <v>3.6999999999999998E-2</v>
      </c>
      <c r="W870" s="209" t="s">
        <v>148</v>
      </c>
      <c r="X870" s="209" t="s">
        <v>189</v>
      </c>
      <c r="Y870" s="209" t="s">
        <v>89</v>
      </c>
      <c r="Z870" s="209" t="s">
        <v>198</v>
      </c>
    </row>
    <row r="871" spans="1:26" s="209" customFormat="1" ht="16.5" customHeight="1" x14ac:dyDescent="0.25">
      <c r="A871" s="207">
        <v>5339</v>
      </c>
      <c r="B871" s="208">
        <v>43204</v>
      </c>
      <c r="C871" s="209" t="s">
        <v>1325</v>
      </c>
      <c r="D871" s="209">
        <v>67.599999999999994</v>
      </c>
      <c r="E871" s="209">
        <v>74</v>
      </c>
      <c r="F871" s="209" t="s">
        <v>193</v>
      </c>
      <c r="G871" s="209">
        <v>625212</v>
      </c>
      <c r="H871" s="209">
        <v>13160</v>
      </c>
      <c r="I871" s="209">
        <v>21</v>
      </c>
      <c r="J871" s="209">
        <v>104</v>
      </c>
      <c r="K871" s="209">
        <v>104</v>
      </c>
      <c r="L871" s="209">
        <v>18.5</v>
      </c>
      <c r="M871" s="209">
        <v>0.94333333333333336</v>
      </c>
      <c r="N871" s="209">
        <v>4.9561000000000002</v>
      </c>
      <c r="O871" s="209">
        <v>4.8773</v>
      </c>
      <c r="P871" s="209">
        <v>0.52100000000000002</v>
      </c>
      <c r="Q871" s="209">
        <v>0.49299999999999999</v>
      </c>
      <c r="R871" s="209">
        <v>5.0439999999999996</v>
      </c>
      <c r="S871" s="209">
        <v>5.2999999999999999E-2</v>
      </c>
      <c r="T871" s="209">
        <v>5.0999999999999997E-2</v>
      </c>
      <c r="U871" s="209">
        <v>4.9000000000000002E-2</v>
      </c>
      <c r="V871" s="209">
        <v>4.9000000000000002E-2</v>
      </c>
      <c r="W871" s="209" t="s">
        <v>148</v>
      </c>
      <c r="X871" s="209" t="s">
        <v>189</v>
      </c>
      <c r="Y871" s="209" t="s">
        <v>89</v>
      </c>
      <c r="Z871" s="209" t="s">
        <v>198</v>
      </c>
    </row>
    <row r="872" spans="1:26" s="209" customFormat="1" ht="16.5" customHeight="1" x14ac:dyDescent="0.25">
      <c r="A872" s="207">
        <v>5338</v>
      </c>
      <c r="B872" s="208">
        <v>43204</v>
      </c>
      <c r="C872" s="209" t="s">
        <v>414</v>
      </c>
      <c r="D872" s="209">
        <v>67.599999999999994</v>
      </c>
      <c r="E872" s="209">
        <v>70</v>
      </c>
      <c r="F872" s="209" t="s">
        <v>187</v>
      </c>
      <c r="G872" s="209">
        <v>916148</v>
      </c>
      <c r="H872" s="209">
        <v>13160</v>
      </c>
      <c r="I872" s="209">
        <v>33.4</v>
      </c>
      <c r="J872" s="209">
        <v>80</v>
      </c>
      <c r="K872" s="209">
        <v>80</v>
      </c>
      <c r="L872" s="209">
        <v>31.7</v>
      </c>
      <c r="M872" s="209">
        <v>0.86703431372549022</v>
      </c>
      <c r="N872" s="209">
        <v>4.9302000000000001</v>
      </c>
      <c r="O872" s="209">
        <v>4.7828999999999997</v>
      </c>
      <c r="P872" s="209">
        <v>0.156</v>
      </c>
      <c r="Q872" s="209">
        <v>0.14199999999999999</v>
      </c>
      <c r="R872" s="209">
        <v>5.0439999999999996</v>
      </c>
      <c r="S872" s="209">
        <v>1.6E-2</v>
      </c>
      <c r="T872" s="209">
        <v>1.4999999999999999E-2</v>
      </c>
      <c r="U872" s="209">
        <v>1.2999999999999999E-2</v>
      </c>
      <c r="V872" s="209">
        <v>1.2999999999999999E-2</v>
      </c>
      <c r="W872" s="209" t="s">
        <v>148</v>
      </c>
      <c r="X872" s="209" t="s">
        <v>189</v>
      </c>
      <c r="Y872" s="209" t="s">
        <v>89</v>
      </c>
      <c r="Z872" s="209" t="s">
        <v>207</v>
      </c>
    </row>
    <row r="873" spans="1:26" s="209" customFormat="1" ht="16.5" customHeight="1" x14ac:dyDescent="0.25">
      <c r="A873" s="207">
        <v>5337</v>
      </c>
      <c r="B873" s="208">
        <v>43204</v>
      </c>
      <c r="C873" s="209" t="s">
        <v>283</v>
      </c>
      <c r="D873" s="209">
        <v>67.599999999999994</v>
      </c>
      <c r="E873" s="209">
        <v>70</v>
      </c>
      <c r="F873" s="209" t="s">
        <v>187</v>
      </c>
      <c r="G873" s="209">
        <v>916148</v>
      </c>
      <c r="H873" s="209">
        <v>13160</v>
      </c>
      <c r="I873" s="209">
        <v>33.4</v>
      </c>
      <c r="J873" s="209">
        <v>80</v>
      </c>
      <c r="K873" s="209">
        <v>80</v>
      </c>
      <c r="L873" s="209">
        <v>31.7</v>
      </c>
      <c r="M873" s="209">
        <v>0.86703431372549022</v>
      </c>
      <c r="N873" s="209">
        <v>4.9744999999999999</v>
      </c>
      <c r="O873" s="209">
        <v>4.9020999999999999</v>
      </c>
      <c r="P873" s="209">
        <v>0.217</v>
      </c>
      <c r="Q873" s="209">
        <v>0.214</v>
      </c>
      <c r="R873" s="209">
        <v>5.0439999999999996</v>
      </c>
      <c r="S873" s="209">
        <v>2.1999999999999999E-2</v>
      </c>
      <c r="T873" s="209">
        <v>2.1999999999999999E-2</v>
      </c>
      <c r="U873" s="209">
        <v>1.9E-2</v>
      </c>
      <c r="V873" s="209">
        <v>1.9E-2</v>
      </c>
      <c r="W873" s="209" t="s">
        <v>148</v>
      </c>
      <c r="X873" s="209" t="s">
        <v>189</v>
      </c>
      <c r="Y873" s="209" t="s">
        <v>89</v>
      </c>
      <c r="Z873" s="209" t="s">
        <v>207</v>
      </c>
    </row>
    <row r="874" spans="1:26" s="209" customFormat="1" ht="16.5" customHeight="1" x14ac:dyDescent="0.25">
      <c r="A874" s="207">
        <v>5336</v>
      </c>
      <c r="B874" s="208">
        <v>43204</v>
      </c>
      <c r="C874" s="209" t="s">
        <v>266</v>
      </c>
      <c r="D874" s="209">
        <v>67.599999999999994</v>
      </c>
      <c r="E874" s="209">
        <v>70</v>
      </c>
      <c r="F874" s="209" t="s">
        <v>187</v>
      </c>
      <c r="G874" s="209">
        <v>916148</v>
      </c>
      <c r="H874" s="209">
        <v>13160</v>
      </c>
      <c r="I874" s="209">
        <v>33.5</v>
      </c>
      <c r="J874" s="209">
        <v>79</v>
      </c>
      <c r="K874" s="209">
        <v>79</v>
      </c>
      <c r="L874" s="209">
        <v>31.8</v>
      </c>
      <c r="M874" s="209">
        <v>0.86650336803429262</v>
      </c>
      <c r="N874" s="209">
        <v>4.8864000000000001</v>
      </c>
      <c r="O874" s="209">
        <v>4.9016000000000002</v>
      </c>
      <c r="P874" s="209">
        <v>0.18</v>
      </c>
      <c r="Q874" s="209">
        <v>0.16500000000000001</v>
      </c>
      <c r="R874" s="209">
        <v>5.0439999999999996</v>
      </c>
      <c r="S874" s="209">
        <v>1.9E-2</v>
      </c>
      <c r="T874" s="209">
        <v>1.7000000000000001E-2</v>
      </c>
      <c r="U874" s="209">
        <v>1.6E-2</v>
      </c>
      <c r="V874" s="209">
        <v>1.6E-2</v>
      </c>
      <c r="W874" s="209" t="s">
        <v>148</v>
      </c>
      <c r="X874" s="209" t="s">
        <v>189</v>
      </c>
      <c r="Y874" s="209" t="s">
        <v>89</v>
      </c>
      <c r="Z874" s="209" t="s">
        <v>207</v>
      </c>
    </row>
    <row r="875" spans="1:26" s="209" customFormat="1" ht="16.5" customHeight="1" x14ac:dyDescent="0.25">
      <c r="A875" s="207">
        <v>5335</v>
      </c>
      <c r="B875" s="208">
        <v>43203</v>
      </c>
      <c r="C875" s="209" t="s">
        <v>691</v>
      </c>
      <c r="D875" s="209">
        <v>69.099999999999994</v>
      </c>
      <c r="E875" s="209">
        <v>74</v>
      </c>
      <c r="F875" s="209" t="s">
        <v>193</v>
      </c>
      <c r="G875" s="209">
        <v>625212</v>
      </c>
      <c r="H875" s="209">
        <v>13160</v>
      </c>
      <c r="I875" s="209">
        <v>21.7</v>
      </c>
      <c r="J875" s="209">
        <v>110</v>
      </c>
      <c r="K875" s="209">
        <v>110</v>
      </c>
      <c r="L875" s="209">
        <v>18.8</v>
      </c>
      <c r="M875" s="209">
        <v>0.94145043246839644</v>
      </c>
      <c r="N875" s="209">
        <v>4.968</v>
      </c>
      <c r="O875" s="209">
        <v>5.0176999999999996</v>
      </c>
      <c r="P875" s="209">
        <v>0.42599999999999999</v>
      </c>
      <c r="Q875" s="209">
        <v>0.43</v>
      </c>
      <c r="R875" s="209">
        <v>5.0160999999999998</v>
      </c>
      <c r="S875" s="209">
        <v>4.2999999999999997E-2</v>
      </c>
      <c r="T875" s="209">
        <v>4.2999999999999997E-2</v>
      </c>
      <c r="U875" s="209">
        <v>0.04</v>
      </c>
      <c r="V875" s="209">
        <v>0.04</v>
      </c>
      <c r="W875" s="209" t="s">
        <v>148</v>
      </c>
      <c r="X875" s="209" t="s">
        <v>189</v>
      </c>
      <c r="Y875" s="209" t="s">
        <v>89</v>
      </c>
      <c r="Z875" s="209" t="s">
        <v>198</v>
      </c>
    </row>
    <row r="876" spans="1:26" s="209" customFormat="1" ht="16.5" customHeight="1" x14ac:dyDescent="0.25">
      <c r="A876" s="207">
        <v>5334</v>
      </c>
      <c r="B876" s="208">
        <v>43203</v>
      </c>
      <c r="C876" s="209" t="s">
        <v>841</v>
      </c>
      <c r="D876" s="209">
        <v>69.099999999999994</v>
      </c>
      <c r="E876" s="209">
        <v>74</v>
      </c>
      <c r="F876" s="209" t="s">
        <v>193</v>
      </c>
      <c r="G876" s="209">
        <v>625212</v>
      </c>
      <c r="H876" s="209">
        <v>13160</v>
      </c>
      <c r="I876" s="209">
        <v>21.6</v>
      </c>
      <c r="J876" s="209">
        <v>109</v>
      </c>
      <c r="K876" s="209">
        <v>109</v>
      </c>
      <c r="L876" s="209">
        <v>18.8</v>
      </c>
      <c r="M876" s="209">
        <v>0.94145043246839644</v>
      </c>
      <c r="N876" s="209">
        <v>4.9162999999999997</v>
      </c>
      <c r="O876" s="209">
        <v>4.8825000000000003</v>
      </c>
      <c r="P876" s="209">
        <v>0.45100000000000001</v>
      </c>
      <c r="Q876" s="209">
        <v>0.438</v>
      </c>
      <c r="R876" s="209">
        <v>5.0160999999999998</v>
      </c>
      <c r="S876" s="209">
        <v>4.5999999999999999E-2</v>
      </c>
      <c r="T876" s="209">
        <v>4.4999999999999998E-2</v>
      </c>
      <c r="U876" s="209">
        <v>4.2999999999999997E-2</v>
      </c>
      <c r="V876" s="209">
        <v>4.2999999999999997E-2</v>
      </c>
      <c r="W876" s="209" t="s">
        <v>148</v>
      </c>
      <c r="X876" s="209" t="s">
        <v>189</v>
      </c>
      <c r="Y876" s="209" t="s">
        <v>89</v>
      </c>
      <c r="Z876" s="209" t="s">
        <v>198</v>
      </c>
    </row>
    <row r="877" spans="1:26" s="209" customFormat="1" ht="16.5" customHeight="1" x14ac:dyDescent="0.25">
      <c r="A877" s="207">
        <v>5333</v>
      </c>
      <c r="B877" s="208">
        <v>43203</v>
      </c>
      <c r="C877" s="209" t="s">
        <v>1384</v>
      </c>
      <c r="D877" s="209">
        <v>69.099999999999994</v>
      </c>
      <c r="E877" s="209">
        <v>74</v>
      </c>
      <c r="F877" s="209" t="s">
        <v>193</v>
      </c>
      <c r="G877" s="209">
        <v>625212</v>
      </c>
      <c r="H877" s="209">
        <v>13160</v>
      </c>
      <c r="I877" s="209">
        <v>23.7</v>
      </c>
      <c r="J877" s="209">
        <v>109</v>
      </c>
      <c r="K877" s="209">
        <v>109</v>
      </c>
      <c r="L877" s="209">
        <v>20.8</v>
      </c>
      <c r="M877" s="209">
        <v>0.92908732764281021</v>
      </c>
      <c r="N877" s="209">
        <v>4.9653999999999998</v>
      </c>
      <c r="O877" s="209">
        <v>4.9307999999999996</v>
      </c>
      <c r="P877" s="209">
        <v>0.52500000000000002</v>
      </c>
      <c r="Q877" s="209">
        <v>0.52100000000000002</v>
      </c>
      <c r="R877" s="209">
        <v>5.0160999999999998</v>
      </c>
      <c r="S877" s="209">
        <v>5.2999999999999999E-2</v>
      </c>
      <c r="T877" s="209">
        <v>5.2999999999999999E-2</v>
      </c>
      <c r="U877" s="209">
        <v>4.9000000000000002E-2</v>
      </c>
      <c r="V877" s="209">
        <v>4.9000000000000002E-2</v>
      </c>
      <c r="W877" s="209" t="s">
        <v>148</v>
      </c>
      <c r="X877" s="209" t="s">
        <v>189</v>
      </c>
      <c r="Y877" s="209" t="s">
        <v>89</v>
      </c>
      <c r="Z877" s="209" t="s">
        <v>198</v>
      </c>
    </row>
    <row r="878" spans="1:26" s="209" customFormat="1" ht="16.5" customHeight="1" x14ac:dyDescent="0.25">
      <c r="A878" s="207">
        <v>5332</v>
      </c>
      <c r="B878" s="208">
        <v>43203</v>
      </c>
      <c r="C878" s="209" t="s">
        <v>204</v>
      </c>
      <c r="D878" s="209">
        <v>69.099999999999994</v>
      </c>
      <c r="E878" s="209">
        <v>74</v>
      </c>
      <c r="F878" s="209" t="s">
        <v>193</v>
      </c>
      <c r="G878" s="209">
        <v>625212</v>
      </c>
      <c r="H878" s="209">
        <v>13160</v>
      </c>
      <c r="I878" s="209">
        <v>21.6</v>
      </c>
      <c r="J878" s="209">
        <v>109</v>
      </c>
      <c r="K878" s="209">
        <v>109</v>
      </c>
      <c r="L878" s="209">
        <v>18.8</v>
      </c>
      <c r="M878" s="209">
        <v>0.94145043246839644</v>
      </c>
      <c r="N878" s="209">
        <v>4.7245999999999997</v>
      </c>
      <c r="O878" s="209">
        <v>4.9157999999999999</v>
      </c>
      <c r="P878" s="209">
        <v>0.36299999999999999</v>
      </c>
      <c r="Q878" s="209">
        <v>0.36299999999999999</v>
      </c>
      <c r="R878" s="209">
        <v>5.0160999999999998</v>
      </c>
      <c r="S878" s="209">
        <v>3.9E-2</v>
      </c>
      <c r="T878" s="209">
        <v>3.6999999999999998E-2</v>
      </c>
      <c r="U878" s="209">
        <v>3.5999999999999997E-2</v>
      </c>
      <c r="V878" s="209">
        <v>3.5999999999999997E-2</v>
      </c>
      <c r="W878" s="209" t="s">
        <v>148</v>
      </c>
      <c r="X878" s="209" t="s">
        <v>189</v>
      </c>
      <c r="Y878" s="209" t="s">
        <v>89</v>
      </c>
      <c r="Z878" s="209" t="s">
        <v>198</v>
      </c>
    </row>
    <row r="879" spans="1:26" s="209" customFormat="1" ht="16.5" customHeight="1" x14ac:dyDescent="0.25">
      <c r="A879" s="207">
        <v>5331</v>
      </c>
      <c r="B879" s="208">
        <v>43203</v>
      </c>
      <c r="C879" s="209" t="s">
        <v>342</v>
      </c>
      <c r="D879" s="209">
        <v>69.099999999999994</v>
      </c>
      <c r="E879" s="209">
        <v>74</v>
      </c>
      <c r="F879" s="209" t="s">
        <v>193</v>
      </c>
      <c r="G879" s="209">
        <v>625212</v>
      </c>
      <c r="H879" s="209">
        <v>13160</v>
      </c>
      <c r="I879" s="209">
        <v>23</v>
      </c>
      <c r="J879" s="209">
        <v>109</v>
      </c>
      <c r="K879" s="209">
        <v>109</v>
      </c>
      <c r="L879" s="209">
        <v>20.100000000000001</v>
      </c>
      <c r="M879" s="209">
        <v>0.9333773087071241</v>
      </c>
      <c r="N879" s="209">
        <v>4.8327</v>
      </c>
      <c r="O879" s="209">
        <v>4.9471999999999996</v>
      </c>
      <c r="P879" s="209">
        <v>0.47199999999999998</v>
      </c>
      <c r="Q879" s="209">
        <v>0.48299999999999998</v>
      </c>
      <c r="R879" s="209">
        <v>5.0160999999999998</v>
      </c>
      <c r="S879" s="209">
        <v>4.9000000000000002E-2</v>
      </c>
      <c r="T879" s="209">
        <v>4.9000000000000002E-2</v>
      </c>
      <c r="U879" s="209">
        <v>4.5999999999999999E-2</v>
      </c>
      <c r="V879" s="209">
        <v>4.5999999999999999E-2</v>
      </c>
      <c r="W879" s="209" t="s">
        <v>148</v>
      </c>
      <c r="X879" s="209" t="s">
        <v>189</v>
      </c>
      <c r="Y879" s="209" t="s">
        <v>89</v>
      </c>
      <c r="Z879" s="209" t="s">
        <v>198</v>
      </c>
    </row>
    <row r="880" spans="1:26" s="209" customFormat="1" ht="16.5" customHeight="1" x14ac:dyDescent="0.25">
      <c r="A880" s="207">
        <v>5330</v>
      </c>
      <c r="B880" s="208">
        <v>43203</v>
      </c>
      <c r="C880" s="209" t="s">
        <v>458</v>
      </c>
      <c r="D880" s="209">
        <v>69.099999999999994</v>
      </c>
      <c r="E880" s="209">
        <v>74</v>
      </c>
      <c r="F880" s="209" t="s">
        <v>193</v>
      </c>
      <c r="G880" s="209">
        <v>625212</v>
      </c>
      <c r="H880" s="209">
        <v>13160</v>
      </c>
      <c r="I880" s="209">
        <v>23</v>
      </c>
      <c r="J880" s="209">
        <v>109</v>
      </c>
      <c r="K880" s="209">
        <v>109</v>
      </c>
      <c r="L880" s="209">
        <v>20.100000000000001</v>
      </c>
      <c r="M880" s="209">
        <v>0.9333773087071241</v>
      </c>
      <c r="N880" s="209">
        <v>4.9581</v>
      </c>
      <c r="O880" s="209">
        <v>4.9935999999999998</v>
      </c>
      <c r="P880" s="209">
        <v>0.63300000000000001</v>
      </c>
      <c r="Q880" s="209">
        <v>0.65700000000000003</v>
      </c>
      <c r="R880" s="209">
        <v>5.0160999999999998</v>
      </c>
      <c r="S880" s="209">
        <v>6.4000000000000001E-2</v>
      </c>
      <c r="T880" s="209">
        <v>6.6000000000000003E-2</v>
      </c>
      <c r="U880" s="209">
        <v>6.0999999999999999E-2</v>
      </c>
      <c r="V880" s="209">
        <v>6.0999999999999999E-2</v>
      </c>
      <c r="W880" s="209" t="s">
        <v>148</v>
      </c>
      <c r="X880" s="209" t="s">
        <v>189</v>
      </c>
      <c r="Y880" s="209" t="s">
        <v>89</v>
      </c>
      <c r="Z880" s="209" t="s">
        <v>198</v>
      </c>
    </row>
    <row r="881" spans="1:26" s="209" customFormat="1" ht="16.5" customHeight="1" x14ac:dyDescent="0.25">
      <c r="A881" s="207">
        <v>5329</v>
      </c>
      <c r="B881" s="208">
        <v>43203</v>
      </c>
      <c r="C881" s="209" t="s">
        <v>304</v>
      </c>
      <c r="D881" s="209">
        <v>69.099999999999994</v>
      </c>
      <c r="E881" s="209">
        <v>74</v>
      </c>
      <c r="F881" s="209" t="s">
        <v>187</v>
      </c>
      <c r="G881" s="209">
        <v>916148</v>
      </c>
      <c r="H881" s="209">
        <v>13160</v>
      </c>
      <c r="I881" s="209">
        <v>34.700000000000003</v>
      </c>
      <c r="J881" s="209">
        <v>80</v>
      </c>
      <c r="K881" s="209">
        <v>80</v>
      </c>
      <c r="L881" s="209">
        <v>32.9</v>
      </c>
      <c r="M881" s="209">
        <v>0.86070559610705588</v>
      </c>
      <c r="N881" s="209">
        <v>5.0114999999999998</v>
      </c>
      <c r="O881" s="209">
        <v>4.9390000000000001</v>
      </c>
      <c r="P881" s="209">
        <v>0.18</v>
      </c>
      <c r="Q881" s="209">
        <v>0.158</v>
      </c>
      <c r="R881" s="209">
        <v>5.0160999999999998</v>
      </c>
      <c r="S881" s="209">
        <v>1.7999999999999999E-2</v>
      </c>
      <c r="T881" s="209">
        <v>1.6E-2</v>
      </c>
      <c r="U881" s="209">
        <v>1.4999999999999999E-2</v>
      </c>
      <c r="V881" s="209">
        <v>1.4999999999999999E-2</v>
      </c>
      <c r="W881" s="209" t="s">
        <v>148</v>
      </c>
      <c r="X881" s="209" t="s">
        <v>189</v>
      </c>
      <c r="Y881" s="209" t="s">
        <v>89</v>
      </c>
      <c r="Z881" s="209" t="s">
        <v>207</v>
      </c>
    </row>
    <row r="882" spans="1:26" s="209" customFormat="1" ht="16.5" customHeight="1" x14ac:dyDescent="0.25">
      <c r="A882" s="207">
        <v>5328</v>
      </c>
      <c r="B882" s="208">
        <v>43203</v>
      </c>
      <c r="C882" s="209" t="s">
        <v>236</v>
      </c>
      <c r="D882" s="209">
        <v>69.099999999999994</v>
      </c>
      <c r="E882" s="209">
        <v>74</v>
      </c>
      <c r="F882" s="209" t="s">
        <v>187</v>
      </c>
      <c r="G882" s="209">
        <v>916148</v>
      </c>
      <c r="H882" s="209">
        <v>13160</v>
      </c>
      <c r="I882" s="209">
        <v>34.799999999999997</v>
      </c>
      <c r="J882" s="209">
        <v>81</v>
      </c>
      <c r="K882" s="209">
        <v>81</v>
      </c>
      <c r="L882" s="209">
        <v>32.9</v>
      </c>
      <c r="M882" s="209">
        <v>0.86070559610705588</v>
      </c>
      <c r="N882" s="209">
        <v>4.8895</v>
      </c>
      <c r="O882" s="209">
        <v>4.9335000000000004</v>
      </c>
      <c r="P882" s="209">
        <v>0.17499999999999999</v>
      </c>
      <c r="Q882" s="209">
        <v>0.16700000000000001</v>
      </c>
      <c r="R882" s="209">
        <v>5.0160999999999998</v>
      </c>
      <c r="S882" s="209">
        <v>1.7999999999999999E-2</v>
      </c>
      <c r="T882" s="209">
        <v>1.7000000000000001E-2</v>
      </c>
      <c r="U882" s="209">
        <v>1.4999999999999999E-2</v>
      </c>
      <c r="V882" s="209">
        <v>1.4999999999999999E-2</v>
      </c>
      <c r="W882" s="209" t="s">
        <v>148</v>
      </c>
      <c r="X882" s="209" t="s">
        <v>189</v>
      </c>
      <c r="Y882" s="209" t="s">
        <v>89</v>
      </c>
      <c r="Z882" s="209" t="s">
        <v>207</v>
      </c>
    </row>
    <row r="883" spans="1:26" s="209" customFormat="1" ht="16.5" customHeight="1" x14ac:dyDescent="0.25">
      <c r="A883" s="207">
        <v>5327</v>
      </c>
      <c r="B883" s="208">
        <v>43203</v>
      </c>
      <c r="C883" s="209" t="s">
        <v>216</v>
      </c>
      <c r="D883" s="209">
        <v>69.099999999999994</v>
      </c>
      <c r="E883" s="209">
        <v>74</v>
      </c>
      <c r="F883" s="209" t="s">
        <v>187</v>
      </c>
      <c r="G883" s="209">
        <v>916148</v>
      </c>
      <c r="H883" s="209">
        <v>13160</v>
      </c>
      <c r="I883" s="209">
        <v>34.4</v>
      </c>
      <c r="J883" s="209">
        <v>80</v>
      </c>
      <c r="K883" s="209">
        <v>80</v>
      </c>
      <c r="L883" s="209">
        <v>32.6</v>
      </c>
      <c r="M883" s="209">
        <v>0.86227909811090797</v>
      </c>
      <c r="N883" s="209">
        <v>4.9352</v>
      </c>
      <c r="O883" s="209">
        <v>5.0125000000000002</v>
      </c>
      <c r="P883" s="209">
        <v>0.17699999999999999</v>
      </c>
      <c r="Q883" s="209">
        <v>0.18</v>
      </c>
      <c r="R883" s="209">
        <v>5.0160999999999998</v>
      </c>
      <c r="S883" s="209">
        <v>1.7999999999999999E-2</v>
      </c>
      <c r="T883" s="209">
        <v>1.7999999999999999E-2</v>
      </c>
      <c r="U883" s="209">
        <v>1.6E-2</v>
      </c>
      <c r="V883" s="209">
        <v>1.6E-2</v>
      </c>
      <c r="W883" s="209" t="s">
        <v>148</v>
      </c>
      <c r="X883" s="209" t="s">
        <v>189</v>
      </c>
      <c r="Y883" s="209" t="s">
        <v>89</v>
      </c>
      <c r="Z883" s="209" t="s">
        <v>207</v>
      </c>
    </row>
    <row r="884" spans="1:26" s="209" customFormat="1" ht="16.5" customHeight="1" x14ac:dyDescent="0.25">
      <c r="A884" s="207">
        <v>5326</v>
      </c>
      <c r="B884" s="208">
        <v>43203</v>
      </c>
      <c r="C884" s="209" t="s">
        <v>440</v>
      </c>
      <c r="D884" s="209">
        <v>69.099999999999994</v>
      </c>
      <c r="E884" s="209">
        <v>74</v>
      </c>
      <c r="F884" s="209" t="s">
        <v>187</v>
      </c>
      <c r="G884" s="209">
        <v>916148</v>
      </c>
      <c r="H884" s="209">
        <v>13160</v>
      </c>
      <c r="I884" s="209">
        <v>34.299999999999997</v>
      </c>
      <c r="J884" s="209">
        <v>79</v>
      </c>
      <c r="K884" s="209">
        <v>79</v>
      </c>
      <c r="L884" s="209">
        <v>32.6</v>
      </c>
      <c r="M884" s="209">
        <v>0.86227909811090797</v>
      </c>
      <c r="N884" s="209">
        <v>4.9024999999999999</v>
      </c>
      <c r="O884" s="209">
        <v>4.7717999999999998</v>
      </c>
      <c r="P884" s="209">
        <v>0.35199999999999998</v>
      </c>
      <c r="Q884" s="209">
        <v>0.36099999999999999</v>
      </c>
      <c r="R884" s="209">
        <v>5.0160999999999998</v>
      </c>
      <c r="S884" s="209">
        <v>3.5999999999999997E-2</v>
      </c>
      <c r="T884" s="209">
        <v>3.7999999999999999E-2</v>
      </c>
      <c r="U884" s="209">
        <v>3.2000000000000001E-2</v>
      </c>
      <c r="V884" s="209">
        <v>3.2000000000000001E-2</v>
      </c>
      <c r="W884" s="209" t="s">
        <v>148</v>
      </c>
      <c r="X884" s="209" t="s">
        <v>189</v>
      </c>
      <c r="Y884" s="209" t="s">
        <v>89</v>
      </c>
      <c r="Z884" s="209" t="s">
        <v>207</v>
      </c>
    </row>
    <row r="885" spans="1:26" s="209" customFormat="1" ht="16.5" customHeight="1" x14ac:dyDescent="0.25">
      <c r="A885" s="207">
        <v>5325</v>
      </c>
      <c r="B885" s="208">
        <v>43202</v>
      </c>
      <c r="C885" s="209" t="s">
        <v>396</v>
      </c>
      <c r="D885" s="209">
        <v>70</v>
      </c>
      <c r="E885" s="209">
        <v>70</v>
      </c>
      <c r="F885" s="209" t="s">
        <v>187</v>
      </c>
      <c r="G885" s="209">
        <v>916148</v>
      </c>
      <c r="H885" s="209">
        <v>13160</v>
      </c>
      <c r="I885" s="209">
        <v>34.200000000000003</v>
      </c>
      <c r="J885" s="209">
        <v>79.5</v>
      </c>
      <c r="K885" s="209">
        <v>79.5</v>
      </c>
      <c r="L885" s="209">
        <v>32.5</v>
      </c>
      <c r="M885" s="209">
        <v>0.86280487804878048</v>
      </c>
      <c r="N885" s="209">
        <v>5.1687000000000003</v>
      </c>
      <c r="O885" s="209">
        <v>5.1456</v>
      </c>
      <c r="P885" s="209">
        <v>0.34499999999999997</v>
      </c>
      <c r="Q885" s="209">
        <v>0.27200000000000002</v>
      </c>
      <c r="R885" s="209">
        <v>4.9972000000000003</v>
      </c>
      <c r="S885" s="209">
        <v>3.3000000000000002E-2</v>
      </c>
      <c r="T885" s="209">
        <v>2.5999999999999999E-2</v>
      </c>
      <c r="U885" s="209">
        <v>2.5000000000000001E-2</v>
      </c>
      <c r="V885" s="209">
        <v>2.5000000000000001E-2</v>
      </c>
      <c r="W885" s="209" t="s">
        <v>148</v>
      </c>
      <c r="X885" s="209" t="s">
        <v>671</v>
      </c>
      <c r="Y885" s="209" t="s">
        <v>89</v>
      </c>
      <c r="Z885" s="209" t="s">
        <v>207</v>
      </c>
    </row>
    <row r="886" spans="1:26" s="209" customFormat="1" ht="16.5" customHeight="1" x14ac:dyDescent="0.25">
      <c r="A886" s="207">
        <v>5324</v>
      </c>
      <c r="B886" s="208">
        <v>43202</v>
      </c>
      <c r="C886" s="209" t="s">
        <v>1011</v>
      </c>
      <c r="D886" s="209">
        <v>68.400000000000006</v>
      </c>
      <c r="E886" s="209">
        <v>69</v>
      </c>
      <c r="F886" s="209" t="s">
        <v>187</v>
      </c>
      <c r="G886" s="209">
        <v>916148</v>
      </c>
      <c r="H886" s="209">
        <v>13160</v>
      </c>
      <c r="I886" s="209">
        <v>34.200000000000003</v>
      </c>
      <c r="J886" s="209">
        <v>78.5</v>
      </c>
      <c r="K886" s="209">
        <v>78.5</v>
      </c>
      <c r="L886" s="209">
        <v>32.6</v>
      </c>
      <c r="M886" s="209">
        <v>0.86227909811090797</v>
      </c>
      <c r="N886" s="209">
        <v>5.1245000000000003</v>
      </c>
      <c r="O886" s="209">
        <v>5.1012000000000004</v>
      </c>
      <c r="P886" s="209">
        <v>0.376</v>
      </c>
      <c r="Q886" s="209">
        <v>0.27100000000000002</v>
      </c>
      <c r="R886" s="209">
        <v>4.9972000000000003</v>
      </c>
      <c r="S886" s="209">
        <v>3.6999999999999998E-2</v>
      </c>
      <c r="T886" s="209">
        <v>2.7E-2</v>
      </c>
      <c r="U886" s="209">
        <v>2.8000000000000001E-2</v>
      </c>
      <c r="V886" s="209">
        <v>2.8000000000000001E-2</v>
      </c>
      <c r="W886" s="209" t="s">
        <v>148</v>
      </c>
      <c r="X886" s="209" t="s">
        <v>671</v>
      </c>
      <c r="Y886" s="209" t="s">
        <v>89</v>
      </c>
      <c r="Z886" s="209" t="s">
        <v>207</v>
      </c>
    </row>
    <row r="887" spans="1:26" s="209" customFormat="1" ht="16.5" customHeight="1" x14ac:dyDescent="0.25">
      <c r="A887" s="207">
        <v>5323</v>
      </c>
      <c r="B887" s="208">
        <v>43202</v>
      </c>
      <c r="C887" s="209" t="s">
        <v>1261</v>
      </c>
      <c r="D887" s="209">
        <v>68.900000000000006</v>
      </c>
      <c r="E887" s="209">
        <v>67</v>
      </c>
      <c r="F887" s="209" t="s">
        <v>193</v>
      </c>
      <c r="G887" s="209">
        <v>625212</v>
      </c>
      <c r="H887" s="209">
        <v>13160</v>
      </c>
      <c r="I887" s="209">
        <v>22.8</v>
      </c>
      <c r="J887" s="209">
        <v>114</v>
      </c>
      <c r="K887" s="209">
        <v>114</v>
      </c>
      <c r="L887" s="209">
        <v>19.600000000000001</v>
      </c>
      <c r="M887" s="209">
        <v>0.93646591661151557</v>
      </c>
      <c r="N887" s="209">
        <v>5.0945</v>
      </c>
      <c r="O887" s="209">
        <v>5.0564</v>
      </c>
      <c r="P887" s="209">
        <v>0.66700000000000004</v>
      </c>
      <c r="Q887" s="209">
        <v>0.54500000000000004</v>
      </c>
      <c r="R887" s="209">
        <v>4.9972000000000003</v>
      </c>
      <c r="S887" s="209">
        <v>6.5000000000000002E-2</v>
      </c>
      <c r="T887" s="209">
        <v>5.3999999999999999E-2</v>
      </c>
      <c r="U887" s="209">
        <v>5.6000000000000001E-2</v>
      </c>
      <c r="V887" s="209">
        <v>5.6000000000000001E-2</v>
      </c>
      <c r="W887" s="209" t="s">
        <v>148</v>
      </c>
      <c r="X887" s="209" t="s">
        <v>671</v>
      </c>
      <c r="Y887" s="209" t="s">
        <v>89</v>
      </c>
      <c r="Z887" s="209" t="s">
        <v>198</v>
      </c>
    </row>
    <row r="888" spans="1:26" s="209" customFormat="1" ht="16.5" customHeight="1" x14ac:dyDescent="0.25">
      <c r="A888" s="207">
        <v>5322</v>
      </c>
      <c r="B888" s="208">
        <v>43202</v>
      </c>
      <c r="C888" s="209" t="s">
        <v>1251</v>
      </c>
      <c r="D888" s="209">
        <v>68.900000000000006</v>
      </c>
      <c r="E888" s="209">
        <v>65</v>
      </c>
      <c r="F888" s="209" t="s">
        <v>193</v>
      </c>
      <c r="G888" s="209">
        <v>625212</v>
      </c>
      <c r="H888" s="209">
        <v>13160</v>
      </c>
      <c r="I888" s="209">
        <v>22.6</v>
      </c>
      <c r="J888" s="209">
        <v>114.5</v>
      </c>
      <c r="K888" s="209">
        <v>114.5</v>
      </c>
      <c r="L888" s="209">
        <v>19.399999999999999</v>
      </c>
      <c r="M888" s="209">
        <v>0.9377070907886017</v>
      </c>
      <c r="N888" s="209">
        <v>5.1021000000000001</v>
      </c>
      <c r="O888" s="209">
        <v>5.0467000000000004</v>
      </c>
      <c r="P888" s="209">
        <v>0.58699999999999997</v>
      </c>
      <c r="Q888" s="209">
        <v>0.46700000000000003</v>
      </c>
      <c r="R888" s="209">
        <v>4.9972000000000003</v>
      </c>
      <c r="S888" s="209">
        <v>5.7000000000000002E-2</v>
      </c>
      <c r="T888" s="209">
        <v>4.5999999999999999E-2</v>
      </c>
      <c r="U888" s="209">
        <v>4.8000000000000001E-2</v>
      </c>
      <c r="V888" s="209">
        <v>4.8000000000000001E-2</v>
      </c>
      <c r="W888" s="209" t="s">
        <v>148</v>
      </c>
      <c r="X888" s="209" t="s">
        <v>671</v>
      </c>
      <c r="Y888" s="209" t="s">
        <v>89</v>
      </c>
      <c r="Z888" s="209" t="s">
        <v>198</v>
      </c>
    </row>
    <row r="889" spans="1:26" s="209" customFormat="1" ht="16.5" customHeight="1" x14ac:dyDescent="0.25">
      <c r="A889" s="207">
        <v>5321</v>
      </c>
      <c r="B889" s="208">
        <v>43202</v>
      </c>
      <c r="C889" s="209" t="s">
        <v>1313</v>
      </c>
      <c r="D889" s="209">
        <v>68.2</v>
      </c>
      <c r="E889" s="209">
        <v>65</v>
      </c>
      <c r="F889" s="209" t="s">
        <v>193</v>
      </c>
      <c r="G889" s="209">
        <v>625212</v>
      </c>
      <c r="H889" s="209">
        <v>13160</v>
      </c>
      <c r="I889" s="209">
        <v>24.3</v>
      </c>
      <c r="J889" s="209">
        <v>114.5</v>
      </c>
      <c r="K889" s="209">
        <v>114.5</v>
      </c>
      <c r="L889" s="209">
        <v>21</v>
      </c>
      <c r="M889" s="209">
        <v>0.9278688524590164</v>
      </c>
      <c r="N889" s="209">
        <v>5.1786000000000003</v>
      </c>
      <c r="O889" s="209">
        <v>5.1208999999999998</v>
      </c>
      <c r="P889" s="209">
        <v>0.70199999999999996</v>
      </c>
      <c r="Q889" s="209">
        <v>0.58699999999999997</v>
      </c>
      <c r="R889" s="209">
        <v>4.9972000000000003</v>
      </c>
      <c r="S889" s="209">
        <v>6.8000000000000005E-2</v>
      </c>
      <c r="T889" s="209">
        <v>5.7000000000000002E-2</v>
      </c>
      <c r="U889" s="209">
        <v>5.8000000000000003E-2</v>
      </c>
      <c r="V889" s="209">
        <v>5.8000000000000003E-2</v>
      </c>
      <c r="W889" s="209" t="s">
        <v>148</v>
      </c>
      <c r="X889" s="209" t="s">
        <v>671</v>
      </c>
      <c r="Y889" s="209" t="s">
        <v>89</v>
      </c>
      <c r="Z889" s="209" t="s">
        <v>198</v>
      </c>
    </row>
    <row r="890" spans="1:26" s="209" customFormat="1" ht="16.5" customHeight="1" x14ac:dyDescent="0.25">
      <c r="A890" s="207">
        <v>5320</v>
      </c>
      <c r="B890" s="208">
        <v>43202</v>
      </c>
      <c r="C890" s="209" t="s">
        <v>750</v>
      </c>
      <c r="D890" s="209">
        <v>69.400000000000006</v>
      </c>
      <c r="E890" s="209">
        <v>70</v>
      </c>
      <c r="F890" s="209" t="s">
        <v>193</v>
      </c>
      <c r="G890" s="209">
        <v>625212</v>
      </c>
      <c r="H890" s="209">
        <v>13160</v>
      </c>
      <c r="I890" s="209">
        <v>23</v>
      </c>
      <c r="J890" s="209">
        <v>114.5</v>
      </c>
      <c r="K890" s="209">
        <v>114.5</v>
      </c>
      <c r="L890" s="209">
        <v>19.8</v>
      </c>
      <c r="M890" s="209">
        <v>0.93522802379378711</v>
      </c>
      <c r="N890" s="209">
        <v>5.1822999999999997</v>
      </c>
      <c r="O890" s="209">
        <v>5.1505999999999998</v>
      </c>
      <c r="P890" s="209">
        <v>0.72299999999999998</v>
      </c>
      <c r="Q890" s="209">
        <v>0.623</v>
      </c>
      <c r="R890" s="209">
        <v>4.9972000000000003</v>
      </c>
      <c r="S890" s="209">
        <v>7.0000000000000007E-2</v>
      </c>
      <c r="T890" s="209">
        <v>0.06</v>
      </c>
      <c r="U890" s="209">
        <v>6.0999999999999999E-2</v>
      </c>
      <c r="V890" s="209">
        <v>6.0999999999999999E-2</v>
      </c>
      <c r="W890" s="209" t="s">
        <v>148</v>
      </c>
      <c r="X890" s="209" t="s">
        <v>671</v>
      </c>
      <c r="Y890" s="209" t="s">
        <v>89</v>
      </c>
      <c r="Z890" s="209" t="s">
        <v>198</v>
      </c>
    </row>
    <row r="891" spans="1:26" s="209" customFormat="1" ht="16.5" customHeight="1" x14ac:dyDescent="0.25">
      <c r="A891" s="207">
        <v>5319</v>
      </c>
      <c r="B891" s="208">
        <v>43202</v>
      </c>
      <c r="C891" s="209" t="s">
        <v>387</v>
      </c>
      <c r="D891" s="209">
        <v>69.400000000000006</v>
      </c>
      <c r="E891" s="209">
        <v>72</v>
      </c>
      <c r="F891" s="209" t="s">
        <v>193</v>
      </c>
      <c r="G891" s="209">
        <v>625212</v>
      </c>
      <c r="H891" s="209">
        <v>13160</v>
      </c>
      <c r="I891" s="209">
        <v>22.6</v>
      </c>
      <c r="J891" s="209">
        <v>114</v>
      </c>
      <c r="K891" s="209">
        <v>114</v>
      </c>
      <c r="L891" s="209">
        <v>19.5</v>
      </c>
      <c r="M891" s="209">
        <v>0.9370860927152318</v>
      </c>
      <c r="N891" s="209">
        <v>5.1234000000000002</v>
      </c>
      <c r="O891" s="209">
        <v>5.0911</v>
      </c>
      <c r="P891" s="209">
        <v>0.65600000000000003</v>
      </c>
      <c r="Q891" s="209">
        <v>0.53400000000000003</v>
      </c>
      <c r="R891" s="209">
        <v>4.9972000000000003</v>
      </c>
      <c r="S891" s="209">
        <v>6.4000000000000001E-2</v>
      </c>
      <c r="T891" s="209">
        <v>5.1999999999999998E-2</v>
      </c>
      <c r="U891" s="209">
        <v>5.3999999999999999E-2</v>
      </c>
      <c r="V891" s="209">
        <v>5.3999999999999999E-2</v>
      </c>
      <c r="W891" s="209" t="s">
        <v>148</v>
      </c>
      <c r="X891" s="209" t="s">
        <v>671</v>
      </c>
      <c r="Y891" s="209" t="s">
        <v>89</v>
      </c>
      <c r="Z891" s="209" t="s">
        <v>198</v>
      </c>
    </row>
    <row r="892" spans="1:26" s="209" customFormat="1" ht="16.5" customHeight="1" x14ac:dyDescent="0.25">
      <c r="A892" s="207">
        <v>5318</v>
      </c>
      <c r="B892" s="208">
        <v>43202</v>
      </c>
      <c r="C892" s="209" t="s">
        <v>630</v>
      </c>
      <c r="D892" s="209">
        <v>68</v>
      </c>
      <c r="E892" s="209">
        <v>66</v>
      </c>
      <c r="F892" s="209" t="s">
        <v>187</v>
      </c>
      <c r="G892" s="209">
        <v>916148</v>
      </c>
      <c r="H892" s="209">
        <v>13160</v>
      </c>
      <c r="I892" s="209">
        <v>34.4</v>
      </c>
      <c r="J892" s="209">
        <v>75</v>
      </c>
      <c r="K892" s="209">
        <v>75</v>
      </c>
      <c r="L892" s="209">
        <v>33.1</v>
      </c>
      <c r="M892" s="209">
        <v>0.85965978128797083</v>
      </c>
      <c r="N892" s="209">
        <v>5.1512000000000002</v>
      </c>
      <c r="O892" s="209">
        <v>5.1082000000000001</v>
      </c>
      <c r="P892" s="209">
        <v>0.254</v>
      </c>
      <c r="Q892" s="209">
        <v>0.17599999999999999</v>
      </c>
      <c r="R892" s="209">
        <v>4.9972000000000003</v>
      </c>
      <c r="S892" s="209">
        <v>2.5000000000000001E-2</v>
      </c>
      <c r="T892" s="209">
        <v>1.7000000000000001E-2</v>
      </c>
      <c r="U892" s="209">
        <v>1.7999999999999999E-2</v>
      </c>
      <c r="V892" s="209">
        <v>1.7999999999999999E-2</v>
      </c>
      <c r="W892" s="209" t="s">
        <v>148</v>
      </c>
      <c r="X892" s="209" t="s">
        <v>671</v>
      </c>
      <c r="Y892" s="209" t="s">
        <v>89</v>
      </c>
      <c r="Z892" s="209" t="s">
        <v>207</v>
      </c>
    </row>
    <row r="893" spans="1:26" s="209" customFormat="1" ht="16.5" customHeight="1" x14ac:dyDescent="0.25">
      <c r="A893" s="207">
        <v>5317</v>
      </c>
      <c r="B893" s="208">
        <v>43202</v>
      </c>
      <c r="C893" s="209" t="s">
        <v>1329</v>
      </c>
      <c r="D893" s="209">
        <v>68.2</v>
      </c>
      <c r="E893" s="209">
        <v>69</v>
      </c>
      <c r="F893" s="209" t="s">
        <v>187</v>
      </c>
      <c r="G893" s="209">
        <v>916148</v>
      </c>
      <c r="H893" s="209">
        <v>13160</v>
      </c>
      <c r="I893" s="209">
        <v>34.9</v>
      </c>
      <c r="J893" s="209">
        <v>76.5</v>
      </c>
      <c r="K893" s="209">
        <v>76.5</v>
      </c>
      <c r="L893" s="209">
        <v>33.4</v>
      </c>
      <c r="M893" s="209">
        <v>0.85809581564584592</v>
      </c>
      <c r="N893" s="209">
        <v>5.1022999999999996</v>
      </c>
      <c r="O893" s="209">
        <v>5.0453000000000001</v>
      </c>
      <c r="P893" s="209">
        <v>0.29299999999999998</v>
      </c>
      <c r="Q893" s="209">
        <v>0.2</v>
      </c>
      <c r="R893" s="209">
        <v>4.9972000000000003</v>
      </c>
      <c r="S893" s="209">
        <v>2.9000000000000001E-2</v>
      </c>
      <c r="T893" s="209">
        <v>0.02</v>
      </c>
      <c r="U893" s="209">
        <v>2.1000000000000001E-2</v>
      </c>
      <c r="V893" s="209">
        <v>2.1000000000000001E-2</v>
      </c>
      <c r="W893" s="209" t="s">
        <v>148</v>
      </c>
      <c r="X893" s="209" t="s">
        <v>671</v>
      </c>
      <c r="Y893" s="209" t="s">
        <v>89</v>
      </c>
      <c r="Z893" s="209" t="s">
        <v>207</v>
      </c>
    </row>
    <row r="894" spans="1:26" s="209" customFormat="1" ht="16.5" customHeight="1" x14ac:dyDescent="0.25">
      <c r="A894" s="207">
        <v>5316</v>
      </c>
      <c r="B894" s="208">
        <v>43201</v>
      </c>
      <c r="C894" s="209" t="s">
        <v>590</v>
      </c>
      <c r="D894" s="209">
        <v>68.5</v>
      </c>
      <c r="E894" s="209">
        <v>68</v>
      </c>
      <c r="F894" s="209" t="s">
        <v>193</v>
      </c>
      <c r="G894" s="209">
        <v>625212</v>
      </c>
      <c r="H894" s="209">
        <v>13160</v>
      </c>
      <c r="I894" s="209">
        <v>22.4</v>
      </c>
      <c r="J894" s="209">
        <v>114</v>
      </c>
      <c r="K894" s="209">
        <v>114</v>
      </c>
      <c r="L894" s="209">
        <v>19.3</v>
      </c>
      <c r="M894" s="209">
        <v>0.93832891246684347</v>
      </c>
      <c r="N894" s="209">
        <v>5.2724000000000002</v>
      </c>
      <c r="O894" s="209">
        <v>5.1935000000000002</v>
      </c>
      <c r="P894" s="209">
        <v>0.56200000000000006</v>
      </c>
      <c r="Q894" s="209">
        <v>0.50800000000000001</v>
      </c>
      <c r="R894" s="209">
        <v>4.593</v>
      </c>
      <c r="S894" s="209">
        <v>4.9000000000000002E-2</v>
      </c>
      <c r="T894" s="209">
        <v>4.4999999999999998E-2</v>
      </c>
      <c r="U894" s="209">
        <v>4.3999999999999997E-2</v>
      </c>
      <c r="V894" s="209">
        <v>4.3999999999999997E-2</v>
      </c>
      <c r="W894" s="209" t="s">
        <v>148</v>
      </c>
      <c r="X894" s="209" t="s">
        <v>671</v>
      </c>
      <c r="Y894" s="209" t="s">
        <v>89</v>
      </c>
      <c r="Z894" s="209" t="s">
        <v>198</v>
      </c>
    </row>
    <row r="895" spans="1:26" s="209" customFormat="1" ht="16.5" customHeight="1" x14ac:dyDescent="0.25">
      <c r="A895" s="207">
        <v>5315</v>
      </c>
      <c r="B895" s="208">
        <v>43201</v>
      </c>
      <c r="C895" s="209" t="s">
        <v>790</v>
      </c>
      <c r="D895" s="209">
        <v>68</v>
      </c>
      <c r="E895" s="209">
        <v>68</v>
      </c>
      <c r="F895" s="209" t="s">
        <v>187</v>
      </c>
      <c r="G895" s="209">
        <v>916148</v>
      </c>
      <c r="H895" s="209">
        <v>13160</v>
      </c>
      <c r="I895" s="209">
        <v>34.5</v>
      </c>
      <c r="J895" s="209">
        <v>77</v>
      </c>
      <c r="K895" s="209">
        <v>77</v>
      </c>
      <c r="L895" s="209">
        <v>33</v>
      </c>
      <c r="M895" s="209">
        <v>0.86018237082066873</v>
      </c>
      <c r="N895" s="209">
        <v>5.1024000000000003</v>
      </c>
      <c r="O895" s="209">
        <v>5.0820999999999996</v>
      </c>
      <c r="P895" s="209">
        <v>0.312</v>
      </c>
      <c r="Q895" s="209">
        <v>0.21199999999999999</v>
      </c>
      <c r="R895" s="209">
        <v>4.593</v>
      </c>
      <c r="S895" s="209">
        <v>2.8000000000000001E-2</v>
      </c>
      <c r="T895" s="209">
        <v>1.9E-2</v>
      </c>
      <c r="U895" s="209">
        <v>0.02</v>
      </c>
      <c r="V895" s="209">
        <v>0.02</v>
      </c>
      <c r="W895" s="209" t="s">
        <v>148</v>
      </c>
      <c r="X895" s="209" t="s">
        <v>671</v>
      </c>
      <c r="Y895" s="209" t="s">
        <v>89</v>
      </c>
      <c r="Z895" s="209" t="s">
        <v>207</v>
      </c>
    </row>
    <row r="896" spans="1:26" s="209" customFormat="1" ht="16.5" customHeight="1" x14ac:dyDescent="0.25">
      <c r="A896" s="207">
        <v>5314</v>
      </c>
      <c r="B896" s="208">
        <v>43201</v>
      </c>
      <c r="C896" s="209" t="s">
        <v>239</v>
      </c>
      <c r="D896" s="209">
        <v>69.3</v>
      </c>
      <c r="E896" s="209">
        <v>71</v>
      </c>
      <c r="F896" s="209" t="s">
        <v>187</v>
      </c>
      <c r="G896" s="209">
        <v>916148</v>
      </c>
      <c r="H896" s="209">
        <v>13160</v>
      </c>
      <c r="I896" s="209">
        <v>34.4</v>
      </c>
      <c r="J896" s="209">
        <v>76</v>
      </c>
      <c r="K896" s="209">
        <v>76</v>
      </c>
      <c r="L896" s="209">
        <v>33</v>
      </c>
      <c r="M896" s="209">
        <v>0.86018237082066873</v>
      </c>
      <c r="N896" s="209">
        <v>5.1452999999999998</v>
      </c>
      <c r="O896" s="209">
        <v>5.1021000000000001</v>
      </c>
      <c r="P896" s="209">
        <v>0.32100000000000001</v>
      </c>
      <c r="Q896" s="209">
        <v>0.223</v>
      </c>
      <c r="R896" s="209">
        <v>4.593</v>
      </c>
      <c r="S896" s="209">
        <v>2.9000000000000001E-2</v>
      </c>
      <c r="T896" s="209">
        <v>0.02</v>
      </c>
      <c r="U896" s="209">
        <v>2.1000000000000001E-2</v>
      </c>
      <c r="V896" s="209">
        <v>2.1000000000000001E-2</v>
      </c>
      <c r="W896" s="209" t="s">
        <v>148</v>
      </c>
      <c r="X896" s="209" t="s">
        <v>671</v>
      </c>
      <c r="Y896" s="209" t="s">
        <v>89</v>
      </c>
      <c r="Z896" s="209" t="s">
        <v>207</v>
      </c>
    </row>
    <row r="897" spans="1:26" s="209" customFormat="1" ht="16.5" customHeight="1" x14ac:dyDescent="0.25">
      <c r="A897" s="207">
        <v>5313</v>
      </c>
      <c r="B897" s="208">
        <v>43201</v>
      </c>
      <c r="C897" s="209" t="s">
        <v>288</v>
      </c>
      <c r="D897" s="209">
        <v>69.400000000000006</v>
      </c>
      <c r="E897" s="209">
        <v>75</v>
      </c>
      <c r="F897" s="209" t="s">
        <v>187</v>
      </c>
      <c r="G897" s="209">
        <v>916148</v>
      </c>
      <c r="H897" s="209">
        <v>13160</v>
      </c>
      <c r="I897" s="209">
        <v>34.9</v>
      </c>
      <c r="J897" s="209">
        <v>78.5</v>
      </c>
      <c r="K897" s="209">
        <v>78.5</v>
      </c>
      <c r="L897" s="209">
        <v>33.299999999999997</v>
      </c>
      <c r="M897" s="209">
        <v>0.85861650485436891</v>
      </c>
      <c r="N897" s="209">
        <v>5.1123000000000003</v>
      </c>
      <c r="O897" s="209">
        <v>5.0982000000000003</v>
      </c>
      <c r="P897" s="209">
        <v>0.27200000000000002</v>
      </c>
      <c r="Q897" s="209">
        <v>0.185</v>
      </c>
      <c r="R897" s="209">
        <v>4.593</v>
      </c>
      <c r="S897" s="209">
        <v>2.4E-2</v>
      </c>
      <c r="T897" s="209">
        <v>1.7000000000000001E-2</v>
      </c>
      <c r="U897" s="209">
        <v>1.7999999999999999E-2</v>
      </c>
      <c r="V897" s="209">
        <v>1.7999999999999999E-2</v>
      </c>
      <c r="W897" s="209" t="s">
        <v>148</v>
      </c>
      <c r="X897" s="209" t="s">
        <v>671</v>
      </c>
      <c r="Y897" s="209" t="s">
        <v>89</v>
      </c>
      <c r="Z897" s="209" t="s">
        <v>207</v>
      </c>
    </row>
    <row r="898" spans="1:26" s="209" customFormat="1" ht="16.5" customHeight="1" x14ac:dyDescent="0.25">
      <c r="A898" s="207">
        <v>5312</v>
      </c>
      <c r="B898" s="208">
        <v>43201</v>
      </c>
      <c r="C898" s="209" t="s">
        <v>525</v>
      </c>
      <c r="D898" s="209">
        <v>68.900000000000006</v>
      </c>
      <c r="E898" s="209">
        <v>71</v>
      </c>
      <c r="F898" s="209" t="s">
        <v>193</v>
      </c>
      <c r="G898" s="209">
        <v>625212</v>
      </c>
      <c r="H898" s="209">
        <v>13160</v>
      </c>
      <c r="I898" s="209">
        <v>22.8</v>
      </c>
      <c r="J898" s="209">
        <v>115</v>
      </c>
      <c r="K898" s="209">
        <v>115</v>
      </c>
      <c r="L898" s="209">
        <v>19.600000000000001</v>
      </c>
      <c r="M898" s="209">
        <v>0.93646591661151557</v>
      </c>
      <c r="N898" s="209">
        <v>5.1675000000000004</v>
      </c>
      <c r="O898" s="209">
        <v>5.1421999999999999</v>
      </c>
      <c r="P898" s="209">
        <v>0.82299999999999995</v>
      </c>
      <c r="Q898" s="209">
        <v>0.68700000000000006</v>
      </c>
      <c r="R898" s="209">
        <v>4.593</v>
      </c>
      <c r="S898" s="209">
        <v>7.2999999999999995E-2</v>
      </c>
      <c r="T898" s="209">
        <v>6.0999999999999999E-2</v>
      </c>
      <c r="U898" s="209">
        <v>6.3E-2</v>
      </c>
      <c r="V898" s="209">
        <v>6.3E-2</v>
      </c>
      <c r="W898" s="209" t="s">
        <v>148</v>
      </c>
      <c r="X898" s="209" t="s">
        <v>671</v>
      </c>
      <c r="Y898" s="209" t="s">
        <v>89</v>
      </c>
      <c r="Z898" s="209" t="s">
        <v>198</v>
      </c>
    </row>
    <row r="899" spans="1:26" s="209" customFormat="1" ht="16.5" customHeight="1" x14ac:dyDescent="0.25">
      <c r="A899" s="207">
        <v>5311</v>
      </c>
      <c r="B899" s="208">
        <v>43201</v>
      </c>
      <c r="C899" s="209" t="s">
        <v>619</v>
      </c>
      <c r="D899" s="209">
        <v>69.599999999999994</v>
      </c>
      <c r="E899" s="209">
        <v>75</v>
      </c>
      <c r="F899" s="209" t="s">
        <v>193</v>
      </c>
      <c r="G899" s="209">
        <v>625212</v>
      </c>
      <c r="H899" s="209">
        <v>13160</v>
      </c>
      <c r="I899" s="209">
        <v>23</v>
      </c>
      <c r="J899" s="209">
        <v>115</v>
      </c>
      <c r="K899" s="209">
        <v>115</v>
      </c>
      <c r="L899" s="209">
        <v>19.8</v>
      </c>
      <c r="M899" s="209">
        <v>0.93522802379378711</v>
      </c>
      <c r="N899" s="209">
        <v>5.1231999999999998</v>
      </c>
      <c r="O899" s="209">
        <v>5.0867000000000004</v>
      </c>
      <c r="P899" s="209">
        <v>0.623</v>
      </c>
      <c r="Q899" s="209">
        <v>0.52300000000000002</v>
      </c>
      <c r="R899" s="209">
        <v>4.593</v>
      </c>
      <c r="S899" s="209">
        <v>5.6000000000000001E-2</v>
      </c>
      <c r="T899" s="209">
        <v>4.7E-2</v>
      </c>
      <c r="U899" s="209">
        <v>4.8000000000000001E-2</v>
      </c>
      <c r="V899" s="209">
        <v>4.8000000000000001E-2</v>
      </c>
      <c r="W899" s="209" t="s">
        <v>148</v>
      </c>
      <c r="X899" s="209" t="s">
        <v>671</v>
      </c>
      <c r="Y899" s="209" t="s">
        <v>89</v>
      </c>
      <c r="Z899" s="209" t="s">
        <v>198</v>
      </c>
    </row>
    <row r="900" spans="1:26" s="209" customFormat="1" ht="16.5" customHeight="1" x14ac:dyDescent="0.25">
      <c r="A900" s="207">
        <v>5310</v>
      </c>
      <c r="B900" s="208">
        <v>43201</v>
      </c>
      <c r="C900" s="209" t="s">
        <v>233</v>
      </c>
      <c r="D900" s="209">
        <v>68.900000000000006</v>
      </c>
      <c r="E900" s="209">
        <v>72</v>
      </c>
      <c r="F900" s="209" t="s">
        <v>193</v>
      </c>
      <c r="G900" s="209">
        <v>625212</v>
      </c>
      <c r="H900" s="209">
        <v>13160</v>
      </c>
      <c r="I900" s="209">
        <v>23.1</v>
      </c>
      <c r="J900" s="209">
        <v>114.5</v>
      </c>
      <c r="K900" s="209">
        <v>114.5</v>
      </c>
      <c r="L900" s="209">
        <v>19.899999999999999</v>
      </c>
      <c r="M900" s="209">
        <v>0.93461030383091148</v>
      </c>
      <c r="N900" s="209">
        <v>5.1675000000000004</v>
      </c>
      <c r="O900" s="209">
        <v>5.0951000000000004</v>
      </c>
      <c r="P900" s="209">
        <v>0.70199999999999996</v>
      </c>
      <c r="Q900" s="209">
        <v>0.56699999999999995</v>
      </c>
      <c r="R900" s="209">
        <v>4.593</v>
      </c>
      <c r="S900" s="209">
        <v>6.2E-2</v>
      </c>
      <c r="T900" s="209">
        <v>5.0999999999999997E-2</v>
      </c>
      <c r="U900" s="209">
        <v>5.2999999999999999E-2</v>
      </c>
      <c r="V900" s="209">
        <v>5.2999999999999999E-2</v>
      </c>
      <c r="W900" s="209" t="s">
        <v>148</v>
      </c>
      <c r="X900" s="209" t="s">
        <v>671</v>
      </c>
      <c r="Y900" s="209" t="s">
        <v>89</v>
      </c>
      <c r="Z900" s="209" t="s">
        <v>198</v>
      </c>
    </row>
    <row r="901" spans="1:26" s="209" customFormat="1" ht="16.5" customHeight="1" x14ac:dyDescent="0.25">
      <c r="A901" s="207">
        <v>5309</v>
      </c>
      <c r="B901" s="208">
        <v>43201</v>
      </c>
      <c r="C901" s="209" t="s">
        <v>493</v>
      </c>
      <c r="D901" s="209">
        <v>69.599999999999994</v>
      </c>
      <c r="E901" s="209">
        <v>71</v>
      </c>
      <c r="F901" s="209" t="s">
        <v>193</v>
      </c>
      <c r="G901" s="209">
        <v>625212</v>
      </c>
      <c r="H901" s="209">
        <v>13160</v>
      </c>
      <c r="I901" s="209">
        <v>22.7</v>
      </c>
      <c r="J901" s="209">
        <v>114.5</v>
      </c>
      <c r="K901" s="209">
        <v>114.5</v>
      </c>
      <c r="L901" s="209">
        <v>19.5</v>
      </c>
      <c r="M901" s="209">
        <v>0.9370860927152318</v>
      </c>
      <c r="N901" s="209">
        <v>5.1186999999999996</v>
      </c>
      <c r="O901" s="209">
        <v>5.0781999999999998</v>
      </c>
      <c r="P901" s="209">
        <v>0.77600000000000002</v>
      </c>
      <c r="Q901" s="209">
        <v>0.65400000000000003</v>
      </c>
      <c r="R901" s="209">
        <v>4.593</v>
      </c>
      <c r="S901" s="209">
        <v>7.0000000000000007E-2</v>
      </c>
      <c r="T901" s="209">
        <v>5.8999999999999997E-2</v>
      </c>
      <c r="U901" s="209">
        <v>0.06</v>
      </c>
      <c r="V901" s="209">
        <v>0.06</v>
      </c>
      <c r="W901" s="209" t="s">
        <v>148</v>
      </c>
      <c r="X901" s="209" t="s">
        <v>671</v>
      </c>
      <c r="Y901" s="209" t="s">
        <v>89</v>
      </c>
      <c r="Z901" s="209" t="s">
        <v>198</v>
      </c>
    </row>
    <row r="902" spans="1:26" s="209" customFormat="1" ht="16.5" customHeight="1" x14ac:dyDescent="0.25">
      <c r="A902" s="207">
        <v>5308</v>
      </c>
      <c r="B902" s="208">
        <v>43201</v>
      </c>
      <c r="C902" s="209" t="s">
        <v>1327</v>
      </c>
      <c r="D902" s="209">
        <v>68.400000000000006</v>
      </c>
      <c r="E902" s="209">
        <v>72</v>
      </c>
      <c r="F902" s="209" t="s">
        <v>193</v>
      </c>
      <c r="G902" s="209">
        <v>625212</v>
      </c>
      <c r="H902" s="209">
        <v>13160</v>
      </c>
      <c r="I902" s="209">
        <v>24</v>
      </c>
      <c r="J902" s="209">
        <v>115</v>
      </c>
      <c r="K902" s="209">
        <v>115</v>
      </c>
      <c r="L902" s="209">
        <v>20.7</v>
      </c>
      <c r="M902" s="209">
        <v>0.92969776609724053</v>
      </c>
      <c r="N902" s="209">
        <v>5.1022999999999996</v>
      </c>
      <c r="O902" s="209">
        <v>5.0675999999999997</v>
      </c>
      <c r="P902" s="209">
        <v>0.68700000000000006</v>
      </c>
      <c r="Q902" s="209">
        <v>0.55200000000000005</v>
      </c>
      <c r="R902" s="209">
        <v>4.593</v>
      </c>
      <c r="S902" s="209">
        <v>6.2E-2</v>
      </c>
      <c r="T902" s="209">
        <v>0.05</v>
      </c>
      <c r="U902" s="209">
        <v>5.1999999999999998E-2</v>
      </c>
      <c r="V902" s="209">
        <v>5.1999999999999998E-2</v>
      </c>
      <c r="W902" s="209" t="s">
        <v>148</v>
      </c>
      <c r="X902" s="209" t="s">
        <v>671</v>
      </c>
      <c r="Y902" s="209" t="s">
        <v>89</v>
      </c>
      <c r="Z902" s="209" t="s">
        <v>198</v>
      </c>
    </row>
    <row r="903" spans="1:26" s="209" customFormat="1" ht="16.5" customHeight="1" x14ac:dyDescent="0.25">
      <c r="A903" s="207">
        <v>5307</v>
      </c>
      <c r="B903" s="208">
        <v>43200</v>
      </c>
      <c r="C903" s="209" t="s">
        <v>379</v>
      </c>
      <c r="D903" s="209">
        <v>70</v>
      </c>
      <c r="E903" s="209">
        <v>69</v>
      </c>
      <c r="F903" s="209" t="s">
        <v>193</v>
      </c>
      <c r="G903" s="209">
        <v>625212</v>
      </c>
      <c r="H903" s="209">
        <v>13160</v>
      </c>
      <c r="I903" s="209">
        <v>22.8</v>
      </c>
      <c r="J903" s="209">
        <v>115</v>
      </c>
      <c r="K903" s="209">
        <v>115</v>
      </c>
      <c r="L903" s="209">
        <v>19.600000000000001</v>
      </c>
      <c r="M903" s="209">
        <v>0.93646591661151557</v>
      </c>
      <c r="N903" s="209">
        <v>5.2934000000000001</v>
      </c>
      <c r="O903" s="209">
        <v>5.2281000000000004</v>
      </c>
      <c r="P903" s="209">
        <v>0.69699999999999995</v>
      </c>
      <c r="Q903" s="209">
        <v>0.64500000000000002</v>
      </c>
      <c r="R903" s="209">
        <v>5.3757999999999999</v>
      </c>
      <c r="S903" s="209">
        <v>7.0999999999999994E-2</v>
      </c>
      <c r="T903" s="209">
        <v>6.6000000000000003E-2</v>
      </c>
      <c r="U903" s="209">
        <v>6.4000000000000001E-2</v>
      </c>
      <c r="V903" s="209">
        <v>6.4000000000000001E-2</v>
      </c>
      <c r="W903" s="209" t="s">
        <v>148</v>
      </c>
      <c r="X903" s="209" t="s">
        <v>1048</v>
      </c>
      <c r="Y903" s="209" t="s">
        <v>89</v>
      </c>
      <c r="Z903" s="209" t="s">
        <v>198</v>
      </c>
    </row>
    <row r="904" spans="1:26" s="209" customFormat="1" ht="16.5" customHeight="1" x14ac:dyDescent="0.25">
      <c r="A904" s="207">
        <v>5306</v>
      </c>
      <c r="B904" s="208">
        <v>43200</v>
      </c>
      <c r="C904" s="209" t="s">
        <v>235</v>
      </c>
      <c r="D904" s="209">
        <v>69.599999999999994</v>
      </c>
      <c r="E904" s="209">
        <v>69</v>
      </c>
      <c r="F904" s="209" t="s">
        <v>187</v>
      </c>
      <c r="G904" s="209">
        <v>916148</v>
      </c>
      <c r="H904" s="209">
        <v>13160</v>
      </c>
      <c r="I904" s="209">
        <v>34.700000000000003</v>
      </c>
      <c r="J904" s="209">
        <v>76.5</v>
      </c>
      <c r="K904" s="209">
        <v>76.5</v>
      </c>
      <c r="L904" s="209">
        <v>33.200000000000003</v>
      </c>
      <c r="M904" s="209">
        <v>0.85913782635094116</v>
      </c>
      <c r="N904" s="209">
        <v>5.1058000000000003</v>
      </c>
      <c r="O904" s="209">
        <v>5.0491999999999999</v>
      </c>
      <c r="P904" s="209">
        <v>0.254</v>
      </c>
      <c r="Q904" s="209">
        <v>0.219</v>
      </c>
      <c r="R904" s="209">
        <v>5.3757999999999999</v>
      </c>
      <c r="S904" s="209">
        <v>2.7E-2</v>
      </c>
      <c r="T904" s="209">
        <v>2.3E-2</v>
      </c>
      <c r="U904" s="209">
        <v>2.1000000000000001E-2</v>
      </c>
      <c r="V904" s="209">
        <v>2.1000000000000001E-2</v>
      </c>
      <c r="W904" s="209" t="s">
        <v>148</v>
      </c>
      <c r="X904" s="209" t="s">
        <v>1048</v>
      </c>
      <c r="Y904" s="209" t="s">
        <v>89</v>
      </c>
      <c r="Z904" s="209" t="s">
        <v>207</v>
      </c>
    </row>
    <row r="905" spans="1:26" s="209" customFormat="1" ht="16.5" customHeight="1" x14ac:dyDescent="0.25">
      <c r="A905" s="207">
        <v>5305</v>
      </c>
      <c r="B905" s="208">
        <v>43200</v>
      </c>
      <c r="C905" s="209" t="s">
        <v>929</v>
      </c>
      <c r="D905" s="209">
        <v>69.599999999999994</v>
      </c>
      <c r="E905" s="209">
        <v>67</v>
      </c>
      <c r="F905" s="209" t="s">
        <v>193</v>
      </c>
      <c r="G905" s="209">
        <v>625212</v>
      </c>
      <c r="H905" s="209">
        <v>13160</v>
      </c>
      <c r="I905" s="209">
        <v>22.8</v>
      </c>
      <c r="J905" s="209">
        <v>114</v>
      </c>
      <c r="K905" s="209">
        <v>114</v>
      </c>
      <c r="L905" s="209">
        <v>19.600000000000001</v>
      </c>
      <c r="M905" s="209">
        <v>0.93646591661151557</v>
      </c>
      <c r="N905" s="209">
        <v>5.1383999999999999</v>
      </c>
      <c r="O905" s="209">
        <v>5.0811000000000002</v>
      </c>
      <c r="P905" s="209">
        <v>0.73699999999999999</v>
      </c>
      <c r="Q905" s="209">
        <v>0.70199999999999996</v>
      </c>
      <c r="R905" s="209">
        <v>5.3757999999999999</v>
      </c>
      <c r="S905" s="209">
        <v>7.6999999999999999E-2</v>
      </c>
      <c r="T905" s="209">
        <v>7.3999999999999996E-2</v>
      </c>
      <c r="U905" s="209">
        <v>7.0999999999999994E-2</v>
      </c>
      <c r="V905" s="209">
        <v>7.0999999999999994E-2</v>
      </c>
      <c r="W905" s="209" t="s">
        <v>148</v>
      </c>
      <c r="X905" s="209" t="s">
        <v>1048</v>
      </c>
      <c r="Y905" s="209" t="s">
        <v>89</v>
      </c>
      <c r="Z905" s="209" t="s">
        <v>198</v>
      </c>
    </row>
    <row r="906" spans="1:26" s="209" customFormat="1" ht="16.5" customHeight="1" x14ac:dyDescent="0.25">
      <c r="A906" s="207">
        <v>5304</v>
      </c>
      <c r="B906" s="208">
        <v>43200</v>
      </c>
      <c r="C906" s="209" t="s">
        <v>996</v>
      </c>
      <c r="D906" s="209">
        <v>69.3</v>
      </c>
      <c r="E906" s="209">
        <v>66</v>
      </c>
      <c r="F906" s="209" t="s">
        <v>193</v>
      </c>
      <c r="G906" s="209">
        <v>625212</v>
      </c>
      <c r="H906" s="209">
        <v>13160</v>
      </c>
      <c r="I906" s="209">
        <v>22.5</v>
      </c>
      <c r="J906" s="209">
        <v>114.5</v>
      </c>
      <c r="K906" s="209">
        <v>114.5</v>
      </c>
      <c r="L906" s="209">
        <v>19.3</v>
      </c>
      <c r="M906" s="209">
        <v>0.93832891246684347</v>
      </c>
      <c r="N906" s="209">
        <v>5.1093000000000002</v>
      </c>
      <c r="O906" s="209">
        <v>5.0381</v>
      </c>
      <c r="P906" s="209">
        <v>0.71199999999999997</v>
      </c>
      <c r="Q906" s="209">
        <v>0.68400000000000005</v>
      </c>
      <c r="R906" s="209">
        <v>5.3757999999999999</v>
      </c>
      <c r="S906" s="209">
        <v>7.4999999999999997E-2</v>
      </c>
      <c r="T906" s="209">
        <v>7.2999999999999995E-2</v>
      </c>
      <c r="U906" s="209">
        <v>6.9000000000000006E-2</v>
      </c>
      <c r="V906" s="209">
        <v>6.9000000000000006E-2</v>
      </c>
      <c r="W906" s="209" t="s">
        <v>148</v>
      </c>
      <c r="X906" s="209" t="s">
        <v>1048</v>
      </c>
      <c r="Y906" s="209" t="s">
        <v>89</v>
      </c>
      <c r="Z906" s="209" t="s">
        <v>198</v>
      </c>
    </row>
    <row r="907" spans="1:26" s="209" customFormat="1" ht="16.5" customHeight="1" x14ac:dyDescent="0.25">
      <c r="A907" s="207">
        <v>5303</v>
      </c>
      <c r="B907" s="208">
        <v>43200</v>
      </c>
      <c r="C907" s="209" t="s">
        <v>215</v>
      </c>
      <c r="D907" s="209">
        <v>68.7</v>
      </c>
      <c r="E907" s="209">
        <v>70</v>
      </c>
      <c r="F907" s="209" t="s">
        <v>193</v>
      </c>
      <c r="G907" s="209">
        <v>625212</v>
      </c>
      <c r="H907" s="209">
        <v>13160</v>
      </c>
      <c r="I907" s="209">
        <v>34.700000000000003</v>
      </c>
      <c r="J907" s="209">
        <v>76.5</v>
      </c>
      <c r="K907" s="209">
        <v>76.5</v>
      </c>
      <c r="L907" s="209">
        <v>33.200000000000003</v>
      </c>
      <c r="M907" s="209">
        <v>0.85913782635094116</v>
      </c>
      <c r="N907" s="209">
        <v>5.1905999999999999</v>
      </c>
      <c r="O907" s="209">
        <v>5.1135000000000002</v>
      </c>
      <c r="P907" s="209">
        <v>0.34100000000000003</v>
      </c>
      <c r="Q907" s="209">
        <v>0.30599999999999999</v>
      </c>
      <c r="R907" s="209">
        <v>5.3757999999999999</v>
      </c>
      <c r="S907" s="209">
        <v>3.5000000000000003E-2</v>
      </c>
      <c r="T907" s="209">
        <v>3.2000000000000001E-2</v>
      </c>
      <c r="U907" s="209">
        <v>2.9000000000000001E-2</v>
      </c>
      <c r="V907" s="209">
        <v>2.9000000000000001E-2</v>
      </c>
      <c r="W907" s="209" t="s">
        <v>148</v>
      </c>
      <c r="X907" s="209" t="s">
        <v>1048</v>
      </c>
      <c r="Y907" s="209" t="s">
        <v>89</v>
      </c>
      <c r="Z907" s="209" t="s">
        <v>207</v>
      </c>
    </row>
    <row r="908" spans="1:26" s="209" customFormat="1" ht="16.5" customHeight="1" x14ac:dyDescent="0.25">
      <c r="A908" s="207">
        <v>5302</v>
      </c>
      <c r="B908" s="208">
        <v>43200</v>
      </c>
      <c r="C908" s="209" t="s">
        <v>272</v>
      </c>
      <c r="D908" s="209">
        <v>69.3</v>
      </c>
      <c r="E908" s="209">
        <v>74</v>
      </c>
      <c r="F908" s="209" t="s">
        <v>193</v>
      </c>
      <c r="G908" s="209">
        <v>625212</v>
      </c>
      <c r="H908" s="209">
        <v>13160</v>
      </c>
      <c r="I908" s="209">
        <v>22.4</v>
      </c>
      <c r="J908" s="209">
        <v>114.5</v>
      </c>
      <c r="K908" s="209">
        <v>114.5</v>
      </c>
      <c r="L908" s="209">
        <v>19.2</v>
      </c>
      <c r="M908" s="209">
        <v>0.93895155938951569</v>
      </c>
      <c r="N908" s="209">
        <v>5.2629000000000001</v>
      </c>
      <c r="O908" s="209">
        <v>5.2103999999999999</v>
      </c>
      <c r="P908" s="209">
        <v>0.64300000000000002</v>
      </c>
      <c r="Q908" s="209">
        <v>0.58199999999999996</v>
      </c>
      <c r="R908" s="209">
        <v>5.3757999999999999</v>
      </c>
      <c r="S908" s="209">
        <v>6.6000000000000003E-2</v>
      </c>
      <c r="T908" s="209">
        <v>0.06</v>
      </c>
      <c r="U908" s="209">
        <v>5.8999999999999997E-2</v>
      </c>
      <c r="V908" s="209">
        <v>5.8999999999999997E-2</v>
      </c>
      <c r="W908" s="209" t="s">
        <v>148</v>
      </c>
      <c r="X908" s="209" t="s">
        <v>1048</v>
      </c>
      <c r="Y908" s="209" t="s">
        <v>89</v>
      </c>
      <c r="Z908" s="209" t="s">
        <v>198</v>
      </c>
    </row>
    <row r="909" spans="1:26" s="209" customFormat="1" ht="16.5" customHeight="1" x14ac:dyDescent="0.25">
      <c r="A909" s="207">
        <v>5301</v>
      </c>
      <c r="B909" s="208">
        <v>43200</v>
      </c>
      <c r="C909" s="209" t="s">
        <v>664</v>
      </c>
      <c r="D909" s="209">
        <v>69.3</v>
      </c>
      <c r="E909" s="209">
        <v>77</v>
      </c>
      <c r="F909" s="209" t="s">
        <v>193</v>
      </c>
      <c r="G909" s="209">
        <v>625212</v>
      </c>
      <c r="H909" s="209">
        <v>13160</v>
      </c>
      <c r="I909" s="209">
        <v>22.4</v>
      </c>
      <c r="J909" s="209">
        <v>114</v>
      </c>
      <c r="K909" s="209">
        <v>114</v>
      </c>
      <c r="L909" s="209">
        <v>19.3</v>
      </c>
      <c r="M909" s="209">
        <v>0.93832891246684347</v>
      </c>
      <c r="N909" s="209">
        <v>5.1839000000000004</v>
      </c>
      <c r="O909" s="209">
        <v>5.1294000000000004</v>
      </c>
      <c r="P909" s="209">
        <v>0.69299999999999995</v>
      </c>
      <c r="Q909" s="209">
        <v>0.65100000000000002</v>
      </c>
      <c r="R909" s="209">
        <v>5.3757999999999999</v>
      </c>
      <c r="S909" s="209">
        <v>7.1999999999999995E-2</v>
      </c>
      <c r="T909" s="209">
        <v>6.8000000000000005E-2</v>
      </c>
      <c r="U909" s="209">
        <v>6.6000000000000003E-2</v>
      </c>
      <c r="V909" s="209">
        <v>6.6000000000000003E-2</v>
      </c>
      <c r="W909" s="209" t="s">
        <v>148</v>
      </c>
      <c r="X909" s="209" t="s">
        <v>1048</v>
      </c>
      <c r="Y909" s="209" t="s">
        <v>89</v>
      </c>
      <c r="Z909" s="209" t="s">
        <v>198</v>
      </c>
    </row>
    <row r="910" spans="1:26" s="209" customFormat="1" ht="16.5" customHeight="1" x14ac:dyDescent="0.25">
      <c r="A910" s="207">
        <v>5300</v>
      </c>
      <c r="B910" s="208">
        <v>43200</v>
      </c>
      <c r="C910" s="209" t="s">
        <v>229</v>
      </c>
      <c r="D910" s="209">
        <v>69.599999999999994</v>
      </c>
      <c r="E910" s="209">
        <v>74</v>
      </c>
      <c r="F910" s="209" t="s">
        <v>193</v>
      </c>
      <c r="G910" s="209">
        <v>625212</v>
      </c>
      <c r="H910" s="209">
        <v>13160</v>
      </c>
      <c r="I910" s="209">
        <v>24.4</v>
      </c>
      <c r="J910" s="209">
        <v>114</v>
      </c>
      <c r="K910" s="209">
        <v>114</v>
      </c>
      <c r="L910" s="209">
        <v>21.1</v>
      </c>
      <c r="M910" s="209">
        <v>0.92726081258191351</v>
      </c>
      <c r="N910" s="209">
        <v>5.2687999999999997</v>
      </c>
      <c r="O910" s="209">
        <v>5.1749000000000001</v>
      </c>
      <c r="P910" s="209">
        <v>0.73799999999999999</v>
      </c>
      <c r="Q910" s="209">
        <v>0.69199999999999995</v>
      </c>
      <c r="R910" s="209">
        <v>5.3757999999999999</v>
      </c>
      <c r="S910" s="209">
        <v>7.4999999999999997E-2</v>
      </c>
      <c r="T910" s="209">
        <v>7.1999999999999995E-2</v>
      </c>
      <c r="U910" s="209">
        <v>6.8000000000000005E-2</v>
      </c>
      <c r="V910" s="209">
        <v>6.8000000000000005E-2</v>
      </c>
      <c r="W910" s="209" t="s">
        <v>148</v>
      </c>
      <c r="X910" s="209" t="s">
        <v>1048</v>
      </c>
      <c r="Y910" s="209" t="s">
        <v>89</v>
      </c>
      <c r="Z910" s="209" t="s">
        <v>198</v>
      </c>
    </row>
    <row r="911" spans="1:26" s="209" customFormat="1" ht="16.5" customHeight="1" x14ac:dyDescent="0.25">
      <c r="A911" s="207">
        <v>5299</v>
      </c>
      <c r="B911" s="208">
        <v>43200</v>
      </c>
      <c r="C911" s="209" t="s">
        <v>372</v>
      </c>
      <c r="D911" s="209">
        <v>70</v>
      </c>
      <c r="E911" s="209">
        <v>74</v>
      </c>
      <c r="F911" s="209" t="s">
        <v>187</v>
      </c>
      <c r="G911" s="209">
        <v>916148</v>
      </c>
      <c r="H911" s="209">
        <v>13160</v>
      </c>
      <c r="I911" s="209">
        <v>34.6</v>
      </c>
      <c r="J911" s="209">
        <v>76</v>
      </c>
      <c r="K911" s="209">
        <v>76</v>
      </c>
      <c r="L911" s="209">
        <v>33.200000000000003</v>
      </c>
      <c r="M911" s="209">
        <v>0.85913782635094116</v>
      </c>
      <c r="N911" s="209">
        <v>5.1927000000000003</v>
      </c>
      <c r="O911" s="209">
        <v>5.1123000000000003</v>
      </c>
      <c r="P911" s="209">
        <v>0.34200000000000003</v>
      </c>
      <c r="Q911" s="209">
        <v>0.28899999999999998</v>
      </c>
      <c r="R911" s="209">
        <v>5.3757999999999999</v>
      </c>
      <c r="S911" s="209">
        <v>3.5000000000000003E-2</v>
      </c>
      <c r="T911" s="209">
        <v>0.03</v>
      </c>
      <c r="U911" s="209">
        <v>2.8000000000000001E-2</v>
      </c>
      <c r="V911" s="209">
        <v>2.8000000000000001E-2</v>
      </c>
      <c r="W911" s="209" t="s">
        <v>148</v>
      </c>
      <c r="X911" s="209" t="s">
        <v>1048</v>
      </c>
      <c r="Y911" s="209" t="s">
        <v>89</v>
      </c>
      <c r="Z911" s="209" t="s">
        <v>207</v>
      </c>
    </row>
    <row r="912" spans="1:26" s="209" customFormat="1" ht="16.5" customHeight="1" x14ac:dyDescent="0.25">
      <c r="A912" s="207">
        <v>5298</v>
      </c>
      <c r="B912" s="208">
        <v>43200</v>
      </c>
      <c r="C912" s="209" t="s">
        <v>394</v>
      </c>
      <c r="D912" s="209">
        <v>69.400000000000006</v>
      </c>
      <c r="E912" s="209">
        <v>74</v>
      </c>
      <c r="F912" s="209" t="s">
        <v>187</v>
      </c>
      <c r="G912" s="209">
        <v>916148</v>
      </c>
      <c r="H912" s="209">
        <v>13160</v>
      </c>
      <c r="I912" s="209">
        <v>34.4</v>
      </c>
      <c r="J912" s="209">
        <v>75</v>
      </c>
      <c r="K912" s="209">
        <v>75</v>
      </c>
      <c r="L912" s="209">
        <v>33.1</v>
      </c>
      <c r="M912" s="209">
        <v>0.85965978128797083</v>
      </c>
      <c r="N912" s="209">
        <v>5.1326000000000001</v>
      </c>
      <c r="O912" s="209">
        <v>5.0928000000000004</v>
      </c>
      <c r="P912" s="209">
        <v>0.56299999999999994</v>
      </c>
      <c r="Q912" s="209">
        <v>0.497</v>
      </c>
      <c r="R912" s="209">
        <v>5.3757999999999999</v>
      </c>
      <c r="S912" s="209">
        <v>5.8999999999999997E-2</v>
      </c>
      <c r="T912" s="209">
        <v>5.1999999999999998E-2</v>
      </c>
      <c r="U912" s="209">
        <v>4.8000000000000001E-2</v>
      </c>
      <c r="V912" s="209">
        <v>4.8000000000000001E-2</v>
      </c>
      <c r="W912" s="209" t="s">
        <v>148</v>
      </c>
      <c r="X912" s="209" t="s">
        <v>1048</v>
      </c>
      <c r="Y912" s="209" t="s">
        <v>89</v>
      </c>
      <c r="Z912" s="209" t="s">
        <v>207</v>
      </c>
    </row>
    <row r="913" spans="1:26" s="209" customFormat="1" ht="16.5" customHeight="1" x14ac:dyDescent="0.25">
      <c r="A913" s="207">
        <v>5297</v>
      </c>
      <c r="B913" s="208">
        <v>43200</v>
      </c>
      <c r="C913" s="209" t="s">
        <v>280</v>
      </c>
      <c r="D913" s="209">
        <v>69.3</v>
      </c>
      <c r="E913" s="209">
        <v>74</v>
      </c>
      <c r="F913" s="209" t="s">
        <v>193</v>
      </c>
      <c r="G913" s="209">
        <v>625212</v>
      </c>
      <c r="H913" s="209">
        <v>13160</v>
      </c>
      <c r="I913" s="209">
        <v>22.4</v>
      </c>
      <c r="J913" s="209">
        <v>114</v>
      </c>
      <c r="K913" s="209">
        <v>114</v>
      </c>
      <c r="L913" s="209">
        <v>19.3</v>
      </c>
      <c r="M913" s="209">
        <v>0.93832891246684347</v>
      </c>
      <c r="N913" s="209">
        <v>5.1970999999999998</v>
      </c>
      <c r="O913" s="209">
        <v>5.1592000000000002</v>
      </c>
      <c r="P913" s="209">
        <v>0.77200000000000002</v>
      </c>
      <c r="Q913" s="209">
        <v>0.73099999999999998</v>
      </c>
      <c r="R913" s="209">
        <v>5.3757999999999999</v>
      </c>
      <c r="S913" s="209">
        <v>0.08</v>
      </c>
      <c r="T913" s="209">
        <v>7.5999999999999998E-2</v>
      </c>
      <c r="U913" s="209">
        <v>7.2999999999999995E-2</v>
      </c>
      <c r="V913" s="209">
        <v>7.2999999999999995E-2</v>
      </c>
      <c r="W913" s="209" t="s">
        <v>148</v>
      </c>
      <c r="X913" s="209" t="s">
        <v>1048</v>
      </c>
      <c r="Y913" s="209" t="s">
        <v>89</v>
      </c>
      <c r="Z913" s="209" t="s">
        <v>198</v>
      </c>
    </row>
    <row r="914" spans="1:26" s="209" customFormat="1" ht="16.5" customHeight="1" x14ac:dyDescent="0.25">
      <c r="A914" s="207">
        <v>5296</v>
      </c>
      <c r="B914" s="208">
        <v>43200</v>
      </c>
      <c r="C914" s="209" t="s">
        <v>283</v>
      </c>
      <c r="D914" s="209">
        <v>68.7</v>
      </c>
      <c r="E914" s="209">
        <v>72</v>
      </c>
      <c r="F914" s="209" t="s">
        <v>193</v>
      </c>
      <c r="G914" s="209">
        <v>625212</v>
      </c>
      <c r="H914" s="209">
        <v>13160</v>
      </c>
      <c r="I914" s="209">
        <v>22.3</v>
      </c>
      <c r="J914" s="209">
        <v>114</v>
      </c>
      <c r="K914" s="209">
        <v>114</v>
      </c>
      <c r="L914" s="209">
        <v>19.2</v>
      </c>
      <c r="M914" s="209">
        <v>0.93895155938951569</v>
      </c>
      <c r="N914" s="209">
        <v>5.2849000000000004</v>
      </c>
      <c r="O914" s="209">
        <v>5.2163000000000004</v>
      </c>
      <c r="P914" s="209">
        <v>0.69299999999999995</v>
      </c>
      <c r="Q914" s="209">
        <v>0.60799999999999998</v>
      </c>
      <c r="R914" s="209">
        <v>5.3757999999999999</v>
      </c>
      <c r="S914" s="209">
        <v>7.0000000000000007E-2</v>
      </c>
      <c r="T914" s="209">
        <v>6.3E-2</v>
      </c>
      <c r="U914" s="209">
        <v>6.2E-2</v>
      </c>
      <c r="V914" s="209">
        <v>6.2E-2</v>
      </c>
      <c r="W914" s="209" t="s">
        <v>148</v>
      </c>
      <c r="X914" s="209" t="s">
        <v>1048</v>
      </c>
      <c r="Y914" s="209" t="s">
        <v>89</v>
      </c>
      <c r="Z914" s="209" t="s">
        <v>198</v>
      </c>
    </row>
    <row r="915" spans="1:26" s="209" customFormat="1" ht="16.5" customHeight="1" x14ac:dyDescent="0.25">
      <c r="A915" s="207">
        <v>5295</v>
      </c>
      <c r="B915" s="208">
        <v>43199</v>
      </c>
      <c r="C915" s="209" t="s">
        <v>462</v>
      </c>
      <c r="D915" s="209">
        <v>67.099999999999994</v>
      </c>
      <c r="E915" s="209">
        <v>68</v>
      </c>
      <c r="F915" s="209" t="s">
        <v>187</v>
      </c>
      <c r="G915" s="209">
        <v>916148</v>
      </c>
      <c r="H915" s="209">
        <v>13160</v>
      </c>
      <c r="I915" s="209">
        <v>34.4</v>
      </c>
      <c r="J915" s="209">
        <v>74</v>
      </c>
      <c r="K915" s="209">
        <v>74</v>
      </c>
      <c r="L915" s="209">
        <v>33.200000000000003</v>
      </c>
      <c r="M915" s="209">
        <v>0.85913782635094116</v>
      </c>
      <c r="N915" s="209">
        <v>5.0628000000000002</v>
      </c>
      <c r="O915" s="209">
        <v>5.0191999999999997</v>
      </c>
      <c r="P915" s="209">
        <v>0.54300000000000004</v>
      </c>
      <c r="Q915" s="209">
        <v>0.501</v>
      </c>
      <c r="R915" s="209">
        <v>5.0115999999999996</v>
      </c>
      <c r="S915" s="209">
        <v>5.3999999999999999E-2</v>
      </c>
      <c r="T915" s="209">
        <v>0.05</v>
      </c>
      <c r="U915" s="209">
        <v>4.4999999999999998E-2</v>
      </c>
      <c r="V915" s="209">
        <v>4.4999999999999998E-2</v>
      </c>
      <c r="W915" s="209" t="s">
        <v>148</v>
      </c>
      <c r="X915" s="209" t="s">
        <v>1048</v>
      </c>
      <c r="Y915" s="209" t="s">
        <v>89</v>
      </c>
      <c r="Z915" s="209" t="s">
        <v>207</v>
      </c>
    </row>
    <row r="916" spans="1:26" s="209" customFormat="1" ht="16.5" customHeight="1" x14ac:dyDescent="0.25">
      <c r="A916" s="207">
        <v>5294</v>
      </c>
      <c r="B916" s="208">
        <v>43199</v>
      </c>
      <c r="C916" s="209" t="s">
        <v>266</v>
      </c>
      <c r="D916" s="209">
        <v>69.3</v>
      </c>
      <c r="E916" s="209">
        <v>69</v>
      </c>
      <c r="F916" s="209" t="s">
        <v>193</v>
      </c>
      <c r="G916" s="209">
        <v>625212</v>
      </c>
      <c r="H916" s="209">
        <v>13160</v>
      </c>
      <c r="I916" s="209">
        <v>22.4</v>
      </c>
      <c r="J916" s="209">
        <v>114</v>
      </c>
      <c r="K916" s="209">
        <v>114</v>
      </c>
      <c r="L916" s="209">
        <v>19.3</v>
      </c>
      <c r="M916" s="209">
        <v>0.93832891246684347</v>
      </c>
      <c r="N916" s="209">
        <v>5.1359000000000004</v>
      </c>
      <c r="O916" s="209">
        <v>5.0972999999999997</v>
      </c>
      <c r="P916" s="209">
        <v>0.60699999999999998</v>
      </c>
      <c r="Q916" s="209">
        <v>0.57099999999999995</v>
      </c>
      <c r="R916" s="209">
        <v>5.0115999999999996</v>
      </c>
      <c r="S916" s="209">
        <v>5.8999999999999997E-2</v>
      </c>
      <c r="T916" s="209">
        <v>5.6000000000000001E-2</v>
      </c>
      <c r="U916" s="209">
        <v>5.3999999999999999E-2</v>
      </c>
      <c r="V916" s="209">
        <v>5.3999999999999999E-2</v>
      </c>
      <c r="W916" s="209" t="s">
        <v>148</v>
      </c>
      <c r="X916" s="209" t="s">
        <v>1048</v>
      </c>
      <c r="Y916" s="209" t="s">
        <v>89</v>
      </c>
      <c r="Z916" s="209" t="s">
        <v>198</v>
      </c>
    </row>
    <row r="917" spans="1:26" s="209" customFormat="1" ht="16.5" customHeight="1" x14ac:dyDescent="0.25">
      <c r="A917" s="207">
        <v>5293</v>
      </c>
      <c r="B917" s="208">
        <v>43199</v>
      </c>
      <c r="C917" s="209" t="s">
        <v>589</v>
      </c>
      <c r="D917" s="209">
        <v>69.3</v>
      </c>
      <c r="E917" s="209">
        <v>69</v>
      </c>
      <c r="F917" s="209" t="s">
        <v>193</v>
      </c>
      <c r="G917" s="209">
        <v>625212</v>
      </c>
      <c r="H917" s="209">
        <v>13160</v>
      </c>
      <c r="I917" s="209">
        <v>22.3</v>
      </c>
      <c r="J917" s="209">
        <v>114</v>
      </c>
      <c r="K917" s="209">
        <v>114</v>
      </c>
      <c r="L917" s="209">
        <v>19.2</v>
      </c>
      <c r="M917" s="209">
        <v>0.93895155938951569</v>
      </c>
      <c r="N917" s="209">
        <v>5.3525</v>
      </c>
      <c r="O917" s="209">
        <v>5.2348999999999997</v>
      </c>
      <c r="P917" s="209">
        <v>0.64500000000000002</v>
      </c>
      <c r="Q917" s="209">
        <v>0.54700000000000004</v>
      </c>
      <c r="R917" s="209">
        <v>5.0115999999999996</v>
      </c>
      <c r="S917" s="209">
        <v>0.06</v>
      </c>
      <c r="T917" s="209">
        <v>5.1999999999999998E-2</v>
      </c>
      <c r="U917" s="209">
        <v>5.2999999999999999E-2</v>
      </c>
      <c r="V917" s="209">
        <v>5.2999999999999999E-2</v>
      </c>
      <c r="W917" s="209" t="s">
        <v>148</v>
      </c>
      <c r="X917" s="209" t="s">
        <v>1048</v>
      </c>
      <c r="Y917" s="209" t="s">
        <v>89</v>
      </c>
      <c r="Z917" s="209" t="s">
        <v>198</v>
      </c>
    </row>
    <row r="918" spans="1:26" s="209" customFormat="1" ht="16.5" customHeight="1" x14ac:dyDescent="0.25">
      <c r="A918" s="207">
        <v>5292</v>
      </c>
      <c r="B918" s="208">
        <v>43199</v>
      </c>
      <c r="C918" s="209" t="s">
        <v>304</v>
      </c>
      <c r="D918" s="209">
        <v>68.900000000000006</v>
      </c>
      <c r="E918" s="209">
        <v>66</v>
      </c>
      <c r="F918" s="209" t="s">
        <v>187</v>
      </c>
      <c r="G918" s="209">
        <v>916148</v>
      </c>
      <c r="H918" s="209">
        <v>13160</v>
      </c>
      <c r="I918" s="209">
        <v>34.5</v>
      </c>
      <c r="J918" s="209">
        <v>73</v>
      </c>
      <c r="K918" s="209">
        <v>73</v>
      </c>
      <c r="L918" s="209">
        <v>33.299999999999997</v>
      </c>
      <c r="M918" s="209">
        <v>0.85861650485436891</v>
      </c>
      <c r="N918" s="209">
        <v>5.2282999999999999</v>
      </c>
      <c r="O918" s="209">
        <v>5.1615000000000002</v>
      </c>
      <c r="P918" s="209">
        <v>0.56299999999999994</v>
      </c>
      <c r="Q918" s="209">
        <v>0.502</v>
      </c>
      <c r="R918" s="209">
        <v>5.0115999999999996</v>
      </c>
      <c r="S918" s="209">
        <v>5.3999999999999999E-2</v>
      </c>
      <c r="T918" s="209">
        <v>4.9000000000000002E-2</v>
      </c>
      <c r="U918" s="209">
        <v>4.3999999999999997E-2</v>
      </c>
      <c r="V918" s="209">
        <v>4.3999999999999997E-2</v>
      </c>
      <c r="W918" s="209" t="s">
        <v>148</v>
      </c>
      <c r="X918" s="209" t="s">
        <v>1048</v>
      </c>
      <c r="Y918" s="209" t="s">
        <v>89</v>
      </c>
      <c r="Z918" s="209" t="s">
        <v>207</v>
      </c>
    </row>
    <row r="919" spans="1:26" s="209" customFormat="1" ht="16.5" customHeight="1" x14ac:dyDescent="0.25">
      <c r="A919" s="207">
        <v>5291</v>
      </c>
      <c r="B919" s="208">
        <v>43199</v>
      </c>
      <c r="C919" s="209" t="s">
        <v>669</v>
      </c>
      <c r="D919" s="209">
        <v>0</v>
      </c>
      <c r="E919" s="209">
        <v>0</v>
      </c>
      <c r="F919" s="209" t="s">
        <v>187</v>
      </c>
      <c r="G919" s="209">
        <v>916148</v>
      </c>
      <c r="H919" s="209">
        <v>13160</v>
      </c>
      <c r="I919" s="209">
        <v>34.4</v>
      </c>
      <c r="J919" s="209">
        <v>72</v>
      </c>
      <c r="K919" s="209">
        <v>72</v>
      </c>
      <c r="L919" s="209">
        <v>33.299999999999997</v>
      </c>
      <c r="M919" s="209">
        <v>0.85861650485436891</v>
      </c>
      <c r="N919" s="209">
        <v>5.0293000000000001</v>
      </c>
      <c r="O919" s="209">
        <v>4.9836</v>
      </c>
      <c r="P919" s="209">
        <v>0.495</v>
      </c>
      <c r="Q919" s="209">
        <v>0.438</v>
      </c>
      <c r="R919" s="209">
        <v>5.0115999999999996</v>
      </c>
      <c r="S919" s="209">
        <v>4.9000000000000002E-2</v>
      </c>
      <c r="T919" s="209">
        <v>4.3999999999999997E-2</v>
      </c>
      <c r="U919" s="209">
        <v>0.04</v>
      </c>
      <c r="V919" s="209">
        <v>0.04</v>
      </c>
      <c r="W919" s="209" t="s">
        <v>148</v>
      </c>
      <c r="X919" s="209" t="s">
        <v>1048</v>
      </c>
      <c r="Y919" s="209" t="s">
        <v>89</v>
      </c>
      <c r="Z919" s="209" t="s">
        <v>207</v>
      </c>
    </row>
    <row r="920" spans="1:26" s="209" customFormat="1" ht="16.5" customHeight="1" x14ac:dyDescent="0.25">
      <c r="A920" s="207">
        <v>5290</v>
      </c>
      <c r="B920" s="208">
        <v>43199</v>
      </c>
      <c r="C920" s="209" t="s">
        <v>271</v>
      </c>
      <c r="D920" s="209">
        <v>69.3</v>
      </c>
      <c r="E920" s="209">
        <v>75</v>
      </c>
      <c r="F920" s="209" t="s">
        <v>193</v>
      </c>
      <c r="G920" s="209">
        <v>625212</v>
      </c>
      <c r="H920" s="209">
        <v>13160</v>
      </c>
      <c r="I920" s="209">
        <v>24.4</v>
      </c>
      <c r="J920" s="209">
        <v>114</v>
      </c>
      <c r="K920" s="209">
        <v>114</v>
      </c>
      <c r="L920" s="209">
        <v>21.1</v>
      </c>
      <c r="M920" s="209">
        <v>0.92726081258191351</v>
      </c>
      <c r="N920" s="209">
        <v>5.1262999999999996</v>
      </c>
      <c r="O920" s="209">
        <v>5.0921000000000003</v>
      </c>
      <c r="P920" s="209">
        <v>0.79300000000000004</v>
      </c>
      <c r="Q920" s="209">
        <v>0.72599999999999998</v>
      </c>
      <c r="R920" s="209">
        <v>5.0115999999999996</v>
      </c>
      <c r="S920" s="209">
        <v>7.8E-2</v>
      </c>
      <c r="T920" s="209">
        <v>7.0999999999999994E-2</v>
      </c>
      <c r="U920" s="209">
        <v>6.9000000000000006E-2</v>
      </c>
      <c r="V920" s="209">
        <v>6.9000000000000006E-2</v>
      </c>
      <c r="W920" s="209" t="s">
        <v>148</v>
      </c>
      <c r="X920" s="209" t="s">
        <v>1048</v>
      </c>
      <c r="Y920" s="209" t="s">
        <v>89</v>
      </c>
      <c r="Z920" s="209" t="s">
        <v>198</v>
      </c>
    </row>
    <row r="921" spans="1:26" s="209" customFormat="1" ht="16.5" customHeight="1" x14ac:dyDescent="0.25">
      <c r="A921" s="207">
        <v>5289</v>
      </c>
      <c r="B921" s="208">
        <v>43199</v>
      </c>
      <c r="C921" s="209" t="s">
        <v>604</v>
      </c>
      <c r="D921" s="209">
        <v>68.5</v>
      </c>
      <c r="E921" s="209">
        <v>73</v>
      </c>
      <c r="F921" s="209" t="s">
        <v>193</v>
      </c>
      <c r="G921" s="209">
        <v>625212</v>
      </c>
      <c r="H921" s="209">
        <v>13160</v>
      </c>
      <c r="I921" s="209">
        <v>22.5</v>
      </c>
      <c r="J921" s="209">
        <v>114</v>
      </c>
      <c r="K921" s="209">
        <v>114</v>
      </c>
      <c r="L921" s="209">
        <v>19.399999999999999</v>
      </c>
      <c r="M921" s="209">
        <v>0.9377070907886017</v>
      </c>
      <c r="N921" s="209">
        <v>5.2874999999999996</v>
      </c>
      <c r="O921" s="209">
        <v>5.2245999999999997</v>
      </c>
      <c r="P921" s="209">
        <v>0.745</v>
      </c>
      <c r="Q921" s="209">
        <v>0.71199999999999997</v>
      </c>
      <c r="R921" s="209">
        <v>5.0115999999999996</v>
      </c>
      <c r="S921" s="209">
        <v>7.0999999999999994E-2</v>
      </c>
      <c r="T921" s="209">
        <v>6.8000000000000005E-2</v>
      </c>
      <c r="U921" s="209">
        <v>6.5000000000000002E-2</v>
      </c>
      <c r="V921" s="209">
        <v>6.5000000000000002E-2</v>
      </c>
      <c r="W921" s="209" t="s">
        <v>148</v>
      </c>
      <c r="X921" s="209" t="s">
        <v>1048</v>
      </c>
      <c r="Y921" s="209" t="s">
        <v>89</v>
      </c>
      <c r="Z921" s="209" t="s">
        <v>198</v>
      </c>
    </row>
    <row r="922" spans="1:26" s="209" customFormat="1" ht="16.5" customHeight="1" x14ac:dyDescent="0.25">
      <c r="A922" s="207">
        <v>5288</v>
      </c>
      <c r="B922" s="208">
        <v>43199</v>
      </c>
      <c r="C922" s="209" t="s">
        <v>1290</v>
      </c>
      <c r="D922" s="209">
        <v>69.3</v>
      </c>
      <c r="E922" s="209">
        <v>69</v>
      </c>
      <c r="F922" s="209" t="s">
        <v>193</v>
      </c>
      <c r="G922" s="209">
        <v>625212</v>
      </c>
      <c r="H922" s="209">
        <v>13160</v>
      </c>
      <c r="I922" s="209">
        <v>21.4</v>
      </c>
      <c r="J922" s="209">
        <v>115</v>
      </c>
      <c r="K922" s="209">
        <v>115</v>
      </c>
      <c r="L922" s="209">
        <v>18.3</v>
      </c>
      <c r="M922" s="209">
        <v>0.9445927903871828</v>
      </c>
      <c r="N922" s="209">
        <v>5.2195</v>
      </c>
      <c r="O922" s="209">
        <v>5.1839000000000004</v>
      </c>
      <c r="P922" s="209">
        <v>0.67300000000000004</v>
      </c>
      <c r="Q922" s="209">
        <v>0.623</v>
      </c>
      <c r="R922" s="209">
        <v>5.0115999999999996</v>
      </c>
      <c r="S922" s="209">
        <v>6.5000000000000002E-2</v>
      </c>
      <c r="T922" s="209">
        <v>0.06</v>
      </c>
      <c r="U922" s="209">
        <v>5.8999999999999997E-2</v>
      </c>
      <c r="V922" s="209">
        <v>5.8999999999999997E-2</v>
      </c>
      <c r="W922" s="209" t="s">
        <v>148</v>
      </c>
      <c r="X922" s="209" t="s">
        <v>1048</v>
      </c>
      <c r="Y922" s="209" t="s">
        <v>89</v>
      </c>
      <c r="Z922" s="209" t="s">
        <v>198</v>
      </c>
    </row>
    <row r="923" spans="1:26" s="209" customFormat="1" ht="16.5" customHeight="1" x14ac:dyDescent="0.25">
      <c r="A923" s="207">
        <v>5287</v>
      </c>
      <c r="B923" s="208">
        <v>43199</v>
      </c>
      <c r="C923" s="209" t="s">
        <v>631</v>
      </c>
      <c r="D923" s="209">
        <v>68.900000000000006</v>
      </c>
      <c r="E923" s="209">
        <v>73</v>
      </c>
      <c r="F923" s="209" t="s">
        <v>193</v>
      </c>
      <c r="G923" s="209">
        <v>625212</v>
      </c>
      <c r="H923" s="209">
        <v>13160</v>
      </c>
      <c r="I923" s="209">
        <v>21.4</v>
      </c>
      <c r="J923" s="209">
        <v>114</v>
      </c>
      <c r="K923" s="209">
        <v>114</v>
      </c>
      <c r="L923" s="209">
        <v>18.3</v>
      </c>
      <c r="M923" s="209">
        <v>0.9445927903871828</v>
      </c>
      <c r="N923" s="209">
        <v>5.2319000000000004</v>
      </c>
      <c r="O923" s="209">
        <v>5.1791999999999998</v>
      </c>
      <c r="P923" s="209">
        <v>0.73599999999999999</v>
      </c>
      <c r="Q923" s="209">
        <v>0.70499999999999996</v>
      </c>
      <c r="R923" s="209">
        <v>5.0115999999999996</v>
      </c>
      <c r="S923" s="209">
        <v>7.0999999999999994E-2</v>
      </c>
      <c r="T923" s="209">
        <v>6.8000000000000005E-2</v>
      </c>
      <c r="U923" s="209">
        <v>6.6000000000000003E-2</v>
      </c>
      <c r="V923" s="209">
        <v>6.6000000000000003E-2</v>
      </c>
      <c r="W923" s="209" t="s">
        <v>148</v>
      </c>
      <c r="X923" s="209" t="s">
        <v>1048</v>
      </c>
      <c r="Y923" s="209" t="s">
        <v>89</v>
      </c>
      <c r="Z923" s="209" t="s">
        <v>198</v>
      </c>
    </row>
    <row r="924" spans="1:26" s="209" customFormat="1" ht="16.5" customHeight="1" x14ac:dyDescent="0.25">
      <c r="A924" s="207">
        <v>5286</v>
      </c>
      <c r="B924" s="208">
        <v>43199</v>
      </c>
      <c r="C924" s="209" t="s">
        <v>591</v>
      </c>
      <c r="D924" s="209">
        <v>68.2</v>
      </c>
      <c r="E924" s="209">
        <v>73</v>
      </c>
      <c r="F924" s="209" t="s">
        <v>193</v>
      </c>
      <c r="G924" s="209">
        <v>625212</v>
      </c>
      <c r="H924" s="209">
        <v>13160</v>
      </c>
      <c r="I924" s="209">
        <v>24.5</v>
      </c>
      <c r="J924" s="209">
        <v>114.5</v>
      </c>
      <c r="K924" s="209">
        <v>114.5</v>
      </c>
      <c r="L924" s="209">
        <v>21.2</v>
      </c>
      <c r="M924" s="209">
        <v>0.92665356908971852</v>
      </c>
      <c r="N924" s="209">
        <v>5.1273</v>
      </c>
      <c r="O924" s="209">
        <v>5.0582000000000003</v>
      </c>
      <c r="P924" s="209">
        <v>0.626</v>
      </c>
      <c r="Q924" s="209">
        <v>0.55300000000000005</v>
      </c>
      <c r="R924" s="209">
        <v>5.0115999999999996</v>
      </c>
      <c r="S924" s="209">
        <v>6.0999999999999999E-2</v>
      </c>
      <c r="T924" s="209">
        <v>5.5E-2</v>
      </c>
      <c r="U924" s="209">
        <v>5.3999999999999999E-2</v>
      </c>
      <c r="V924" s="209">
        <v>5.3999999999999999E-2</v>
      </c>
      <c r="W924" s="209" t="s">
        <v>148</v>
      </c>
      <c r="X924" s="209" t="s">
        <v>1048</v>
      </c>
      <c r="Y924" s="209" t="s">
        <v>89</v>
      </c>
      <c r="Z924" s="209" t="s">
        <v>198</v>
      </c>
    </row>
    <row r="925" spans="1:26" s="209" customFormat="1" ht="16.5" customHeight="1" x14ac:dyDescent="0.25">
      <c r="A925" s="207">
        <v>5285</v>
      </c>
      <c r="B925" s="208">
        <v>43199</v>
      </c>
      <c r="C925" s="209" t="s">
        <v>1116</v>
      </c>
      <c r="D925" s="209">
        <v>68.5</v>
      </c>
      <c r="E925" s="209">
        <v>73</v>
      </c>
      <c r="F925" s="209" t="s">
        <v>193</v>
      </c>
      <c r="G925" s="209">
        <v>625212</v>
      </c>
      <c r="H925" s="209">
        <v>13160</v>
      </c>
      <c r="I925" s="209">
        <v>24.3</v>
      </c>
      <c r="J925" s="209">
        <v>114.5</v>
      </c>
      <c r="K925" s="209">
        <v>114.5</v>
      </c>
      <c r="L925" s="209">
        <v>21</v>
      </c>
      <c r="M925" s="209">
        <v>0.9278688524590164</v>
      </c>
      <c r="N925" s="209">
        <v>5.2183000000000002</v>
      </c>
      <c r="O925" s="209">
        <v>5.1866000000000003</v>
      </c>
      <c r="P925" s="209">
        <v>0.60399999999999998</v>
      </c>
      <c r="Q925" s="209">
        <v>0.51200000000000001</v>
      </c>
      <c r="R925" s="209">
        <v>5.0115999999999996</v>
      </c>
      <c r="S925" s="209">
        <v>5.8000000000000003E-2</v>
      </c>
      <c r="T925" s="209">
        <v>4.9000000000000002E-2</v>
      </c>
      <c r="U925" s="209">
        <v>0.05</v>
      </c>
      <c r="V925" s="209">
        <v>0.05</v>
      </c>
      <c r="W925" s="209" t="s">
        <v>148</v>
      </c>
      <c r="X925" s="209" t="s">
        <v>1048</v>
      </c>
      <c r="Y925" s="209" t="s">
        <v>89</v>
      </c>
      <c r="Z925" s="209" t="s">
        <v>198</v>
      </c>
    </row>
    <row r="926" spans="1:26" s="209" customFormat="1" ht="16.5" customHeight="1" x14ac:dyDescent="0.25">
      <c r="A926" s="207">
        <v>5284</v>
      </c>
      <c r="B926" s="208">
        <v>43198</v>
      </c>
      <c r="C926" s="209" t="s">
        <v>400</v>
      </c>
      <c r="D926" s="209">
        <v>68.900000000000006</v>
      </c>
      <c r="E926" s="209">
        <v>59</v>
      </c>
      <c r="F926" s="209" t="s">
        <v>187</v>
      </c>
      <c r="G926" s="209">
        <v>916148</v>
      </c>
      <c r="H926" s="209">
        <v>13160</v>
      </c>
      <c r="I926" s="209">
        <v>21.4</v>
      </c>
      <c r="J926" s="209">
        <v>115</v>
      </c>
      <c r="K926" s="209">
        <v>115</v>
      </c>
      <c r="L926" s="209">
        <v>18.3</v>
      </c>
      <c r="M926" s="209">
        <v>0.9445927903871828</v>
      </c>
      <c r="N926" s="209">
        <v>5.3269000000000002</v>
      </c>
      <c r="O926" s="209">
        <v>5.2740999999999998</v>
      </c>
      <c r="P926" s="209">
        <v>0.92400000000000004</v>
      </c>
      <c r="Q926" s="209">
        <v>0.83199999999999996</v>
      </c>
      <c r="R926" s="209">
        <v>4.7305999999999999</v>
      </c>
      <c r="S926" s="209">
        <v>8.2000000000000003E-2</v>
      </c>
      <c r="T926" s="209">
        <v>7.4999999999999997E-2</v>
      </c>
      <c r="U926" s="209">
        <v>7.3999999999999996E-2</v>
      </c>
      <c r="V926" s="209">
        <v>7.3999999999999996E-2</v>
      </c>
      <c r="W926" s="209" t="s">
        <v>148</v>
      </c>
      <c r="X926" s="209" t="s">
        <v>1048</v>
      </c>
      <c r="Y926" s="209" t="s">
        <v>89</v>
      </c>
      <c r="Z926" s="209" t="s">
        <v>198</v>
      </c>
    </row>
    <row r="927" spans="1:26" s="209" customFormat="1" ht="16.5" customHeight="1" x14ac:dyDescent="0.25">
      <c r="A927" s="207">
        <v>5283</v>
      </c>
      <c r="B927" s="208">
        <v>43198</v>
      </c>
      <c r="C927" s="209" t="s">
        <v>694</v>
      </c>
      <c r="D927" s="209">
        <v>69.3</v>
      </c>
      <c r="E927" s="209">
        <v>62</v>
      </c>
      <c r="F927" s="209" t="s">
        <v>187</v>
      </c>
      <c r="G927" s="209">
        <v>916148</v>
      </c>
      <c r="H927" s="209">
        <v>13160</v>
      </c>
      <c r="I927" s="209">
        <v>33.799999999999997</v>
      </c>
      <c r="J927" s="209">
        <v>76</v>
      </c>
      <c r="K927" s="209">
        <v>76</v>
      </c>
      <c r="L927" s="209">
        <v>32.4</v>
      </c>
      <c r="M927" s="209">
        <v>0.86333129957291033</v>
      </c>
      <c r="N927" s="209">
        <v>5.1803999999999997</v>
      </c>
      <c r="O927" s="209">
        <v>5.1632999999999996</v>
      </c>
      <c r="P927" s="209">
        <v>0.28899999999999998</v>
      </c>
      <c r="Q927" s="209">
        <v>0.26200000000000001</v>
      </c>
      <c r="R927" s="209">
        <v>4.7305999999999999</v>
      </c>
      <c r="S927" s="209">
        <v>2.5999999999999999E-2</v>
      </c>
      <c r="T927" s="209">
        <v>2.4E-2</v>
      </c>
      <c r="U927" s="209">
        <v>2.1999999999999999E-2</v>
      </c>
      <c r="V927" s="209">
        <v>2.1999999999999999E-2</v>
      </c>
      <c r="W927" s="209" t="s">
        <v>148</v>
      </c>
      <c r="X927" s="209" t="s">
        <v>1048</v>
      </c>
      <c r="Y927" s="209" t="s">
        <v>89</v>
      </c>
      <c r="Z927" s="209" t="s">
        <v>207</v>
      </c>
    </row>
    <row r="928" spans="1:26" s="209" customFormat="1" ht="16.5" customHeight="1" x14ac:dyDescent="0.25">
      <c r="A928" s="207">
        <v>5282</v>
      </c>
      <c r="B928" s="208">
        <v>43198</v>
      </c>
      <c r="C928" s="209" t="s">
        <v>1383</v>
      </c>
      <c r="D928" s="209">
        <v>69.3</v>
      </c>
      <c r="E928" s="209">
        <v>69</v>
      </c>
      <c r="F928" s="209" t="s">
        <v>187</v>
      </c>
      <c r="G928" s="209">
        <v>916148</v>
      </c>
      <c r="H928" s="209">
        <v>13160</v>
      </c>
      <c r="I928" s="209">
        <v>34.799999999999997</v>
      </c>
      <c r="J928" s="209">
        <v>76.5</v>
      </c>
      <c r="K928" s="209">
        <v>76.5</v>
      </c>
      <c r="L928" s="209">
        <v>33.299999999999997</v>
      </c>
      <c r="M928" s="209">
        <v>0.85861650485436891</v>
      </c>
      <c r="N928" s="209">
        <v>5.1287000000000003</v>
      </c>
      <c r="O928" s="209">
        <v>5.0724</v>
      </c>
      <c r="P928" s="209">
        <v>0.27300000000000002</v>
      </c>
      <c r="Q928" s="209">
        <v>0.245</v>
      </c>
      <c r="R928" s="209">
        <v>4.7305999999999999</v>
      </c>
      <c r="S928" s="209">
        <v>2.5000000000000001E-2</v>
      </c>
      <c r="T928" s="209">
        <v>2.3E-2</v>
      </c>
      <c r="U928" s="209">
        <v>2.1000000000000001E-2</v>
      </c>
      <c r="V928" s="209">
        <v>2.1000000000000001E-2</v>
      </c>
      <c r="W928" s="209" t="s">
        <v>148</v>
      </c>
      <c r="X928" s="209" t="s">
        <v>1048</v>
      </c>
      <c r="Y928" s="209" t="s">
        <v>89</v>
      </c>
      <c r="Z928" s="209" t="s">
        <v>207</v>
      </c>
    </row>
    <row r="929" spans="1:26" s="209" customFormat="1" ht="16.5" customHeight="1" x14ac:dyDescent="0.25">
      <c r="A929" s="207">
        <v>5281</v>
      </c>
      <c r="B929" s="208">
        <v>43198</v>
      </c>
      <c r="C929" s="209" t="s">
        <v>1322</v>
      </c>
      <c r="D929" s="209">
        <v>68.400000000000006</v>
      </c>
      <c r="E929" s="209">
        <v>69</v>
      </c>
      <c r="F929" s="209" t="s">
        <v>193</v>
      </c>
      <c r="G929" s="209">
        <v>625212</v>
      </c>
      <c r="H929" s="209">
        <v>13160</v>
      </c>
      <c r="I929" s="209">
        <v>21.4</v>
      </c>
      <c r="J929" s="209">
        <v>114</v>
      </c>
      <c r="K929" s="209">
        <v>114</v>
      </c>
      <c r="L929" s="209">
        <v>18.3</v>
      </c>
      <c r="M929" s="209">
        <v>0.9445927903871828</v>
      </c>
      <c r="N929" s="209">
        <v>5.1462000000000003</v>
      </c>
      <c r="O929" s="209">
        <v>5.1193</v>
      </c>
      <c r="P929" s="209">
        <v>0.89500000000000002</v>
      </c>
      <c r="Q929" s="209">
        <v>0.77100000000000002</v>
      </c>
      <c r="R929" s="209">
        <v>4.7305999999999999</v>
      </c>
      <c r="S929" s="209">
        <v>8.2000000000000003E-2</v>
      </c>
      <c r="T929" s="209">
        <v>7.0999999999999994E-2</v>
      </c>
      <c r="U929" s="209">
        <v>7.1999999999999995E-2</v>
      </c>
      <c r="V929" s="209">
        <v>7.1999999999999995E-2</v>
      </c>
      <c r="W929" s="209" t="s">
        <v>148</v>
      </c>
      <c r="X929" s="209" t="s">
        <v>1048</v>
      </c>
      <c r="Y929" s="209" t="s">
        <v>89</v>
      </c>
      <c r="Z929" s="209" t="s">
        <v>198</v>
      </c>
    </row>
    <row r="930" spans="1:26" s="209" customFormat="1" ht="16.5" customHeight="1" x14ac:dyDescent="0.25">
      <c r="A930" s="207">
        <v>5280</v>
      </c>
      <c r="B930" s="208">
        <v>43198</v>
      </c>
      <c r="C930" s="209" t="s">
        <v>827</v>
      </c>
      <c r="D930" s="209">
        <v>68.900000000000006</v>
      </c>
      <c r="E930" s="209">
        <v>70</v>
      </c>
      <c r="F930" s="209" t="s">
        <v>193</v>
      </c>
      <c r="G930" s="209">
        <v>625212</v>
      </c>
      <c r="H930" s="209">
        <v>13160</v>
      </c>
      <c r="I930" s="209">
        <v>24.4</v>
      </c>
      <c r="J930" s="209">
        <v>114</v>
      </c>
      <c r="K930" s="209">
        <v>114</v>
      </c>
      <c r="L930" s="209">
        <v>21.1</v>
      </c>
      <c r="M930" s="209">
        <v>0.92726081258191351</v>
      </c>
      <c r="N930" s="209">
        <v>5.2938000000000001</v>
      </c>
      <c r="O930" s="209">
        <v>5.2694999999999999</v>
      </c>
      <c r="P930" s="209">
        <v>0.78100000000000003</v>
      </c>
      <c r="Q930" s="209">
        <v>0.68899999999999995</v>
      </c>
      <c r="R930" s="209">
        <v>4.7305999999999999</v>
      </c>
      <c r="S930" s="209">
        <v>7.0000000000000007E-2</v>
      </c>
      <c r="T930" s="209">
        <v>6.2E-2</v>
      </c>
      <c r="U930" s="209">
        <v>6.0999999999999999E-2</v>
      </c>
      <c r="V930" s="209">
        <v>6.0999999999999999E-2</v>
      </c>
      <c r="W930" s="209" t="s">
        <v>148</v>
      </c>
      <c r="X930" s="209" t="s">
        <v>1048</v>
      </c>
      <c r="Y930" s="209" t="s">
        <v>89</v>
      </c>
      <c r="Z930" s="209" t="s">
        <v>198</v>
      </c>
    </row>
    <row r="931" spans="1:26" s="209" customFormat="1" ht="16.5" customHeight="1" x14ac:dyDescent="0.25">
      <c r="A931" s="207">
        <v>5279</v>
      </c>
      <c r="B931" s="208">
        <v>43198</v>
      </c>
      <c r="C931" s="209" t="s">
        <v>830</v>
      </c>
      <c r="D931" s="209">
        <v>68.400000000000006</v>
      </c>
      <c r="E931" s="209">
        <v>70</v>
      </c>
      <c r="F931" s="209" t="s">
        <v>193</v>
      </c>
      <c r="G931" s="209">
        <v>625212</v>
      </c>
      <c r="H931" s="209">
        <v>13160</v>
      </c>
      <c r="I931" s="209">
        <v>21.4</v>
      </c>
      <c r="J931" s="209">
        <v>114</v>
      </c>
      <c r="K931" s="209">
        <v>114</v>
      </c>
      <c r="L931" s="209">
        <v>18.3</v>
      </c>
      <c r="M931" s="209">
        <v>0.9445927903871828</v>
      </c>
      <c r="N931" s="209">
        <v>5.2842000000000002</v>
      </c>
      <c r="O931" s="209">
        <v>5.2149000000000001</v>
      </c>
      <c r="P931" s="209">
        <v>0.86399999999999999</v>
      </c>
      <c r="Q931" s="209">
        <v>0.749</v>
      </c>
      <c r="R931" s="209">
        <v>4.7305999999999999</v>
      </c>
      <c r="S931" s="209">
        <v>7.6999999999999999E-2</v>
      </c>
      <c r="T931" s="209">
        <v>6.8000000000000005E-2</v>
      </c>
      <c r="U931" s="209">
        <v>6.8000000000000005E-2</v>
      </c>
      <c r="V931" s="209">
        <v>6.8000000000000005E-2</v>
      </c>
      <c r="W931" s="209" t="s">
        <v>148</v>
      </c>
      <c r="X931" s="209" t="s">
        <v>1048</v>
      </c>
      <c r="Y931" s="209" t="s">
        <v>89</v>
      </c>
      <c r="Z931" s="209" t="s">
        <v>198</v>
      </c>
    </row>
    <row r="932" spans="1:26" s="209" customFormat="1" ht="16.5" customHeight="1" x14ac:dyDescent="0.25">
      <c r="A932" s="207">
        <v>5278</v>
      </c>
      <c r="B932" s="208">
        <v>43197</v>
      </c>
      <c r="C932" s="209" t="s">
        <v>1382</v>
      </c>
      <c r="D932" s="209">
        <v>69.7</v>
      </c>
      <c r="E932" s="209">
        <v>61</v>
      </c>
      <c r="F932" s="209" t="s">
        <v>291</v>
      </c>
      <c r="G932" s="209">
        <v>521333</v>
      </c>
      <c r="H932" s="209">
        <v>13160</v>
      </c>
      <c r="I932" s="209">
        <v>16.7</v>
      </c>
      <c r="J932" s="209">
        <v>114.5</v>
      </c>
      <c r="K932" s="209">
        <v>114.5</v>
      </c>
      <c r="L932" s="209">
        <v>13.9</v>
      </c>
      <c r="M932" s="209">
        <v>0.97317744154057773</v>
      </c>
      <c r="N932" s="209">
        <v>2.1619000000000002</v>
      </c>
      <c r="O932" s="209">
        <v>2.1158000000000001</v>
      </c>
      <c r="P932" s="209">
        <v>2.1619999999999999</v>
      </c>
      <c r="Q932" s="209">
        <v>2.085</v>
      </c>
      <c r="R932" s="209">
        <v>5.0179999999999998</v>
      </c>
      <c r="S932" s="209">
        <v>0.502</v>
      </c>
      <c r="T932" s="209">
        <v>0.49399999999999999</v>
      </c>
      <c r="U932" s="209">
        <v>0.48499999999999999</v>
      </c>
      <c r="V932" s="209">
        <v>0.48499999999999999</v>
      </c>
      <c r="W932" s="209" t="s">
        <v>148</v>
      </c>
      <c r="X932" s="209" t="s">
        <v>1048</v>
      </c>
      <c r="Y932" s="209" t="s">
        <v>89</v>
      </c>
      <c r="Z932" s="209" t="s">
        <v>198</v>
      </c>
    </row>
    <row r="933" spans="1:26" s="209" customFormat="1" ht="16.5" customHeight="1" x14ac:dyDescent="0.25">
      <c r="A933" s="207">
        <v>5277</v>
      </c>
      <c r="B933" s="208">
        <v>43197</v>
      </c>
      <c r="C933" s="209" t="s">
        <v>1381</v>
      </c>
      <c r="D933" s="209">
        <v>69.7</v>
      </c>
      <c r="E933" s="209">
        <v>64</v>
      </c>
      <c r="F933" s="209" t="s">
        <v>291</v>
      </c>
      <c r="G933" s="209">
        <v>521333</v>
      </c>
      <c r="H933" s="209">
        <v>13160</v>
      </c>
      <c r="I933" s="209">
        <v>16.7</v>
      </c>
      <c r="J933" s="209">
        <v>114</v>
      </c>
      <c r="K933" s="209">
        <v>114</v>
      </c>
      <c r="L933" s="209">
        <v>13.9</v>
      </c>
      <c r="M933" s="209">
        <v>0.97317744154057773</v>
      </c>
      <c r="N933" s="209">
        <v>2.2688999999999999</v>
      </c>
      <c r="O933" s="209">
        <v>2.1436000000000002</v>
      </c>
      <c r="P933" s="209">
        <v>2.3570000000000002</v>
      </c>
      <c r="Q933" s="209">
        <v>2.1579999999999999</v>
      </c>
      <c r="R933" s="209">
        <v>5.0179999999999998</v>
      </c>
      <c r="S933" s="209">
        <v>0.52100000000000002</v>
      </c>
      <c r="T933" s="209">
        <v>0.505</v>
      </c>
      <c r="U933" s="209">
        <v>0.499</v>
      </c>
      <c r="V933" s="209">
        <v>0.499</v>
      </c>
      <c r="W933" s="209" t="s">
        <v>148</v>
      </c>
      <c r="X933" s="209" t="s">
        <v>1048</v>
      </c>
      <c r="Y933" s="209" t="s">
        <v>89</v>
      </c>
      <c r="Z933" s="209" t="s">
        <v>198</v>
      </c>
    </row>
    <row r="934" spans="1:26" s="209" customFormat="1" ht="16.5" customHeight="1" x14ac:dyDescent="0.25">
      <c r="A934" s="207">
        <v>5276</v>
      </c>
      <c r="B934" s="208">
        <v>43197</v>
      </c>
      <c r="C934" s="209" t="s">
        <v>244</v>
      </c>
      <c r="D934" s="209">
        <v>59</v>
      </c>
      <c r="E934" s="209">
        <v>69.3</v>
      </c>
      <c r="F934" s="209" t="s">
        <v>291</v>
      </c>
      <c r="G934" s="209">
        <v>521333</v>
      </c>
      <c r="H934" s="209">
        <v>13160</v>
      </c>
      <c r="I934" s="209">
        <v>16.7</v>
      </c>
      <c r="J934" s="209">
        <v>114.5</v>
      </c>
      <c r="K934" s="209">
        <v>114.5</v>
      </c>
      <c r="L934" s="209">
        <v>13.9</v>
      </c>
      <c r="M934" s="209">
        <v>0.97317744154057773</v>
      </c>
      <c r="N934" s="209">
        <v>2.2275</v>
      </c>
      <c r="O934" s="209">
        <v>2.1589</v>
      </c>
      <c r="P934" s="209">
        <v>2.286</v>
      </c>
      <c r="Q934" s="209">
        <v>2.1669999999999998</v>
      </c>
      <c r="R934" s="209">
        <v>5.0179999999999998</v>
      </c>
      <c r="S934" s="209">
        <v>0.51500000000000001</v>
      </c>
      <c r="T934" s="209">
        <v>0.504</v>
      </c>
      <c r="U934" s="209">
        <v>0.496</v>
      </c>
      <c r="V934" s="209">
        <v>0.496</v>
      </c>
      <c r="W934" s="209" t="s">
        <v>148</v>
      </c>
      <c r="X934" s="209" t="s">
        <v>1048</v>
      </c>
      <c r="Y934" s="209" t="s">
        <v>89</v>
      </c>
      <c r="Z934" s="209" t="s">
        <v>198</v>
      </c>
    </row>
    <row r="935" spans="1:26" s="209" customFormat="1" ht="16.5" customHeight="1" x14ac:dyDescent="0.25">
      <c r="A935" s="207">
        <v>5275</v>
      </c>
      <c r="B935" s="208">
        <v>43197</v>
      </c>
      <c r="C935" s="209" t="s">
        <v>1380</v>
      </c>
      <c r="D935" s="209">
        <v>70.599999999999994</v>
      </c>
      <c r="E935" s="209">
        <v>58</v>
      </c>
      <c r="F935" s="209" t="s">
        <v>291</v>
      </c>
      <c r="G935" s="209">
        <v>521333</v>
      </c>
      <c r="H935" s="209">
        <v>13160</v>
      </c>
      <c r="I935" s="209">
        <v>16.7</v>
      </c>
      <c r="J935" s="209">
        <v>114</v>
      </c>
      <c r="K935" s="209">
        <v>114</v>
      </c>
      <c r="L935" s="209">
        <v>13.9</v>
      </c>
      <c r="M935" s="209">
        <v>0.97317744154057773</v>
      </c>
      <c r="N935" s="209">
        <v>2.1019000000000001</v>
      </c>
      <c r="O935" s="209">
        <v>2.0556999999999999</v>
      </c>
      <c r="P935" s="209">
        <v>2.1440000000000001</v>
      </c>
      <c r="Q935" s="209">
        <v>2.0510000000000002</v>
      </c>
      <c r="R935" s="209">
        <v>5.0179999999999998</v>
      </c>
      <c r="S935" s="209">
        <v>0.51200000000000001</v>
      </c>
      <c r="T935" s="209">
        <v>0.501</v>
      </c>
      <c r="U935" s="209">
        <v>0.49299999999999999</v>
      </c>
      <c r="V935" s="209">
        <v>0.49299999999999999</v>
      </c>
      <c r="W935" s="209" t="s">
        <v>148</v>
      </c>
      <c r="X935" s="209" t="s">
        <v>1048</v>
      </c>
      <c r="Y935" s="209" t="s">
        <v>89</v>
      </c>
      <c r="Z935" s="209" t="s">
        <v>198</v>
      </c>
    </row>
    <row r="936" spans="1:26" s="209" customFormat="1" ht="16.5" customHeight="1" x14ac:dyDescent="0.25">
      <c r="A936" s="207">
        <v>5274</v>
      </c>
      <c r="B936" s="208">
        <v>43197</v>
      </c>
      <c r="C936" s="209" t="s">
        <v>1131</v>
      </c>
      <c r="D936" s="209">
        <v>70.400000000000006</v>
      </c>
      <c r="E936" s="209">
        <v>57</v>
      </c>
      <c r="F936" s="209" t="s">
        <v>291</v>
      </c>
      <c r="G936" s="209">
        <v>521333</v>
      </c>
      <c r="H936" s="209">
        <v>13160</v>
      </c>
      <c r="I936" s="209">
        <v>16.600000000000001</v>
      </c>
      <c r="J936" s="209">
        <v>114</v>
      </c>
      <c r="K936" s="209">
        <v>114</v>
      </c>
      <c r="L936" s="209">
        <v>13.8</v>
      </c>
      <c r="M936" s="209">
        <v>0.97384721266345486</v>
      </c>
      <c r="N936" s="209">
        <v>2.1938</v>
      </c>
      <c r="O936" s="209">
        <v>2.1383999999999999</v>
      </c>
      <c r="P936" s="209">
        <v>2.4980000000000002</v>
      </c>
      <c r="Q936" s="209">
        <v>2.3620000000000001</v>
      </c>
      <c r="R936" s="209">
        <v>5.0179999999999998</v>
      </c>
      <c r="S936" s="209">
        <v>0.57099999999999995</v>
      </c>
      <c r="T936" s="209">
        <v>0.55400000000000005</v>
      </c>
      <c r="U936" s="209">
        <v>0.54800000000000004</v>
      </c>
      <c r="V936" s="209">
        <v>0.54800000000000004</v>
      </c>
      <c r="W936" s="209" t="s">
        <v>148</v>
      </c>
      <c r="X936" s="209" t="s">
        <v>1048</v>
      </c>
      <c r="Y936" s="209" t="s">
        <v>89</v>
      </c>
      <c r="Z936" s="209" t="s">
        <v>198</v>
      </c>
    </row>
    <row r="937" spans="1:26" s="209" customFormat="1" ht="16.5" customHeight="1" x14ac:dyDescent="0.25">
      <c r="A937" s="207">
        <v>5273</v>
      </c>
      <c r="B937" s="208">
        <v>43197</v>
      </c>
      <c r="C937" s="209" t="s">
        <v>1379</v>
      </c>
      <c r="D937" s="209">
        <v>70</v>
      </c>
      <c r="E937" s="209">
        <v>56</v>
      </c>
      <c r="F937" s="209" t="s">
        <v>291</v>
      </c>
      <c r="G937" s="209">
        <v>521333</v>
      </c>
      <c r="H937" s="209">
        <v>13160</v>
      </c>
      <c r="I937" s="209">
        <v>16.7</v>
      </c>
      <c r="J937" s="209">
        <v>114</v>
      </c>
      <c r="K937" s="209">
        <v>114</v>
      </c>
      <c r="L937" s="209">
        <v>13.9</v>
      </c>
      <c r="M937" s="209">
        <v>0.97317744154057773</v>
      </c>
      <c r="N937" s="209">
        <v>2.3411</v>
      </c>
      <c r="O937" s="209">
        <v>2.2673000000000001</v>
      </c>
      <c r="P937" s="209">
        <v>2.5960000000000001</v>
      </c>
      <c r="Q937" s="209">
        <v>2.4609999999999999</v>
      </c>
      <c r="R937" s="209">
        <v>5.0179999999999998</v>
      </c>
      <c r="S937" s="209">
        <v>0.55600000000000005</v>
      </c>
      <c r="T937" s="209">
        <v>0.54500000000000004</v>
      </c>
      <c r="U937" s="209">
        <v>0.53600000000000003</v>
      </c>
      <c r="V937" s="209">
        <v>0.53600000000000003</v>
      </c>
      <c r="W937" s="209" t="s">
        <v>148</v>
      </c>
      <c r="X937" s="209" t="s">
        <v>1048</v>
      </c>
      <c r="Y937" s="209" t="s">
        <v>89</v>
      </c>
      <c r="Z937" s="209" t="s">
        <v>198</v>
      </c>
    </row>
    <row r="938" spans="1:26" s="209" customFormat="1" ht="16.5" customHeight="1" x14ac:dyDescent="0.25">
      <c r="A938" s="207">
        <v>5272</v>
      </c>
      <c r="B938" s="208">
        <v>43197</v>
      </c>
      <c r="C938" s="209" t="s">
        <v>219</v>
      </c>
      <c r="D938" s="209">
        <v>67.8</v>
      </c>
      <c r="E938" s="209">
        <v>56</v>
      </c>
      <c r="F938" s="209" t="s">
        <v>187</v>
      </c>
      <c r="G938" s="209">
        <v>916148</v>
      </c>
      <c r="H938" s="209">
        <v>13160</v>
      </c>
      <c r="I938" s="209">
        <v>33.700000000000003</v>
      </c>
      <c r="J938" s="209">
        <v>75</v>
      </c>
      <c r="K938" s="209">
        <v>75</v>
      </c>
      <c r="L938" s="209">
        <v>32.4</v>
      </c>
      <c r="M938" s="209">
        <v>0.86333129957291033</v>
      </c>
      <c r="N938" s="209">
        <v>5.1233000000000004</v>
      </c>
      <c r="O938" s="209">
        <v>5.0468000000000002</v>
      </c>
      <c r="P938" s="209">
        <v>0.53700000000000003</v>
      </c>
      <c r="Q938" s="209">
        <v>0.48499999999999999</v>
      </c>
      <c r="R938" s="209">
        <v>5.0179999999999998</v>
      </c>
      <c r="S938" s="209">
        <v>5.2999999999999999E-2</v>
      </c>
      <c r="T938" s="209">
        <v>4.8000000000000001E-2</v>
      </c>
      <c r="U938" s="209">
        <v>4.3999999999999997E-2</v>
      </c>
      <c r="V938" s="209">
        <v>4.3999999999999997E-2</v>
      </c>
      <c r="W938" s="209" t="s">
        <v>148</v>
      </c>
      <c r="X938" s="209" t="s">
        <v>1048</v>
      </c>
      <c r="Y938" s="209" t="s">
        <v>89</v>
      </c>
      <c r="Z938" s="209" t="s">
        <v>207</v>
      </c>
    </row>
    <row r="939" spans="1:26" s="209" customFormat="1" ht="16.5" customHeight="1" x14ac:dyDescent="0.25">
      <c r="A939" s="207">
        <v>5271</v>
      </c>
      <c r="B939" s="208">
        <v>43197</v>
      </c>
      <c r="C939" s="209" t="s">
        <v>233</v>
      </c>
      <c r="D939" s="209">
        <v>69.599999999999994</v>
      </c>
      <c r="E939" s="209">
        <v>66</v>
      </c>
      <c r="F939" s="209" t="s">
        <v>193</v>
      </c>
      <c r="G939" s="209">
        <v>625212</v>
      </c>
      <c r="H939" s="209">
        <v>13160</v>
      </c>
      <c r="I939" s="209">
        <v>21.4</v>
      </c>
      <c r="J939" s="209">
        <v>115</v>
      </c>
      <c r="K939" s="209">
        <v>115</v>
      </c>
      <c r="L939" s="209">
        <v>18.3</v>
      </c>
      <c r="M939" s="209">
        <v>0.9445927903871828</v>
      </c>
      <c r="N939" s="209">
        <v>5.1176000000000004</v>
      </c>
      <c r="O939" s="209">
        <v>5.0315000000000003</v>
      </c>
      <c r="P939" s="209">
        <v>0.78100000000000003</v>
      </c>
      <c r="Q939" s="209">
        <v>0.72299999999999998</v>
      </c>
      <c r="R939" s="209">
        <v>5.0179999999999998</v>
      </c>
      <c r="S939" s="209">
        <v>7.6999999999999999E-2</v>
      </c>
      <c r="T939" s="209">
        <v>7.1999999999999995E-2</v>
      </c>
      <c r="U939" s="209">
        <v>7.0000000000000007E-2</v>
      </c>
      <c r="V939" s="209">
        <v>7.0000000000000007E-2</v>
      </c>
      <c r="W939" s="209" t="s">
        <v>148</v>
      </c>
      <c r="X939" s="209" t="s">
        <v>1048</v>
      </c>
      <c r="Y939" s="209" t="s">
        <v>89</v>
      </c>
      <c r="Z939" s="209" t="s">
        <v>198</v>
      </c>
    </row>
    <row r="940" spans="1:26" s="209" customFormat="1" ht="16.5" customHeight="1" x14ac:dyDescent="0.25">
      <c r="A940" s="207">
        <v>5270</v>
      </c>
      <c r="B940" s="208">
        <v>43197</v>
      </c>
      <c r="C940" s="209" t="s">
        <v>803</v>
      </c>
      <c r="D940" s="209">
        <v>68</v>
      </c>
      <c r="E940" s="209">
        <v>62</v>
      </c>
      <c r="F940" s="209" t="s">
        <v>187</v>
      </c>
      <c r="G940" s="209">
        <v>916148</v>
      </c>
      <c r="H940" s="209">
        <v>13160</v>
      </c>
      <c r="I940" s="209">
        <v>33.1</v>
      </c>
      <c r="J940" s="209">
        <v>76</v>
      </c>
      <c r="K940" s="209">
        <v>76</v>
      </c>
      <c r="L940" s="209">
        <v>31.7</v>
      </c>
      <c r="M940" s="209">
        <v>0.86703431372549022</v>
      </c>
      <c r="N940" s="209">
        <v>5.0465</v>
      </c>
      <c r="O940" s="209">
        <v>4.9737999999999998</v>
      </c>
      <c r="P940" s="209">
        <v>0.31900000000000001</v>
      </c>
      <c r="Q940" s="209">
        <v>0.25900000000000001</v>
      </c>
      <c r="R940" s="209">
        <v>5.0179999999999998</v>
      </c>
      <c r="S940" s="209">
        <v>3.2000000000000001E-2</v>
      </c>
      <c r="T940" s="209">
        <v>2.5999999999999999E-2</v>
      </c>
      <c r="U940" s="209">
        <v>2.5000000000000001E-2</v>
      </c>
      <c r="V940" s="209">
        <v>2.5000000000000001E-2</v>
      </c>
      <c r="W940" s="209" t="s">
        <v>148</v>
      </c>
      <c r="X940" s="209" t="s">
        <v>1048</v>
      </c>
      <c r="Y940" s="209" t="s">
        <v>89</v>
      </c>
      <c r="Z940" s="209" t="s">
        <v>207</v>
      </c>
    </row>
    <row r="941" spans="1:26" s="209" customFormat="1" ht="16.5" customHeight="1" x14ac:dyDescent="0.25">
      <c r="A941" s="207">
        <v>5269</v>
      </c>
      <c r="B941" s="208">
        <v>43197</v>
      </c>
      <c r="C941" s="209" t="s">
        <v>1264</v>
      </c>
      <c r="D941" s="209">
        <v>69.400000000000006</v>
      </c>
      <c r="E941" s="209">
        <v>64</v>
      </c>
      <c r="F941" s="209" t="s">
        <v>193</v>
      </c>
      <c r="G941" s="209">
        <v>625212</v>
      </c>
      <c r="H941" s="209">
        <v>13160</v>
      </c>
      <c r="I941" s="209">
        <v>21.4</v>
      </c>
      <c r="J941" s="209">
        <v>114.5</v>
      </c>
      <c r="K941" s="209">
        <v>114.5</v>
      </c>
      <c r="L941" s="209">
        <v>18.3</v>
      </c>
      <c r="M941" s="209">
        <v>0.9445927903871828</v>
      </c>
      <c r="N941" s="209">
        <v>5.3247</v>
      </c>
      <c r="O941" s="209">
        <v>5.2881</v>
      </c>
      <c r="P941" s="209">
        <v>0.83699999999999997</v>
      </c>
      <c r="Q941" s="209">
        <v>0.79300000000000004</v>
      </c>
      <c r="R941" s="209">
        <v>5.0179999999999998</v>
      </c>
      <c r="S941" s="209">
        <v>7.9000000000000001E-2</v>
      </c>
      <c r="T941" s="209">
        <v>7.4999999999999997E-2</v>
      </c>
      <c r="U941" s="209">
        <v>7.2999999999999995E-2</v>
      </c>
      <c r="V941" s="209">
        <v>7.2999999999999995E-2</v>
      </c>
      <c r="W941" s="209" t="s">
        <v>148</v>
      </c>
      <c r="X941" s="209" t="s">
        <v>1048</v>
      </c>
      <c r="Y941" s="209" t="s">
        <v>89</v>
      </c>
      <c r="Z941" s="209" t="s">
        <v>198</v>
      </c>
    </row>
    <row r="942" spans="1:26" s="209" customFormat="1" ht="16.5" customHeight="1" x14ac:dyDescent="0.25">
      <c r="A942" s="207">
        <v>5268</v>
      </c>
      <c r="B942" s="208">
        <v>43197</v>
      </c>
      <c r="C942" s="209" t="s">
        <v>925</v>
      </c>
      <c r="D942" s="209">
        <v>68.5</v>
      </c>
      <c r="E942" s="209">
        <v>70</v>
      </c>
      <c r="F942" s="209" t="s">
        <v>193</v>
      </c>
      <c r="G942" s="209">
        <v>625212</v>
      </c>
      <c r="H942" s="209">
        <v>13160</v>
      </c>
      <c r="I942" s="209">
        <v>24.4</v>
      </c>
      <c r="J942" s="209">
        <v>115</v>
      </c>
      <c r="K942" s="209">
        <v>115</v>
      </c>
      <c r="L942" s="209">
        <v>21.1</v>
      </c>
      <c r="M942" s="209">
        <v>0.92726081258191351</v>
      </c>
      <c r="N942" s="209">
        <v>5.1974999999999998</v>
      </c>
      <c r="O942" s="209">
        <v>5.1326000000000001</v>
      </c>
      <c r="P942" s="209">
        <v>0.75700000000000001</v>
      </c>
      <c r="Q942" s="209">
        <v>0.70399999999999996</v>
      </c>
      <c r="R942" s="209">
        <v>5.0179999999999998</v>
      </c>
      <c r="S942" s="209">
        <v>7.2999999999999995E-2</v>
      </c>
      <c r="T942" s="209">
        <v>6.9000000000000006E-2</v>
      </c>
      <c r="U942" s="209">
        <v>6.6000000000000003E-2</v>
      </c>
      <c r="V942" s="209">
        <v>6.6000000000000003E-2</v>
      </c>
      <c r="W942" s="209" t="s">
        <v>148</v>
      </c>
      <c r="X942" s="209" t="s">
        <v>1048</v>
      </c>
      <c r="Y942" s="209" t="s">
        <v>89</v>
      </c>
      <c r="Z942" s="209" t="s">
        <v>198</v>
      </c>
    </row>
    <row r="943" spans="1:26" s="209" customFormat="1" ht="16.5" customHeight="1" x14ac:dyDescent="0.25">
      <c r="A943" s="207">
        <v>5267</v>
      </c>
      <c r="B943" s="208">
        <v>43197</v>
      </c>
      <c r="C943" s="209" t="s">
        <v>1061</v>
      </c>
      <c r="D943" s="209">
        <v>69.3</v>
      </c>
      <c r="E943" s="209">
        <v>71</v>
      </c>
      <c r="F943" s="209" t="s">
        <v>193</v>
      </c>
      <c r="G943" s="209">
        <v>625212</v>
      </c>
      <c r="H943" s="209">
        <v>13160</v>
      </c>
      <c r="I943" s="209">
        <v>21.9</v>
      </c>
      <c r="J943" s="209">
        <v>115</v>
      </c>
      <c r="K943" s="209">
        <v>115</v>
      </c>
      <c r="L943" s="209">
        <v>18.7</v>
      </c>
      <c r="M943" s="209">
        <v>0.94207723035952073</v>
      </c>
      <c r="N943" s="209">
        <v>5.2384000000000004</v>
      </c>
      <c r="O943" s="209">
        <v>5.1731999999999996</v>
      </c>
      <c r="P943" s="209">
        <v>0.79500000000000004</v>
      </c>
      <c r="Q943" s="209">
        <v>0.73199999999999998</v>
      </c>
      <c r="R943" s="209">
        <v>5.0179999999999998</v>
      </c>
      <c r="S943" s="209">
        <v>7.5999999999999998E-2</v>
      </c>
      <c r="T943" s="209">
        <v>7.0999999999999994E-2</v>
      </c>
      <c r="U943" s="209">
        <v>6.9000000000000006E-2</v>
      </c>
      <c r="V943" s="209">
        <v>6.9000000000000006E-2</v>
      </c>
      <c r="W943" s="209" t="s">
        <v>148</v>
      </c>
      <c r="X943" s="209" t="s">
        <v>1048</v>
      </c>
      <c r="Y943" s="209" t="s">
        <v>89</v>
      </c>
      <c r="Z943" s="209" t="s">
        <v>198</v>
      </c>
    </row>
    <row r="944" spans="1:26" s="209" customFormat="1" ht="16.5" customHeight="1" x14ac:dyDescent="0.25">
      <c r="A944" s="207">
        <v>5266</v>
      </c>
      <c r="B944" s="208">
        <v>43197</v>
      </c>
      <c r="C944" s="209" t="s">
        <v>625</v>
      </c>
      <c r="D944" s="209">
        <v>69.400000000000006</v>
      </c>
      <c r="E944" s="209">
        <v>71</v>
      </c>
      <c r="F944" s="209" t="s">
        <v>187</v>
      </c>
      <c r="G944" s="209">
        <v>916148</v>
      </c>
      <c r="H944" s="209">
        <v>13160</v>
      </c>
      <c r="I944" s="209">
        <v>33.9</v>
      </c>
      <c r="J944" s="209">
        <v>76.5</v>
      </c>
      <c r="K944" s="209">
        <v>76.5</v>
      </c>
      <c r="L944" s="209">
        <v>32.5</v>
      </c>
      <c r="M944" s="209">
        <v>0.86280487804878048</v>
      </c>
      <c r="N944" s="209">
        <v>5.1037999999999997</v>
      </c>
      <c r="O944" s="209">
        <v>5.0621999999999998</v>
      </c>
      <c r="P944" s="209">
        <v>0.29399999999999998</v>
      </c>
      <c r="Q944" s="209">
        <v>0.26200000000000001</v>
      </c>
      <c r="R944" s="209">
        <v>5.0179999999999998</v>
      </c>
      <c r="S944" s="209">
        <v>2.9000000000000001E-2</v>
      </c>
      <c r="T944" s="209">
        <v>2.5999999999999999E-2</v>
      </c>
      <c r="U944" s="209">
        <v>2.4E-2</v>
      </c>
      <c r="V944" s="209">
        <v>2.4E-2</v>
      </c>
      <c r="W944" s="209" t="s">
        <v>148</v>
      </c>
      <c r="X944" s="209" t="s">
        <v>1048</v>
      </c>
      <c r="Y944" s="209" t="s">
        <v>89</v>
      </c>
      <c r="Z944" s="209" t="s">
        <v>207</v>
      </c>
    </row>
    <row r="945" spans="1:26" s="209" customFormat="1" ht="16.5" customHeight="1" x14ac:dyDescent="0.25">
      <c r="A945" s="207">
        <v>5265</v>
      </c>
      <c r="B945" s="208">
        <v>43197</v>
      </c>
      <c r="C945" s="209" t="s">
        <v>1378</v>
      </c>
      <c r="D945" s="209">
        <v>68</v>
      </c>
      <c r="E945" s="209">
        <v>68</v>
      </c>
      <c r="F945" s="209" t="s">
        <v>193</v>
      </c>
      <c r="G945" s="209">
        <v>625212</v>
      </c>
      <c r="H945" s="209">
        <v>13160</v>
      </c>
      <c r="I945" s="209">
        <v>21.9</v>
      </c>
      <c r="J945" s="209">
        <v>114.5</v>
      </c>
      <c r="K945" s="209">
        <v>114.5</v>
      </c>
      <c r="L945" s="209">
        <v>18.8</v>
      </c>
      <c r="M945" s="209">
        <v>0.94145043246839644</v>
      </c>
      <c r="N945" s="209">
        <v>5.1833999999999998</v>
      </c>
      <c r="O945" s="209">
        <v>5.1524999999999999</v>
      </c>
      <c r="P945" s="209">
        <v>0.79800000000000004</v>
      </c>
      <c r="Q945" s="209">
        <v>0.751</v>
      </c>
      <c r="R945" s="209">
        <v>5.0179999999999998</v>
      </c>
      <c r="S945" s="209">
        <v>7.6999999999999999E-2</v>
      </c>
      <c r="T945" s="209">
        <v>7.2999999999999995E-2</v>
      </c>
      <c r="U945" s="209">
        <v>7.0999999999999994E-2</v>
      </c>
      <c r="V945" s="209">
        <v>7.0999999999999994E-2</v>
      </c>
      <c r="W945" s="209" t="s">
        <v>148</v>
      </c>
      <c r="X945" s="209" t="s">
        <v>1048</v>
      </c>
      <c r="Y945" s="209" t="s">
        <v>89</v>
      </c>
      <c r="Z945" s="209" t="s">
        <v>198</v>
      </c>
    </row>
    <row r="946" spans="1:26" s="209" customFormat="1" ht="16.5" customHeight="1" x14ac:dyDescent="0.25">
      <c r="A946" s="207">
        <v>5264</v>
      </c>
      <c r="B946" s="208">
        <v>43197</v>
      </c>
      <c r="C946" s="209" t="s">
        <v>632</v>
      </c>
      <c r="D946" s="209">
        <v>68.400000000000006</v>
      </c>
      <c r="E946" s="209">
        <v>70</v>
      </c>
      <c r="F946" s="209" t="s">
        <v>193</v>
      </c>
      <c r="G946" s="209">
        <v>625212</v>
      </c>
      <c r="H946" s="209">
        <v>13160</v>
      </c>
      <c r="I946" s="209">
        <v>23</v>
      </c>
      <c r="J946" s="209">
        <v>114.5</v>
      </c>
      <c r="K946" s="209">
        <v>114.5</v>
      </c>
      <c r="L946" s="209">
        <v>19.8</v>
      </c>
      <c r="M946" s="209">
        <v>0.93522802379378711</v>
      </c>
      <c r="N946" s="209">
        <v>5.2191000000000001</v>
      </c>
      <c r="O946" s="209">
        <v>5.1833999999999998</v>
      </c>
      <c r="P946" s="209">
        <v>0.72199999999999998</v>
      </c>
      <c r="Q946" s="209">
        <v>0.66900000000000004</v>
      </c>
      <c r="R946" s="209">
        <v>5.0179999999999998</v>
      </c>
      <c r="S946" s="209">
        <v>6.9000000000000006E-2</v>
      </c>
      <c r="T946" s="209">
        <v>6.5000000000000002E-2</v>
      </c>
      <c r="U946" s="209">
        <v>6.3E-2</v>
      </c>
      <c r="V946" s="209">
        <v>6.3E-2</v>
      </c>
      <c r="W946" s="209" t="s">
        <v>148</v>
      </c>
      <c r="X946" s="209" t="s">
        <v>1048</v>
      </c>
      <c r="Y946" s="209" t="s">
        <v>89</v>
      </c>
      <c r="Z946" s="209" t="s">
        <v>198</v>
      </c>
    </row>
    <row r="947" spans="1:26" s="209" customFormat="1" ht="16.5" customHeight="1" x14ac:dyDescent="0.25">
      <c r="A947" s="207">
        <v>5263</v>
      </c>
      <c r="B947" s="208">
        <v>43197</v>
      </c>
      <c r="C947" s="209" t="s">
        <v>224</v>
      </c>
      <c r="D947" s="209">
        <v>68.2</v>
      </c>
      <c r="E947" s="209">
        <v>69</v>
      </c>
      <c r="F947" s="209" t="s">
        <v>187</v>
      </c>
      <c r="G947" s="209">
        <v>916148</v>
      </c>
      <c r="H947" s="209">
        <v>13160</v>
      </c>
      <c r="I947" s="209">
        <v>33</v>
      </c>
      <c r="J947" s="209">
        <v>75</v>
      </c>
      <c r="K947" s="209">
        <v>75</v>
      </c>
      <c r="L947" s="209">
        <v>31.7</v>
      </c>
      <c r="M947" s="209">
        <v>0.86703431372549022</v>
      </c>
      <c r="N947" s="209">
        <v>5.0583</v>
      </c>
      <c r="O947" s="209">
        <v>4.9955999999999996</v>
      </c>
      <c r="P947" s="209">
        <v>0.23699999999999999</v>
      </c>
      <c r="Q947" s="209">
        <v>0.218</v>
      </c>
      <c r="R947" s="209">
        <v>5.0179999999999998</v>
      </c>
      <c r="S947" s="209">
        <v>2.4E-2</v>
      </c>
      <c r="T947" s="209">
        <v>2.1999999999999999E-2</v>
      </c>
      <c r="U947" s="209">
        <v>0.02</v>
      </c>
      <c r="V947" s="209">
        <v>0.02</v>
      </c>
      <c r="W947" s="209" t="s">
        <v>148</v>
      </c>
      <c r="X947" s="209" t="s">
        <v>1048</v>
      </c>
      <c r="Y947" s="209" t="s">
        <v>89</v>
      </c>
      <c r="Z947" s="209" t="s">
        <v>207</v>
      </c>
    </row>
    <row r="948" spans="1:26" s="209" customFormat="1" ht="16.5" customHeight="1" x14ac:dyDescent="0.25">
      <c r="A948" s="207">
        <v>5262</v>
      </c>
      <c r="B948" s="208">
        <v>43197</v>
      </c>
      <c r="C948" s="209" t="s">
        <v>519</v>
      </c>
      <c r="D948" s="209">
        <v>68.900000000000006</v>
      </c>
      <c r="E948" s="209">
        <v>74</v>
      </c>
      <c r="F948" s="209" t="s">
        <v>193</v>
      </c>
      <c r="G948" s="209">
        <v>625212</v>
      </c>
      <c r="H948" s="209">
        <v>13160</v>
      </c>
      <c r="I948" s="209">
        <v>23.4</v>
      </c>
      <c r="J948" s="209">
        <v>114</v>
      </c>
      <c r="K948" s="209">
        <v>114</v>
      </c>
      <c r="L948" s="209">
        <v>19.5</v>
      </c>
      <c r="M948" s="209">
        <v>0.9370860927152318</v>
      </c>
      <c r="N948" s="209">
        <v>5.2397999999999998</v>
      </c>
      <c r="O948" s="209">
        <v>5.1723999999999997</v>
      </c>
      <c r="P948" s="209">
        <v>0.67300000000000004</v>
      </c>
      <c r="Q948" s="209">
        <v>0.60699999999999998</v>
      </c>
      <c r="R948" s="209">
        <v>5.0179999999999998</v>
      </c>
      <c r="S948" s="209">
        <v>6.4000000000000001E-2</v>
      </c>
      <c r="T948" s="209">
        <v>5.8999999999999997E-2</v>
      </c>
      <c r="U948" s="209">
        <v>5.8000000000000003E-2</v>
      </c>
      <c r="V948" s="209">
        <v>5.8000000000000003E-2</v>
      </c>
      <c r="W948" s="209" t="s">
        <v>148</v>
      </c>
      <c r="X948" s="209" t="s">
        <v>1048</v>
      </c>
      <c r="Y948" s="209" t="s">
        <v>89</v>
      </c>
      <c r="Z948" s="209" t="s">
        <v>207</v>
      </c>
    </row>
    <row r="949" spans="1:26" s="209" customFormat="1" ht="16.5" customHeight="1" x14ac:dyDescent="0.25">
      <c r="A949" s="207">
        <v>5261</v>
      </c>
      <c r="B949" s="208">
        <v>43197</v>
      </c>
      <c r="C949" s="209" t="s">
        <v>1377</v>
      </c>
      <c r="D949" s="209">
        <v>68.400000000000006</v>
      </c>
      <c r="E949" s="209">
        <v>69</v>
      </c>
      <c r="F949" s="209" t="s">
        <v>187</v>
      </c>
      <c r="G949" s="209">
        <v>916148</v>
      </c>
      <c r="H949" s="209">
        <v>13160</v>
      </c>
      <c r="I949" s="209">
        <v>32.9</v>
      </c>
      <c r="J949" s="209">
        <v>75.5</v>
      </c>
      <c r="K949" s="209">
        <v>75.5</v>
      </c>
      <c r="L949" s="209">
        <v>31.6</v>
      </c>
      <c r="M949" s="209">
        <v>0.86756591048436549</v>
      </c>
      <c r="N949" s="209">
        <v>5.0273000000000003</v>
      </c>
      <c r="O949" s="209">
        <v>4.9756</v>
      </c>
      <c r="P949" s="209">
        <v>0.253</v>
      </c>
      <c r="Q949" s="209">
        <v>0.22900000000000001</v>
      </c>
      <c r="R949" s="209">
        <v>5.0179999999999998</v>
      </c>
      <c r="S949" s="209">
        <v>2.5000000000000001E-2</v>
      </c>
      <c r="T949" s="209">
        <v>2.3E-2</v>
      </c>
      <c r="U949" s="209">
        <v>2.1000000000000001E-2</v>
      </c>
      <c r="V949" s="209">
        <v>2.1000000000000001E-2</v>
      </c>
      <c r="W949" s="209" t="s">
        <v>148</v>
      </c>
      <c r="X949" s="209" t="s">
        <v>1048</v>
      </c>
      <c r="Y949" s="209" t="s">
        <v>89</v>
      </c>
      <c r="Z949" s="209" t="s">
        <v>207</v>
      </c>
    </row>
    <row r="950" spans="1:26" s="209" customFormat="1" ht="16.5" customHeight="1" x14ac:dyDescent="0.25">
      <c r="A950" s="207">
        <v>5260</v>
      </c>
      <c r="B950" s="208">
        <v>43197</v>
      </c>
      <c r="C950" s="209" t="s">
        <v>504</v>
      </c>
      <c r="D950" s="209">
        <v>68.900000000000006</v>
      </c>
      <c r="E950" s="209">
        <v>74</v>
      </c>
      <c r="F950" s="209" t="s">
        <v>193</v>
      </c>
      <c r="G950" s="209">
        <v>625212</v>
      </c>
      <c r="H950" s="209">
        <v>13160</v>
      </c>
      <c r="I950" s="209">
        <v>21.8</v>
      </c>
      <c r="J950" s="209">
        <v>114</v>
      </c>
      <c r="K950" s="209">
        <v>114</v>
      </c>
      <c r="L950" s="209">
        <v>18.7</v>
      </c>
      <c r="M950" s="209">
        <v>0.94207723035952073</v>
      </c>
      <c r="N950" s="209">
        <v>5.1294000000000004</v>
      </c>
      <c r="O950" s="209">
        <v>5.0749000000000004</v>
      </c>
      <c r="P950" s="209">
        <v>0.754</v>
      </c>
      <c r="Q950" s="209">
        <v>0.69299999999999995</v>
      </c>
      <c r="R950" s="209">
        <v>5.0179999999999998</v>
      </c>
      <c r="S950" s="209">
        <v>7.3999999999999996E-2</v>
      </c>
      <c r="T950" s="209">
        <v>6.9000000000000006E-2</v>
      </c>
      <c r="U950" s="209">
        <v>6.7000000000000004E-2</v>
      </c>
      <c r="V950" s="209">
        <v>6.7000000000000004E-2</v>
      </c>
      <c r="W950" s="209" t="s">
        <v>148</v>
      </c>
      <c r="X950" s="209" t="s">
        <v>1048</v>
      </c>
      <c r="Y950" s="209" t="s">
        <v>89</v>
      </c>
      <c r="Z950" s="209" t="s">
        <v>198</v>
      </c>
    </row>
    <row r="951" spans="1:26" s="209" customFormat="1" ht="16.5" customHeight="1" x14ac:dyDescent="0.25">
      <c r="A951" s="207">
        <v>5259</v>
      </c>
      <c r="B951" s="208">
        <v>43196</v>
      </c>
      <c r="C951" s="209" t="s">
        <v>1355</v>
      </c>
      <c r="D951" s="209">
        <v>69.400000000000006</v>
      </c>
      <c r="E951" s="209">
        <v>69</v>
      </c>
      <c r="F951" s="209" t="s">
        <v>291</v>
      </c>
      <c r="G951" s="209">
        <v>521333</v>
      </c>
      <c r="H951" s="209">
        <v>13160</v>
      </c>
      <c r="I951" s="209">
        <v>16.8</v>
      </c>
      <c r="J951" s="209">
        <v>116</v>
      </c>
      <c r="K951" s="209">
        <v>116</v>
      </c>
      <c r="L951" s="209">
        <v>13.9</v>
      </c>
      <c r="M951" s="209">
        <v>0.97317744154057773</v>
      </c>
      <c r="N951" s="209">
        <v>2.2547999999999999</v>
      </c>
      <c r="O951" s="209">
        <v>2.1793</v>
      </c>
      <c r="P951" s="209">
        <v>2.9279999999999999</v>
      </c>
      <c r="Q951" s="209">
        <v>2.7469999999999999</v>
      </c>
      <c r="R951" s="209">
        <v>4.9093999999999998</v>
      </c>
      <c r="S951" s="209">
        <v>0.63800000000000001</v>
      </c>
      <c r="T951" s="209">
        <v>0.61899999999999999</v>
      </c>
      <c r="U951" s="209">
        <v>0.61199999999999999</v>
      </c>
      <c r="V951" s="209">
        <v>0.61199999999999999</v>
      </c>
      <c r="W951" s="209" t="s">
        <v>148</v>
      </c>
      <c r="X951" s="209" t="s">
        <v>1048</v>
      </c>
      <c r="Y951" s="209" t="s">
        <v>89</v>
      </c>
      <c r="Z951" s="209" t="s">
        <v>198</v>
      </c>
    </row>
    <row r="952" spans="1:26" s="209" customFormat="1" ht="16.5" customHeight="1" x14ac:dyDescent="0.25">
      <c r="A952" s="207">
        <v>5258</v>
      </c>
      <c r="B952" s="208">
        <v>43196</v>
      </c>
      <c r="C952" s="209" t="s">
        <v>1359</v>
      </c>
      <c r="D952" s="209">
        <v>68</v>
      </c>
      <c r="E952" s="209">
        <v>61</v>
      </c>
      <c r="F952" s="209" t="s">
        <v>291</v>
      </c>
      <c r="G952" s="209">
        <v>521333</v>
      </c>
      <c r="H952" s="209">
        <v>13160</v>
      </c>
      <c r="I952" s="209">
        <v>16.8</v>
      </c>
      <c r="J952" s="209">
        <v>115</v>
      </c>
      <c r="K952" s="209">
        <v>115</v>
      </c>
      <c r="L952" s="209">
        <v>13.9</v>
      </c>
      <c r="M952" s="209">
        <v>0.97317744154057773</v>
      </c>
      <c r="N952" s="209">
        <v>2.3822999999999999</v>
      </c>
      <c r="O952" s="209">
        <v>2.2947000000000002</v>
      </c>
      <c r="P952" s="209">
        <v>3.2130000000000001</v>
      </c>
      <c r="Q952" s="209">
        <v>3.0379999999999998</v>
      </c>
      <c r="R952" s="209">
        <v>4.9093999999999998</v>
      </c>
      <c r="S952" s="209">
        <v>0.66200000000000003</v>
      </c>
      <c r="T952" s="209">
        <v>0.65</v>
      </c>
      <c r="U952" s="209">
        <v>0.63800000000000001</v>
      </c>
      <c r="V952" s="209">
        <v>0.63800000000000001</v>
      </c>
      <c r="W952" s="209" t="s">
        <v>148</v>
      </c>
      <c r="X952" s="209" t="s">
        <v>1048</v>
      </c>
      <c r="Y952" s="209" t="s">
        <v>89</v>
      </c>
      <c r="Z952" s="209" t="s">
        <v>198</v>
      </c>
    </row>
    <row r="953" spans="1:26" s="209" customFormat="1" ht="16.5" customHeight="1" x14ac:dyDescent="0.25">
      <c r="A953" s="207">
        <v>5257</v>
      </c>
      <c r="B953" s="208">
        <v>43196</v>
      </c>
      <c r="C953" s="209" t="s">
        <v>497</v>
      </c>
      <c r="D953" s="209">
        <v>67.599999999999994</v>
      </c>
      <c r="E953" s="209">
        <v>66</v>
      </c>
      <c r="F953" s="209" t="s">
        <v>291</v>
      </c>
      <c r="G953" s="209">
        <v>521333</v>
      </c>
      <c r="H953" s="209">
        <v>13160</v>
      </c>
      <c r="I953" s="209">
        <v>16.7</v>
      </c>
      <c r="J953" s="209">
        <v>114.5</v>
      </c>
      <c r="K953" s="209">
        <v>114.5</v>
      </c>
      <c r="L953" s="209">
        <v>13.9</v>
      </c>
      <c r="M953" s="209">
        <v>0.97317744154057773</v>
      </c>
      <c r="N953" s="209">
        <v>2.1294</v>
      </c>
      <c r="O953" s="209">
        <v>2.0836000000000001</v>
      </c>
      <c r="P953" s="209">
        <v>2.653</v>
      </c>
      <c r="Q953" s="209">
        <v>2.5179999999999998</v>
      </c>
      <c r="R953" s="209">
        <v>4.9093999999999998</v>
      </c>
      <c r="S953" s="209">
        <v>0.61199999999999999</v>
      </c>
      <c r="T953" s="209">
        <v>0.59299999999999997</v>
      </c>
      <c r="U953" s="209">
        <v>0.58599999999999997</v>
      </c>
      <c r="V953" s="209">
        <v>0.58599999999999997</v>
      </c>
      <c r="W953" s="209" t="s">
        <v>148</v>
      </c>
      <c r="X953" s="209" t="s">
        <v>1048</v>
      </c>
      <c r="Y953" s="209" t="s">
        <v>89</v>
      </c>
      <c r="Z953" s="209" t="s">
        <v>198</v>
      </c>
    </row>
    <row r="954" spans="1:26" s="209" customFormat="1" ht="16.5" customHeight="1" x14ac:dyDescent="0.25">
      <c r="A954" s="207">
        <v>5256</v>
      </c>
      <c r="B954" s="208">
        <v>43196</v>
      </c>
      <c r="C954" s="209" t="s">
        <v>369</v>
      </c>
      <c r="D954" s="209">
        <v>68.099999999999994</v>
      </c>
      <c r="E954" s="209">
        <v>67</v>
      </c>
      <c r="F954" s="209" t="s">
        <v>291</v>
      </c>
      <c r="G954" s="209">
        <v>521333</v>
      </c>
      <c r="H954" s="209">
        <v>13160</v>
      </c>
      <c r="I954" s="209">
        <v>16.8</v>
      </c>
      <c r="J954" s="209">
        <v>116</v>
      </c>
      <c r="K954" s="209">
        <v>116</v>
      </c>
      <c r="L954" s="209">
        <v>13.9</v>
      </c>
      <c r="M954" s="209">
        <v>0.97317744154057773</v>
      </c>
      <c r="N954" s="209">
        <v>2.0628000000000002</v>
      </c>
      <c r="O954" s="209">
        <v>2.0182000000000002</v>
      </c>
      <c r="P954" s="209">
        <v>2.4809999999999999</v>
      </c>
      <c r="Q954" s="209">
        <v>2.3620000000000001</v>
      </c>
      <c r="R954" s="209">
        <v>4.9093999999999998</v>
      </c>
      <c r="S954" s="209">
        <v>0.59</v>
      </c>
      <c r="T954" s="209">
        <v>0.57499999999999996</v>
      </c>
      <c r="U954" s="209">
        <v>0.56699999999999995</v>
      </c>
      <c r="V954" s="209">
        <v>0.56699999999999995</v>
      </c>
      <c r="W954" s="209" t="s">
        <v>148</v>
      </c>
      <c r="X954" s="209" t="s">
        <v>1048</v>
      </c>
      <c r="Y954" s="209" t="s">
        <v>89</v>
      </c>
      <c r="Z954" s="209" t="s">
        <v>198</v>
      </c>
    </row>
    <row r="955" spans="1:26" s="209" customFormat="1" ht="16.5" customHeight="1" x14ac:dyDescent="0.25">
      <c r="A955" s="207">
        <v>5255</v>
      </c>
      <c r="B955" s="208">
        <v>43196</v>
      </c>
      <c r="C955" s="209" t="s">
        <v>1376</v>
      </c>
      <c r="D955" s="209">
        <v>68.5</v>
      </c>
      <c r="E955" s="209">
        <v>67</v>
      </c>
      <c r="F955" s="209" t="s">
        <v>291</v>
      </c>
      <c r="G955" s="209">
        <v>521333</v>
      </c>
      <c r="H955" s="209">
        <v>13160</v>
      </c>
      <c r="I955" s="209">
        <v>16.8</v>
      </c>
      <c r="J955" s="209">
        <v>115</v>
      </c>
      <c r="K955" s="209">
        <v>115</v>
      </c>
      <c r="L955" s="209">
        <v>13.9</v>
      </c>
      <c r="M955" s="209">
        <v>0.97317744154057773</v>
      </c>
      <c r="N955" s="209">
        <v>2.1254</v>
      </c>
      <c r="O955" s="209">
        <v>2.0943000000000001</v>
      </c>
      <c r="P955" s="209">
        <v>2.7639999999999998</v>
      </c>
      <c r="Q955" s="209">
        <v>2.629</v>
      </c>
      <c r="R955" s="209">
        <v>4.9093999999999998</v>
      </c>
      <c r="S955" s="209">
        <v>0.63800000000000001</v>
      </c>
      <c r="T955" s="209">
        <v>0.61599999999999999</v>
      </c>
      <c r="U955" s="209">
        <v>0.61</v>
      </c>
      <c r="V955" s="209">
        <v>0.61</v>
      </c>
      <c r="W955" s="209" t="s">
        <v>148</v>
      </c>
      <c r="X955" s="209" t="s">
        <v>1048</v>
      </c>
      <c r="Y955" s="209" t="s">
        <v>89</v>
      </c>
      <c r="Z955" s="209" t="s">
        <v>198</v>
      </c>
    </row>
    <row r="956" spans="1:26" s="209" customFormat="1" ht="16.5" customHeight="1" x14ac:dyDescent="0.25">
      <c r="A956" s="207">
        <v>5254</v>
      </c>
      <c r="B956" s="208">
        <v>43196</v>
      </c>
      <c r="C956" s="209" t="s">
        <v>1111</v>
      </c>
      <c r="D956" s="209">
        <v>68.7</v>
      </c>
      <c r="E956" s="209">
        <v>67</v>
      </c>
      <c r="F956" s="209" t="s">
        <v>291</v>
      </c>
      <c r="G956" s="209">
        <v>521333</v>
      </c>
      <c r="H956" s="209">
        <v>13160</v>
      </c>
      <c r="I956" s="209">
        <v>16.8</v>
      </c>
      <c r="J956" s="209">
        <v>115</v>
      </c>
      <c r="K956" s="209">
        <v>115</v>
      </c>
      <c r="L956" s="209">
        <v>13.9</v>
      </c>
      <c r="M956" s="209">
        <v>0.97317744154057773</v>
      </c>
      <c r="N956" s="209">
        <v>2.0926999999999998</v>
      </c>
      <c r="O956" s="209">
        <v>2.0173000000000001</v>
      </c>
      <c r="P956" s="209">
        <v>2.6339999999999999</v>
      </c>
      <c r="Q956" s="209">
        <v>2.4820000000000002</v>
      </c>
      <c r="R956" s="209">
        <v>4.9093999999999998</v>
      </c>
      <c r="S956" s="209">
        <v>0.61799999999999999</v>
      </c>
      <c r="T956" s="209">
        <v>0.60399999999999998</v>
      </c>
      <c r="U956" s="209">
        <v>0.59499999999999997</v>
      </c>
      <c r="V956" s="209">
        <v>0.59499999999999997</v>
      </c>
      <c r="W956" s="209" t="s">
        <v>148</v>
      </c>
      <c r="X956" s="209" t="s">
        <v>1048</v>
      </c>
      <c r="Y956" s="209" t="s">
        <v>89</v>
      </c>
      <c r="Z956" s="209" t="s">
        <v>198</v>
      </c>
    </row>
    <row r="957" spans="1:26" s="209" customFormat="1" ht="16.5" customHeight="1" x14ac:dyDescent="0.25">
      <c r="A957" s="207">
        <v>5253</v>
      </c>
      <c r="B957" s="208">
        <v>43196</v>
      </c>
      <c r="C957" s="209" t="s">
        <v>1375</v>
      </c>
      <c r="D957" s="209">
        <v>70</v>
      </c>
      <c r="E957" s="209">
        <v>66</v>
      </c>
      <c r="F957" s="209" t="s">
        <v>291</v>
      </c>
      <c r="G957" s="209">
        <v>521333</v>
      </c>
      <c r="H957" s="209">
        <v>13160</v>
      </c>
      <c r="I957" s="209">
        <v>16.899999999999999</v>
      </c>
      <c r="J957" s="209">
        <v>115</v>
      </c>
      <c r="K957" s="209">
        <v>115</v>
      </c>
      <c r="L957" s="209">
        <v>14</v>
      </c>
      <c r="M957" s="209">
        <v>0.97250859106529208</v>
      </c>
      <c r="N957" s="209">
        <v>1.6621999999999999</v>
      </c>
      <c r="O957" s="209">
        <v>1.8057000000000001</v>
      </c>
      <c r="P957" s="209">
        <v>1.9970000000000001</v>
      </c>
      <c r="Q957" s="209">
        <v>2.1640000000000001</v>
      </c>
      <c r="R957" s="209">
        <v>4.9093999999999998</v>
      </c>
      <c r="S957" s="209">
        <v>0.59</v>
      </c>
      <c r="T957" s="209">
        <v>0.58799999999999997</v>
      </c>
      <c r="U957" s="209">
        <v>0.57299999999999995</v>
      </c>
      <c r="V957" s="209">
        <v>0.57299999999999995</v>
      </c>
      <c r="W957" s="209">
        <v>0</v>
      </c>
      <c r="X957" s="209" t="s">
        <v>188</v>
      </c>
      <c r="Y957" s="209" t="s">
        <v>89</v>
      </c>
      <c r="Z957" s="209" t="s">
        <v>198</v>
      </c>
    </row>
    <row r="958" spans="1:26" s="209" customFormat="1" ht="16.5" customHeight="1" x14ac:dyDescent="0.25">
      <c r="A958" s="207">
        <v>5252</v>
      </c>
      <c r="B958" s="208">
        <v>43196</v>
      </c>
      <c r="C958" s="209" t="s">
        <v>1374</v>
      </c>
      <c r="D958" s="209">
        <v>70</v>
      </c>
      <c r="E958" s="209">
        <v>66</v>
      </c>
      <c r="F958" s="209" t="s">
        <v>291</v>
      </c>
      <c r="G958" s="209">
        <v>521333</v>
      </c>
      <c r="H958" s="209">
        <v>13160</v>
      </c>
      <c r="I958" s="209">
        <v>16.899999999999999</v>
      </c>
      <c r="J958" s="209">
        <v>115</v>
      </c>
      <c r="K958" s="209">
        <v>115</v>
      </c>
      <c r="L958" s="209">
        <v>14</v>
      </c>
      <c r="M958" s="209">
        <v>0.97250859106529208</v>
      </c>
      <c r="N958" s="209">
        <v>1.6910000000000001</v>
      </c>
      <c r="O958" s="209">
        <v>1.7474000000000001</v>
      </c>
      <c r="P958" s="209">
        <v>1.9950000000000001</v>
      </c>
      <c r="Q958" s="209">
        <v>2.1469999999999998</v>
      </c>
      <c r="R958" s="209">
        <v>4.9093999999999998</v>
      </c>
      <c r="S958" s="209">
        <v>0.57899999999999996</v>
      </c>
      <c r="T958" s="209">
        <v>0.60299999999999998</v>
      </c>
      <c r="U958" s="209">
        <v>0.57499999999999996</v>
      </c>
      <c r="V958" s="209">
        <v>0.57499999999999996</v>
      </c>
      <c r="W958" s="209">
        <v>0</v>
      </c>
      <c r="X958" s="209" t="s">
        <v>188</v>
      </c>
      <c r="Y958" s="209" t="s">
        <v>89</v>
      </c>
      <c r="Z958" s="209" t="s">
        <v>198</v>
      </c>
    </row>
    <row r="959" spans="1:26" s="209" customFormat="1" ht="16.5" customHeight="1" x14ac:dyDescent="0.25">
      <c r="A959" s="207">
        <v>5251</v>
      </c>
      <c r="B959" s="208">
        <v>43196</v>
      </c>
      <c r="C959" s="209" t="s">
        <v>1373</v>
      </c>
      <c r="D959" s="209">
        <v>70</v>
      </c>
      <c r="E959" s="209">
        <v>66</v>
      </c>
      <c r="F959" s="209" t="s">
        <v>291</v>
      </c>
      <c r="G959" s="209">
        <v>521333</v>
      </c>
      <c r="H959" s="209">
        <v>13160</v>
      </c>
      <c r="I959" s="209">
        <v>16.8</v>
      </c>
      <c r="J959" s="209">
        <v>116</v>
      </c>
      <c r="K959" s="209">
        <v>116</v>
      </c>
      <c r="L959" s="209">
        <v>13.9</v>
      </c>
      <c r="M959" s="209">
        <v>0.97317744154057773</v>
      </c>
      <c r="N959" s="209">
        <v>2.1055999999999999</v>
      </c>
      <c r="O959" s="209">
        <v>1.9992000000000001</v>
      </c>
      <c r="P959" s="209">
        <v>2.4580000000000002</v>
      </c>
      <c r="Q959" s="209">
        <v>2.3690000000000002</v>
      </c>
      <c r="R959" s="209">
        <v>4.9093999999999998</v>
      </c>
      <c r="S959" s="209">
        <v>0.57299999999999995</v>
      </c>
      <c r="T959" s="209">
        <v>0.58199999999999996</v>
      </c>
      <c r="U959" s="209">
        <v>0.56200000000000006</v>
      </c>
      <c r="V959" s="209">
        <v>0.56200000000000006</v>
      </c>
      <c r="W959" s="209">
        <v>0</v>
      </c>
      <c r="X959" s="209" t="s">
        <v>188</v>
      </c>
      <c r="Y959" s="209" t="s">
        <v>89</v>
      </c>
      <c r="Z959" s="209" t="s">
        <v>198</v>
      </c>
    </row>
    <row r="960" spans="1:26" s="209" customFormat="1" ht="16.5" customHeight="1" x14ac:dyDescent="0.25">
      <c r="A960" s="207">
        <v>5250</v>
      </c>
      <c r="B960" s="208">
        <v>43196</v>
      </c>
      <c r="C960" s="209" t="s">
        <v>537</v>
      </c>
      <c r="D960" s="209">
        <v>70</v>
      </c>
      <c r="E960" s="209">
        <v>66</v>
      </c>
      <c r="F960" s="209" t="s">
        <v>291</v>
      </c>
      <c r="G960" s="209">
        <v>521333</v>
      </c>
      <c r="H960" s="209">
        <v>13160</v>
      </c>
      <c r="I960" s="209">
        <v>16.8</v>
      </c>
      <c r="J960" s="209">
        <v>115</v>
      </c>
      <c r="K960" s="209">
        <v>115</v>
      </c>
      <c r="L960" s="209">
        <v>13.9</v>
      </c>
      <c r="M960" s="209">
        <v>0.97317744154057773</v>
      </c>
      <c r="N960" s="209">
        <v>1.837</v>
      </c>
      <c r="O960" s="209">
        <v>2.0007000000000001</v>
      </c>
      <c r="P960" s="209">
        <v>2.1429999999999998</v>
      </c>
      <c r="Q960" s="209">
        <v>2.4289999999999998</v>
      </c>
      <c r="R960" s="209">
        <v>4.9093999999999998</v>
      </c>
      <c r="S960" s="209">
        <v>0.57299999999999995</v>
      </c>
      <c r="T960" s="209">
        <v>0.59599999999999997</v>
      </c>
      <c r="U960" s="209">
        <v>0.56899999999999995</v>
      </c>
      <c r="V960" s="209">
        <v>0.56899999999999995</v>
      </c>
      <c r="W960" s="209">
        <v>0</v>
      </c>
      <c r="X960" s="209" t="s">
        <v>188</v>
      </c>
      <c r="Y960" s="209" t="s">
        <v>89</v>
      </c>
      <c r="Z960" s="209" t="s">
        <v>198</v>
      </c>
    </row>
    <row r="961" spans="1:26" s="209" customFormat="1" ht="16.5" customHeight="1" x14ac:dyDescent="0.25">
      <c r="A961" s="207">
        <v>5249</v>
      </c>
      <c r="B961" s="208">
        <v>43196</v>
      </c>
      <c r="C961" s="209" t="s">
        <v>907</v>
      </c>
      <c r="D961" s="209">
        <v>70</v>
      </c>
      <c r="E961" s="209">
        <v>66</v>
      </c>
      <c r="F961" s="209" t="s">
        <v>291</v>
      </c>
      <c r="G961" s="209">
        <v>521333</v>
      </c>
      <c r="H961" s="209">
        <v>13160</v>
      </c>
      <c r="I961" s="209">
        <v>16.8</v>
      </c>
      <c r="J961" s="209">
        <v>115</v>
      </c>
      <c r="K961" s="209">
        <v>115</v>
      </c>
      <c r="L961" s="209">
        <v>13.9</v>
      </c>
      <c r="M961" s="209">
        <v>0.97317744154057773</v>
      </c>
      <c r="N961" s="209">
        <v>1.859</v>
      </c>
      <c r="O961" s="209">
        <v>1.4036</v>
      </c>
      <c r="P961" s="209">
        <v>2.4169999999999998</v>
      </c>
      <c r="Q961" s="209">
        <v>1.8959999999999999</v>
      </c>
      <c r="R961" s="209">
        <v>4.9093999999999998</v>
      </c>
      <c r="S961" s="209">
        <v>0.63800000000000001</v>
      </c>
      <c r="T961" s="209">
        <v>0.66300000000000003</v>
      </c>
      <c r="U961" s="209">
        <v>0.63300000000000001</v>
      </c>
      <c r="V961" s="209">
        <v>0.63300000000000001</v>
      </c>
      <c r="W961" s="209">
        <v>0</v>
      </c>
      <c r="X961" s="209" t="s">
        <v>188</v>
      </c>
      <c r="Y961" s="209" t="s">
        <v>89</v>
      </c>
      <c r="Z961" s="209" t="s">
        <v>198</v>
      </c>
    </row>
    <row r="962" spans="1:26" s="209" customFormat="1" ht="16.5" customHeight="1" x14ac:dyDescent="0.25">
      <c r="A962" s="207">
        <v>5248</v>
      </c>
      <c r="B962" s="208">
        <v>43196</v>
      </c>
      <c r="C962" s="209" t="s">
        <v>301</v>
      </c>
      <c r="D962" s="209">
        <v>70</v>
      </c>
      <c r="E962" s="209">
        <v>66</v>
      </c>
      <c r="F962" s="209" t="s">
        <v>187</v>
      </c>
      <c r="G962" s="209">
        <v>916148</v>
      </c>
      <c r="H962" s="209">
        <v>13160</v>
      </c>
      <c r="I962" s="209">
        <v>35.299999999999997</v>
      </c>
      <c r="J962" s="209">
        <v>94</v>
      </c>
      <c r="K962" s="209">
        <v>94</v>
      </c>
      <c r="L962" s="209">
        <v>32.299999999999997</v>
      </c>
      <c r="M962" s="209">
        <v>0.86385836385836379</v>
      </c>
      <c r="N962" s="209">
        <v>4.8967000000000001</v>
      </c>
      <c r="O962" s="209">
        <v>4.3170999999999999</v>
      </c>
      <c r="P962" s="209">
        <v>0.20799999999999999</v>
      </c>
      <c r="Q962" s="209">
        <v>0.14000000000000001</v>
      </c>
      <c r="R962" s="209">
        <v>4.9093999999999998</v>
      </c>
      <c r="S962" s="209">
        <v>2.1000000000000001E-2</v>
      </c>
      <c r="T962" s="209">
        <v>1.6E-2</v>
      </c>
      <c r="U962" s="209">
        <v>1.6E-2</v>
      </c>
      <c r="V962" s="209">
        <v>1.6E-2</v>
      </c>
      <c r="W962" s="209">
        <v>0</v>
      </c>
      <c r="X962" s="209" t="s">
        <v>188</v>
      </c>
      <c r="Y962" s="209" t="s">
        <v>89</v>
      </c>
      <c r="Z962" s="209" t="s">
        <v>207</v>
      </c>
    </row>
    <row r="963" spans="1:26" s="209" customFormat="1" ht="16.5" customHeight="1" x14ac:dyDescent="0.25">
      <c r="A963" s="207">
        <v>5247</v>
      </c>
      <c r="B963" s="208">
        <v>43196</v>
      </c>
      <c r="C963" s="209" t="s">
        <v>236</v>
      </c>
      <c r="D963" s="209">
        <v>70</v>
      </c>
      <c r="E963" s="209">
        <v>66</v>
      </c>
      <c r="F963" s="209" t="s">
        <v>187</v>
      </c>
      <c r="G963" s="209">
        <v>916148</v>
      </c>
      <c r="H963" s="209">
        <v>13160</v>
      </c>
      <c r="I963" s="209">
        <v>34.5</v>
      </c>
      <c r="J963" s="209">
        <v>92</v>
      </c>
      <c r="K963" s="209">
        <v>92</v>
      </c>
      <c r="L963" s="209">
        <v>31.7</v>
      </c>
      <c r="M963" s="209">
        <v>0.86703431372549022</v>
      </c>
      <c r="N963" s="209">
        <v>4.8056000000000001</v>
      </c>
      <c r="O963" s="209">
        <v>5.0014000000000003</v>
      </c>
      <c r="P963" s="209">
        <v>0.13700000000000001</v>
      </c>
      <c r="Q963" s="209">
        <v>0.16900000000000001</v>
      </c>
      <c r="R963" s="209">
        <v>4.9093999999999998</v>
      </c>
      <c r="S963" s="209">
        <v>1.4E-2</v>
      </c>
      <c r="T963" s="209">
        <v>1.7000000000000001E-2</v>
      </c>
      <c r="U963" s="209">
        <v>1.2999999999999999E-2</v>
      </c>
      <c r="V963" s="209">
        <v>1.2999999999999999E-2</v>
      </c>
      <c r="W963" s="209">
        <v>0</v>
      </c>
      <c r="X963" s="209" t="s">
        <v>188</v>
      </c>
      <c r="Y963" s="209" t="s">
        <v>89</v>
      </c>
      <c r="Z963" s="209" t="s">
        <v>207</v>
      </c>
    </row>
    <row r="964" spans="1:26" s="209" customFormat="1" ht="16.5" customHeight="1" x14ac:dyDescent="0.25">
      <c r="A964" s="207">
        <v>5246</v>
      </c>
      <c r="B964" s="208">
        <v>43196</v>
      </c>
      <c r="C964" s="209" t="s">
        <v>414</v>
      </c>
      <c r="D964" s="209">
        <v>70</v>
      </c>
      <c r="E964" s="209">
        <v>66</v>
      </c>
      <c r="F964" s="209" t="s">
        <v>187</v>
      </c>
      <c r="G964" s="209">
        <v>916148</v>
      </c>
      <c r="H964" s="209">
        <v>13160</v>
      </c>
      <c r="I964" s="209">
        <v>35</v>
      </c>
      <c r="J964" s="209">
        <v>94</v>
      </c>
      <c r="K964" s="209">
        <v>94</v>
      </c>
      <c r="L964" s="209">
        <v>32</v>
      </c>
      <c r="M964" s="209">
        <v>0.86544342507645255</v>
      </c>
      <c r="N964" s="209">
        <v>4.5869</v>
      </c>
      <c r="O964" s="209">
        <v>4.8528000000000002</v>
      </c>
      <c r="P964" s="209">
        <v>0.214</v>
      </c>
      <c r="Q964" s="209">
        <v>0.19900000000000001</v>
      </c>
      <c r="R964" s="209">
        <v>4.9093999999999998</v>
      </c>
      <c r="S964" s="209">
        <v>2.3E-2</v>
      </c>
      <c r="T964" s="209">
        <v>0.02</v>
      </c>
      <c r="U964" s="209">
        <v>1.9E-2</v>
      </c>
      <c r="V964" s="209">
        <v>1.9E-2</v>
      </c>
      <c r="W964" s="209">
        <v>0</v>
      </c>
      <c r="X964" s="209" t="s">
        <v>188</v>
      </c>
      <c r="Y964" s="209" t="s">
        <v>89</v>
      </c>
      <c r="Z964" s="209" t="s">
        <v>207</v>
      </c>
    </row>
    <row r="965" spans="1:26" s="209" customFormat="1" ht="16.5" customHeight="1" x14ac:dyDescent="0.25">
      <c r="A965" s="207">
        <v>5245</v>
      </c>
      <c r="B965" s="208">
        <v>43196</v>
      </c>
      <c r="C965" s="209" t="s">
        <v>435</v>
      </c>
      <c r="D965" s="209">
        <v>70</v>
      </c>
      <c r="E965" s="209">
        <v>66</v>
      </c>
      <c r="F965" s="209" t="s">
        <v>187</v>
      </c>
      <c r="G965" s="209">
        <v>916148</v>
      </c>
      <c r="H965" s="209">
        <v>13160</v>
      </c>
      <c r="I965" s="209">
        <v>35</v>
      </c>
      <c r="J965" s="209">
        <v>90</v>
      </c>
      <c r="K965" s="209">
        <v>90</v>
      </c>
      <c r="L965" s="209">
        <v>32.299999999999997</v>
      </c>
      <c r="M965" s="209">
        <v>0.86385836385836379</v>
      </c>
      <c r="N965" s="209">
        <v>5.0027999999999997</v>
      </c>
      <c r="O965" s="209">
        <v>4.9638</v>
      </c>
      <c r="P965" s="209">
        <v>0.185</v>
      </c>
      <c r="Q965" s="209">
        <v>0.17399999999999999</v>
      </c>
      <c r="R965" s="209">
        <v>4.9093999999999998</v>
      </c>
      <c r="S965" s="209">
        <v>1.7999999999999999E-2</v>
      </c>
      <c r="T965" s="209">
        <v>1.7000000000000001E-2</v>
      </c>
      <c r="U965" s="209">
        <v>1.4999999999999999E-2</v>
      </c>
      <c r="V965" s="209">
        <v>1.4999999999999999E-2</v>
      </c>
      <c r="W965" s="209">
        <v>0</v>
      </c>
      <c r="X965" s="209" t="s">
        <v>188</v>
      </c>
      <c r="Y965" s="209" t="s">
        <v>89</v>
      </c>
      <c r="Z965" s="209" t="s">
        <v>207</v>
      </c>
    </row>
    <row r="966" spans="1:26" s="209" customFormat="1" ht="16.5" customHeight="1" x14ac:dyDescent="0.25">
      <c r="A966" s="207">
        <v>5244</v>
      </c>
      <c r="B966" s="208">
        <v>43196</v>
      </c>
      <c r="C966" s="209" t="s">
        <v>1160</v>
      </c>
      <c r="D966" s="209">
        <v>70</v>
      </c>
      <c r="E966" s="209">
        <v>66</v>
      </c>
      <c r="F966" s="209" t="s">
        <v>193</v>
      </c>
      <c r="G966" s="209">
        <v>625212</v>
      </c>
      <c r="H966" s="209">
        <v>13160</v>
      </c>
      <c r="I966" s="209">
        <v>23.2</v>
      </c>
      <c r="J966" s="209">
        <v>115</v>
      </c>
      <c r="K966" s="209">
        <v>115</v>
      </c>
      <c r="L966" s="209">
        <v>20</v>
      </c>
      <c r="M966" s="209">
        <v>0.93399339933993397</v>
      </c>
      <c r="N966" s="209">
        <v>4.7267999999999999</v>
      </c>
      <c r="O966" s="209">
        <v>4.8569000000000004</v>
      </c>
      <c r="P966" s="209">
        <v>0.64900000000000002</v>
      </c>
      <c r="Q966" s="209">
        <v>0.69699999999999995</v>
      </c>
      <c r="R966" s="209">
        <v>4.9093999999999998</v>
      </c>
      <c r="S966" s="209">
        <v>6.7000000000000004E-2</v>
      </c>
      <c r="T966" s="209">
        <v>7.0000000000000007E-2</v>
      </c>
      <c r="U966" s="209">
        <v>6.4000000000000001E-2</v>
      </c>
      <c r="V966" s="209">
        <v>6.4000000000000001E-2</v>
      </c>
      <c r="W966" s="209">
        <v>0</v>
      </c>
      <c r="X966" s="209" t="s">
        <v>188</v>
      </c>
      <c r="Y966" s="209" t="s">
        <v>89</v>
      </c>
      <c r="Z966" s="209" t="s">
        <v>198</v>
      </c>
    </row>
    <row r="967" spans="1:26" s="209" customFormat="1" ht="16.5" customHeight="1" x14ac:dyDescent="0.25">
      <c r="A967" s="207">
        <v>5243</v>
      </c>
      <c r="B967" s="208">
        <v>43196</v>
      </c>
      <c r="C967" s="209" t="s">
        <v>1281</v>
      </c>
      <c r="D967" s="209">
        <v>70</v>
      </c>
      <c r="E967" s="209">
        <v>66</v>
      </c>
      <c r="F967" s="209" t="s">
        <v>193</v>
      </c>
      <c r="G967" s="209">
        <v>625212</v>
      </c>
      <c r="H967" s="209">
        <v>13160</v>
      </c>
      <c r="I967" s="209">
        <v>22.2</v>
      </c>
      <c r="J967" s="209">
        <v>115</v>
      </c>
      <c r="K967" s="209">
        <v>115</v>
      </c>
      <c r="L967" s="209">
        <v>19</v>
      </c>
      <c r="M967" s="209">
        <v>0.94019933554817281</v>
      </c>
      <c r="N967" s="209">
        <v>4.7085999999999997</v>
      </c>
      <c r="O967" s="209">
        <v>4.3018999999999998</v>
      </c>
      <c r="P967" s="209">
        <v>0.58699999999999997</v>
      </c>
      <c r="Q967" s="209">
        <v>0.54200000000000004</v>
      </c>
      <c r="R967" s="209">
        <v>4.9093999999999998</v>
      </c>
      <c r="S967" s="209">
        <v>6.0999999999999999E-2</v>
      </c>
      <c r="T967" s="209">
        <v>6.2E-2</v>
      </c>
      <c r="U967" s="209">
        <v>5.8000000000000003E-2</v>
      </c>
      <c r="V967" s="209">
        <v>5.8000000000000003E-2</v>
      </c>
      <c r="W967" s="209">
        <v>0</v>
      </c>
      <c r="X967" s="209" t="s">
        <v>188</v>
      </c>
      <c r="Y967" s="209" t="s">
        <v>89</v>
      </c>
      <c r="Z967" s="209" t="s">
        <v>198</v>
      </c>
    </row>
    <row r="968" spans="1:26" s="209" customFormat="1" ht="16.5" customHeight="1" x14ac:dyDescent="0.25">
      <c r="A968" s="207">
        <v>5242</v>
      </c>
      <c r="B968" s="208">
        <v>43196</v>
      </c>
      <c r="C968" s="209" t="s">
        <v>691</v>
      </c>
      <c r="D968" s="209">
        <v>70</v>
      </c>
      <c r="E968" s="209">
        <v>66</v>
      </c>
      <c r="F968" s="209" t="s">
        <v>193</v>
      </c>
      <c r="G968" s="209">
        <v>625212</v>
      </c>
      <c r="H968" s="209">
        <v>13160</v>
      </c>
      <c r="I968" s="209">
        <v>22.9</v>
      </c>
      <c r="J968" s="209">
        <v>116</v>
      </c>
      <c r="K968" s="209">
        <v>116</v>
      </c>
      <c r="L968" s="209">
        <v>19.600000000000001</v>
      </c>
      <c r="M968" s="209">
        <v>0.93646591661151557</v>
      </c>
      <c r="N968" s="209">
        <v>5.1470000000000002</v>
      </c>
      <c r="O968" s="209">
        <v>4.4119999999999999</v>
      </c>
      <c r="P968" s="209">
        <v>0.83799999999999997</v>
      </c>
      <c r="Q968" s="209">
        <v>0.67100000000000004</v>
      </c>
      <c r="R968" s="209">
        <v>4.9093999999999998</v>
      </c>
      <c r="S968" s="209">
        <v>0.08</v>
      </c>
      <c r="T968" s="209">
        <v>7.4999999999999997E-2</v>
      </c>
      <c r="U968" s="209">
        <v>7.2999999999999995E-2</v>
      </c>
      <c r="V968" s="209">
        <v>7.2999999999999995E-2</v>
      </c>
      <c r="W968" s="209">
        <v>0</v>
      </c>
      <c r="X968" s="209" t="s">
        <v>188</v>
      </c>
      <c r="Y968" s="209" t="s">
        <v>89</v>
      </c>
      <c r="Z968" s="209" t="s">
        <v>198</v>
      </c>
    </row>
    <row r="969" spans="1:26" s="209" customFormat="1" ht="16.5" customHeight="1" x14ac:dyDescent="0.25">
      <c r="A969" s="207">
        <v>5241</v>
      </c>
      <c r="B969" s="208">
        <v>43196</v>
      </c>
      <c r="C969" s="209" t="s">
        <v>1334</v>
      </c>
      <c r="D969" s="209">
        <v>70</v>
      </c>
      <c r="E969" s="209">
        <v>66</v>
      </c>
      <c r="F969" s="209" t="s">
        <v>193</v>
      </c>
      <c r="G969" s="209">
        <v>625212</v>
      </c>
      <c r="H969" s="209">
        <v>13160</v>
      </c>
      <c r="I969" s="209">
        <v>22.7</v>
      </c>
      <c r="J969" s="209">
        <v>115</v>
      </c>
      <c r="K969" s="209">
        <v>115</v>
      </c>
      <c r="L969" s="209">
        <v>19.5</v>
      </c>
      <c r="M969" s="209">
        <v>0.9370860927152318</v>
      </c>
      <c r="N969" s="209">
        <v>4.8874000000000004</v>
      </c>
      <c r="O969" s="209">
        <v>5.0046999999999997</v>
      </c>
      <c r="P969" s="209">
        <v>0.54700000000000004</v>
      </c>
      <c r="Q969" s="209">
        <v>0.504</v>
      </c>
      <c r="R969" s="209">
        <v>4.9093999999999998</v>
      </c>
      <c r="S969" s="209">
        <v>5.5E-2</v>
      </c>
      <c r="T969" s="209">
        <v>4.9000000000000002E-2</v>
      </c>
      <c r="U969" s="209">
        <v>4.9000000000000002E-2</v>
      </c>
      <c r="V969" s="209">
        <v>4.9000000000000002E-2</v>
      </c>
      <c r="W969" s="209">
        <v>0</v>
      </c>
      <c r="X969" s="209" t="s">
        <v>188</v>
      </c>
      <c r="Y969" s="209" t="s">
        <v>89</v>
      </c>
      <c r="Z969" s="209" t="s">
        <v>198</v>
      </c>
    </row>
    <row r="970" spans="1:26" s="209" customFormat="1" ht="16.5" customHeight="1" x14ac:dyDescent="0.25">
      <c r="A970" s="207">
        <v>5240</v>
      </c>
      <c r="B970" s="208">
        <v>43196</v>
      </c>
      <c r="C970" s="209" t="s">
        <v>240</v>
      </c>
      <c r="D970" s="209">
        <v>70</v>
      </c>
      <c r="E970" s="209">
        <v>66</v>
      </c>
      <c r="F970" s="209" t="s">
        <v>193</v>
      </c>
      <c r="G970" s="209">
        <v>625212</v>
      </c>
      <c r="H970" s="209">
        <v>13160</v>
      </c>
      <c r="I970" s="209">
        <v>21.4</v>
      </c>
      <c r="J970" s="209">
        <v>113</v>
      </c>
      <c r="K970" s="209">
        <v>113</v>
      </c>
      <c r="L970" s="209">
        <v>18.399999999999999</v>
      </c>
      <c r="M970" s="209">
        <v>0.94396264176117406</v>
      </c>
      <c r="N970" s="209">
        <v>4.5819999999999999</v>
      </c>
      <c r="O970" s="209">
        <v>4.6938000000000004</v>
      </c>
      <c r="P970" s="209">
        <v>0.377</v>
      </c>
      <c r="Q970" s="209">
        <v>0.41199999999999998</v>
      </c>
      <c r="R970" s="209">
        <v>4.9093999999999998</v>
      </c>
      <c r="S970" s="209">
        <v>0.04</v>
      </c>
      <c r="T970" s="209">
        <v>4.2999999999999997E-2</v>
      </c>
      <c r="U970" s="209">
        <v>3.9E-2</v>
      </c>
      <c r="V970" s="209">
        <v>3.9E-2</v>
      </c>
      <c r="W970" s="209">
        <v>0</v>
      </c>
      <c r="X970" s="209" t="s">
        <v>188</v>
      </c>
      <c r="Y970" s="209" t="s">
        <v>89</v>
      </c>
      <c r="Z970" s="209" t="s">
        <v>198</v>
      </c>
    </row>
    <row r="971" spans="1:26" s="209" customFormat="1" ht="16.5" customHeight="1" x14ac:dyDescent="0.25">
      <c r="A971" s="207">
        <v>5239</v>
      </c>
      <c r="B971" s="208">
        <v>43196</v>
      </c>
      <c r="C971" s="209" t="s">
        <v>287</v>
      </c>
      <c r="D971" s="209">
        <v>70</v>
      </c>
      <c r="E971" s="209">
        <v>66</v>
      </c>
      <c r="F971" s="209" t="s">
        <v>193</v>
      </c>
      <c r="G971" s="209">
        <v>625212</v>
      </c>
      <c r="H971" s="209">
        <v>13160</v>
      </c>
      <c r="I971" s="209">
        <v>21.6</v>
      </c>
      <c r="J971" s="209">
        <v>113</v>
      </c>
      <c r="K971" s="209">
        <v>113</v>
      </c>
      <c r="L971" s="209">
        <v>18.600000000000001</v>
      </c>
      <c r="M971" s="209">
        <v>0.94270486342438375</v>
      </c>
      <c r="N971" s="209">
        <v>4.8723000000000001</v>
      </c>
      <c r="O971" s="209">
        <v>4.9935999999999998</v>
      </c>
      <c r="P971" s="209">
        <v>0.66800000000000004</v>
      </c>
      <c r="Q971" s="209">
        <v>0.63500000000000001</v>
      </c>
      <c r="R971" s="209">
        <v>4.9093999999999998</v>
      </c>
      <c r="S971" s="209">
        <v>6.7000000000000004E-2</v>
      </c>
      <c r="T971" s="209">
        <v>6.2E-2</v>
      </c>
      <c r="U971" s="209">
        <v>6.0999999999999999E-2</v>
      </c>
      <c r="V971" s="209">
        <v>6.0999999999999999E-2</v>
      </c>
      <c r="W971" s="209">
        <v>0</v>
      </c>
      <c r="X971" s="209" t="s">
        <v>188</v>
      </c>
      <c r="Y971" s="209" t="s">
        <v>89</v>
      </c>
      <c r="Z971" s="209" t="s">
        <v>198</v>
      </c>
    </row>
    <row r="972" spans="1:26" s="209" customFormat="1" ht="16.5" customHeight="1" x14ac:dyDescent="0.25">
      <c r="A972" s="207">
        <v>5238</v>
      </c>
      <c r="B972" s="208">
        <v>43196</v>
      </c>
      <c r="C972" s="209" t="s">
        <v>237</v>
      </c>
      <c r="D972" s="209">
        <v>70</v>
      </c>
      <c r="E972" s="209">
        <v>66</v>
      </c>
      <c r="F972" s="209" t="s">
        <v>193</v>
      </c>
      <c r="G972" s="209">
        <v>625212</v>
      </c>
      <c r="H972" s="209">
        <v>13160</v>
      </c>
      <c r="I972" s="209">
        <v>22.7</v>
      </c>
      <c r="J972" s="209">
        <v>115</v>
      </c>
      <c r="K972" s="209">
        <v>115</v>
      </c>
      <c r="L972" s="209">
        <v>19.5</v>
      </c>
      <c r="M972" s="209">
        <v>0.9370860927152318</v>
      </c>
      <c r="N972" s="209">
        <v>4.8369</v>
      </c>
      <c r="O972" s="209">
        <v>4.7740999999999998</v>
      </c>
      <c r="P972" s="209">
        <v>0.58899999999999997</v>
      </c>
      <c r="Q972" s="209">
        <v>0.48799999999999999</v>
      </c>
      <c r="R972" s="209">
        <v>4.9093999999999998</v>
      </c>
      <c r="S972" s="209">
        <v>0.06</v>
      </c>
      <c r="T972" s="209">
        <v>0.05</v>
      </c>
      <c r="U972" s="209">
        <v>5.1999999999999998E-2</v>
      </c>
      <c r="V972" s="209">
        <v>5.1999999999999998E-2</v>
      </c>
      <c r="W972" s="209">
        <v>0</v>
      </c>
      <c r="X972" s="209" t="s">
        <v>188</v>
      </c>
      <c r="Y972" s="209" t="s">
        <v>89</v>
      </c>
      <c r="Z972" s="209" t="s">
        <v>198</v>
      </c>
    </row>
    <row r="973" spans="1:26" s="209" customFormat="1" ht="16.5" customHeight="1" x14ac:dyDescent="0.25">
      <c r="A973" s="207">
        <v>5237</v>
      </c>
      <c r="B973" s="208">
        <v>43196</v>
      </c>
      <c r="C973" s="209" t="s">
        <v>459</v>
      </c>
      <c r="D973" s="209">
        <v>70</v>
      </c>
      <c r="E973" s="209">
        <v>66</v>
      </c>
      <c r="F973" s="209" t="s">
        <v>193</v>
      </c>
      <c r="G973" s="209">
        <v>625212</v>
      </c>
      <c r="H973" s="209">
        <v>13160</v>
      </c>
      <c r="I973" s="209">
        <v>22.6</v>
      </c>
      <c r="J973" s="209">
        <v>115</v>
      </c>
      <c r="K973" s="209">
        <v>115</v>
      </c>
      <c r="L973" s="209">
        <v>19.399999999999999</v>
      </c>
      <c r="M973" s="209">
        <v>0.9377070907886017</v>
      </c>
      <c r="N973" s="209">
        <v>4.8209</v>
      </c>
      <c r="O973" s="209">
        <v>4.9638</v>
      </c>
      <c r="P973" s="209">
        <v>0.50700000000000001</v>
      </c>
      <c r="Q973" s="209">
        <v>0.45900000000000002</v>
      </c>
      <c r="R973" s="209">
        <v>4.9093999999999998</v>
      </c>
      <c r="S973" s="209">
        <v>5.1999999999999998E-2</v>
      </c>
      <c r="T973" s="209">
        <v>4.4999999999999998E-2</v>
      </c>
      <c r="U973" s="209">
        <v>4.4999999999999998E-2</v>
      </c>
      <c r="V973" s="209">
        <v>4.4999999999999998E-2</v>
      </c>
      <c r="W973" s="209">
        <v>0</v>
      </c>
      <c r="X973" s="209" t="s">
        <v>188</v>
      </c>
      <c r="Y973" s="209" t="s">
        <v>89</v>
      </c>
      <c r="Z973" s="209" t="s">
        <v>198</v>
      </c>
    </row>
    <row r="974" spans="1:26" s="209" customFormat="1" ht="16.5" customHeight="1" x14ac:dyDescent="0.25">
      <c r="A974" s="207">
        <v>5236</v>
      </c>
      <c r="B974" s="208">
        <v>43195</v>
      </c>
      <c r="C974" s="209" t="s">
        <v>507</v>
      </c>
      <c r="D974" s="209">
        <v>69</v>
      </c>
      <c r="E974" s="209">
        <v>71</v>
      </c>
      <c r="F974" s="209" t="s">
        <v>291</v>
      </c>
      <c r="G974" s="209">
        <v>521333</v>
      </c>
      <c r="H974" s="209">
        <v>13160</v>
      </c>
      <c r="I974" s="209">
        <v>16.899999999999999</v>
      </c>
      <c r="J974" s="209">
        <v>116</v>
      </c>
      <c r="K974" s="209">
        <v>116</v>
      </c>
      <c r="L974" s="209">
        <v>14</v>
      </c>
      <c r="M974" s="209">
        <v>0.97250859106529208</v>
      </c>
      <c r="N974" s="209">
        <v>1.8206</v>
      </c>
      <c r="O974" s="209">
        <v>1.9992000000000001</v>
      </c>
      <c r="P974" s="209">
        <v>2.0219999999999998</v>
      </c>
      <c r="Q974" s="209">
        <v>2.2989999999999999</v>
      </c>
      <c r="R974" s="209">
        <v>4.9371</v>
      </c>
      <c r="S974" s="209">
        <v>0.54800000000000004</v>
      </c>
      <c r="T974" s="209">
        <v>0.56799999999999995</v>
      </c>
      <c r="U974" s="209">
        <v>0.54300000000000004</v>
      </c>
      <c r="V974" s="209">
        <v>0.54300000000000004</v>
      </c>
      <c r="W974" s="209">
        <v>0</v>
      </c>
      <c r="X974" s="209" t="s">
        <v>188</v>
      </c>
      <c r="Y974" s="209" t="s">
        <v>89</v>
      </c>
      <c r="Z974" s="209" t="s">
        <v>198</v>
      </c>
    </row>
    <row r="975" spans="1:26" s="209" customFormat="1" ht="16.5" customHeight="1" x14ac:dyDescent="0.25">
      <c r="A975" s="207">
        <v>5235</v>
      </c>
      <c r="B975" s="208">
        <v>43195</v>
      </c>
      <c r="C975" s="209" t="s">
        <v>1372</v>
      </c>
      <c r="D975" s="209">
        <v>69</v>
      </c>
      <c r="E975" s="209">
        <v>71</v>
      </c>
      <c r="F975" s="209" t="s">
        <v>291</v>
      </c>
      <c r="G975" s="209">
        <v>521333</v>
      </c>
      <c r="H975" s="209">
        <v>13160</v>
      </c>
      <c r="I975" s="209">
        <v>16.8</v>
      </c>
      <c r="J975" s="209">
        <v>116</v>
      </c>
      <c r="K975" s="209">
        <v>116</v>
      </c>
      <c r="L975" s="209">
        <v>13.9</v>
      </c>
      <c r="M975" s="209">
        <v>0.97317744154057773</v>
      </c>
      <c r="N975" s="209">
        <v>1.4479</v>
      </c>
      <c r="O975" s="209">
        <v>1.8869</v>
      </c>
      <c r="P975" s="209">
        <v>1.587</v>
      </c>
      <c r="Q975" s="209">
        <v>1.9970000000000001</v>
      </c>
      <c r="R975" s="209">
        <v>4.9371</v>
      </c>
      <c r="S975" s="209">
        <v>0.54100000000000004</v>
      </c>
      <c r="T975" s="209">
        <v>0.52300000000000002</v>
      </c>
      <c r="U975" s="209">
        <v>0.51800000000000002</v>
      </c>
      <c r="V975" s="209">
        <v>0.51800000000000002</v>
      </c>
      <c r="W975" s="209">
        <v>0</v>
      </c>
      <c r="X975" s="209" t="s">
        <v>188</v>
      </c>
      <c r="Y975" s="209" t="s">
        <v>89</v>
      </c>
      <c r="Z975" s="209" t="s">
        <v>198</v>
      </c>
    </row>
    <row r="976" spans="1:26" s="209" customFormat="1" ht="16.5" customHeight="1" x14ac:dyDescent="0.25">
      <c r="A976" s="207">
        <v>5234</v>
      </c>
      <c r="B976" s="208">
        <v>43195</v>
      </c>
      <c r="C976" s="209" t="s">
        <v>518</v>
      </c>
      <c r="D976" s="209">
        <v>69</v>
      </c>
      <c r="E976" s="209">
        <v>71</v>
      </c>
      <c r="F976" s="209" t="s">
        <v>291</v>
      </c>
      <c r="G976" s="209">
        <v>521333</v>
      </c>
      <c r="H976" s="209">
        <v>13160</v>
      </c>
      <c r="I976" s="209">
        <v>16.7</v>
      </c>
      <c r="J976" s="209">
        <v>114</v>
      </c>
      <c r="K976" s="209">
        <v>114</v>
      </c>
      <c r="L976" s="209">
        <v>13.9</v>
      </c>
      <c r="M976" s="209">
        <v>0.97317744154057773</v>
      </c>
      <c r="N976" s="209">
        <v>2.1469999999999998</v>
      </c>
      <c r="O976" s="209">
        <v>1.9064000000000001</v>
      </c>
      <c r="P976" s="209">
        <v>2.7040000000000002</v>
      </c>
      <c r="Q976" s="209">
        <v>2.3889999999999998</v>
      </c>
      <c r="R976" s="209">
        <v>4.9371</v>
      </c>
      <c r="S976" s="209">
        <v>0.622</v>
      </c>
      <c r="T976" s="209">
        <v>0.61899999999999999</v>
      </c>
      <c r="U976" s="209">
        <v>0.60399999999999998</v>
      </c>
      <c r="V976" s="209">
        <v>0.60399999999999998</v>
      </c>
      <c r="W976" s="209">
        <v>0</v>
      </c>
      <c r="X976" s="209" t="s">
        <v>188</v>
      </c>
      <c r="Y976" s="209" t="s">
        <v>89</v>
      </c>
      <c r="Z976" s="209" t="s">
        <v>198</v>
      </c>
    </row>
    <row r="977" spans="1:26" s="209" customFormat="1" ht="16.5" customHeight="1" x14ac:dyDescent="0.25">
      <c r="A977" s="207">
        <v>5233</v>
      </c>
      <c r="B977" s="208">
        <v>43195</v>
      </c>
      <c r="C977" s="209" t="s">
        <v>1371</v>
      </c>
      <c r="D977" s="209">
        <v>69</v>
      </c>
      <c r="E977" s="209">
        <v>71</v>
      </c>
      <c r="F977" s="209" t="s">
        <v>291</v>
      </c>
      <c r="G977" s="209">
        <v>521333</v>
      </c>
      <c r="H977" s="209">
        <v>13160</v>
      </c>
      <c r="I977" s="209">
        <v>16.7</v>
      </c>
      <c r="J977" s="209">
        <v>114</v>
      </c>
      <c r="K977" s="209">
        <v>114</v>
      </c>
      <c r="L977" s="209">
        <v>13.9</v>
      </c>
      <c r="M977" s="209">
        <v>0.97317744154057773</v>
      </c>
      <c r="N977" s="209">
        <v>1.8005</v>
      </c>
      <c r="O977" s="209">
        <v>1.7496</v>
      </c>
      <c r="P977" s="209">
        <v>1.9990000000000001</v>
      </c>
      <c r="Q977" s="209">
        <v>2.0190000000000001</v>
      </c>
      <c r="R977" s="209">
        <v>4.9371</v>
      </c>
      <c r="S977" s="209">
        <v>0.54800000000000004</v>
      </c>
      <c r="T977" s="209">
        <v>0.56999999999999995</v>
      </c>
      <c r="U977" s="209">
        <v>0.54400000000000004</v>
      </c>
      <c r="V977" s="209">
        <v>0.54400000000000004</v>
      </c>
      <c r="W977" s="209">
        <v>0</v>
      </c>
      <c r="X977" s="209" t="s">
        <v>188</v>
      </c>
      <c r="Y977" s="209" t="s">
        <v>89</v>
      </c>
      <c r="Z977" s="209" t="s">
        <v>198</v>
      </c>
    </row>
    <row r="978" spans="1:26" s="209" customFormat="1" ht="16.5" customHeight="1" x14ac:dyDescent="0.25">
      <c r="A978" s="207">
        <v>5232</v>
      </c>
      <c r="B978" s="208">
        <v>43195</v>
      </c>
      <c r="C978" s="209" t="s">
        <v>229</v>
      </c>
      <c r="D978" s="209">
        <v>69</v>
      </c>
      <c r="E978" s="209">
        <v>71</v>
      </c>
      <c r="F978" s="209" t="s">
        <v>193</v>
      </c>
      <c r="G978" s="209">
        <v>625212</v>
      </c>
      <c r="H978" s="209">
        <v>13160</v>
      </c>
      <c r="I978" s="209">
        <v>21.3</v>
      </c>
      <c r="J978" s="209">
        <v>114</v>
      </c>
      <c r="K978" s="209">
        <v>114</v>
      </c>
      <c r="L978" s="209">
        <v>18.2</v>
      </c>
      <c r="M978" s="209">
        <v>0.9452237808951236</v>
      </c>
      <c r="N978" s="209">
        <v>4.9638999999999998</v>
      </c>
      <c r="O978" s="209">
        <v>4.58</v>
      </c>
      <c r="P978" s="209">
        <v>0.56200000000000006</v>
      </c>
      <c r="Q978" s="209">
        <v>0.46100000000000002</v>
      </c>
      <c r="R978" s="209">
        <v>4.9371</v>
      </c>
      <c r="S978" s="209">
        <v>5.6000000000000001E-2</v>
      </c>
      <c r="T978" s="209">
        <v>0.05</v>
      </c>
      <c r="U978" s="209">
        <v>0.05</v>
      </c>
      <c r="V978" s="209">
        <v>0.05</v>
      </c>
      <c r="W978" s="209">
        <v>0</v>
      </c>
      <c r="X978" s="209" t="s">
        <v>188</v>
      </c>
      <c r="Y978" s="209" t="s">
        <v>89</v>
      </c>
      <c r="Z978" s="209" t="s">
        <v>198</v>
      </c>
    </row>
    <row r="979" spans="1:26" s="209" customFormat="1" ht="16.5" customHeight="1" x14ac:dyDescent="0.25">
      <c r="A979" s="207">
        <v>5231</v>
      </c>
      <c r="B979" s="208">
        <v>43195</v>
      </c>
      <c r="C979" s="209" t="s">
        <v>1370</v>
      </c>
      <c r="D979" s="209">
        <v>69</v>
      </c>
      <c r="E979" s="209">
        <v>71</v>
      </c>
      <c r="F979" s="209" t="s">
        <v>193</v>
      </c>
      <c r="G979" s="209">
        <v>625212</v>
      </c>
      <c r="H979" s="209">
        <v>13160</v>
      </c>
      <c r="I979" s="209">
        <v>21.1</v>
      </c>
      <c r="J979" s="209">
        <v>115</v>
      </c>
      <c r="K979" s="209">
        <v>115</v>
      </c>
      <c r="L979" s="209">
        <v>18</v>
      </c>
      <c r="M979" s="209">
        <v>0.94648829431438131</v>
      </c>
      <c r="N979" s="209">
        <v>5.0090000000000003</v>
      </c>
      <c r="O979" s="209">
        <v>4.7135999999999996</v>
      </c>
      <c r="P979" s="209">
        <v>0.51300000000000001</v>
      </c>
      <c r="Q979" s="209">
        <v>0.40799999999999997</v>
      </c>
      <c r="R979" s="209">
        <v>4.9371</v>
      </c>
      <c r="S979" s="209">
        <v>5.0999999999999997E-2</v>
      </c>
      <c r="T979" s="209">
        <v>4.2999999999999997E-2</v>
      </c>
      <c r="U979" s="209">
        <v>4.3999999999999997E-2</v>
      </c>
      <c r="V979" s="209">
        <v>4.3999999999999997E-2</v>
      </c>
      <c r="W979" s="209">
        <v>0</v>
      </c>
      <c r="X979" s="209" t="s">
        <v>188</v>
      </c>
      <c r="Y979" s="209" t="s">
        <v>89</v>
      </c>
      <c r="Z979" s="209" t="s">
        <v>198</v>
      </c>
    </row>
    <row r="980" spans="1:26" s="209" customFormat="1" ht="16.5" customHeight="1" x14ac:dyDescent="0.25">
      <c r="A980" s="207">
        <v>5230</v>
      </c>
      <c r="B980" s="208">
        <v>43195</v>
      </c>
      <c r="C980" s="209" t="s">
        <v>997</v>
      </c>
      <c r="D980" s="209">
        <v>69</v>
      </c>
      <c r="E980" s="209">
        <v>71</v>
      </c>
      <c r="F980" s="209" t="s">
        <v>193</v>
      </c>
      <c r="G980" s="209">
        <v>625212</v>
      </c>
      <c r="H980" s="209">
        <v>13160</v>
      </c>
      <c r="I980" s="209">
        <v>21.9</v>
      </c>
      <c r="J980" s="209">
        <v>115</v>
      </c>
      <c r="K980" s="209">
        <v>115</v>
      </c>
      <c r="L980" s="209">
        <v>18.7</v>
      </c>
      <c r="M980" s="209">
        <v>0.94207723035952073</v>
      </c>
      <c r="N980" s="209">
        <v>4.9036</v>
      </c>
      <c r="O980" s="209">
        <v>4.8521999999999998</v>
      </c>
      <c r="P980" s="209">
        <v>0.73399999999999999</v>
      </c>
      <c r="Q980" s="209">
        <v>0.64700000000000002</v>
      </c>
      <c r="R980" s="209">
        <v>4.9371</v>
      </c>
      <c r="S980" s="209">
        <v>7.3999999999999996E-2</v>
      </c>
      <c r="T980" s="209">
        <v>6.6000000000000003E-2</v>
      </c>
      <c r="U980" s="209">
        <v>6.6000000000000003E-2</v>
      </c>
      <c r="V980" s="209">
        <v>6.6000000000000003E-2</v>
      </c>
      <c r="W980" s="209">
        <v>0</v>
      </c>
      <c r="X980" s="209" t="s">
        <v>188</v>
      </c>
      <c r="Y980" s="209" t="s">
        <v>89</v>
      </c>
      <c r="Z980" s="209" t="s">
        <v>198</v>
      </c>
    </row>
    <row r="981" spans="1:26" s="209" customFormat="1" ht="16.5" customHeight="1" x14ac:dyDescent="0.25">
      <c r="A981" s="207">
        <v>5229</v>
      </c>
      <c r="B981" s="208">
        <v>43195</v>
      </c>
      <c r="C981" s="209" t="s">
        <v>1311</v>
      </c>
      <c r="D981" s="209">
        <v>69</v>
      </c>
      <c r="E981" s="209">
        <v>71</v>
      </c>
      <c r="F981" s="209" t="s">
        <v>193</v>
      </c>
      <c r="G981" s="209">
        <v>625212</v>
      </c>
      <c r="H981" s="209">
        <v>13160</v>
      </c>
      <c r="I981" s="209">
        <v>21.7</v>
      </c>
      <c r="J981" s="209">
        <v>115</v>
      </c>
      <c r="K981" s="209">
        <v>115</v>
      </c>
      <c r="L981" s="209">
        <v>18.5</v>
      </c>
      <c r="M981" s="209">
        <v>0.94333333333333336</v>
      </c>
      <c r="N981" s="209">
        <v>4.7058</v>
      </c>
      <c r="O981" s="209">
        <v>4.6931000000000003</v>
      </c>
      <c r="P981" s="209">
        <v>0.48</v>
      </c>
      <c r="Q981" s="209">
        <v>0.45500000000000002</v>
      </c>
      <c r="R981" s="209">
        <v>4.9371</v>
      </c>
      <c r="S981" s="209">
        <v>0.05</v>
      </c>
      <c r="T981" s="209">
        <v>4.8000000000000001E-2</v>
      </c>
      <c r="U981" s="209">
        <v>4.5999999999999999E-2</v>
      </c>
      <c r="V981" s="209">
        <v>4.5999999999999999E-2</v>
      </c>
      <c r="W981" s="209">
        <v>0</v>
      </c>
      <c r="X981" s="209" t="s">
        <v>188</v>
      </c>
      <c r="Y981" s="209" t="s">
        <v>89</v>
      </c>
      <c r="Z981" s="209" t="s">
        <v>198</v>
      </c>
    </row>
    <row r="982" spans="1:26" s="209" customFormat="1" ht="16.5" customHeight="1" x14ac:dyDescent="0.25">
      <c r="A982" s="207">
        <v>5228</v>
      </c>
      <c r="B982" s="208">
        <v>43195</v>
      </c>
      <c r="C982" s="209" t="s">
        <v>288</v>
      </c>
      <c r="D982" s="209">
        <v>69</v>
      </c>
      <c r="E982" s="209">
        <v>71</v>
      </c>
      <c r="F982" s="209" t="s">
        <v>187</v>
      </c>
      <c r="G982" s="209">
        <v>916148</v>
      </c>
      <c r="H982" s="209">
        <v>13160</v>
      </c>
      <c r="I982" s="209">
        <v>35.200000000000003</v>
      </c>
      <c r="J982" s="209">
        <v>99</v>
      </c>
      <c r="K982" s="209">
        <v>99</v>
      </c>
      <c r="L982" s="209">
        <v>31.8</v>
      </c>
      <c r="M982" s="209">
        <v>0.86650336803429262</v>
      </c>
      <c r="N982" s="209">
        <v>4.7058999999999997</v>
      </c>
      <c r="O982" s="209">
        <v>4.9328000000000003</v>
      </c>
      <c r="P982" s="209">
        <v>0.247</v>
      </c>
      <c r="Q982" s="209">
        <v>0.28999999999999998</v>
      </c>
      <c r="R982" s="209">
        <v>4.9371</v>
      </c>
      <c r="S982" s="209">
        <v>2.5999999999999999E-2</v>
      </c>
      <c r="T982" s="209">
        <v>2.9000000000000001E-2</v>
      </c>
      <c r="U982" s="209">
        <v>2.4E-2</v>
      </c>
      <c r="V982" s="209">
        <v>2.4E-2</v>
      </c>
      <c r="W982" s="209">
        <v>0</v>
      </c>
      <c r="X982" s="209" t="s">
        <v>188</v>
      </c>
      <c r="Y982" s="209" t="s">
        <v>89</v>
      </c>
      <c r="Z982" s="209" t="s">
        <v>207</v>
      </c>
    </row>
    <row r="983" spans="1:26" s="209" customFormat="1" ht="16.5" customHeight="1" x14ac:dyDescent="0.25">
      <c r="A983" s="207">
        <v>5227</v>
      </c>
      <c r="B983" s="208">
        <v>43195</v>
      </c>
      <c r="C983" s="209" t="s">
        <v>327</v>
      </c>
      <c r="D983" s="209">
        <v>69</v>
      </c>
      <c r="E983" s="209">
        <v>71</v>
      </c>
      <c r="F983" s="209" t="s">
        <v>187</v>
      </c>
      <c r="G983" s="209">
        <v>916148</v>
      </c>
      <c r="H983" s="209">
        <v>13160</v>
      </c>
      <c r="I983" s="209">
        <v>35.700000000000003</v>
      </c>
      <c r="J983" s="209">
        <v>98</v>
      </c>
      <c r="K983" s="209">
        <v>98</v>
      </c>
      <c r="L983" s="209">
        <v>32.299999999999997</v>
      </c>
      <c r="M983" s="209">
        <v>0.86385836385836379</v>
      </c>
      <c r="N983" s="209">
        <v>4.9630000000000001</v>
      </c>
      <c r="O983" s="209">
        <v>4.4470999999999998</v>
      </c>
      <c r="P983" s="209">
        <v>0.254</v>
      </c>
      <c r="Q983" s="209">
        <v>0.158</v>
      </c>
      <c r="R983" s="209">
        <v>4.9371</v>
      </c>
      <c r="S983" s="209">
        <v>2.5000000000000001E-2</v>
      </c>
      <c r="T983" s="209">
        <v>1.7999999999999999E-2</v>
      </c>
      <c r="U983" s="209">
        <v>1.9E-2</v>
      </c>
      <c r="V983" s="209">
        <v>1.9E-2</v>
      </c>
      <c r="W983" s="209">
        <v>0</v>
      </c>
      <c r="X983" s="209" t="s">
        <v>188</v>
      </c>
      <c r="Y983" s="209" t="s">
        <v>89</v>
      </c>
      <c r="Z983" s="209" t="s">
        <v>207</v>
      </c>
    </row>
    <row r="984" spans="1:26" s="209" customFormat="1" ht="16.5" customHeight="1" x14ac:dyDescent="0.25">
      <c r="A984" s="207">
        <v>5226</v>
      </c>
      <c r="B984" s="208">
        <v>43195</v>
      </c>
      <c r="C984" s="209" t="s">
        <v>1369</v>
      </c>
      <c r="D984" s="209">
        <v>69</v>
      </c>
      <c r="E984" s="209">
        <v>71</v>
      </c>
      <c r="F984" s="209" t="s">
        <v>187</v>
      </c>
      <c r="G984" s="209">
        <v>916148</v>
      </c>
      <c r="H984" s="209">
        <v>13160</v>
      </c>
      <c r="I984" s="209">
        <v>35.5</v>
      </c>
      <c r="J984" s="209">
        <v>99</v>
      </c>
      <c r="K984" s="209">
        <v>99</v>
      </c>
      <c r="L984" s="209">
        <v>32</v>
      </c>
      <c r="M984" s="209">
        <v>0.86544342507645255</v>
      </c>
      <c r="N984" s="209">
        <v>4.7568999999999999</v>
      </c>
      <c r="O984" s="209">
        <v>4.8930999999999996</v>
      </c>
      <c r="P984" s="209">
        <v>0.158</v>
      </c>
      <c r="Q984" s="209">
        <v>0.20499999999999999</v>
      </c>
      <c r="R984" s="209">
        <v>4.9371</v>
      </c>
      <c r="S984" s="209">
        <v>1.6E-2</v>
      </c>
      <c r="T984" s="209">
        <v>2.1000000000000001E-2</v>
      </c>
      <c r="U984" s="209">
        <v>1.6E-2</v>
      </c>
      <c r="V984" s="209">
        <v>1.6E-2</v>
      </c>
      <c r="W984" s="209">
        <v>0</v>
      </c>
      <c r="X984" s="209" t="s">
        <v>188</v>
      </c>
      <c r="Y984" s="209" t="s">
        <v>89</v>
      </c>
      <c r="Z984" s="209" t="s">
        <v>207</v>
      </c>
    </row>
    <row r="985" spans="1:26" s="209" customFormat="1" ht="16.5" customHeight="1" x14ac:dyDescent="0.25">
      <c r="A985" s="207">
        <v>5225</v>
      </c>
      <c r="B985" s="208">
        <v>43195</v>
      </c>
      <c r="C985" s="209" t="s">
        <v>523</v>
      </c>
      <c r="D985" s="209">
        <v>69</v>
      </c>
      <c r="E985" s="209">
        <v>71</v>
      </c>
      <c r="F985" s="209" t="s">
        <v>291</v>
      </c>
      <c r="G985" s="209">
        <v>521333</v>
      </c>
      <c r="H985" s="209">
        <v>13160</v>
      </c>
      <c r="I985" s="209">
        <v>16.899999999999999</v>
      </c>
      <c r="J985" s="209">
        <v>115</v>
      </c>
      <c r="K985" s="209">
        <v>115</v>
      </c>
      <c r="L985" s="209">
        <v>14</v>
      </c>
      <c r="M985" s="209">
        <v>0.97250859106529208</v>
      </c>
      <c r="N985" s="209">
        <v>2.395</v>
      </c>
      <c r="O985" s="209">
        <v>2.1004</v>
      </c>
      <c r="P985" s="209">
        <v>2.78</v>
      </c>
      <c r="Q985" s="209">
        <v>2.4649999999999999</v>
      </c>
      <c r="R985" s="209">
        <v>4.9371</v>
      </c>
      <c r="S985" s="209">
        <v>0.57299999999999995</v>
      </c>
      <c r="T985" s="209">
        <v>0.57899999999999996</v>
      </c>
      <c r="U985" s="209">
        <v>0.56000000000000005</v>
      </c>
      <c r="V985" s="209">
        <v>0.56000000000000005</v>
      </c>
      <c r="W985" s="209">
        <v>0</v>
      </c>
      <c r="X985" s="209" t="s">
        <v>188</v>
      </c>
      <c r="Y985" s="209" t="s">
        <v>89</v>
      </c>
      <c r="Z985" s="209" t="s">
        <v>198</v>
      </c>
    </row>
    <row r="986" spans="1:26" s="209" customFormat="1" ht="16.5" customHeight="1" x14ac:dyDescent="0.25">
      <c r="A986" s="207">
        <v>5224</v>
      </c>
      <c r="B986" s="208">
        <v>43195</v>
      </c>
      <c r="C986" s="209" t="s">
        <v>1368</v>
      </c>
      <c r="D986" s="209">
        <v>69</v>
      </c>
      <c r="E986" s="209">
        <v>71</v>
      </c>
      <c r="F986" s="209" t="s">
        <v>291</v>
      </c>
      <c r="G986" s="209">
        <v>521333</v>
      </c>
      <c r="H986" s="209">
        <v>13160</v>
      </c>
      <c r="I986" s="209">
        <v>16.899999999999999</v>
      </c>
      <c r="J986" s="209">
        <v>115</v>
      </c>
      <c r="K986" s="209">
        <v>115</v>
      </c>
      <c r="L986" s="209">
        <v>14</v>
      </c>
      <c r="M986" s="209">
        <v>0.97250859106529208</v>
      </c>
      <c r="N986" s="209">
        <v>1.9876</v>
      </c>
      <c r="O986" s="209">
        <v>2.1480000000000001</v>
      </c>
      <c r="P986" s="209">
        <v>2.347</v>
      </c>
      <c r="Q986" s="209">
        <v>2.589</v>
      </c>
      <c r="R986" s="209">
        <v>4.9371</v>
      </c>
      <c r="S986" s="209">
        <v>0.58299999999999996</v>
      </c>
      <c r="T986" s="209">
        <v>0.59499999999999997</v>
      </c>
      <c r="U986" s="209">
        <v>0.57299999999999995</v>
      </c>
      <c r="V986" s="209">
        <v>0.57299999999999995</v>
      </c>
      <c r="W986" s="209">
        <v>0</v>
      </c>
      <c r="X986" s="209" t="s">
        <v>188</v>
      </c>
      <c r="Y986" s="209" t="s">
        <v>89</v>
      </c>
      <c r="Z986" s="209" t="s">
        <v>198</v>
      </c>
    </row>
    <row r="987" spans="1:26" s="209" customFormat="1" ht="16.5" customHeight="1" x14ac:dyDescent="0.25">
      <c r="A987" s="207">
        <v>5223</v>
      </c>
      <c r="B987" s="208">
        <v>43195</v>
      </c>
      <c r="C987" s="209" t="s">
        <v>1367</v>
      </c>
      <c r="D987" s="209">
        <v>69</v>
      </c>
      <c r="E987" s="209">
        <v>71</v>
      </c>
      <c r="F987" s="209" t="s">
        <v>291</v>
      </c>
      <c r="G987" s="209">
        <v>521333</v>
      </c>
      <c r="H987" s="209">
        <v>13160</v>
      </c>
      <c r="I987" s="209">
        <v>16.899999999999999</v>
      </c>
      <c r="J987" s="209">
        <v>115</v>
      </c>
      <c r="K987" s="209">
        <v>115</v>
      </c>
      <c r="L987" s="209">
        <v>14</v>
      </c>
      <c r="M987" s="209">
        <v>0.97250859106529208</v>
      </c>
      <c r="N987" s="209">
        <v>1.5082</v>
      </c>
      <c r="O987" s="209">
        <v>1.6966000000000001</v>
      </c>
      <c r="P987" s="209">
        <v>1.6859999999999999</v>
      </c>
      <c r="Q987" s="209">
        <v>1.839</v>
      </c>
      <c r="R987" s="209">
        <v>4.9371</v>
      </c>
      <c r="S987" s="209">
        <v>0.55200000000000005</v>
      </c>
      <c r="T987" s="209">
        <v>0.53500000000000003</v>
      </c>
      <c r="U987" s="209">
        <v>0.52900000000000003</v>
      </c>
      <c r="V987" s="209">
        <v>0.52900000000000003</v>
      </c>
      <c r="W987" s="209">
        <v>0</v>
      </c>
      <c r="X987" s="209" t="s">
        <v>188</v>
      </c>
      <c r="Y987" s="209" t="s">
        <v>89</v>
      </c>
      <c r="Z987" s="209" t="s">
        <v>198</v>
      </c>
    </row>
    <row r="988" spans="1:26" s="209" customFormat="1" ht="16.5" customHeight="1" x14ac:dyDescent="0.25">
      <c r="A988" s="207">
        <v>5222</v>
      </c>
      <c r="B988" s="208">
        <v>43195</v>
      </c>
      <c r="C988" s="209" t="s">
        <v>1125</v>
      </c>
      <c r="D988" s="209">
        <v>69</v>
      </c>
      <c r="E988" s="209">
        <v>71</v>
      </c>
      <c r="F988" s="209" t="s">
        <v>291</v>
      </c>
      <c r="G988" s="209">
        <v>521333</v>
      </c>
      <c r="H988" s="209">
        <v>13160</v>
      </c>
      <c r="I988" s="209">
        <v>16.8</v>
      </c>
      <c r="J988" s="209">
        <v>114</v>
      </c>
      <c r="K988" s="209">
        <v>114</v>
      </c>
      <c r="L988" s="209">
        <v>14</v>
      </c>
      <c r="M988" s="209">
        <v>0.97250859106529208</v>
      </c>
      <c r="N988" s="209">
        <v>2.1011000000000002</v>
      </c>
      <c r="O988" s="209">
        <v>1.9361999999999999</v>
      </c>
      <c r="P988" s="209">
        <v>2.4700000000000002</v>
      </c>
      <c r="Q988" s="209">
        <v>2.375</v>
      </c>
      <c r="R988" s="209">
        <v>4.9371</v>
      </c>
      <c r="S988" s="209">
        <v>0.57999999999999996</v>
      </c>
      <c r="T988" s="209">
        <v>0.60599999999999998</v>
      </c>
      <c r="U988" s="209">
        <v>0.57699999999999996</v>
      </c>
      <c r="V988" s="209">
        <v>0.57699999999999996</v>
      </c>
      <c r="W988" s="209">
        <v>0</v>
      </c>
      <c r="X988" s="209" t="s">
        <v>188</v>
      </c>
      <c r="Y988" s="209" t="s">
        <v>89</v>
      </c>
      <c r="Z988" s="209" t="s">
        <v>198</v>
      </c>
    </row>
    <row r="989" spans="1:26" s="209" customFormat="1" ht="16.5" customHeight="1" x14ac:dyDescent="0.25">
      <c r="A989" s="207">
        <v>5221</v>
      </c>
      <c r="B989" s="208">
        <v>43195</v>
      </c>
      <c r="C989" s="209" t="s">
        <v>1366</v>
      </c>
      <c r="D989" s="209">
        <v>69</v>
      </c>
      <c r="E989" s="209">
        <v>71</v>
      </c>
      <c r="F989" s="209" t="s">
        <v>291</v>
      </c>
      <c r="G989" s="209">
        <v>521333</v>
      </c>
      <c r="H989" s="209">
        <v>13160</v>
      </c>
      <c r="I989" s="209">
        <v>16.8</v>
      </c>
      <c r="J989" s="209">
        <v>114</v>
      </c>
      <c r="K989" s="209">
        <v>114</v>
      </c>
      <c r="L989" s="209">
        <v>14</v>
      </c>
      <c r="M989" s="209">
        <v>0.97250859106529208</v>
      </c>
      <c r="N989" s="209">
        <v>1.9057999999999999</v>
      </c>
      <c r="O989" s="209">
        <v>2.0076000000000001</v>
      </c>
      <c r="P989" s="209">
        <v>2.427</v>
      </c>
      <c r="Q989" s="209">
        <v>2.589</v>
      </c>
      <c r="R989" s="209">
        <v>4.9371</v>
      </c>
      <c r="S989" s="209">
        <v>0.629</v>
      </c>
      <c r="T989" s="209">
        <v>0.63700000000000001</v>
      </c>
      <c r="U989" s="209">
        <v>0.61599999999999999</v>
      </c>
      <c r="V989" s="209">
        <v>0.61599999999999999</v>
      </c>
      <c r="W989" s="209">
        <v>0</v>
      </c>
      <c r="X989" s="209" t="s">
        <v>188</v>
      </c>
      <c r="Y989" s="209" t="s">
        <v>89</v>
      </c>
      <c r="Z989" s="209" t="s">
        <v>198</v>
      </c>
    </row>
    <row r="990" spans="1:26" s="209" customFormat="1" ht="16.5" customHeight="1" x14ac:dyDescent="0.25">
      <c r="A990" s="207">
        <v>5220</v>
      </c>
      <c r="B990" s="208">
        <v>43195</v>
      </c>
      <c r="C990" s="209" t="s">
        <v>1040</v>
      </c>
      <c r="D990" s="209">
        <v>69</v>
      </c>
      <c r="E990" s="209">
        <v>71</v>
      </c>
      <c r="F990" s="209" t="s">
        <v>291</v>
      </c>
      <c r="G990" s="209">
        <v>521333</v>
      </c>
      <c r="H990" s="209">
        <v>13160</v>
      </c>
      <c r="I990" s="209">
        <v>16.8</v>
      </c>
      <c r="J990" s="209">
        <v>114</v>
      </c>
      <c r="K990" s="209">
        <v>114</v>
      </c>
      <c r="L990" s="209">
        <v>14</v>
      </c>
      <c r="M990" s="209">
        <v>0.97250859106529208</v>
      </c>
      <c r="N990" s="209">
        <v>2.3016999999999999</v>
      </c>
      <c r="O990" s="209">
        <v>1.8778999999999999</v>
      </c>
      <c r="P990" s="209">
        <v>2.5390000000000001</v>
      </c>
      <c r="Q990" s="209">
        <v>2.0030000000000001</v>
      </c>
      <c r="R990" s="209">
        <v>4.9371</v>
      </c>
      <c r="S990" s="209">
        <v>0.54500000000000004</v>
      </c>
      <c r="T990" s="209">
        <v>0.52700000000000002</v>
      </c>
      <c r="U990" s="209">
        <v>0.52100000000000002</v>
      </c>
      <c r="V990" s="209">
        <v>0.52100000000000002</v>
      </c>
      <c r="W990" s="209">
        <v>0</v>
      </c>
      <c r="X990" s="209" t="s">
        <v>188</v>
      </c>
      <c r="Y990" s="209" t="s">
        <v>89</v>
      </c>
      <c r="Z990" s="209" t="s">
        <v>198</v>
      </c>
    </row>
    <row r="991" spans="1:26" s="209" customFormat="1" ht="16.5" customHeight="1" x14ac:dyDescent="0.25">
      <c r="A991" s="207">
        <v>5219</v>
      </c>
      <c r="B991" s="208">
        <v>43195</v>
      </c>
      <c r="C991" s="209" t="s">
        <v>1365</v>
      </c>
      <c r="D991" s="209">
        <v>69</v>
      </c>
      <c r="E991" s="209">
        <v>71</v>
      </c>
      <c r="F991" s="209" t="s">
        <v>291</v>
      </c>
      <c r="G991" s="209">
        <v>521333</v>
      </c>
      <c r="H991" s="209">
        <v>13160</v>
      </c>
      <c r="I991" s="209">
        <v>16.8</v>
      </c>
      <c r="J991" s="209">
        <v>115</v>
      </c>
      <c r="K991" s="209">
        <v>115</v>
      </c>
      <c r="L991" s="209">
        <v>13.9</v>
      </c>
      <c r="M991" s="209">
        <v>0.97317744154057773</v>
      </c>
      <c r="N991" s="209">
        <v>1.8559000000000001</v>
      </c>
      <c r="O991" s="209">
        <v>1.9027000000000001</v>
      </c>
      <c r="P991" s="209">
        <v>2.2570000000000001</v>
      </c>
      <c r="Q991" s="209">
        <v>2.3490000000000002</v>
      </c>
      <c r="R991" s="209">
        <v>4.9371</v>
      </c>
      <c r="S991" s="209">
        <v>0.6</v>
      </c>
      <c r="T991" s="209">
        <v>0.61</v>
      </c>
      <c r="U991" s="209">
        <v>0.58899999999999997</v>
      </c>
      <c r="V991" s="209">
        <v>0.58899999999999997</v>
      </c>
      <c r="W991" s="209">
        <v>0</v>
      </c>
      <c r="X991" s="209" t="s">
        <v>188</v>
      </c>
      <c r="Y991" s="209" t="s">
        <v>89</v>
      </c>
      <c r="Z991" s="209" t="s">
        <v>198</v>
      </c>
    </row>
    <row r="992" spans="1:26" s="209" customFormat="1" ht="16.5" customHeight="1" x14ac:dyDescent="0.25">
      <c r="A992" s="207">
        <v>5218</v>
      </c>
      <c r="B992" s="208">
        <v>43195</v>
      </c>
      <c r="C992" s="209" t="s">
        <v>1364</v>
      </c>
      <c r="D992" s="209">
        <v>69</v>
      </c>
      <c r="E992" s="209">
        <v>71</v>
      </c>
      <c r="F992" s="209" t="s">
        <v>291</v>
      </c>
      <c r="G992" s="209">
        <v>521333</v>
      </c>
      <c r="H992" s="209">
        <v>13160</v>
      </c>
      <c r="I992" s="209">
        <v>16.8</v>
      </c>
      <c r="J992" s="209">
        <v>115</v>
      </c>
      <c r="K992" s="209">
        <v>115</v>
      </c>
      <c r="L992" s="209">
        <v>13.9</v>
      </c>
      <c r="M992" s="209">
        <v>0.97317744154057773</v>
      </c>
      <c r="N992" s="209">
        <v>2.3047</v>
      </c>
      <c r="O992" s="209">
        <v>1.9981</v>
      </c>
      <c r="P992" s="209">
        <v>2.774</v>
      </c>
      <c r="Q992" s="209">
        <v>2.3690000000000002</v>
      </c>
      <c r="R992" s="209">
        <v>4.9371</v>
      </c>
      <c r="S992" s="209">
        <v>0.59399999999999997</v>
      </c>
      <c r="T992" s="209">
        <v>0.58499999999999996</v>
      </c>
      <c r="U992" s="209">
        <v>0.57399999999999995</v>
      </c>
      <c r="V992" s="209">
        <v>0.57399999999999995</v>
      </c>
      <c r="W992" s="209">
        <v>0</v>
      </c>
      <c r="X992" s="209" t="s">
        <v>188</v>
      </c>
      <c r="Y992" s="209" t="s">
        <v>89</v>
      </c>
      <c r="Z992" s="209" t="s">
        <v>198</v>
      </c>
    </row>
    <row r="993" spans="1:26" s="209" customFormat="1" ht="16.5" customHeight="1" x14ac:dyDescent="0.25">
      <c r="A993" s="207">
        <v>5217</v>
      </c>
      <c r="B993" s="208">
        <v>43195</v>
      </c>
      <c r="C993" s="209" t="s">
        <v>1363</v>
      </c>
      <c r="D993" s="209">
        <v>69</v>
      </c>
      <c r="E993" s="209">
        <v>71</v>
      </c>
      <c r="F993" s="209" t="s">
        <v>291</v>
      </c>
      <c r="G993" s="209">
        <v>521333</v>
      </c>
      <c r="H993" s="209">
        <v>13160</v>
      </c>
      <c r="I993" s="209">
        <v>16.7</v>
      </c>
      <c r="J993" s="209">
        <v>115</v>
      </c>
      <c r="K993" s="209">
        <v>115</v>
      </c>
      <c r="L993" s="209">
        <v>13.8</v>
      </c>
      <c r="M993" s="209">
        <v>0.97384721266345486</v>
      </c>
      <c r="N993" s="209">
        <v>1.9361999999999999</v>
      </c>
      <c r="O993" s="209">
        <v>1.8808</v>
      </c>
      <c r="P993" s="209">
        <v>2.2360000000000002</v>
      </c>
      <c r="Q993" s="209">
        <v>2.157</v>
      </c>
      <c r="R993" s="209">
        <v>4.9371</v>
      </c>
      <c r="S993" s="209">
        <v>0.56999999999999995</v>
      </c>
      <c r="T993" s="209">
        <v>0.56599999999999995</v>
      </c>
      <c r="U993" s="209">
        <v>0.55300000000000005</v>
      </c>
      <c r="V993" s="209">
        <v>0.55300000000000005</v>
      </c>
      <c r="W993" s="209">
        <v>0</v>
      </c>
      <c r="X993" s="209" t="s">
        <v>188</v>
      </c>
      <c r="Y993" s="209" t="s">
        <v>89</v>
      </c>
      <c r="Z993" s="209" t="s">
        <v>198</v>
      </c>
    </row>
    <row r="994" spans="1:26" s="209" customFormat="1" ht="16.5" customHeight="1" x14ac:dyDescent="0.25">
      <c r="A994" s="207">
        <v>5216</v>
      </c>
      <c r="B994" s="208">
        <v>43194</v>
      </c>
      <c r="C994" s="209" t="s">
        <v>1361</v>
      </c>
      <c r="D994" s="209">
        <v>69</v>
      </c>
      <c r="E994" s="209">
        <v>68</v>
      </c>
      <c r="F994" s="209" t="s">
        <v>291</v>
      </c>
      <c r="G994" s="209">
        <v>521333</v>
      </c>
      <c r="H994" s="209">
        <v>13160</v>
      </c>
      <c r="I994" s="209">
        <v>16.8</v>
      </c>
      <c r="J994" s="209">
        <v>115</v>
      </c>
      <c r="K994" s="209">
        <v>115</v>
      </c>
      <c r="L994" s="209">
        <v>13.9</v>
      </c>
      <c r="M994" s="209">
        <v>0.97317744154057773</v>
      </c>
      <c r="N994" s="209">
        <v>1.6395999999999999</v>
      </c>
      <c r="O994" s="209">
        <v>1.8001</v>
      </c>
      <c r="P994" s="209">
        <v>1.635</v>
      </c>
      <c r="Q994" s="209">
        <v>1.855</v>
      </c>
      <c r="R994" s="209">
        <v>5.0529999999999999</v>
      </c>
      <c r="S994" s="209">
        <v>0.504</v>
      </c>
      <c r="T994" s="209">
        <v>0.52100000000000002</v>
      </c>
      <c r="U994" s="209">
        <v>0.499</v>
      </c>
      <c r="V994" s="209">
        <v>0.499</v>
      </c>
      <c r="W994" s="209">
        <v>0</v>
      </c>
      <c r="X994" s="209" t="s">
        <v>188</v>
      </c>
      <c r="Y994" s="209" t="s">
        <v>89</v>
      </c>
      <c r="Z994" s="209" t="s">
        <v>198</v>
      </c>
    </row>
    <row r="995" spans="1:26" s="209" customFormat="1" ht="16.5" customHeight="1" x14ac:dyDescent="0.25">
      <c r="A995" s="207">
        <v>5215</v>
      </c>
      <c r="B995" s="208">
        <v>43194</v>
      </c>
      <c r="C995" s="209" t="s">
        <v>1132</v>
      </c>
      <c r="D995" s="209">
        <v>69</v>
      </c>
      <c r="E995" s="209">
        <v>68</v>
      </c>
      <c r="F995" s="209" t="s">
        <v>291</v>
      </c>
      <c r="G995" s="209">
        <v>521333</v>
      </c>
      <c r="H995" s="209">
        <v>13160</v>
      </c>
      <c r="I995" s="209">
        <v>16.8</v>
      </c>
      <c r="J995" s="209">
        <v>115</v>
      </c>
      <c r="K995" s="209">
        <v>115</v>
      </c>
      <c r="L995" s="209">
        <v>13.9</v>
      </c>
      <c r="M995" s="209">
        <v>0.97317744154057773</v>
      </c>
      <c r="N995" s="209">
        <v>2.1048</v>
      </c>
      <c r="O995" s="209">
        <v>1.9992000000000001</v>
      </c>
      <c r="P995" s="209">
        <v>2.7490000000000001</v>
      </c>
      <c r="Q995" s="209">
        <v>2.6259999999999999</v>
      </c>
      <c r="R995" s="209">
        <v>5.0529999999999999</v>
      </c>
      <c r="S995" s="209">
        <v>0.66</v>
      </c>
      <c r="T995" s="209">
        <v>0.66400000000000003</v>
      </c>
      <c r="U995" s="209">
        <v>0.64400000000000002</v>
      </c>
      <c r="V995" s="209">
        <v>0.64400000000000002</v>
      </c>
      <c r="W995" s="209">
        <v>0</v>
      </c>
      <c r="X995" s="209" t="s">
        <v>188</v>
      </c>
      <c r="Y995" s="209" t="s">
        <v>89</v>
      </c>
      <c r="Z995" s="209" t="s">
        <v>198</v>
      </c>
    </row>
    <row r="996" spans="1:26" s="209" customFormat="1" ht="16.5" customHeight="1" x14ac:dyDescent="0.25">
      <c r="A996" s="207">
        <v>5214</v>
      </c>
      <c r="B996" s="208">
        <v>43194</v>
      </c>
      <c r="C996" s="209" t="s">
        <v>844</v>
      </c>
      <c r="D996" s="209">
        <v>69</v>
      </c>
      <c r="E996" s="209">
        <v>68</v>
      </c>
      <c r="F996" s="209" t="s">
        <v>291</v>
      </c>
      <c r="G996" s="209">
        <v>521333</v>
      </c>
      <c r="H996" s="209">
        <v>13160</v>
      </c>
      <c r="I996" s="209">
        <v>16.8</v>
      </c>
      <c r="J996" s="209">
        <v>115</v>
      </c>
      <c r="K996" s="209">
        <v>115</v>
      </c>
      <c r="L996" s="209">
        <v>13.9</v>
      </c>
      <c r="M996" s="209">
        <v>0.97317744154057773</v>
      </c>
      <c r="N996" s="209">
        <v>1.712</v>
      </c>
      <c r="O996" s="209">
        <v>1.8824000000000001</v>
      </c>
      <c r="P996" s="209">
        <v>1.784</v>
      </c>
      <c r="Q996" s="209">
        <v>1.8819999999999999</v>
      </c>
      <c r="R996" s="209">
        <v>5.0529999999999999</v>
      </c>
      <c r="S996" s="209">
        <v>0.52700000000000002</v>
      </c>
      <c r="T996" s="209">
        <v>0.505</v>
      </c>
      <c r="U996" s="209">
        <v>0.502</v>
      </c>
      <c r="V996" s="209">
        <v>0.502</v>
      </c>
      <c r="W996" s="209">
        <v>0</v>
      </c>
      <c r="X996" s="209" t="s">
        <v>188</v>
      </c>
      <c r="Y996" s="209" t="s">
        <v>89</v>
      </c>
      <c r="Z996" s="209" t="s">
        <v>198</v>
      </c>
    </row>
    <row r="997" spans="1:26" s="209" customFormat="1" ht="16.5" customHeight="1" x14ac:dyDescent="0.25">
      <c r="A997" s="207">
        <v>5213</v>
      </c>
      <c r="B997" s="208">
        <v>43194</v>
      </c>
      <c r="C997" s="209" t="s">
        <v>1360</v>
      </c>
      <c r="D997" s="209">
        <v>69</v>
      </c>
      <c r="E997" s="209">
        <v>68</v>
      </c>
      <c r="F997" s="209" t="s">
        <v>291</v>
      </c>
      <c r="G997" s="209">
        <v>521333</v>
      </c>
      <c r="H997" s="209">
        <v>13160</v>
      </c>
      <c r="I997" s="209">
        <v>16.899999999999999</v>
      </c>
      <c r="J997" s="209">
        <v>115</v>
      </c>
      <c r="K997" s="209">
        <v>115</v>
      </c>
      <c r="L997" s="209">
        <v>14</v>
      </c>
      <c r="M997" s="209">
        <v>0.97250859106529208</v>
      </c>
      <c r="N997" s="209">
        <v>1.9992000000000001</v>
      </c>
      <c r="O997" s="209">
        <v>2.0158</v>
      </c>
      <c r="P997" s="209">
        <v>2.141</v>
      </c>
      <c r="Q997" s="209">
        <v>2.262</v>
      </c>
      <c r="R997" s="209">
        <v>5.0529999999999999</v>
      </c>
      <c r="S997" s="209">
        <v>0.54100000000000004</v>
      </c>
      <c r="T997" s="209">
        <v>0.56699999999999995</v>
      </c>
      <c r="U997" s="209">
        <v>0.53900000000000003</v>
      </c>
      <c r="V997" s="209">
        <v>0.53900000000000003</v>
      </c>
      <c r="W997" s="209">
        <v>0</v>
      </c>
      <c r="X997" s="209" t="s">
        <v>188</v>
      </c>
      <c r="Y997" s="209" t="s">
        <v>89</v>
      </c>
      <c r="Z997" s="209" t="s">
        <v>198</v>
      </c>
    </row>
    <row r="998" spans="1:26" s="209" customFormat="1" ht="16.5" customHeight="1" x14ac:dyDescent="0.25">
      <c r="A998" s="207">
        <v>5212</v>
      </c>
      <c r="B998" s="208">
        <v>43194</v>
      </c>
      <c r="C998" s="209" t="s">
        <v>1359</v>
      </c>
      <c r="D998" s="209">
        <v>69</v>
      </c>
      <c r="E998" s="209">
        <v>68</v>
      </c>
      <c r="F998" s="209" t="s">
        <v>291</v>
      </c>
      <c r="G998" s="209">
        <v>521333</v>
      </c>
      <c r="H998" s="209">
        <v>13160</v>
      </c>
      <c r="I998" s="209">
        <v>16.8</v>
      </c>
      <c r="J998" s="209">
        <v>114</v>
      </c>
      <c r="K998" s="209">
        <v>114</v>
      </c>
      <c r="L998" s="209">
        <v>14</v>
      </c>
      <c r="M998" s="209">
        <v>0.97250859106529208</v>
      </c>
      <c r="N998" s="209">
        <v>1.5747</v>
      </c>
      <c r="O998" s="209">
        <v>1.6935</v>
      </c>
      <c r="P998" s="209">
        <v>1.641</v>
      </c>
      <c r="Q998" s="209">
        <v>1.714</v>
      </c>
      <c r="R998" s="209">
        <v>5.0529999999999999</v>
      </c>
      <c r="S998" s="209">
        <v>0.52700000000000002</v>
      </c>
      <c r="T998" s="209">
        <v>0.51100000000000001</v>
      </c>
      <c r="U998" s="209">
        <v>0.505</v>
      </c>
      <c r="V998" s="209">
        <v>0.505</v>
      </c>
      <c r="W998" s="209">
        <v>0</v>
      </c>
      <c r="X998" s="209" t="s">
        <v>188</v>
      </c>
      <c r="Y998" s="209" t="s">
        <v>89</v>
      </c>
      <c r="Z998" s="209" t="s">
        <v>198</v>
      </c>
    </row>
    <row r="999" spans="1:26" s="209" customFormat="1" ht="16.5" customHeight="1" x14ac:dyDescent="0.25">
      <c r="A999" s="207">
        <v>5211</v>
      </c>
      <c r="B999" s="208">
        <v>43194</v>
      </c>
      <c r="C999" s="209" t="s">
        <v>1358</v>
      </c>
      <c r="D999" s="209">
        <v>69</v>
      </c>
      <c r="E999" s="209">
        <v>68</v>
      </c>
      <c r="F999" s="209" t="s">
        <v>291</v>
      </c>
      <c r="G999" s="209">
        <v>521333</v>
      </c>
      <c r="H999" s="209">
        <v>13160</v>
      </c>
      <c r="I999" s="209">
        <v>16.8</v>
      </c>
      <c r="J999" s="209">
        <v>115</v>
      </c>
      <c r="K999" s="209">
        <v>115</v>
      </c>
      <c r="L999" s="209">
        <v>13.9</v>
      </c>
      <c r="M999" s="209">
        <v>0.97317744154057773</v>
      </c>
      <c r="N999" s="209">
        <v>2.0057999999999998</v>
      </c>
      <c r="O999" s="209">
        <v>1.9637</v>
      </c>
      <c r="P999" s="209">
        <v>2.819</v>
      </c>
      <c r="Q999" s="209">
        <v>2.7810000000000001</v>
      </c>
      <c r="R999" s="209">
        <v>5.0529999999999999</v>
      </c>
      <c r="S999" s="209">
        <v>0.71</v>
      </c>
      <c r="T999" s="209">
        <v>0.71599999999999997</v>
      </c>
      <c r="U999" s="209">
        <v>0.69399999999999995</v>
      </c>
      <c r="V999" s="209">
        <v>0.69399999999999995</v>
      </c>
      <c r="W999" s="209">
        <v>0</v>
      </c>
      <c r="X999" s="209" t="s">
        <v>188</v>
      </c>
      <c r="Y999" s="209" t="s">
        <v>89</v>
      </c>
      <c r="Z999" s="209" t="s">
        <v>198</v>
      </c>
    </row>
    <row r="1000" spans="1:26" s="209" customFormat="1" ht="16.5" customHeight="1" x14ac:dyDescent="0.25">
      <c r="A1000" s="207">
        <v>5210</v>
      </c>
      <c r="B1000" s="208">
        <v>43194</v>
      </c>
      <c r="C1000" s="209" t="s">
        <v>1357</v>
      </c>
      <c r="D1000" s="209">
        <v>69</v>
      </c>
      <c r="E1000" s="209">
        <v>68</v>
      </c>
      <c r="F1000" s="209" t="s">
        <v>291</v>
      </c>
      <c r="G1000" s="209">
        <v>521333</v>
      </c>
      <c r="H1000" s="209">
        <v>13160</v>
      </c>
      <c r="I1000" s="209">
        <v>16.8</v>
      </c>
      <c r="J1000" s="209">
        <v>115</v>
      </c>
      <c r="K1000" s="209">
        <v>115</v>
      </c>
      <c r="L1000" s="209">
        <v>13.9</v>
      </c>
      <c r="M1000" s="209">
        <v>0.97317744154057773</v>
      </c>
      <c r="N1000" s="209">
        <v>1.5820000000000001</v>
      </c>
      <c r="O1000" s="209">
        <v>2.0009999999999999</v>
      </c>
      <c r="P1000" s="209">
        <v>1.6359999999999999</v>
      </c>
      <c r="Q1000" s="209">
        <v>2.149</v>
      </c>
      <c r="R1000" s="209">
        <v>5.0529999999999999</v>
      </c>
      <c r="S1000" s="209">
        <v>0.52300000000000002</v>
      </c>
      <c r="T1000" s="209">
        <v>0.54300000000000004</v>
      </c>
      <c r="U1000" s="209">
        <v>0.51900000000000002</v>
      </c>
      <c r="V1000" s="209">
        <v>0.51900000000000002</v>
      </c>
      <c r="W1000" s="209">
        <v>0</v>
      </c>
      <c r="X1000" s="209" t="s">
        <v>188</v>
      </c>
      <c r="Y1000" s="209" t="s">
        <v>89</v>
      </c>
      <c r="Z1000" s="209" t="s">
        <v>198</v>
      </c>
    </row>
    <row r="1001" spans="1:26" s="209" customFormat="1" ht="16.5" customHeight="1" x14ac:dyDescent="0.25">
      <c r="A1001" s="207">
        <v>5209</v>
      </c>
      <c r="B1001" s="208">
        <v>43194</v>
      </c>
      <c r="C1001" s="209" t="s">
        <v>1356</v>
      </c>
      <c r="D1001" s="209">
        <v>69</v>
      </c>
      <c r="E1001" s="209">
        <v>66</v>
      </c>
      <c r="F1001" s="209" t="s">
        <v>291</v>
      </c>
      <c r="G1001" s="209">
        <v>521333</v>
      </c>
      <c r="H1001" s="209">
        <v>13160</v>
      </c>
      <c r="I1001" s="209">
        <v>16.8</v>
      </c>
      <c r="J1001" s="209">
        <v>114</v>
      </c>
      <c r="K1001" s="209">
        <v>114</v>
      </c>
      <c r="L1001" s="209">
        <v>14</v>
      </c>
      <c r="M1001" s="209">
        <v>0.97250859106529208</v>
      </c>
      <c r="N1001" s="209">
        <v>1.8991</v>
      </c>
      <c r="O1001" s="209">
        <v>2.0028999999999999</v>
      </c>
      <c r="P1001" s="209">
        <v>2.1419999999999999</v>
      </c>
      <c r="Q1001" s="209">
        <v>2.2280000000000002</v>
      </c>
      <c r="R1001" s="209">
        <v>5.0529999999999999</v>
      </c>
      <c r="S1001" s="209">
        <v>0.56999999999999995</v>
      </c>
      <c r="T1001" s="209">
        <v>0.56200000000000006</v>
      </c>
      <c r="U1001" s="209">
        <v>0.55000000000000004</v>
      </c>
      <c r="V1001" s="209">
        <v>0.55000000000000004</v>
      </c>
      <c r="W1001" s="209">
        <v>0</v>
      </c>
      <c r="X1001" s="209" t="s">
        <v>188</v>
      </c>
      <c r="Y1001" s="209" t="s">
        <v>89</v>
      </c>
      <c r="Z1001" s="209" t="s">
        <v>198</v>
      </c>
    </row>
    <row r="1002" spans="1:26" s="209" customFormat="1" ht="16.5" customHeight="1" x14ac:dyDescent="0.25">
      <c r="A1002" s="207">
        <v>5208</v>
      </c>
      <c r="B1002" s="208">
        <v>43194</v>
      </c>
      <c r="C1002" s="209" t="s">
        <v>1355</v>
      </c>
      <c r="D1002" s="209">
        <v>69</v>
      </c>
      <c r="E1002" s="209">
        <v>66</v>
      </c>
      <c r="F1002" s="209" t="s">
        <v>291</v>
      </c>
      <c r="G1002" s="209">
        <v>521333</v>
      </c>
      <c r="H1002" s="209">
        <v>13160</v>
      </c>
      <c r="I1002" s="209">
        <v>16.8</v>
      </c>
      <c r="J1002" s="209">
        <v>115</v>
      </c>
      <c r="K1002" s="209">
        <v>115</v>
      </c>
      <c r="L1002" s="209">
        <v>13.9</v>
      </c>
      <c r="M1002" s="209">
        <v>0.97317744154057773</v>
      </c>
      <c r="N1002" s="209">
        <v>1.8369</v>
      </c>
      <c r="O1002" s="209">
        <v>1.9974000000000001</v>
      </c>
      <c r="P1002" s="209">
        <v>2.2250000000000001</v>
      </c>
      <c r="Q1002" s="209">
        <v>2.3279999999999998</v>
      </c>
      <c r="R1002" s="209">
        <v>5.0529999999999999</v>
      </c>
      <c r="S1002" s="209">
        <v>0.61199999999999999</v>
      </c>
      <c r="T1002" s="209">
        <v>0.58899999999999997</v>
      </c>
      <c r="U1002" s="209">
        <v>0.58399999999999996</v>
      </c>
      <c r="V1002" s="209">
        <v>0.58399999999999996</v>
      </c>
      <c r="W1002" s="209">
        <v>0</v>
      </c>
      <c r="X1002" s="209" t="s">
        <v>188</v>
      </c>
      <c r="Y1002" s="209" t="s">
        <v>89</v>
      </c>
      <c r="Z1002" s="209" t="s">
        <v>198</v>
      </c>
    </row>
    <row r="1003" spans="1:26" s="209" customFormat="1" ht="16.5" customHeight="1" x14ac:dyDescent="0.25">
      <c r="A1003" s="207">
        <v>5207</v>
      </c>
      <c r="B1003" s="208">
        <v>43194</v>
      </c>
      <c r="C1003" s="209" t="s">
        <v>828</v>
      </c>
      <c r="D1003" s="209">
        <v>69</v>
      </c>
      <c r="E1003" s="209">
        <v>66</v>
      </c>
      <c r="F1003" s="209" t="s">
        <v>291</v>
      </c>
      <c r="G1003" s="209">
        <v>521333</v>
      </c>
      <c r="H1003" s="209">
        <v>13160</v>
      </c>
      <c r="I1003" s="209">
        <v>17.100000000000001</v>
      </c>
      <c r="J1003" s="209">
        <v>115</v>
      </c>
      <c r="K1003" s="209">
        <v>115</v>
      </c>
      <c r="L1003" s="209">
        <v>14.2</v>
      </c>
      <c r="M1003" s="209">
        <v>0.97117364447494858</v>
      </c>
      <c r="N1003" s="209">
        <v>1.8365</v>
      </c>
      <c r="O1003" s="209">
        <v>1.9312</v>
      </c>
      <c r="P1003" s="209">
        <v>2.4209999999999998</v>
      </c>
      <c r="Q1003" s="209">
        <v>2.6139999999999999</v>
      </c>
      <c r="R1003" s="209">
        <v>5.0529999999999999</v>
      </c>
      <c r="S1003" s="209">
        <v>0.66600000000000004</v>
      </c>
      <c r="T1003" s="209">
        <v>0.68400000000000005</v>
      </c>
      <c r="U1003" s="209">
        <v>0.65600000000000003</v>
      </c>
      <c r="V1003" s="209">
        <v>0.65600000000000003</v>
      </c>
      <c r="W1003" s="209">
        <v>0</v>
      </c>
      <c r="X1003" s="209" t="s">
        <v>188</v>
      </c>
      <c r="Y1003" s="209" t="s">
        <v>89</v>
      </c>
      <c r="Z1003" s="209" t="s">
        <v>198</v>
      </c>
    </row>
    <row r="1004" spans="1:26" s="209" customFormat="1" ht="16.5" customHeight="1" x14ac:dyDescent="0.25">
      <c r="A1004" s="207">
        <v>5206</v>
      </c>
      <c r="B1004" s="208">
        <v>43194</v>
      </c>
      <c r="C1004" s="209" t="s">
        <v>1354</v>
      </c>
      <c r="D1004" s="209">
        <v>69</v>
      </c>
      <c r="E1004" s="209">
        <v>66</v>
      </c>
      <c r="F1004" s="209" t="s">
        <v>291</v>
      </c>
      <c r="G1004" s="209">
        <v>521333</v>
      </c>
      <c r="H1004" s="209">
        <v>13160</v>
      </c>
      <c r="I1004" s="209">
        <v>16.8</v>
      </c>
      <c r="J1004" s="209">
        <v>115</v>
      </c>
      <c r="K1004" s="209">
        <v>115</v>
      </c>
      <c r="L1004" s="209">
        <v>13.9</v>
      </c>
      <c r="M1004" s="209">
        <v>0.97317744154057773</v>
      </c>
      <c r="N1004" s="209">
        <v>2.1309</v>
      </c>
      <c r="O1004" s="209">
        <v>1.8847</v>
      </c>
      <c r="P1004" s="209">
        <v>2.68</v>
      </c>
      <c r="Q1004" s="209">
        <v>2.3490000000000002</v>
      </c>
      <c r="R1004" s="209">
        <v>5.0529999999999999</v>
      </c>
      <c r="S1004" s="209">
        <v>0.63600000000000001</v>
      </c>
      <c r="T1004" s="209">
        <v>0.63</v>
      </c>
      <c r="U1004" s="209">
        <v>0.61599999999999999</v>
      </c>
      <c r="V1004" s="209">
        <v>0.61599999999999999</v>
      </c>
      <c r="W1004" s="209">
        <v>0</v>
      </c>
      <c r="X1004" s="209" t="s">
        <v>188</v>
      </c>
      <c r="Y1004" s="209" t="s">
        <v>89</v>
      </c>
      <c r="Z1004" s="209" t="s">
        <v>198</v>
      </c>
    </row>
    <row r="1005" spans="1:26" s="209" customFormat="1" ht="16.5" customHeight="1" x14ac:dyDescent="0.25">
      <c r="A1005" s="207">
        <v>5205</v>
      </c>
      <c r="B1005" s="208">
        <v>43194</v>
      </c>
      <c r="C1005" s="209" t="s">
        <v>794</v>
      </c>
      <c r="D1005" s="209">
        <v>69</v>
      </c>
      <c r="E1005" s="209">
        <v>66</v>
      </c>
      <c r="F1005" s="209" t="s">
        <v>291</v>
      </c>
      <c r="G1005" s="209">
        <v>521333</v>
      </c>
      <c r="H1005" s="209">
        <v>13160</v>
      </c>
      <c r="I1005" s="209">
        <v>16.899999999999999</v>
      </c>
      <c r="J1005" s="209">
        <v>115</v>
      </c>
      <c r="K1005" s="209">
        <v>115</v>
      </c>
      <c r="L1005" s="209">
        <v>14</v>
      </c>
      <c r="M1005" s="209">
        <v>0.97250859106529208</v>
      </c>
      <c r="N1005" s="209">
        <v>1.9360999999999999</v>
      </c>
      <c r="O1005" s="209">
        <v>2.0057</v>
      </c>
      <c r="P1005" s="209">
        <v>2.3559999999999999</v>
      </c>
      <c r="Q1005" s="209">
        <v>2.4049999999999998</v>
      </c>
      <c r="R1005" s="209">
        <v>5.0529999999999999</v>
      </c>
      <c r="S1005" s="209">
        <v>0.61499999999999999</v>
      </c>
      <c r="T1005" s="209">
        <v>0.60599999999999998</v>
      </c>
      <c r="U1005" s="209">
        <v>0.59399999999999997</v>
      </c>
      <c r="V1005" s="209">
        <v>0.59399999999999997</v>
      </c>
      <c r="W1005" s="209">
        <v>0</v>
      </c>
      <c r="X1005" s="209" t="s">
        <v>188</v>
      </c>
      <c r="Y1005" s="209" t="s">
        <v>89</v>
      </c>
      <c r="Z1005" s="209" t="s">
        <v>198</v>
      </c>
    </row>
    <row r="1006" spans="1:26" s="209" customFormat="1" ht="16.5" customHeight="1" x14ac:dyDescent="0.25">
      <c r="A1006" s="207">
        <v>5204</v>
      </c>
      <c r="B1006" s="208">
        <v>43194</v>
      </c>
      <c r="C1006" s="209" t="s">
        <v>1329</v>
      </c>
      <c r="D1006" s="209">
        <v>69</v>
      </c>
      <c r="E1006" s="209">
        <v>66</v>
      </c>
      <c r="F1006" s="209" t="s">
        <v>187</v>
      </c>
      <c r="G1006" s="209">
        <v>916148</v>
      </c>
      <c r="H1006" s="209">
        <v>13160</v>
      </c>
      <c r="I1006" s="209">
        <v>34.9</v>
      </c>
      <c r="J1006" s="209">
        <v>99</v>
      </c>
      <c r="K1006" s="209">
        <v>99</v>
      </c>
      <c r="L1006" s="209">
        <v>32</v>
      </c>
      <c r="M1006" s="209">
        <v>0.86544342507645255</v>
      </c>
      <c r="N1006" s="209">
        <v>5.0008999999999997</v>
      </c>
      <c r="O1006" s="209">
        <v>4.5835999999999997</v>
      </c>
      <c r="P1006" s="209">
        <v>0.17699999999999999</v>
      </c>
      <c r="Q1006" s="209">
        <v>0.13600000000000001</v>
      </c>
      <c r="R1006" s="209">
        <v>5.0529999999999999</v>
      </c>
      <c r="S1006" s="209">
        <v>1.7999999999999999E-2</v>
      </c>
      <c r="T1006" s="209">
        <v>1.4999999999999999E-2</v>
      </c>
      <c r="U1006" s="209">
        <v>1.4E-2</v>
      </c>
      <c r="V1006" s="209">
        <v>1.4E-2</v>
      </c>
      <c r="W1006" s="209">
        <v>0</v>
      </c>
      <c r="X1006" s="209" t="s">
        <v>188</v>
      </c>
      <c r="Y1006" s="209" t="s">
        <v>89</v>
      </c>
      <c r="Z1006" s="209" t="s">
        <v>198</v>
      </c>
    </row>
    <row r="1007" spans="1:26" s="209" customFormat="1" ht="16.5" customHeight="1" x14ac:dyDescent="0.25">
      <c r="A1007" s="207">
        <v>5203</v>
      </c>
      <c r="B1007" s="208">
        <v>43194</v>
      </c>
      <c r="C1007" s="209" t="s">
        <v>372</v>
      </c>
      <c r="D1007" s="209">
        <v>69</v>
      </c>
      <c r="E1007" s="209">
        <v>66</v>
      </c>
      <c r="F1007" s="209" t="s">
        <v>187</v>
      </c>
      <c r="G1007" s="209">
        <v>916148</v>
      </c>
      <c r="H1007" s="209">
        <v>13160</v>
      </c>
      <c r="I1007" s="209">
        <v>35.6</v>
      </c>
      <c r="J1007" s="209">
        <v>95</v>
      </c>
      <c r="K1007" s="209">
        <v>95</v>
      </c>
      <c r="L1007" s="209">
        <v>33</v>
      </c>
      <c r="M1007" s="209">
        <v>0.86018237082066873</v>
      </c>
      <c r="N1007" s="209">
        <v>4.8235999999999999</v>
      </c>
      <c r="O1007" s="209">
        <v>4.9104000000000001</v>
      </c>
      <c r="P1007" s="209">
        <v>0.311</v>
      </c>
      <c r="Q1007" s="209">
        <v>0.253</v>
      </c>
      <c r="R1007" s="209">
        <v>5.0529999999999999</v>
      </c>
      <c r="S1007" s="209">
        <v>3.3000000000000002E-2</v>
      </c>
      <c r="T1007" s="209">
        <v>2.5999999999999999E-2</v>
      </c>
      <c r="U1007" s="209">
        <v>2.5000000000000001E-2</v>
      </c>
      <c r="V1007" s="209">
        <v>2.5000000000000001E-2</v>
      </c>
      <c r="W1007" s="209">
        <v>0</v>
      </c>
      <c r="X1007" s="209" t="s">
        <v>188</v>
      </c>
      <c r="Y1007" s="209" t="s">
        <v>89</v>
      </c>
      <c r="Z1007" s="209" t="s">
        <v>198</v>
      </c>
    </row>
    <row r="1008" spans="1:26" s="209" customFormat="1" ht="16.5" customHeight="1" x14ac:dyDescent="0.25">
      <c r="A1008" s="207">
        <v>5202</v>
      </c>
      <c r="B1008" s="208">
        <v>43194</v>
      </c>
      <c r="C1008" s="209" t="s">
        <v>394</v>
      </c>
      <c r="D1008" s="209">
        <v>69</v>
      </c>
      <c r="E1008" s="209">
        <v>66</v>
      </c>
      <c r="F1008" s="209" t="s">
        <v>187</v>
      </c>
      <c r="G1008" s="209">
        <v>916148</v>
      </c>
      <c r="H1008" s="209">
        <v>13160</v>
      </c>
      <c r="I1008" s="209">
        <v>34.5</v>
      </c>
      <c r="J1008" s="209">
        <v>94</v>
      </c>
      <c r="K1008" s="209">
        <v>94</v>
      </c>
      <c r="L1008" s="209">
        <v>32</v>
      </c>
      <c r="M1008" s="209">
        <v>0.86544342507645255</v>
      </c>
      <c r="N1008" s="209">
        <v>5.3609999999999998</v>
      </c>
      <c r="O1008" s="209">
        <v>4.5217000000000001</v>
      </c>
      <c r="P1008" s="209">
        <v>0.20100000000000001</v>
      </c>
      <c r="Q1008" s="209">
        <v>0.185</v>
      </c>
      <c r="R1008" s="209">
        <v>5.0529999999999999</v>
      </c>
      <c r="S1008" s="209">
        <v>1.9E-2</v>
      </c>
      <c r="T1008" s="209">
        <v>2.1000000000000001E-2</v>
      </c>
      <c r="U1008" s="209">
        <v>1.7000000000000001E-2</v>
      </c>
      <c r="V1008" s="209">
        <v>1.7000000000000001E-2</v>
      </c>
      <c r="W1008" s="209">
        <v>0</v>
      </c>
      <c r="X1008" s="209" t="s">
        <v>188</v>
      </c>
      <c r="Y1008" s="209" t="s">
        <v>89</v>
      </c>
      <c r="Z1008" s="209" t="s">
        <v>198</v>
      </c>
    </row>
    <row r="1009" spans="1:26" s="209" customFormat="1" ht="16.5" customHeight="1" x14ac:dyDescent="0.25">
      <c r="A1009" s="207">
        <v>5201</v>
      </c>
      <c r="B1009" s="208">
        <v>43194</v>
      </c>
      <c r="C1009" s="209" t="s">
        <v>1353</v>
      </c>
      <c r="D1009" s="209">
        <v>69</v>
      </c>
      <c r="E1009" s="209">
        <v>66</v>
      </c>
      <c r="F1009" s="209" t="s">
        <v>193</v>
      </c>
      <c r="G1009" s="209">
        <v>625212</v>
      </c>
      <c r="H1009" s="209">
        <v>13160</v>
      </c>
      <c r="I1009" s="209">
        <v>21.3</v>
      </c>
      <c r="J1009" s="209">
        <v>116</v>
      </c>
      <c r="K1009" s="209">
        <v>116</v>
      </c>
      <c r="L1009" s="209">
        <v>18.100000000000001</v>
      </c>
      <c r="M1009" s="209">
        <v>0.94585561497326209</v>
      </c>
      <c r="N1009" s="209">
        <v>5.1123000000000003</v>
      </c>
      <c r="O1009" s="209">
        <v>4.8326000000000002</v>
      </c>
      <c r="P1009" s="209">
        <v>0.47499999999999998</v>
      </c>
      <c r="Q1009" s="209">
        <v>0.53900000000000003</v>
      </c>
      <c r="R1009" s="209">
        <v>5.0529999999999999</v>
      </c>
      <c r="S1009" s="209">
        <v>4.7E-2</v>
      </c>
      <c r="T1009" s="209">
        <v>5.6000000000000001E-2</v>
      </c>
      <c r="U1009" s="209">
        <v>4.9000000000000002E-2</v>
      </c>
      <c r="V1009" s="209">
        <v>4.9000000000000002E-2</v>
      </c>
      <c r="W1009" s="209">
        <v>0</v>
      </c>
      <c r="X1009" s="209" t="s">
        <v>188</v>
      </c>
      <c r="Y1009" s="209" t="s">
        <v>89</v>
      </c>
      <c r="Z1009" s="209" t="s">
        <v>198</v>
      </c>
    </row>
    <row r="1010" spans="1:26" s="209" customFormat="1" ht="16.5" customHeight="1" x14ac:dyDescent="0.25">
      <c r="A1010" s="207">
        <v>5200</v>
      </c>
      <c r="B1010" s="208">
        <v>43194</v>
      </c>
      <c r="C1010" s="209" t="s">
        <v>417</v>
      </c>
      <c r="D1010" s="209">
        <v>69</v>
      </c>
      <c r="E1010" s="209">
        <v>66</v>
      </c>
      <c r="F1010" s="209" t="s">
        <v>193</v>
      </c>
      <c r="G1010" s="209">
        <v>625212</v>
      </c>
      <c r="H1010" s="209">
        <v>13160</v>
      </c>
      <c r="I1010" s="209">
        <v>22.1</v>
      </c>
      <c r="J1010" s="209">
        <v>116</v>
      </c>
      <c r="K1010" s="209">
        <v>116</v>
      </c>
      <c r="L1010" s="209">
        <v>18.899999999999999</v>
      </c>
      <c r="M1010" s="209">
        <v>0.94082446808510634</v>
      </c>
      <c r="N1010" s="209">
        <v>4.9992999999999999</v>
      </c>
      <c r="O1010" s="209">
        <v>4.7567000000000004</v>
      </c>
      <c r="P1010" s="209">
        <v>0.51100000000000001</v>
      </c>
      <c r="Q1010" s="209">
        <v>0.40200000000000002</v>
      </c>
      <c r="R1010" s="209">
        <v>5.0529999999999999</v>
      </c>
      <c r="S1010" s="209">
        <v>5.1999999999999998E-2</v>
      </c>
      <c r="T1010" s="209">
        <v>4.2999999999999997E-2</v>
      </c>
      <c r="U1010" s="209">
        <v>4.4999999999999998E-2</v>
      </c>
      <c r="V1010" s="209">
        <v>4.4999999999999998E-2</v>
      </c>
      <c r="W1010" s="209">
        <v>0</v>
      </c>
      <c r="X1010" s="209" t="s">
        <v>188</v>
      </c>
      <c r="Y1010" s="209" t="s">
        <v>89</v>
      </c>
      <c r="Z1010" s="209" t="s">
        <v>198</v>
      </c>
    </row>
    <row r="1011" spans="1:26" s="209" customFormat="1" ht="16.5" customHeight="1" x14ac:dyDescent="0.25">
      <c r="A1011" s="207">
        <v>5199</v>
      </c>
      <c r="B1011" s="208">
        <v>43194</v>
      </c>
      <c r="C1011" s="209" t="s">
        <v>1020</v>
      </c>
      <c r="D1011" s="209">
        <v>69</v>
      </c>
      <c r="E1011" s="209">
        <v>66</v>
      </c>
      <c r="F1011" s="209" t="s">
        <v>193</v>
      </c>
      <c r="G1011" s="209">
        <v>625212</v>
      </c>
      <c r="H1011" s="209">
        <v>13160</v>
      </c>
      <c r="I1011" s="209">
        <v>21.8</v>
      </c>
      <c r="J1011" s="209">
        <v>116</v>
      </c>
      <c r="K1011" s="209">
        <v>116</v>
      </c>
      <c r="L1011" s="209">
        <v>18.600000000000001</v>
      </c>
      <c r="M1011" s="209">
        <v>0.94270486342438375</v>
      </c>
      <c r="N1011" s="209">
        <v>4.8902999999999999</v>
      </c>
      <c r="O1011" s="209">
        <v>4.5189000000000004</v>
      </c>
      <c r="P1011" s="209">
        <v>0.83599999999999997</v>
      </c>
      <c r="Q1011" s="209">
        <v>0.75800000000000001</v>
      </c>
      <c r="R1011" s="209">
        <v>5.0529999999999999</v>
      </c>
      <c r="S1011" s="209">
        <v>8.5999999999999993E-2</v>
      </c>
      <c r="T1011" s="209">
        <v>8.5000000000000006E-2</v>
      </c>
      <c r="U1011" s="209">
        <v>8.1000000000000003E-2</v>
      </c>
      <c r="V1011" s="209">
        <v>8.1000000000000003E-2</v>
      </c>
      <c r="W1011" s="209">
        <v>0</v>
      </c>
      <c r="X1011" s="209" t="s">
        <v>188</v>
      </c>
      <c r="Y1011" s="209" t="s">
        <v>89</v>
      </c>
      <c r="Z1011" s="209" t="s">
        <v>198</v>
      </c>
    </row>
    <row r="1012" spans="1:26" s="209" customFormat="1" ht="16.5" customHeight="1" x14ac:dyDescent="0.25">
      <c r="A1012" s="207">
        <v>5198</v>
      </c>
      <c r="B1012" s="208">
        <v>43194</v>
      </c>
      <c r="C1012" s="209" t="s">
        <v>619</v>
      </c>
      <c r="D1012" s="209">
        <v>69</v>
      </c>
      <c r="E1012" s="209">
        <v>66</v>
      </c>
      <c r="F1012" s="209" t="s">
        <v>193</v>
      </c>
      <c r="G1012" s="209">
        <v>625212</v>
      </c>
      <c r="H1012" s="209">
        <v>13160</v>
      </c>
      <c r="I1012" s="209">
        <v>21.3</v>
      </c>
      <c r="J1012" s="209">
        <v>115</v>
      </c>
      <c r="K1012" s="209">
        <v>115</v>
      </c>
      <c r="L1012" s="209">
        <v>18.2</v>
      </c>
      <c r="M1012" s="209">
        <v>0.9452237808951236</v>
      </c>
      <c r="N1012" s="209">
        <v>4.6028000000000002</v>
      </c>
      <c r="O1012" s="209">
        <v>5.1839000000000004</v>
      </c>
      <c r="P1012" s="209">
        <v>0.76700000000000002</v>
      </c>
      <c r="Q1012" s="209">
        <v>0.73499999999999999</v>
      </c>
      <c r="R1012" s="209">
        <v>5.0529999999999999</v>
      </c>
      <c r="S1012" s="209">
        <v>8.4000000000000005E-2</v>
      </c>
      <c r="T1012" s="209">
        <v>7.1999999999999995E-2</v>
      </c>
      <c r="U1012" s="209">
        <v>7.3999999999999996E-2</v>
      </c>
      <c r="V1012" s="209">
        <v>7.3999999999999996E-2</v>
      </c>
      <c r="W1012" s="209">
        <v>0</v>
      </c>
      <c r="X1012" s="209" t="s">
        <v>188</v>
      </c>
      <c r="Y1012" s="209" t="s">
        <v>89</v>
      </c>
      <c r="Z1012" s="209" t="s">
        <v>198</v>
      </c>
    </row>
    <row r="1013" spans="1:26" s="209" customFormat="1" ht="16.5" customHeight="1" x14ac:dyDescent="0.25">
      <c r="A1013" s="207">
        <v>5197</v>
      </c>
      <c r="B1013" s="208">
        <v>43194</v>
      </c>
      <c r="C1013" s="209" t="s">
        <v>1047</v>
      </c>
      <c r="D1013" s="209">
        <v>69</v>
      </c>
      <c r="E1013" s="209">
        <v>66</v>
      </c>
      <c r="F1013" s="209" t="s">
        <v>193</v>
      </c>
      <c r="G1013" s="209">
        <v>625212</v>
      </c>
      <c r="H1013" s="209">
        <v>13160</v>
      </c>
      <c r="I1013" s="209">
        <v>21.9</v>
      </c>
      <c r="J1013" s="209">
        <v>115</v>
      </c>
      <c r="K1013" s="209">
        <v>115</v>
      </c>
      <c r="L1013" s="209">
        <v>18.7</v>
      </c>
      <c r="M1013" s="209">
        <v>0.94207723035952073</v>
      </c>
      <c r="N1013" s="209">
        <v>4.7693000000000003</v>
      </c>
      <c r="O1013" s="209">
        <v>4.8220000000000001</v>
      </c>
      <c r="P1013" s="209">
        <v>0.66600000000000004</v>
      </c>
      <c r="Q1013" s="209">
        <v>0.59</v>
      </c>
      <c r="R1013" s="209">
        <v>5.0529999999999999</v>
      </c>
      <c r="S1013" s="209">
        <v>7.0999999999999994E-2</v>
      </c>
      <c r="T1013" s="209">
        <v>6.2E-2</v>
      </c>
      <c r="U1013" s="209">
        <v>6.3E-2</v>
      </c>
      <c r="V1013" s="209">
        <v>6.3E-2</v>
      </c>
      <c r="W1013" s="209">
        <v>0</v>
      </c>
      <c r="X1013" s="209" t="s">
        <v>188</v>
      </c>
      <c r="Y1013" s="209" t="s">
        <v>89</v>
      </c>
      <c r="Z1013" s="209" t="s">
        <v>198</v>
      </c>
    </row>
    <row r="1014" spans="1:26" s="209" customFormat="1" ht="16.5" customHeight="1" x14ac:dyDescent="0.25">
      <c r="A1014" s="207">
        <v>5196</v>
      </c>
      <c r="B1014" s="208">
        <v>43194</v>
      </c>
      <c r="C1014" s="209" t="s">
        <v>1352</v>
      </c>
      <c r="D1014" s="209">
        <v>69</v>
      </c>
      <c r="E1014" s="209">
        <v>66</v>
      </c>
      <c r="F1014" s="209" t="s">
        <v>193</v>
      </c>
      <c r="G1014" s="209">
        <v>625212</v>
      </c>
      <c r="H1014" s="209">
        <v>13160</v>
      </c>
      <c r="I1014" s="209">
        <v>21.6</v>
      </c>
      <c r="J1014" s="209">
        <v>115</v>
      </c>
      <c r="K1014" s="209">
        <v>115</v>
      </c>
      <c r="L1014" s="209">
        <v>18.5</v>
      </c>
      <c r="M1014" s="209">
        <v>0.94333333333333336</v>
      </c>
      <c r="N1014" s="209">
        <v>5.0008999999999997</v>
      </c>
      <c r="O1014" s="209">
        <v>4.8346999999999998</v>
      </c>
      <c r="P1014" s="209">
        <v>0.499</v>
      </c>
      <c r="Q1014" s="209">
        <v>0.55800000000000005</v>
      </c>
      <c r="R1014" s="209">
        <v>5.0529999999999999</v>
      </c>
      <c r="S1014" s="209">
        <v>0.05</v>
      </c>
      <c r="T1014" s="209">
        <v>5.8000000000000003E-2</v>
      </c>
      <c r="U1014" s="209">
        <v>5.0999999999999997E-2</v>
      </c>
      <c r="V1014" s="209">
        <v>5.0999999999999997E-2</v>
      </c>
      <c r="W1014" s="209">
        <v>0</v>
      </c>
      <c r="X1014" s="209" t="s">
        <v>188</v>
      </c>
      <c r="Y1014" s="209" t="s">
        <v>89</v>
      </c>
      <c r="Z1014" s="209" t="s">
        <v>198</v>
      </c>
    </row>
    <row r="1015" spans="1:26" s="209" customFormat="1" ht="16.5" customHeight="1" x14ac:dyDescent="0.25">
      <c r="A1015" s="207">
        <v>5195</v>
      </c>
      <c r="B1015" s="208">
        <v>43194</v>
      </c>
      <c r="C1015" s="209" t="s">
        <v>351</v>
      </c>
      <c r="D1015" s="209">
        <v>69</v>
      </c>
      <c r="E1015" s="209">
        <v>66</v>
      </c>
      <c r="F1015" s="209" t="s">
        <v>193</v>
      </c>
      <c r="G1015" s="209">
        <v>625212</v>
      </c>
      <c r="H1015" s="209">
        <v>13160</v>
      </c>
      <c r="I1015" s="209">
        <v>21.5</v>
      </c>
      <c r="J1015" s="209">
        <v>115</v>
      </c>
      <c r="K1015" s="209">
        <v>115</v>
      </c>
      <c r="L1015" s="209">
        <v>18.399999999999999</v>
      </c>
      <c r="M1015" s="209">
        <v>0.94396264176117406</v>
      </c>
      <c r="N1015" s="209">
        <v>4.8825000000000003</v>
      </c>
      <c r="O1015" s="209">
        <v>4.9310999999999998</v>
      </c>
      <c r="P1015" s="209">
        <v>0.39200000000000002</v>
      </c>
      <c r="Q1015" s="209">
        <v>0.48099999999999998</v>
      </c>
      <c r="R1015" s="209">
        <v>5.0529999999999999</v>
      </c>
      <c r="S1015" s="209">
        <v>4.1000000000000002E-2</v>
      </c>
      <c r="T1015" s="209">
        <v>4.9000000000000002E-2</v>
      </c>
      <c r="U1015" s="209">
        <v>4.2000000000000003E-2</v>
      </c>
      <c r="V1015" s="209">
        <v>4.2000000000000003E-2</v>
      </c>
      <c r="W1015" s="209">
        <v>0</v>
      </c>
      <c r="X1015" s="209" t="s">
        <v>979</v>
      </c>
      <c r="Y1015" s="209" t="s">
        <v>89</v>
      </c>
      <c r="Z1015" s="209" t="s">
        <v>198</v>
      </c>
    </row>
    <row r="1016" spans="1:26" s="209" customFormat="1" ht="16.5" customHeight="1" x14ac:dyDescent="0.25">
      <c r="A1016" s="207">
        <v>5194</v>
      </c>
      <c r="B1016" s="208">
        <v>43193</v>
      </c>
      <c r="C1016" s="209" t="s">
        <v>694</v>
      </c>
      <c r="D1016" s="209">
        <v>70.5</v>
      </c>
      <c r="E1016" s="209">
        <v>80</v>
      </c>
      <c r="F1016" s="209" t="s">
        <v>187</v>
      </c>
      <c r="G1016" s="209">
        <v>916148</v>
      </c>
      <c r="H1016" s="209">
        <v>13160</v>
      </c>
      <c r="I1016" s="209">
        <v>34.6</v>
      </c>
      <c r="J1016" s="209">
        <v>95</v>
      </c>
      <c r="K1016" s="209">
        <v>95</v>
      </c>
      <c r="L1016" s="209">
        <v>32</v>
      </c>
      <c r="M1016" s="209">
        <v>0.86544342507645255</v>
      </c>
      <c r="N1016" s="209">
        <v>4.8758999999999997</v>
      </c>
      <c r="O1016" s="209">
        <v>4.9109999999999996</v>
      </c>
      <c r="P1016" s="209">
        <v>0.23100000000000001</v>
      </c>
      <c r="Q1016" s="209">
        <v>0.30399999999999999</v>
      </c>
      <c r="R1016" s="209">
        <v>5.1509999999999998</v>
      </c>
      <c r="S1016" s="209">
        <v>2.4E-2</v>
      </c>
      <c r="T1016" s="209">
        <v>3.2000000000000001E-2</v>
      </c>
      <c r="U1016" s="209">
        <v>2.4E-2</v>
      </c>
      <c r="V1016" s="209">
        <v>2.4E-2</v>
      </c>
      <c r="W1016" s="209">
        <v>0</v>
      </c>
      <c r="X1016" s="209" t="s">
        <v>188</v>
      </c>
      <c r="Y1016" s="209" t="s">
        <v>89</v>
      </c>
      <c r="Z1016" s="209" t="s">
        <v>198</v>
      </c>
    </row>
    <row r="1017" spans="1:26" s="209" customFormat="1" ht="16.5" customHeight="1" x14ac:dyDescent="0.25">
      <c r="A1017" s="207">
        <v>5193</v>
      </c>
      <c r="B1017" s="208">
        <v>43193</v>
      </c>
      <c r="C1017" s="209" t="s">
        <v>1295</v>
      </c>
      <c r="D1017" s="209">
        <v>70.5</v>
      </c>
      <c r="E1017" s="209">
        <v>80</v>
      </c>
      <c r="F1017" s="209" t="s">
        <v>193</v>
      </c>
      <c r="G1017" s="209">
        <v>625212</v>
      </c>
      <c r="H1017" s="209">
        <v>13160</v>
      </c>
      <c r="I1017" s="209">
        <v>21.8</v>
      </c>
      <c r="J1017" s="209">
        <v>115</v>
      </c>
      <c r="K1017" s="209">
        <v>115</v>
      </c>
      <c r="L1017" s="209">
        <v>18.600000000000001</v>
      </c>
      <c r="M1017" s="209">
        <v>0.94270486342438375</v>
      </c>
      <c r="N1017" s="209">
        <v>4.8269000000000002</v>
      </c>
      <c r="O1017" s="209">
        <v>4.9165999999999999</v>
      </c>
      <c r="P1017" s="209">
        <v>0.72799999999999998</v>
      </c>
      <c r="Q1017" s="209">
        <v>0.63300000000000001</v>
      </c>
      <c r="R1017" s="209">
        <v>5.1509999999999998</v>
      </c>
      <c r="S1017" s="209">
        <v>7.8E-2</v>
      </c>
      <c r="T1017" s="209">
        <v>6.6000000000000003E-2</v>
      </c>
      <c r="U1017" s="209">
        <v>6.8000000000000005E-2</v>
      </c>
      <c r="V1017" s="209">
        <v>6.8000000000000005E-2</v>
      </c>
      <c r="W1017" s="209">
        <v>0</v>
      </c>
      <c r="X1017" s="209" t="s">
        <v>188</v>
      </c>
      <c r="Y1017" s="209" t="s">
        <v>89</v>
      </c>
      <c r="Z1017" s="209" t="s">
        <v>198</v>
      </c>
    </row>
    <row r="1018" spans="1:26" s="209" customFormat="1" ht="16.5" customHeight="1" x14ac:dyDescent="0.25">
      <c r="A1018" s="207">
        <v>5192</v>
      </c>
      <c r="B1018" s="208">
        <v>43193</v>
      </c>
      <c r="C1018" s="209" t="s">
        <v>260</v>
      </c>
      <c r="D1018" s="209">
        <v>70.5</v>
      </c>
      <c r="E1018" s="209">
        <v>80</v>
      </c>
      <c r="F1018" s="209" t="s">
        <v>187</v>
      </c>
      <c r="G1018" s="209">
        <v>916148</v>
      </c>
      <c r="H1018" s="209">
        <v>13160</v>
      </c>
      <c r="I1018" s="209">
        <v>35.299999999999997</v>
      </c>
      <c r="J1018" s="209">
        <v>93</v>
      </c>
      <c r="K1018" s="209">
        <v>93</v>
      </c>
      <c r="L1018" s="209">
        <v>32.4</v>
      </c>
      <c r="M1018" s="209">
        <v>0.86333129957291033</v>
      </c>
      <c r="N1018" s="209">
        <v>5.1173999999999999</v>
      </c>
      <c r="O1018" s="209">
        <v>4.8639000000000001</v>
      </c>
      <c r="P1018" s="209">
        <v>0.221</v>
      </c>
      <c r="Q1018" s="209">
        <v>0.185</v>
      </c>
      <c r="R1018" s="209">
        <v>5.1509999999999998</v>
      </c>
      <c r="S1018" s="209">
        <v>2.1999999999999999E-2</v>
      </c>
      <c r="T1018" s="209">
        <v>0.02</v>
      </c>
      <c r="U1018" s="209">
        <v>1.7999999999999999E-2</v>
      </c>
      <c r="V1018" s="209">
        <v>1.7999999999999999E-2</v>
      </c>
      <c r="W1018" s="209">
        <v>0</v>
      </c>
      <c r="X1018" s="209" t="s">
        <v>188</v>
      </c>
      <c r="Y1018" s="209" t="s">
        <v>89</v>
      </c>
      <c r="Z1018" s="209" t="s">
        <v>207</v>
      </c>
    </row>
    <row r="1019" spans="1:26" s="209" customFormat="1" ht="16.5" customHeight="1" x14ac:dyDescent="0.25">
      <c r="A1019" s="207">
        <v>5191</v>
      </c>
      <c r="B1019" s="208">
        <v>43193</v>
      </c>
      <c r="C1019" s="209" t="s">
        <v>232</v>
      </c>
      <c r="D1019" s="209">
        <v>70.5</v>
      </c>
      <c r="E1019" s="209">
        <v>80</v>
      </c>
      <c r="F1019" s="209" t="s">
        <v>187</v>
      </c>
      <c r="G1019" s="209">
        <v>916148</v>
      </c>
      <c r="H1019" s="209">
        <v>13160</v>
      </c>
      <c r="I1019" s="209">
        <v>35.299999999999997</v>
      </c>
      <c r="J1019" s="209">
        <v>92</v>
      </c>
      <c r="K1019" s="209">
        <v>92</v>
      </c>
      <c r="L1019" s="209">
        <v>32.5</v>
      </c>
      <c r="M1019" s="209">
        <v>0.86280487804878048</v>
      </c>
      <c r="N1019" s="209">
        <v>4.7785000000000002</v>
      </c>
      <c r="O1019" s="209">
        <v>4.9169</v>
      </c>
      <c r="P1019" s="209">
        <v>0.14399999999999999</v>
      </c>
      <c r="Q1019" s="209">
        <v>0.18099999999999999</v>
      </c>
      <c r="R1019" s="209">
        <v>5.1509999999999998</v>
      </c>
      <c r="S1019" s="209">
        <v>1.6E-2</v>
      </c>
      <c r="T1019" s="209">
        <v>1.9E-2</v>
      </c>
      <c r="U1019" s="209">
        <v>1.4999999999999999E-2</v>
      </c>
      <c r="V1019" s="209">
        <v>1.4999999999999999E-2</v>
      </c>
      <c r="W1019" s="209">
        <v>0</v>
      </c>
      <c r="X1019" s="209" t="s">
        <v>188</v>
      </c>
      <c r="Y1019" s="209" t="s">
        <v>89</v>
      </c>
      <c r="Z1019" s="209" t="s">
        <v>207</v>
      </c>
    </row>
    <row r="1020" spans="1:26" s="209" customFormat="1" ht="16.5" customHeight="1" x14ac:dyDescent="0.25">
      <c r="A1020" s="207">
        <v>5190</v>
      </c>
      <c r="B1020" s="208">
        <v>43193</v>
      </c>
      <c r="C1020" s="209" t="s">
        <v>219</v>
      </c>
      <c r="D1020" s="209">
        <v>70.5</v>
      </c>
      <c r="E1020" s="209">
        <v>80</v>
      </c>
      <c r="F1020" s="209" t="s">
        <v>193</v>
      </c>
      <c r="G1020" s="209">
        <v>625212</v>
      </c>
      <c r="H1020" s="209">
        <v>13160</v>
      </c>
      <c r="I1020" s="209">
        <v>21.6</v>
      </c>
      <c r="J1020" s="209">
        <v>115</v>
      </c>
      <c r="K1020" s="209">
        <v>115</v>
      </c>
      <c r="L1020" s="209">
        <v>18.5</v>
      </c>
      <c r="M1020" s="209">
        <v>0.94333333333333336</v>
      </c>
      <c r="N1020" s="209">
        <v>4.8205999999999998</v>
      </c>
      <c r="O1020" s="209">
        <v>4.9321999999999999</v>
      </c>
      <c r="P1020" s="209">
        <v>0.32</v>
      </c>
      <c r="Q1020" s="209">
        <v>0.35599999999999998</v>
      </c>
      <c r="R1020" s="209">
        <v>5.1509999999999998</v>
      </c>
      <c r="S1020" s="209">
        <v>3.4000000000000002E-2</v>
      </c>
      <c r="T1020" s="209">
        <v>3.6999999999999998E-2</v>
      </c>
      <c r="U1020" s="209">
        <v>3.3000000000000002E-2</v>
      </c>
      <c r="V1020" s="209">
        <v>3.3000000000000002E-2</v>
      </c>
      <c r="W1020" s="209">
        <v>0</v>
      </c>
      <c r="X1020" s="209" t="s">
        <v>188</v>
      </c>
      <c r="Y1020" s="209" t="s">
        <v>89</v>
      </c>
      <c r="Z1020" s="209" t="s">
        <v>198</v>
      </c>
    </row>
    <row r="1021" spans="1:26" s="209" customFormat="1" ht="16.5" customHeight="1" x14ac:dyDescent="0.25">
      <c r="A1021" s="207">
        <v>5189</v>
      </c>
      <c r="B1021" s="208">
        <v>43193</v>
      </c>
      <c r="C1021" s="209" t="s">
        <v>233</v>
      </c>
      <c r="D1021" s="209">
        <v>70.5</v>
      </c>
      <c r="E1021" s="209">
        <v>80</v>
      </c>
      <c r="F1021" s="209" t="s">
        <v>193</v>
      </c>
      <c r="G1021" s="209">
        <v>625212</v>
      </c>
      <c r="H1021" s="209">
        <v>13160</v>
      </c>
      <c r="I1021" s="209">
        <v>21.9</v>
      </c>
      <c r="J1021" s="209">
        <v>115</v>
      </c>
      <c r="K1021" s="209">
        <v>115</v>
      </c>
      <c r="L1021" s="209">
        <v>18.7</v>
      </c>
      <c r="M1021" s="209">
        <v>0.94207723035952073</v>
      </c>
      <c r="N1021" s="209">
        <v>4.8787000000000003</v>
      </c>
      <c r="O1021" s="209">
        <v>4.9162999999999997</v>
      </c>
      <c r="P1021" s="209">
        <v>0.58899999999999997</v>
      </c>
      <c r="Q1021" s="209">
        <v>0.52400000000000002</v>
      </c>
      <c r="R1021" s="209">
        <v>5.1509999999999998</v>
      </c>
      <c r="S1021" s="209">
        <v>6.2E-2</v>
      </c>
      <c r="T1021" s="209">
        <v>5.5E-2</v>
      </c>
      <c r="U1021" s="209">
        <v>5.5E-2</v>
      </c>
      <c r="V1021" s="209">
        <v>5.5E-2</v>
      </c>
      <c r="W1021" s="209">
        <v>0</v>
      </c>
      <c r="X1021" s="209" t="s">
        <v>188</v>
      </c>
      <c r="Y1021" s="209" t="s">
        <v>89</v>
      </c>
      <c r="Z1021" s="209" t="s">
        <v>198</v>
      </c>
    </row>
    <row r="1022" spans="1:26" s="209" customFormat="1" ht="16.5" customHeight="1" x14ac:dyDescent="0.25">
      <c r="A1022" s="207">
        <v>5188</v>
      </c>
      <c r="B1022" s="208">
        <v>43193</v>
      </c>
      <c r="C1022" s="209" t="s">
        <v>909</v>
      </c>
      <c r="D1022" s="209">
        <v>70.5</v>
      </c>
      <c r="E1022" s="209">
        <v>80</v>
      </c>
      <c r="F1022" s="209" t="s">
        <v>193</v>
      </c>
      <c r="G1022" s="209">
        <v>625212</v>
      </c>
      <c r="H1022" s="209">
        <v>13160</v>
      </c>
      <c r="I1022" s="209">
        <v>21.5</v>
      </c>
      <c r="J1022" s="209">
        <v>114</v>
      </c>
      <c r="K1022" s="209">
        <v>114</v>
      </c>
      <c r="L1022" s="209">
        <v>18.399999999999999</v>
      </c>
      <c r="M1022" s="209">
        <v>0.94396264176117406</v>
      </c>
      <c r="N1022" s="209">
        <v>5.1788999999999996</v>
      </c>
      <c r="O1022" s="209">
        <v>4.9364999999999997</v>
      </c>
      <c r="P1022" s="209">
        <v>0.59199999999999997</v>
      </c>
      <c r="Q1022" s="209">
        <v>0.67400000000000004</v>
      </c>
      <c r="R1022" s="209">
        <v>5.1509999999999998</v>
      </c>
      <c r="S1022" s="209">
        <v>5.8999999999999997E-2</v>
      </c>
      <c r="T1022" s="209">
        <v>7.0000000000000007E-2</v>
      </c>
      <c r="U1022" s="209">
        <v>6.0999999999999999E-2</v>
      </c>
      <c r="V1022" s="209">
        <v>6.0999999999999999E-2</v>
      </c>
      <c r="W1022" s="209">
        <v>0</v>
      </c>
      <c r="X1022" s="209" t="s">
        <v>188</v>
      </c>
      <c r="Y1022" s="209" t="s">
        <v>89</v>
      </c>
      <c r="Z1022" s="209" t="s">
        <v>198</v>
      </c>
    </row>
    <row r="1023" spans="1:26" s="209" customFormat="1" ht="16.5" customHeight="1" x14ac:dyDescent="0.25">
      <c r="A1023" s="207">
        <v>5187</v>
      </c>
      <c r="B1023" s="208">
        <v>43193</v>
      </c>
      <c r="C1023" s="209" t="s">
        <v>877</v>
      </c>
      <c r="D1023" s="209">
        <v>70.5</v>
      </c>
      <c r="E1023" s="209">
        <v>80</v>
      </c>
      <c r="F1023" s="209" t="s">
        <v>193</v>
      </c>
      <c r="G1023" s="209">
        <v>625212</v>
      </c>
      <c r="H1023" s="209">
        <v>13160</v>
      </c>
      <c r="I1023" s="209">
        <v>21.7</v>
      </c>
      <c r="J1023" s="209">
        <v>114</v>
      </c>
      <c r="K1023" s="209">
        <v>114</v>
      </c>
      <c r="L1023" s="209">
        <v>18.600000000000001</v>
      </c>
      <c r="M1023" s="209">
        <v>0.94270486342438375</v>
      </c>
      <c r="N1023" s="209">
        <v>4.9362000000000004</v>
      </c>
      <c r="O1023" s="209">
        <v>4.8711000000000002</v>
      </c>
      <c r="P1023" s="209">
        <v>0.36599999999999999</v>
      </c>
      <c r="Q1023" s="209">
        <v>0.34699999999999998</v>
      </c>
      <c r="R1023" s="209">
        <v>5.1509999999999998</v>
      </c>
      <c r="S1023" s="209">
        <v>3.7999999999999999E-2</v>
      </c>
      <c r="T1023" s="209">
        <v>3.6999999999999998E-2</v>
      </c>
      <c r="U1023" s="209">
        <v>3.5000000000000003E-2</v>
      </c>
      <c r="V1023" s="209">
        <v>3.5000000000000003E-2</v>
      </c>
      <c r="W1023" s="209">
        <v>0</v>
      </c>
      <c r="X1023" s="209" t="s">
        <v>188</v>
      </c>
      <c r="Y1023" s="209" t="s">
        <v>89</v>
      </c>
      <c r="Z1023" s="209" t="s">
        <v>198</v>
      </c>
    </row>
    <row r="1024" spans="1:26" s="209" customFormat="1" ht="16.5" customHeight="1" x14ac:dyDescent="0.25">
      <c r="A1024" s="207">
        <v>5186</v>
      </c>
      <c r="B1024" s="208">
        <v>43193</v>
      </c>
      <c r="C1024" s="209" t="s">
        <v>665</v>
      </c>
      <c r="D1024" s="209">
        <v>70.5</v>
      </c>
      <c r="E1024" s="209">
        <v>80</v>
      </c>
      <c r="F1024" s="209" t="s">
        <v>193</v>
      </c>
      <c r="G1024" s="209">
        <v>625212</v>
      </c>
      <c r="H1024" s="209">
        <v>13160</v>
      </c>
      <c r="I1024" s="209">
        <v>21.5</v>
      </c>
      <c r="J1024" s="209">
        <v>115</v>
      </c>
      <c r="K1024" s="209">
        <v>115</v>
      </c>
      <c r="L1024" s="209">
        <v>18.399999999999999</v>
      </c>
      <c r="M1024" s="209">
        <v>0.94396264176117406</v>
      </c>
      <c r="N1024" s="209">
        <v>4.9325999999999999</v>
      </c>
      <c r="O1024" s="209">
        <v>5.0016999999999996</v>
      </c>
      <c r="P1024" s="209">
        <v>0.57099999999999995</v>
      </c>
      <c r="Q1024" s="209">
        <v>0.51100000000000001</v>
      </c>
      <c r="R1024" s="209">
        <v>5.1509999999999998</v>
      </c>
      <c r="S1024" s="209">
        <v>0.06</v>
      </c>
      <c r="T1024" s="209">
        <v>5.2999999999999999E-2</v>
      </c>
      <c r="U1024" s="209">
        <v>5.2999999999999999E-2</v>
      </c>
      <c r="V1024" s="209">
        <v>5.2999999999999999E-2</v>
      </c>
      <c r="W1024" s="209">
        <v>0</v>
      </c>
      <c r="X1024" s="209" t="s">
        <v>188</v>
      </c>
      <c r="Y1024" s="209" t="s">
        <v>89</v>
      </c>
      <c r="Z1024" s="209" t="s">
        <v>198</v>
      </c>
    </row>
    <row r="1025" spans="1:26" s="209" customFormat="1" ht="16.5" customHeight="1" x14ac:dyDescent="0.25">
      <c r="A1025" s="207">
        <v>5185</v>
      </c>
      <c r="B1025" s="208">
        <v>43193</v>
      </c>
      <c r="C1025" s="209" t="s">
        <v>742</v>
      </c>
      <c r="D1025" s="209">
        <v>70.5</v>
      </c>
      <c r="E1025" s="209">
        <v>80</v>
      </c>
      <c r="F1025" s="209" t="s">
        <v>193</v>
      </c>
      <c r="G1025" s="209">
        <v>625212</v>
      </c>
      <c r="H1025" s="209">
        <v>13160</v>
      </c>
      <c r="I1025" s="209">
        <v>22.2</v>
      </c>
      <c r="J1025" s="209">
        <v>115</v>
      </c>
      <c r="K1025" s="209">
        <v>115</v>
      </c>
      <c r="L1025" s="209">
        <v>19</v>
      </c>
      <c r="M1025" s="209">
        <v>0.94019933554817281</v>
      </c>
      <c r="N1025" s="209">
        <v>4.7582000000000004</v>
      </c>
      <c r="O1025" s="209">
        <v>4.6935000000000002</v>
      </c>
      <c r="P1025" s="209">
        <v>0.45800000000000002</v>
      </c>
      <c r="Q1025" s="209">
        <v>0.504</v>
      </c>
      <c r="R1025" s="209">
        <v>5.1509999999999998</v>
      </c>
      <c r="S1025" s="209">
        <v>0.05</v>
      </c>
      <c r="T1025" s="209">
        <v>5.5E-2</v>
      </c>
      <c r="U1025" s="209">
        <v>4.9000000000000002E-2</v>
      </c>
      <c r="V1025" s="209">
        <v>4.9000000000000002E-2</v>
      </c>
      <c r="W1025" s="209">
        <v>0</v>
      </c>
      <c r="X1025" s="209" t="s">
        <v>188</v>
      </c>
      <c r="Y1025" s="209" t="s">
        <v>89</v>
      </c>
      <c r="Z1025" s="209" t="s">
        <v>198</v>
      </c>
    </row>
    <row r="1026" spans="1:26" s="209" customFormat="1" ht="16.5" customHeight="1" x14ac:dyDescent="0.25">
      <c r="A1026" s="207">
        <v>5184</v>
      </c>
      <c r="B1026" s="208">
        <v>43192</v>
      </c>
      <c r="C1026" s="209" t="s">
        <v>283</v>
      </c>
      <c r="D1026" s="209">
        <v>71</v>
      </c>
      <c r="E1026" s="209">
        <v>44</v>
      </c>
      <c r="F1026" s="209" t="s">
        <v>193</v>
      </c>
      <c r="G1026" s="209">
        <v>625212</v>
      </c>
      <c r="H1026" s="209">
        <v>13160</v>
      </c>
      <c r="I1026" s="209">
        <v>21.1</v>
      </c>
      <c r="J1026" s="209">
        <v>115</v>
      </c>
      <c r="K1026" s="209">
        <v>115</v>
      </c>
      <c r="L1026" s="209">
        <v>18</v>
      </c>
      <c r="M1026" s="209">
        <v>0.94648829431438131</v>
      </c>
      <c r="N1026" s="209">
        <v>5.1741000000000001</v>
      </c>
      <c r="O1026" s="209">
        <v>5.0228000000000002</v>
      </c>
      <c r="P1026" s="209">
        <v>0.45800000000000002</v>
      </c>
      <c r="Q1026" s="209">
        <v>0.54100000000000004</v>
      </c>
      <c r="R1026" s="209">
        <v>5.2754000000000003</v>
      </c>
      <c r="S1026" s="209">
        <v>4.7E-2</v>
      </c>
      <c r="T1026" s="209">
        <v>5.7000000000000002E-2</v>
      </c>
      <c r="U1026" s="209">
        <v>4.9000000000000002E-2</v>
      </c>
      <c r="V1026" s="209">
        <v>4.9000000000000002E-2</v>
      </c>
      <c r="W1026" s="209">
        <v>0</v>
      </c>
      <c r="X1026" s="209" t="s">
        <v>188</v>
      </c>
      <c r="Y1026" s="209" t="s">
        <v>89</v>
      </c>
      <c r="Z1026" s="209" t="s">
        <v>198</v>
      </c>
    </row>
    <row r="1027" spans="1:26" s="209" customFormat="1" ht="16.5" customHeight="1" x14ac:dyDescent="0.25">
      <c r="A1027" s="207">
        <v>5183</v>
      </c>
      <c r="B1027" s="208">
        <v>43192</v>
      </c>
      <c r="C1027" s="209" t="s">
        <v>235</v>
      </c>
      <c r="D1027" s="209">
        <v>71</v>
      </c>
      <c r="E1027" s="209">
        <v>44</v>
      </c>
      <c r="F1027" s="209" t="s">
        <v>187</v>
      </c>
      <c r="G1027" s="209">
        <v>916148</v>
      </c>
      <c r="H1027" s="209">
        <v>13160</v>
      </c>
      <c r="I1027" s="209">
        <v>34.5</v>
      </c>
      <c r="J1027" s="209">
        <v>89</v>
      </c>
      <c r="K1027" s="209">
        <v>89</v>
      </c>
      <c r="L1027" s="209">
        <v>32</v>
      </c>
      <c r="M1027" s="209">
        <v>0.86544342507645255</v>
      </c>
      <c r="N1027" s="209">
        <v>4.9558</v>
      </c>
      <c r="O1027" s="209">
        <v>4.7305999999999999</v>
      </c>
      <c r="P1027" s="209">
        <v>0.19900000000000001</v>
      </c>
      <c r="Q1027" s="209">
        <v>0.247</v>
      </c>
      <c r="R1027" s="209">
        <v>5.2754000000000003</v>
      </c>
      <c r="S1027" s="209">
        <v>2.1000000000000001E-2</v>
      </c>
      <c r="T1027" s="209">
        <v>2.8000000000000001E-2</v>
      </c>
      <c r="U1027" s="209">
        <v>2.1000000000000001E-2</v>
      </c>
      <c r="V1027" s="209">
        <v>2.1000000000000001E-2</v>
      </c>
      <c r="W1027" s="209">
        <v>0</v>
      </c>
      <c r="X1027" s="209" t="s">
        <v>188</v>
      </c>
      <c r="Y1027" s="209" t="s">
        <v>89</v>
      </c>
      <c r="Z1027" s="209" t="s">
        <v>207</v>
      </c>
    </row>
    <row r="1028" spans="1:26" s="209" customFormat="1" ht="16.5" customHeight="1" x14ac:dyDescent="0.25">
      <c r="A1028" s="207">
        <v>5182</v>
      </c>
      <c r="B1028" s="208">
        <v>43192</v>
      </c>
      <c r="C1028" s="209" t="s">
        <v>1285</v>
      </c>
      <c r="D1028" s="209">
        <v>71</v>
      </c>
      <c r="E1028" s="209">
        <v>44</v>
      </c>
      <c r="F1028" s="209" t="s">
        <v>187</v>
      </c>
      <c r="G1028" s="209">
        <v>916148</v>
      </c>
      <c r="H1028" s="209">
        <v>13160</v>
      </c>
      <c r="I1028" s="209">
        <v>35.299999999999997</v>
      </c>
      <c r="J1028" s="209">
        <v>90</v>
      </c>
      <c r="K1028" s="209">
        <v>90</v>
      </c>
      <c r="L1028" s="209">
        <v>32.6</v>
      </c>
      <c r="M1028" s="209">
        <v>0.86227909811090797</v>
      </c>
      <c r="N1028" s="209">
        <v>5.0090000000000003</v>
      </c>
      <c r="O1028" s="209">
        <v>4.7388000000000003</v>
      </c>
      <c r="P1028" s="209">
        <v>0.214</v>
      </c>
      <c r="Q1028" s="209">
        <v>0.182</v>
      </c>
      <c r="R1028" s="209">
        <v>5.2754000000000003</v>
      </c>
      <c r="S1028" s="209">
        <v>2.3E-2</v>
      </c>
      <c r="T1028" s="209">
        <v>0.02</v>
      </c>
      <c r="U1028" s="209">
        <v>1.9E-2</v>
      </c>
      <c r="V1028" s="209">
        <v>1.9E-2</v>
      </c>
      <c r="W1028" s="209">
        <v>0</v>
      </c>
      <c r="X1028" s="209" t="s">
        <v>188</v>
      </c>
      <c r="Y1028" s="209" t="s">
        <v>89</v>
      </c>
      <c r="Z1028" s="209" t="s">
        <v>207</v>
      </c>
    </row>
    <row r="1029" spans="1:26" s="209" customFormat="1" ht="16.5" customHeight="1" x14ac:dyDescent="0.25">
      <c r="A1029" s="207">
        <v>5181</v>
      </c>
      <c r="B1029" s="208">
        <v>43192</v>
      </c>
      <c r="C1029" s="209" t="s">
        <v>239</v>
      </c>
      <c r="D1029" s="209">
        <v>71</v>
      </c>
      <c r="E1029" s="209">
        <v>44</v>
      </c>
      <c r="F1029" s="209" t="s">
        <v>187</v>
      </c>
      <c r="G1029" s="209">
        <v>916148</v>
      </c>
      <c r="H1029" s="209">
        <v>13160</v>
      </c>
      <c r="I1029" s="209">
        <v>35.700000000000003</v>
      </c>
      <c r="J1029" s="209">
        <v>90</v>
      </c>
      <c r="K1029" s="209">
        <v>90</v>
      </c>
      <c r="L1029" s="209">
        <v>33</v>
      </c>
      <c r="M1029" s="209">
        <v>0.86018237082066873</v>
      </c>
      <c r="N1029" s="209">
        <v>4.7168999999999999</v>
      </c>
      <c r="O1029" s="209">
        <v>4.9481999999999999</v>
      </c>
      <c r="P1029" s="209">
        <v>0.13200000000000001</v>
      </c>
      <c r="Q1029" s="209">
        <v>0.157</v>
      </c>
      <c r="R1029" s="209">
        <v>5.2754000000000003</v>
      </c>
      <c r="S1029" s="209">
        <v>1.4999999999999999E-2</v>
      </c>
      <c r="T1029" s="209">
        <v>1.7000000000000001E-2</v>
      </c>
      <c r="U1029" s="209">
        <v>1.4E-2</v>
      </c>
      <c r="V1029" s="209">
        <v>1.4E-2</v>
      </c>
      <c r="W1029" s="209">
        <v>0</v>
      </c>
      <c r="X1029" s="209" t="s">
        <v>188</v>
      </c>
      <c r="Y1029" s="209" t="s">
        <v>89</v>
      </c>
      <c r="Z1029" s="209" t="s">
        <v>207</v>
      </c>
    </row>
    <row r="1030" spans="1:26" s="209" customFormat="1" ht="16.5" customHeight="1" x14ac:dyDescent="0.25">
      <c r="A1030" s="207">
        <v>5180</v>
      </c>
      <c r="B1030" s="208">
        <v>43191</v>
      </c>
      <c r="C1030" s="209" t="s">
        <v>1004</v>
      </c>
      <c r="D1030" s="209">
        <v>69</v>
      </c>
      <c r="E1030" s="209">
        <v>51</v>
      </c>
      <c r="F1030" s="209" t="s">
        <v>187</v>
      </c>
      <c r="G1030" s="209">
        <v>916148</v>
      </c>
      <c r="H1030" s="209">
        <v>13160</v>
      </c>
      <c r="I1030" s="209">
        <v>36.200000000000003</v>
      </c>
      <c r="J1030" s="209">
        <v>90</v>
      </c>
      <c r="K1030" s="209">
        <v>90</v>
      </c>
      <c r="L1030" s="209">
        <v>33.5</v>
      </c>
      <c r="M1030" s="209">
        <v>0.85757575757575755</v>
      </c>
      <c r="N1030" s="209">
        <v>5.2900999999999998</v>
      </c>
      <c r="O1030" s="209">
        <v>4.8787000000000003</v>
      </c>
      <c r="P1030" s="209">
        <v>0.184</v>
      </c>
      <c r="Q1030" s="209">
        <v>0.192</v>
      </c>
      <c r="R1030" s="209">
        <v>5.3863000000000003</v>
      </c>
      <c r="S1030" s="209">
        <v>1.9E-2</v>
      </c>
      <c r="T1030" s="209">
        <v>2.1000000000000001E-2</v>
      </c>
      <c r="U1030" s="209">
        <v>1.7000000000000001E-2</v>
      </c>
      <c r="V1030" s="209">
        <v>1.7000000000000001E-2</v>
      </c>
      <c r="W1030" s="209">
        <v>0</v>
      </c>
      <c r="X1030" s="209" t="s">
        <v>188</v>
      </c>
      <c r="Y1030" s="209" t="s">
        <v>89</v>
      </c>
      <c r="Z1030" s="209" t="s">
        <v>207</v>
      </c>
    </row>
    <row r="1031" spans="1:26" s="209" customFormat="1" ht="16.5" customHeight="1" x14ac:dyDescent="0.25">
      <c r="A1031" s="207">
        <v>5179</v>
      </c>
      <c r="B1031" s="208">
        <v>43191</v>
      </c>
      <c r="C1031" s="209" t="s">
        <v>278</v>
      </c>
      <c r="D1031" s="209">
        <v>69</v>
      </c>
      <c r="E1031" s="209">
        <v>51</v>
      </c>
      <c r="F1031" s="209" t="s">
        <v>187</v>
      </c>
      <c r="G1031" s="209">
        <v>916148</v>
      </c>
      <c r="H1031" s="209">
        <v>13160</v>
      </c>
      <c r="I1031" s="209">
        <v>36.6</v>
      </c>
      <c r="J1031" s="209">
        <v>89</v>
      </c>
      <c r="K1031" s="209">
        <v>89</v>
      </c>
      <c r="L1031" s="209">
        <v>34</v>
      </c>
      <c r="M1031" s="209">
        <v>0.85498489425981872</v>
      </c>
      <c r="N1031" s="209">
        <v>4.593</v>
      </c>
      <c r="O1031" s="209">
        <v>5.0087000000000002</v>
      </c>
      <c r="P1031" s="209">
        <v>0.182</v>
      </c>
      <c r="Q1031" s="209">
        <v>0.218</v>
      </c>
      <c r="R1031" s="209">
        <v>5.3863000000000003</v>
      </c>
      <c r="S1031" s="209">
        <v>2.1000000000000001E-2</v>
      </c>
      <c r="T1031" s="209">
        <v>2.3E-2</v>
      </c>
      <c r="U1031" s="209">
        <v>1.9E-2</v>
      </c>
      <c r="V1031" s="209">
        <v>1.9E-2</v>
      </c>
      <c r="W1031" s="209">
        <v>0</v>
      </c>
      <c r="X1031" s="209" t="s">
        <v>188</v>
      </c>
      <c r="Y1031" s="209" t="s">
        <v>89</v>
      </c>
      <c r="Z1031" s="209" t="s">
        <v>207</v>
      </c>
    </row>
    <row r="1032" spans="1:26" s="209" customFormat="1" ht="16.5" customHeight="1" x14ac:dyDescent="0.25">
      <c r="A1032" s="207">
        <v>5178</v>
      </c>
      <c r="B1032" s="208">
        <v>43191</v>
      </c>
      <c r="C1032" s="209" t="s">
        <v>301</v>
      </c>
      <c r="D1032" s="209">
        <v>69</v>
      </c>
      <c r="E1032" s="209">
        <v>51</v>
      </c>
      <c r="F1032" s="209" t="s">
        <v>187</v>
      </c>
      <c r="G1032" s="209">
        <v>916148</v>
      </c>
      <c r="H1032" s="209">
        <v>13160</v>
      </c>
      <c r="I1032" s="209">
        <v>36.5</v>
      </c>
      <c r="J1032" s="209">
        <v>90</v>
      </c>
      <c r="K1032" s="209">
        <v>90</v>
      </c>
      <c r="L1032" s="209">
        <v>33.799999999999997</v>
      </c>
      <c r="M1032" s="209">
        <v>0.85601935874168178</v>
      </c>
      <c r="N1032" s="209">
        <v>4.7409999999999997</v>
      </c>
      <c r="O1032" s="209">
        <v>4.8960999999999997</v>
      </c>
      <c r="P1032" s="209">
        <v>0.124</v>
      </c>
      <c r="Q1032" s="209">
        <v>0.152</v>
      </c>
      <c r="R1032" s="209">
        <v>5.3863000000000003</v>
      </c>
      <c r="S1032" s="209">
        <v>1.4E-2</v>
      </c>
      <c r="T1032" s="209">
        <v>1.7000000000000001E-2</v>
      </c>
      <c r="U1032" s="209">
        <v>1.2999999999999999E-2</v>
      </c>
      <c r="V1032" s="209">
        <v>1.2999999999999999E-2</v>
      </c>
      <c r="W1032" s="209">
        <v>0</v>
      </c>
      <c r="X1032" s="209" t="s">
        <v>188</v>
      </c>
      <c r="Y1032" s="209" t="s">
        <v>89</v>
      </c>
      <c r="Z1032" s="209" t="s">
        <v>207</v>
      </c>
    </row>
    <row r="1033" spans="1:26" s="209" customFormat="1" ht="16.5" customHeight="1" x14ac:dyDescent="0.25">
      <c r="A1033" s="207">
        <v>5177</v>
      </c>
      <c r="B1033" s="208">
        <v>43190</v>
      </c>
      <c r="C1033" s="209" t="s">
        <v>215</v>
      </c>
      <c r="D1033" s="209">
        <v>70</v>
      </c>
      <c r="E1033" s="209">
        <v>50</v>
      </c>
      <c r="F1033" s="209" t="s">
        <v>187</v>
      </c>
      <c r="G1033" s="209">
        <v>916148</v>
      </c>
      <c r="H1033" s="209">
        <v>13160</v>
      </c>
      <c r="I1033" s="209">
        <v>36.299999999999997</v>
      </c>
      <c r="J1033" s="209">
        <v>90</v>
      </c>
      <c r="K1033" s="209">
        <v>90</v>
      </c>
      <c r="L1033" s="209">
        <v>33.6</v>
      </c>
      <c r="M1033" s="209">
        <v>0.85705632949727439</v>
      </c>
      <c r="N1033" s="209">
        <v>4.8959999999999999</v>
      </c>
      <c r="O1033" s="209">
        <v>4.7538</v>
      </c>
      <c r="P1033" s="209">
        <v>0.191</v>
      </c>
      <c r="Q1033" s="209">
        <v>0.22500000000000001</v>
      </c>
      <c r="R1033" s="209">
        <v>5.0564</v>
      </c>
      <c r="S1033" s="209">
        <v>0.02</v>
      </c>
      <c r="T1033" s="209">
        <v>2.4E-2</v>
      </c>
      <c r="U1033" s="209">
        <v>1.9E-2</v>
      </c>
      <c r="V1033" s="209">
        <v>1.9E-2</v>
      </c>
      <c r="W1033" s="209">
        <v>0</v>
      </c>
      <c r="X1033" s="209" t="s">
        <v>188</v>
      </c>
      <c r="Y1033" s="209" t="s">
        <v>89</v>
      </c>
      <c r="Z1033" s="209" t="s">
        <v>207</v>
      </c>
    </row>
    <row r="1034" spans="1:26" s="209" customFormat="1" ht="16.5" customHeight="1" x14ac:dyDescent="0.25">
      <c r="A1034" s="207">
        <v>5176</v>
      </c>
      <c r="B1034" s="208">
        <v>43190</v>
      </c>
      <c r="C1034" s="209" t="s">
        <v>245</v>
      </c>
      <c r="D1034" s="209">
        <v>70</v>
      </c>
      <c r="E1034" s="209">
        <v>50</v>
      </c>
      <c r="F1034" s="209" t="s">
        <v>187</v>
      </c>
      <c r="G1034" s="209">
        <v>916148</v>
      </c>
      <c r="H1034" s="209">
        <v>13160</v>
      </c>
      <c r="I1034" s="209">
        <v>36</v>
      </c>
      <c r="J1034" s="209">
        <v>89</v>
      </c>
      <c r="K1034" s="209">
        <v>89</v>
      </c>
      <c r="L1034" s="209">
        <v>33.4</v>
      </c>
      <c r="M1034" s="209">
        <v>0.85809581564584592</v>
      </c>
      <c r="N1034" s="209">
        <v>4.7714999999999996</v>
      </c>
      <c r="O1034" s="209">
        <v>4.9127999999999998</v>
      </c>
      <c r="P1034" s="209">
        <v>0.158</v>
      </c>
      <c r="Q1034" s="209">
        <v>0.19400000000000001</v>
      </c>
      <c r="R1034" s="209">
        <v>5.0564</v>
      </c>
      <c r="S1034" s="209">
        <v>1.7000000000000001E-2</v>
      </c>
      <c r="T1034" s="209">
        <v>0.02</v>
      </c>
      <c r="U1034" s="209">
        <v>1.6E-2</v>
      </c>
      <c r="V1034" s="209">
        <v>1.6E-2</v>
      </c>
      <c r="W1034" s="209">
        <v>0</v>
      </c>
      <c r="X1034" s="209" t="s">
        <v>188</v>
      </c>
      <c r="Y1034" s="209" t="s">
        <v>89</v>
      </c>
      <c r="Z1034" s="209" t="s">
        <v>207</v>
      </c>
    </row>
    <row r="1035" spans="1:26" s="209" customFormat="1" ht="16.5" customHeight="1" x14ac:dyDescent="0.25">
      <c r="A1035" s="207">
        <v>5175</v>
      </c>
      <c r="B1035" s="208">
        <v>43190</v>
      </c>
      <c r="C1035" s="209" t="s">
        <v>590</v>
      </c>
      <c r="D1035" s="209">
        <v>70</v>
      </c>
      <c r="E1035" s="209">
        <v>50</v>
      </c>
      <c r="F1035" s="209" t="s">
        <v>193</v>
      </c>
      <c r="G1035" s="209">
        <v>625212</v>
      </c>
      <c r="H1035" s="209">
        <v>13160</v>
      </c>
      <c r="I1035" s="209">
        <v>24.1</v>
      </c>
      <c r="J1035" s="209">
        <v>116</v>
      </c>
      <c r="K1035" s="209">
        <v>116</v>
      </c>
      <c r="L1035" s="209">
        <v>20.7</v>
      </c>
      <c r="M1035" s="209">
        <v>0.92969776609724053</v>
      </c>
      <c r="N1035" s="209">
        <v>4.4781000000000004</v>
      </c>
      <c r="O1035" s="209">
        <v>4.6891999999999996</v>
      </c>
      <c r="P1035" s="209">
        <v>0.39500000000000002</v>
      </c>
      <c r="Q1035" s="209">
        <v>0.41699999999999998</v>
      </c>
      <c r="R1035" s="209">
        <v>5.0564</v>
      </c>
      <c r="S1035" s="209">
        <v>4.4999999999999998E-2</v>
      </c>
      <c r="T1035" s="209">
        <v>4.4999999999999998E-2</v>
      </c>
      <c r="U1035" s="209">
        <v>4.2000000000000003E-2</v>
      </c>
      <c r="V1035" s="209">
        <v>4.2000000000000003E-2</v>
      </c>
      <c r="W1035" s="209">
        <v>0</v>
      </c>
      <c r="X1035" s="209" t="s">
        <v>188</v>
      </c>
      <c r="Y1035" s="209" t="s">
        <v>89</v>
      </c>
      <c r="Z1035" s="209" t="s">
        <v>198</v>
      </c>
    </row>
    <row r="1036" spans="1:26" s="209" customFormat="1" ht="16.5" customHeight="1" x14ac:dyDescent="0.25">
      <c r="A1036" s="207">
        <v>5174</v>
      </c>
      <c r="B1036" s="208">
        <v>43190</v>
      </c>
      <c r="C1036" s="209" t="s">
        <v>474</v>
      </c>
      <c r="D1036" s="209">
        <v>70</v>
      </c>
      <c r="E1036" s="209">
        <v>50</v>
      </c>
      <c r="F1036" s="209" t="s">
        <v>193</v>
      </c>
      <c r="G1036" s="209">
        <v>625212</v>
      </c>
      <c r="H1036" s="209">
        <v>13160</v>
      </c>
      <c r="I1036" s="209">
        <v>23.1</v>
      </c>
      <c r="J1036" s="209">
        <v>114</v>
      </c>
      <c r="K1036" s="209">
        <v>114</v>
      </c>
      <c r="L1036" s="209">
        <v>19.899999999999999</v>
      </c>
      <c r="M1036" s="209">
        <v>0.93461030383091148</v>
      </c>
      <c r="N1036" s="209">
        <v>4.7736000000000001</v>
      </c>
      <c r="O1036" s="209">
        <v>4.8038999999999996</v>
      </c>
      <c r="P1036" s="209">
        <v>0.61799999999999999</v>
      </c>
      <c r="Q1036" s="209">
        <v>0.68200000000000005</v>
      </c>
      <c r="R1036" s="209">
        <v>5.0564</v>
      </c>
      <c r="S1036" s="209">
        <v>6.5000000000000002E-2</v>
      </c>
      <c r="T1036" s="209">
        <v>7.1999999999999995E-2</v>
      </c>
      <c r="U1036" s="209">
        <v>6.4000000000000001E-2</v>
      </c>
      <c r="V1036" s="209">
        <v>6.4000000000000001E-2</v>
      </c>
      <c r="W1036" s="209">
        <v>0</v>
      </c>
      <c r="X1036" s="209" t="s">
        <v>188</v>
      </c>
      <c r="Y1036" s="209" t="s">
        <v>89</v>
      </c>
      <c r="Z1036" s="209" t="s">
        <v>198</v>
      </c>
    </row>
    <row r="1037" spans="1:26" s="209" customFormat="1" ht="16.5" customHeight="1" x14ac:dyDescent="0.25">
      <c r="A1037" s="207">
        <v>5173</v>
      </c>
      <c r="B1037" s="208">
        <v>43190</v>
      </c>
      <c r="C1037" s="209" t="s">
        <v>448</v>
      </c>
      <c r="D1037" s="209">
        <v>70</v>
      </c>
      <c r="E1037" s="209">
        <v>50</v>
      </c>
      <c r="F1037" s="209" t="s">
        <v>193</v>
      </c>
      <c r="G1037" s="209">
        <v>625212</v>
      </c>
      <c r="H1037" s="209">
        <v>13160</v>
      </c>
      <c r="I1037" s="209">
        <v>24.1</v>
      </c>
      <c r="J1037" s="209">
        <v>114</v>
      </c>
      <c r="K1037" s="209">
        <v>114</v>
      </c>
      <c r="L1037" s="209">
        <v>20.9</v>
      </c>
      <c r="M1037" s="209">
        <v>0.92847769028871385</v>
      </c>
      <c r="N1037" s="209">
        <v>4.0083000000000002</v>
      </c>
      <c r="O1037" s="209">
        <v>4.9146999999999998</v>
      </c>
      <c r="P1037" s="209">
        <v>0.48899999999999999</v>
      </c>
      <c r="Q1037" s="209">
        <v>0.52600000000000002</v>
      </c>
      <c r="R1037" s="209">
        <v>5.0564</v>
      </c>
      <c r="S1037" s="209">
        <v>6.2E-2</v>
      </c>
      <c r="T1037" s="209">
        <v>5.3999999999999999E-2</v>
      </c>
      <c r="U1037" s="209">
        <v>5.3999999999999999E-2</v>
      </c>
      <c r="V1037" s="209">
        <v>5.3999999999999999E-2</v>
      </c>
      <c r="W1037" s="209">
        <v>0</v>
      </c>
      <c r="X1037" s="209" t="s">
        <v>188</v>
      </c>
      <c r="Y1037" s="209" t="s">
        <v>89</v>
      </c>
      <c r="Z1037" s="209" t="s">
        <v>198</v>
      </c>
    </row>
    <row r="1038" spans="1:26" s="209" customFormat="1" ht="16.5" customHeight="1" x14ac:dyDescent="0.25">
      <c r="A1038" s="207">
        <v>5172</v>
      </c>
      <c r="B1038" s="208">
        <v>43190</v>
      </c>
      <c r="C1038" s="209" t="s">
        <v>996</v>
      </c>
      <c r="D1038" s="209">
        <v>70</v>
      </c>
      <c r="E1038" s="209">
        <v>50</v>
      </c>
      <c r="F1038" s="209" t="s">
        <v>193</v>
      </c>
      <c r="G1038" s="209">
        <v>625212</v>
      </c>
      <c r="H1038" s="209">
        <v>13160</v>
      </c>
      <c r="I1038" s="209">
        <v>24.6</v>
      </c>
      <c r="J1038" s="209">
        <v>115</v>
      </c>
      <c r="K1038" s="209">
        <v>115</v>
      </c>
      <c r="L1038" s="209">
        <v>21.3</v>
      </c>
      <c r="M1038" s="209">
        <v>0.92604712041884807</v>
      </c>
      <c r="N1038" s="209">
        <v>4.9363999999999999</v>
      </c>
      <c r="O1038" s="209">
        <v>4.9081000000000001</v>
      </c>
      <c r="P1038" s="209">
        <v>0.38100000000000001</v>
      </c>
      <c r="Q1038" s="209">
        <v>0.41099999999999998</v>
      </c>
      <c r="R1038" s="209">
        <v>5.0564</v>
      </c>
      <c r="S1038" s="209">
        <v>3.9E-2</v>
      </c>
      <c r="T1038" s="209">
        <v>4.2000000000000003E-2</v>
      </c>
      <c r="U1038" s="209">
        <v>3.7999999999999999E-2</v>
      </c>
      <c r="V1038" s="209">
        <v>3.7999999999999999E-2</v>
      </c>
      <c r="W1038" s="209">
        <v>0</v>
      </c>
      <c r="X1038" s="209" t="s">
        <v>188</v>
      </c>
      <c r="Y1038" s="209" t="s">
        <v>89</v>
      </c>
      <c r="Z1038" s="209" t="s">
        <v>198</v>
      </c>
    </row>
    <row r="1039" spans="1:26" s="209" customFormat="1" ht="16.5" customHeight="1" x14ac:dyDescent="0.25">
      <c r="A1039" s="207">
        <v>5171</v>
      </c>
      <c r="B1039" s="208">
        <v>43190</v>
      </c>
      <c r="C1039" s="209" t="s">
        <v>1283</v>
      </c>
      <c r="D1039" s="209">
        <v>70</v>
      </c>
      <c r="E1039" s="209">
        <v>50</v>
      </c>
      <c r="F1039" s="209" t="s">
        <v>193</v>
      </c>
      <c r="G1039" s="209">
        <v>625212</v>
      </c>
      <c r="H1039" s="209">
        <v>13160</v>
      </c>
      <c r="I1039" s="209">
        <v>24.4</v>
      </c>
      <c r="J1039" s="209">
        <v>115</v>
      </c>
      <c r="K1039" s="209">
        <v>115</v>
      </c>
      <c r="L1039" s="209">
        <v>21.1</v>
      </c>
      <c r="M1039" s="209">
        <v>0.92726081258191351</v>
      </c>
      <c r="N1039" s="209">
        <v>4.8235999999999999</v>
      </c>
      <c r="O1039" s="209">
        <v>5.0039999999999996</v>
      </c>
      <c r="P1039" s="209">
        <v>0.48899999999999999</v>
      </c>
      <c r="Q1039" s="209">
        <v>0.54700000000000004</v>
      </c>
      <c r="R1039" s="209">
        <v>5.0564</v>
      </c>
      <c r="S1039" s="209">
        <v>5.0999999999999997E-2</v>
      </c>
      <c r="T1039" s="209">
        <v>5.5E-2</v>
      </c>
      <c r="U1039" s="209">
        <v>4.9000000000000002E-2</v>
      </c>
      <c r="V1039" s="209">
        <v>4.9000000000000002E-2</v>
      </c>
      <c r="W1039" s="209">
        <v>0</v>
      </c>
      <c r="X1039" s="209" t="s">
        <v>188</v>
      </c>
      <c r="Y1039" s="209" t="s">
        <v>89</v>
      </c>
      <c r="Z1039" s="209" t="s">
        <v>198</v>
      </c>
    </row>
    <row r="1040" spans="1:26" s="209" customFormat="1" ht="16.5" customHeight="1" x14ac:dyDescent="0.25">
      <c r="A1040" s="207">
        <v>5170</v>
      </c>
      <c r="B1040" s="208">
        <v>43189</v>
      </c>
      <c r="C1040" s="209" t="s">
        <v>1351</v>
      </c>
      <c r="D1040" s="209">
        <v>68.2</v>
      </c>
      <c r="E1040" s="209">
        <v>71</v>
      </c>
      <c r="F1040" s="209" t="s">
        <v>291</v>
      </c>
      <c r="G1040" s="209">
        <v>521333</v>
      </c>
      <c r="H1040" s="209">
        <v>13160</v>
      </c>
      <c r="I1040" s="209">
        <v>16.8</v>
      </c>
      <c r="J1040" s="209">
        <v>114</v>
      </c>
      <c r="K1040" s="209">
        <v>114</v>
      </c>
      <c r="L1040" s="209">
        <v>14</v>
      </c>
      <c r="M1040" s="209">
        <v>0.97250859106529208</v>
      </c>
      <c r="N1040" s="209">
        <v>2.1046999999999998</v>
      </c>
      <c r="O1040" s="209">
        <v>1.8063</v>
      </c>
      <c r="P1040" s="209">
        <v>1.8839999999999999</v>
      </c>
      <c r="Q1040" s="209">
        <v>1.657</v>
      </c>
      <c r="R1040" s="209">
        <v>5.0819999999999999</v>
      </c>
      <c r="S1040" s="209">
        <v>0.45500000000000002</v>
      </c>
      <c r="T1040" s="209">
        <v>0.46600000000000003</v>
      </c>
      <c r="U1040" s="209">
        <v>0.44800000000000001</v>
      </c>
      <c r="V1040" s="209">
        <v>0.44800000000000001</v>
      </c>
      <c r="W1040" s="209">
        <v>0</v>
      </c>
      <c r="X1040" s="209" t="s">
        <v>188</v>
      </c>
      <c r="Y1040" s="209" t="s">
        <v>89</v>
      </c>
      <c r="Z1040" s="209" t="s">
        <v>198</v>
      </c>
    </row>
    <row r="1041" spans="1:26" s="209" customFormat="1" ht="16.5" customHeight="1" x14ac:dyDescent="0.25">
      <c r="A1041" s="207">
        <v>5169</v>
      </c>
      <c r="B1041" s="208">
        <v>43189</v>
      </c>
      <c r="C1041" s="209" t="s">
        <v>489</v>
      </c>
      <c r="D1041" s="209">
        <v>68.2</v>
      </c>
      <c r="E1041" s="209">
        <v>71</v>
      </c>
      <c r="F1041" s="209" t="s">
        <v>291</v>
      </c>
      <c r="G1041" s="209">
        <v>521333</v>
      </c>
      <c r="H1041" s="209">
        <v>13160</v>
      </c>
      <c r="I1041" s="209">
        <v>16.8</v>
      </c>
      <c r="J1041" s="209">
        <v>114</v>
      </c>
      <c r="K1041" s="209">
        <v>114</v>
      </c>
      <c r="L1041" s="209">
        <v>14</v>
      </c>
      <c r="M1041" s="209">
        <v>0.97250859106529208</v>
      </c>
      <c r="N1041" s="209">
        <v>1.9411</v>
      </c>
      <c r="O1041" s="209">
        <v>2.0047000000000001</v>
      </c>
      <c r="P1041" s="209">
        <v>1.887</v>
      </c>
      <c r="Q1041" s="209">
        <v>1.857</v>
      </c>
      <c r="R1041" s="209">
        <v>5.0819999999999999</v>
      </c>
      <c r="S1041" s="209">
        <v>0.49399999999999999</v>
      </c>
      <c r="T1041" s="209">
        <v>0.47099999999999997</v>
      </c>
      <c r="U1041" s="209">
        <v>0.46899999999999997</v>
      </c>
      <c r="V1041" s="209">
        <v>0.46899999999999997</v>
      </c>
      <c r="W1041" s="209">
        <v>0</v>
      </c>
      <c r="X1041" s="209" t="s">
        <v>188</v>
      </c>
      <c r="Y1041" s="209" t="s">
        <v>89</v>
      </c>
      <c r="Z1041" s="209" t="s">
        <v>198</v>
      </c>
    </row>
    <row r="1042" spans="1:26" s="209" customFormat="1" ht="16.5" customHeight="1" x14ac:dyDescent="0.25">
      <c r="A1042" s="207">
        <v>5168</v>
      </c>
      <c r="B1042" s="208">
        <v>43189</v>
      </c>
      <c r="C1042" s="209" t="s">
        <v>1350</v>
      </c>
      <c r="D1042" s="209">
        <v>68.2</v>
      </c>
      <c r="E1042" s="209">
        <v>71</v>
      </c>
      <c r="F1042" s="209" t="s">
        <v>291</v>
      </c>
      <c r="G1042" s="209">
        <v>521333</v>
      </c>
      <c r="H1042" s="209">
        <v>13160</v>
      </c>
      <c r="I1042" s="209">
        <v>16.7</v>
      </c>
      <c r="J1042" s="209">
        <v>114</v>
      </c>
      <c r="K1042" s="209">
        <v>114</v>
      </c>
      <c r="L1042" s="209">
        <v>13.9</v>
      </c>
      <c r="M1042" s="209">
        <v>0.97317744154057773</v>
      </c>
      <c r="N1042" s="209">
        <v>1.8623000000000001</v>
      </c>
      <c r="O1042" s="209">
        <v>1.9008</v>
      </c>
      <c r="P1042" s="209">
        <v>1.637</v>
      </c>
      <c r="Q1042" s="209">
        <v>1.641</v>
      </c>
      <c r="R1042" s="209">
        <v>5.0819999999999999</v>
      </c>
      <c r="S1042" s="209">
        <v>0.44700000000000001</v>
      </c>
      <c r="T1042" s="209">
        <v>0.439</v>
      </c>
      <c r="U1042" s="209">
        <v>0.43099999999999999</v>
      </c>
      <c r="V1042" s="209">
        <v>0.43099999999999999</v>
      </c>
      <c r="W1042" s="209">
        <v>0</v>
      </c>
      <c r="X1042" s="209" t="s">
        <v>1052</v>
      </c>
      <c r="Y1042" s="209" t="s">
        <v>89</v>
      </c>
      <c r="Z1042" s="209" t="s">
        <v>198</v>
      </c>
    </row>
    <row r="1043" spans="1:26" s="209" customFormat="1" ht="16.5" customHeight="1" x14ac:dyDescent="0.25">
      <c r="A1043" s="207">
        <v>5167</v>
      </c>
      <c r="B1043" s="208">
        <v>43189</v>
      </c>
      <c r="C1043" s="209" t="s">
        <v>1025</v>
      </c>
      <c r="D1043" s="209">
        <v>68.2</v>
      </c>
      <c r="E1043" s="209">
        <v>71</v>
      </c>
      <c r="F1043" s="209" t="s">
        <v>291</v>
      </c>
      <c r="G1043" s="209">
        <v>521333</v>
      </c>
      <c r="H1043" s="209">
        <v>13160</v>
      </c>
      <c r="I1043" s="209">
        <v>16.8</v>
      </c>
      <c r="J1043" s="209">
        <v>114</v>
      </c>
      <c r="K1043" s="209">
        <v>114</v>
      </c>
      <c r="L1043" s="209">
        <v>14</v>
      </c>
      <c r="M1043" s="209">
        <v>0.97250859106529208</v>
      </c>
      <c r="N1043" s="209">
        <v>2.1762999999999999</v>
      </c>
      <c r="O1043" s="209">
        <v>1.9924999999999999</v>
      </c>
      <c r="P1043" s="209">
        <v>1.992</v>
      </c>
      <c r="Q1043" s="209">
        <v>1.847</v>
      </c>
      <c r="R1043" s="209">
        <v>5.0819999999999999</v>
      </c>
      <c r="S1043" s="209">
        <v>0.46500000000000002</v>
      </c>
      <c r="T1043" s="209">
        <v>0.47099999999999997</v>
      </c>
      <c r="U1043" s="209">
        <v>0.45500000000000002</v>
      </c>
      <c r="V1043" s="209">
        <v>0.45500000000000002</v>
      </c>
      <c r="W1043" s="209">
        <v>0</v>
      </c>
      <c r="X1043" s="209" t="s">
        <v>1052</v>
      </c>
      <c r="Y1043" s="209" t="s">
        <v>89</v>
      </c>
      <c r="Z1043" s="209" t="s">
        <v>198</v>
      </c>
    </row>
    <row r="1044" spans="1:26" s="209" customFormat="1" ht="16.5" customHeight="1" x14ac:dyDescent="0.25">
      <c r="A1044" s="207">
        <v>5166</v>
      </c>
      <c r="B1044" s="208">
        <v>43189</v>
      </c>
      <c r="C1044" s="209" t="s">
        <v>1349</v>
      </c>
      <c r="D1044" s="209">
        <v>68.2</v>
      </c>
      <c r="E1044" s="209">
        <v>71</v>
      </c>
      <c r="F1044" s="209" t="s">
        <v>291</v>
      </c>
      <c r="G1044" s="209">
        <v>521333</v>
      </c>
      <c r="H1044" s="209">
        <v>13160</v>
      </c>
      <c r="I1044" s="209">
        <v>16.899999999999999</v>
      </c>
      <c r="J1044" s="209">
        <v>114</v>
      </c>
      <c r="K1044" s="209">
        <v>114</v>
      </c>
      <c r="L1044" s="209">
        <v>14.1</v>
      </c>
      <c r="M1044" s="209">
        <v>0.97184065934065933</v>
      </c>
      <c r="N1044" s="209">
        <v>2.0678999999999998</v>
      </c>
      <c r="O1044" s="209">
        <v>1.9323999999999999</v>
      </c>
      <c r="P1044" s="209">
        <v>1.7490000000000001</v>
      </c>
      <c r="Q1044" s="209">
        <v>1.665</v>
      </c>
      <c r="R1044" s="209">
        <v>5.0819999999999999</v>
      </c>
      <c r="S1044" s="209">
        <v>0.43</v>
      </c>
      <c r="T1044" s="209">
        <v>0.438</v>
      </c>
      <c r="U1044" s="209">
        <v>0.42199999999999999</v>
      </c>
      <c r="V1044" s="209">
        <v>0.42199999999999999</v>
      </c>
      <c r="W1044" s="209">
        <v>0</v>
      </c>
      <c r="X1044" s="209" t="s">
        <v>1052</v>
      </c>
      <c r="Y1044" s="209" t="s">
        <v>89</v>
      </c>
      <c r="Z1044" s="209" t="s">
        <v>198</v>
      </c>
    </row>
    <row r="1045" spans="1:26" s="209" customFormat="1" ht="16.5" customHeight="1" x14ac:dyDescent="0.25">
      <c r="A1045" s="207">
        <v>5165</v>
      </c>
      <c r="B1045" s="208">
        <v>43189</v>
      </c>
      <c r="C1045" s="209" t="s">
        <v>1348</v>
      </c>
      <c r="D1045" s="209">
        <v>68.2</v>
      </c>
      <c r="E1045" s="209">
        <v>71</v>
      </c>
      <c r="F1045" s="209" t="s">
        <v>291</v>
      </c>
      <c r="G1045" s="209">
        <v>521333</v>
      </c>
      <c r="H1045" s="209">
        <v>13160</v>
      </c>
      <c r="I1045" s="209">
        <v>16.899999999999999</v>
      </c>
      <c r="J1045" s="209">
        <v>114</v>
      </c>
      <c r="K1045" s="209">
        <v>114</v>
      </c>
      <c r="L1045" s="209">
        <v>14.1</v>
      </c>
      <c r="M1045" s="209">
        <v>0.97184065934065933</v>
      </c>
      <c r="N1045" s="209">
        <v>1.9813000000000001</v>
      </c>
      <c r="O1045" s="209">
        <v>1.9451000000000001</v>
      </c>
      <c r="P1045" s="209">
        <v>1.786</v>
      </c>
      <c r="Q1045" s="209">
        <v>1.708</v>
      </c>
      <c r="R1045" s="209">
        <v>5.0819999999999999</v>
      </c>
      <c r="S1045" s="209">
        <v>0.45800000000000002</v>
      </c>
      <c r="T1045" s="209">
        <v>0.44600000000000001</v>
      </c>
      <c r="U1045" s="209">
        <v>0.439</v>
      </c>
      <c r="V1045" s="209">
        <v>0.439</v>
      </c>
      <c r="W1045" s="209">
        <v>0</v>
      </c>
      <c r="X1045" s="209" t="s">
        <v>1052</v>
      </c>
      <c r="Y1045" s="209" t="s">
        <v>89</v>
      </c>
      <c r="Z1045" s="209" t="s">
        <v>198</v>
      </c>
    </row>
    <row r="1046" spans="1:26" s="209" customFormat="1" ht="16.5" customHeight="1" x14ac:dyDescent="0.25">
      <c r="A1046" s="207">
        <v>5164</v>
      </c>
      <c r="B1046" s="208">
        <v>43189</v>
      </c>
      <c r="C1046" s="209" t="s">
        <v>1347</v>
      </c>
      <c r="D1046" s="209">
        <v>68.2</v>
      </c>
      <c r="E1046" s="209">
        <v>71</v>
      </c>
      <c r="F1046" s="209" t="s">
        <v>291</v>
      </c>
      <c r="G1046" s="209">
        <v>521333</v>
      </c>
      <c r="H1046" s="209">
        <v>13160</v>
      </c>
      <c r="I1046" s="209">
        <v>16.7</v>
      </c>
      <c r="J1046" s="209">
        <v>114</v>
      </c>
      <c r="K1046" s="209">
        <v>114</v>
      </c>
      <c r="L1046" s="209">
        <v>13.9</v>
      </c>
      <c r="M1046" s="209">
        <v>0.97317744154057773</v>
      </c>
      <c r="N1046" s="209">
        <v>2.1497000000000002</v>
      </c>
      <c r="O1046" s="209">
        <v>2.0236000000000001</v>
      </c>
      <c r="P1046" s="209">
        <v>2.0830000000000002</v>
      </c>
      <c r="Q1046" s="209">
        <v>1.921</v>
      </c>
      <c r="R1046" s="209">
        <v>5.0819999999999999</v>
      </c>
      <c r="S1046" s="209">
        <v>0.49199999999999999</v>
      </c>
      <c r="T1046" s="209">
        <v>0.48199999999999998</v>
      </c>
      <c r="U1046" s="209">
        <v>0.47399999999999998</v>
      </c>
      <c r="V1046" s="209">
        <v>0.47399999999999998</v>
      </c>
      <c r="W1046" s="209">
        <v>0</v>
      </c>
      <c r="X1046" s="209" t="s">
        <v>1052</v>
      </c>
      <c r="Y1046" s="209" t="s">
        <v>89</v>
      </c>
      <c r="Z1046" s="209" t="s">
        <v>198</v>
      </c>
    </row>
    <row r="1047" spans="1:26" s="209" customFormat="1" ht="16.5" customHeight="1" x14ac:dyDescent="0.25">
      <c r="A1047" s="207">
        <v>5163</v>
      </c>
      <c r="B1047" s="208">
        <v>43189</v>
      </c>
      <c r="C1047" s="209" t="s">
        <v>827</v>
      </c>
      <c r="D1047" s="209">
        <v>68.2</v>
      </c>
      <c r="E1047" s="209">
        <v>71</v>
      </c>
      <c r="F1047" s="209" t="s">
        <v>193</v>
      </c>
      <c r="G1047" s="209">
        <v>625212</v>
      </c>
      <c r="H1047" s="209">
        <v>13160</v>
      </c>
      <c r="I1047" s="209">
        <v>24.1</v>
      </c>
      <c r="J1047" s="209">
        <v>114</v>
      </c>
      <c r="K1047" s="209">
        <v>114</v>
      </c>
      <c r="L1047" s="209">
        <v>20.9</v>
      </c>
      <c r="M1047" s="209">
        <v>0.92847769028871385</v>
      </c>
      <c r="N1047" s="209">
        <v>4.8802000000000003</v>
      </c>
      <c r="O1047" s="209">
        <v>5.0726000000000004</v>
      </c>
      <c r="P1047" s="209">
        <v>0.72799999999999998</v>
      </c>
      <c r="Q1047" s="209">
        <v>0.72</v>
      </c>
      <c r="R1047" s="209">
        <v>5.0819999999999999</v>
      </c>
      <c r="S1047" s="209">
        <v>7.5999999999999998E-2</v>
      </c>
      <c r="T1047" s="209">
        <v>7.1999999999999995E-2</v>
      </c>
      <c r="U1047" s="209">
        <v>6.9000000000000006E-2</v>
      </c>
      <c r="V1047" s="209">
        <v>6.9000000000000006E-2</v>
      </c>
      <c r="W1047" s="209">
        <v>0</v>
      </c>
      <c r="X1047" s="209" t="s">
        <v>1052</v>
      </c>
      <c r="Y1047" s="209" t="s">
        <v>89</v>
      </c>
      <c r="Z1047" s="209" t="s">
        <v>198</v>
      </c>
    </row>
    <row r="1048" spans="1:26" s="209" customFormat="1" ht="16.5" customHeight="1" x14ac:dyDescent="0.25">
      <c r="A1048" s="207">
        <v>5162</v>
      </c>
      <c r="B1048" s="208">
        <v>43189</v>
      </c>
      <c r="C1048" s="209" t="s">
        <v>827</v>
      </c>
      <c r="D1048" s="209">
        <v>68.2</v>
      </c>
      <c r="E1048" s="209">
        <v>71</v>
      </c>
      <c r="F1048" s="209" t="s">
        <v>193</v>
      </c>
      <c r="G1048" s="209">
        <v>625212</v>
      </c>
      <c r="H1048" s="209">
        <v>13160</v>
      </c>
      <c r="I1048" s="209">
        <v>24.2</v>
      </c>
      <c r="J1048" s="209">
        <v>114</v>
      </c>
      <c r="K1048" s="209">
        <v>114</v>
      </c>
      <c r="L1048" s="209">
        <v>20.2</v>
      </c>
      <c r="M1048" s="209">
        <v>0.93276203032300598</v>
      </c>
      <c r="N1048" s="209">
        <v>5.0827</v>
      </c>
      <c r="O1048" s="209">
        <v>4.9646999999999997</v>
      </c>
      <c r="P1048" s="209">
        <v>0.6</v>
      </c>
      <c r="Q1048" s="209">
        <v>0.63</v>
      </c>
      <c r="R1048" s="209">
        <v>5.0819999999999999</v>
      </c>
      <c r="S1048" s="209">
        <v>0.06</v>
      </c>
      <c r="T1048" s="209">
        <v>6.4000000000000001E-2</v>
      </c>
      <c r="U1048" s="209">
        <v>5.8000000000000003E-2</v>
      </c>
      <c r="V1048" s="209">
        <v>5.8000000000000003E-2</v>
      </c>
      <c r="W1048" s="209">
        <v>0</v>
      </c>
      <c r="X1048" s="209" t="s">
        <v>1052</v>
      </c>
      <c r="Y1048" s="209" t="s">
        <v>89</v>
      </c>
      <c r="Z1048" s="209" t="s">
        <v>207</v>
      </c>
    </row>
    <row r="1049" spans="1:26" s="209" customFormat="1" ht="16.5" customHeight="1" x14ac:dyDescent="0.25">
      <c r="A1049" s="207">
        <v>5161</v>
      </c>
      <c r="B1049" s="208">
        <v>43189</v>
      </c>
      <c r="C1049" s="209" t="s">
        <v>1061</v>
      </c>
      <c r="D1049" s="209">
        <v>68.2</v>
      </c>
      <c r="E1049" s="209">
        <v>71</v>
      </c>
      <c r="F1049" s="209" t="s">
        <v>193</v>
      </c>
      <c r="G1049" s="209">
        <v>625212</v>
      </c>
      <c r="H1049" s="209">
        <v>13160</v>
      </c>
      <c r="I1049" s="209">
        <v>24.2</v>
      </c>
      <c r="J1049" s="209">
        <v>114</v>
      </c>
      <c r="K1049" s="209">
        <v>114</v>
      </c>
      <c r="L1049" s="209">
        <v>21</v>
      </c>
      <c r="M1049" s="209">
        <v>0.9278688524590164</v>
      </c>
      <c r="N1049" s="209">
        <v>4.9505999999999997</v>
      </c>
      <c r="O1049" s="209">
        <v>4.9733999999999998</v>
      </c>
      <c r="P1049" s="209">
        <v>0.55200000000000005</v>
      </c>
      <c r="Q1049" s="209">
        <v>0.59299999999999997</v>
      </c>
      <c r="R1049" s="209">
        <v>5.0819999999999999</v>
      </c>
      <c r="S1049" s="209">
        <v>5.7000000000000002E-2</v>
      </c>
      <c r="T1049" s="209">
        <v>6.0999999999999999E-2</v>
      </c>
      <c r="U1049" s="209">
        <v>5.5E-2</v>
      </c>
      <c r="V1049" s="209">
        <v>5.5E-2</v>
      </c>
      <c r="W1049" s="209">
        <v>0</v>
      </c>
      <c r="X1049" s="209" t="s">
        <v>1052</v>
      </c>
      <c r="Y1049" s="209" t="s">
        <v>89</v>
      </c>
      <c r="Z1049" s="209" t="s">
        <v>198</v>
      </c>
    </row>
    <row r="1050" spans="1:26" s="209" customFormat="1" ht="16.5" customHeight="1" x14ac:dyDescent="0.25">
      <c r="A1050" s="207">
        <v>5160</v>
      </c>
      <c r="B1050" s="208">
        <v>43189</v>
      </c>
      <c r="C1050" s="209" t="s">
        <v>462</v>
      </c>
      <c r="D1050" s="209">
        <v>68.2</v>
      </c>
      <c r="E1050" s="209">
        <v>71</v>
      </c>
      <c r="F1050" s="209" t="s">
        <v>187</v>
      </c>
      <c r="G1050" s="209">
        <v>916148</v>
      </c>
      <c r="H1050" s="209">
        <v>13160</v>
      </c>
      <c r="I1050" s="209">
        <v>34.9</v>
      </c>
      <c r="J1050" s="209">
        <v>73.5</v>
      </c>
      <c r="K1050" s="209">
        <v>73.5</v>
      </c>
      <c r="L1050" s="209">
        <v>33.700000000000003</v>
      </c>
      <c r="M1050" s="209">
        <v>0.85653753026634394</v>
      </c>
      <c r="N1050" s="209">
        <v>4.9200999999999997</v>
      </c>
      <c r="O1050" s="209">
        <v>4.9934000000000003</v>
      </c>
      <c r="P1050" s="209">
        <v>0.28499999999999998</v>
      </c>
      <c r="Q1050" s="209">
        <v>0.33400000000000002</v>
      </c>
      <c r="R1050" s="209">
        <v>5.0819999999999999</v>
      </c>
      <c r="S1050" s="209">
        <v>2.9000000000000001E-2</v>
      </c>
      <c r="T1050" s="209">
        <v>3.4000000000000002E-2</v>
      </c>
      <c r="U1050" s="209">
        <v>2.7E-2</v>
      </c>
      <c r="V1050" s="209">
        <v>2.7E-2</v>
      </c>
      <c r="W1050" s="209">
        <v>0</v>
      </c>
      <c r="X1050" s="209" t="s">
        <v>1052</v>
      </c>
      <c r="Y1050" s="209" t="s">
        <v>89</v>
      </c>
      <c r="Z1050" s="209" t="s">
        <v>207</v>
      </c>
    </row>
    <row r="1051" spans="1:26" s="209" customFormat="1" ht="16.5" customHeight="1" x14ac:dyDescent="0.25">
      <c r="A1051" s="207">
        <v>5159</v>
      </c>
      <c r="B1051" s="208">
        <v>43189</v>
      </c>
      <c r="C1051" s="209" t="s">
        <v>400</v>
      </c>
      <c r="D1051" s="209">
        <v>68.2</v>
      </c>
      <c r="E1051" s="209">
        <v>71</v>
      </c>
      <c r="F1051" s="209" t="s">
        <v>193</v>
      </c>
      <c r="G1051" s="209">
        <v>625212</v>
      </c>
      <c r="H1051" s="209">
        <v>13160</v>
      </c>
      <c r="I1051" s="209">
        <v>24.6</v>
      </c>
      <c r="J1051" s="209">
        <v>114</v>
      </c>
      <c r="K1051" s="209">
        <v>114</v>
      </c>
      <c r="L1051" s="209">
        <v>21.3</v>
      </c>
      <c r="M1051" s="209">
        <v>0.92604712041884807</v>
      </c>
      <c r="N1051" s="209">
        <v>5.2035</v>
      </c>
      <c r="O1051" s="209">
        <v>5.0056000000000003</v>
      </c>
      <c r="P1051" s="209">
        <v>0.64600000000000002</v>
      </c>
      <c r="Q1051" s="209">
        <v>0.63700000000000001</v>
      </c>
      <c r="R1051" s="209">
        <v>5.0819999999999999</v>
      </c>
      <c r="S1051" s="209">
        <v>6.3E-2</v>
      </c>
      <c r="T1051" s="209">
        <v>6.5000000000000002E-2</v>
      </c>
      <c r="U1051" s="209">
        <v>5.8999999999999997E-2</v>
      </c>
      <c r="V1051" s="209">
        <v>5.8999999999999997E-2</v>
      </c>
      <c r="W1051" s="209">
        <v>0</v>
      </c>
      <c r="X1051" s="209" t="s">
        <v>1052</v>
      </c>
      <c r="Y1051" s="209" t="s">
        <v>89</v>
      </c>
      <c r="Z1051" s="209" t="s">
        <v>198</v>
      </c>
    </row>
    <row r="1052" spans="1:26" s="209" customFormat="1" ht="16.5" customHeight="1" x14ac:dyDescent="0.25">
      <c r="A1052" s="207">
        <v>5158</v>
      </c>
      <c r="B1052" s="208">
        <v>43189</v>
      </c>
      <c r="C1052" s="209" t="s">
        <v>694</v>
      </c>
      <c r="D1052" s="209">
        <v>68.2</v>
      </c>
      <c r="E1052" s="209">
        <v>71</v>
      </c>
      <c r="F1052" s="209" t="s">
        <v>187</v>
      </c>
      <c r="G1052" s="209">
        <v>916148</v>
      </c>
      <c r="H1052" s="209">
        <v>13160</v>
      </c>
      <c r="I1052" s="209">
        <v>34.9</v>
      </c>
      <c r="J1052" s="209">
        <v>75</v>
      </c>
      <c r="K1052" s="209">
        <v>75</v>
      </c>
      <c r="L1052" s="209">
        <v>33.6</v>
      </c>
      <c r="M1052" s="209">
        <v>0.85705632949727439</v>
      </c>
      <c r="N1052" s="209">
        <v>5.0343999999999998</v>
      </c>
      <c r="O1052" s="209">
        <v>4.8964999999999996</v>
      </c>
      <c r="P1052" s="209">
        <v>0.29399999999999998</v>
      </c>
      <c r="Q1052" s="209">
        <v>0.34200000000000003</v>
      </c>
      <c r="R1052" s="209">
        <v>5.0819999999999999</v>
      </c>
      <c r="S1052" s="209">
        <v>0.03</v>
      </c>
      <c r="T1052" s="209">
        <v>3.5000000000000003E-2</v>
      </c>
      <c r="U1052" s="209">
        <v>2.8000000000000001E-2</v>
      </c>
      <c r="V1052" s="209">
        <v>2.8000000000000001E-2</v>
      </c>
      <c r="W1052" s="209">
        <v>0</v>
      </c>
      <c r="X1052" s="209" t="s">
        <v>1052</v>
      </c>
      <c r="Y1052" s="209" t="s">
        <v>89</v>
      </c>
      <c r="Z1052" s="209" t="s">
        <v>207</v>
      </c>
    </row>
    <row r="1053" spans="1:26" s="209" customFormat="1" ht="16.5" customHeight="1" x14ac:dyDescent="0.25">
      <c r="A1053" s="207">
        <v>5157</v>
      </c>
      <c r="B1053" s="208">
        <v>43189</v>
      </c>
      <c r="C1053" s="209" t="s">
        <v>1346</v>
      </c>
      <c r="D1053" s="209">
        <v>68.2</v>
      </c>
      <c r="E1053" s="209">
        <v>71</v>
      </c>
      <c r="F1053" s="209" t="s">
        <v>193</v>
      </c>
      <c r="G1053" s="209">
        <v>625212</v>
      </c>
      <c r="H1053" s="209">
        <v>13160</v>
      </c>
      <c r="I1053" s="209">
        <v>23.8</v>
      </c>
      <c r="J1053" s="209">
        <v>114</v>
      </c>
      <c r="K1053" s="209">
        <v>114</v>
      </c>
      <c r="L1053" s="209">
        <v>20.6</v>
      </c>
      <c r="M1053" s="209">
        <v>0.93030900723208421</v>
      </c>
      <c r="N1053" s="209">
        <v>5.0340999999999996</v>
      </c>
      <c r="O1053" s="209">
        <v>5.2497999999999996</v>
      </c>
      <c r="P1053" s="209">
        <v>0.58099999999999996</v>
      </c>
      <c r="Q1053" s="209">
        <v>0.629</v>
      </c>
      <c r="R1053" s="209">
        <v>5.0819999999999999</v>
      </c>
      <c r="S1053" s="209">
        <v>5.8999999999999997E-2</v>
      </c>
      <c r="T1053" s="209">
        <v>6.0999999999999999E-2</v>
      </c>
      <c r="U1053" s="209">
        <v>5.6000000000000001E-2</v>
      </c>
      <c r="V1053" s="209">
        <v>5.6000000000000001E-2</v>
      </c>
      <c r="W1053" s="209">
        <v>0</v>
      </c>
      <c r="X1053" s="209" t="s">
        <v>1052</v>
      </c>
      <c r="Y1053" s="209" t="s">
        <v>89</v>
      </c>
      <c r="Z1053" s="209" t="s">
        <v>198</v>
      </c>
    </row>
    <row r="1054" spans="1:26" s="209" customFormat="1" ht="16.5" customHeight="1" x14ac:dyDescent="0.25">
      <c r="A1054" s="207">
        <v>5156</v>
      </c>
      <c r="B1054" s="208">
        <v>43189</v>
      </c>
      <c r="C1054" s="209" t="s">
        <v>669</v>
      </c>
      <c r="D1054" s="209">
        <v>68.2</v>
      </c>
      <c r="E1054" s="209">
        <v>71</v>
      </c>
      <c r="F1054" s="209" t="s">
        <v>187</v>
      </c>
      <c r="G1054" s="209">
        <v>916148</v>
      </c>
      <c r="H1054" s="209">
        <v>13160</v>
      </c>
      <c r="I1054" s="209">
        <v>35</v>
      </c>
      <c r="J1054" s="209">
        <v>76.5</v>
      </c>
      <c r="K1054" s="209">
        <v>76.5</v>
      </c>
      <c r="L1054" s="209">
        <v>33.5</v>
      </c>
      <c r="M1054" s="209">
        <v>0.85757575757575755</v>
      </c>
      <c r="N1054" s="209">
        <v>4.8677000000000001</v>
      </c>
      <c r="O1054" s="209">
        <v>4.8348000000000004</v>
      </c>
      <c r="P1054" s="209">
        <v>0.246</v>
      </c>
      <c r="Q1054" s="209">
        <v>0.28399999999999997</v>
      </c>
      <c r="R1054" s="209">
        <v>5.0819999999999999</v>
      </c>
      <c r="S1054" s="209">
        <v>2.5999999999999999E-2</v>
      </c>
      <c r="T1054" s="209">
        <v>0.03</v>
      </c>
      <c r="U1054" s="209">
        <v>2.4E-2</v>
      </c>
      <c r="V1054" s="209">
        <v>2.4E-2</v>
      </c>
      <c r="W1054" s="209">
        <v>0</v>
      </c>
      <c r="X1054" s="209" t="s">
        <v>1052</v>
      </c>
      <c r="Y1054" s="209" t="s">
        <v>89</v>
      </c>
      <c r="Z1054" s="209" t="s">
        <v>207</v>
      </c>
    </row>
    <row r="1055" spans="1:26" s="209" customFormat="1" ht="16.5" customHeight="1" x14ac:dyDescent="0.25">
      <c r="A1055" s="207">
        <v>5155</v>
      </c>
      <c r="B1055" s="208">
        <v>43189</v>
      </c>
      <c r="C1055" s="209" t="s">
        <v>1345</v>
      </c>
      <c r="D1055" s="209">
        <v>68.2</v>
      </c>
      <c r="E1055" s="209">
        <v>71</v>
      </c>
      <c r="F1055" s="209" t="s">
        <v>193</v>
      </c>
      <c r="G1055" s="209">
        <v>625212</v>
      </c>
      <c r="H1055" s="209">
        <v>13160</v>
      </c>
      <c r="I1055" s="209">
        <v>24.2</v>
      </c>
      <c r="J1055" s="209">
        <v>113</v>
      </c>
      <c r="K1055" s="209">
        <v>113</v>
      </c>
      <c r="L1055" s="209">
        <v>21</v>
      </c>
      <c r="M1055" s="209">
        <v>0.9278688524590164</v>
      </c>
      <c r="N1055" s="209">
        <v>4.9272</v>
      </c>
      <c r="O1055" s="209">
        <v>4.9728000000000003</v>
      </c>
      <c r="P1055" s="209">
        <v>0.54800000000000004</v>
      </c>
      <c r="Q1055" s="209">
        <v>0.57399999999999995</v>
      </c>
      <c r="R1055" s="209">
        <v>5.0819999999999999</v>
      </c>
      <c r="S1055" s="209">
        <v>5.7000000000000002E-2</v>
      </c>
      <c r="T1055" s="209">
        <v>5.8999999999999997E-2</v>
      </c>
      <c r="U1055" s="209">
        <v>5.3999999999999999E-2</v>
      </c>
      <c r="V1055" s="209">
        <v>5.3999999999999999E-2</v>
      </c>
      <c r="W1055" s="209">
        <v>0</v>
      </c>
      <c r="X1055" s="209" t="s">
        <v>1052</v>
      </c>
      <c r="Y1055" s="209" t="s">
        <v>89</v>
      </c>
      <c r="Z1055" s="209" t="s">
        <v>198</v>
      </c>
    </row>
    <row r="1056" spans="1:26" s="209" customFormat="1" ht="16.5" customHeight="1" x14ac:dyDescent="0.25">
      <c r="A1056" s="207">
        <v>5154</v>
      </c>
      <c r="B1056" s="208">
        <v>43189</v>
      </c>
      <c r="C1056" s="209" t="s">
        <v>304</v>
      </c>
      <c r="D1056" s="209">
        <v>68.2</v>
      </c>
      <c r="E1056" s="209">
        <v>71</v>
      </c>
      <c r="F1056" s="209" t="s">
        <v>187</v>
      </c>
      <c r="G1056" s="209">
        <v>916148</v>
      </c>
      <c r="H1056" s="209">
        <v>13160</v>
      </c>
      <c r="I1056" s="209">
        <v>35.1</v>
      </c>
      <c r="J1056" s="209">
        <v>74.5</v>
      </c>
      <c r="K1056" s="209">
        <v>74.5</v>
      </c>
      <c r="L1056" s="209">
        <v>33.799999999999997</v>
      </c>
      <c r="M1056" s="209">
        <v>0.85601935874168178</v>
      </c>
      <c r="N1056" s="209">
        <v>5.0541999999999998</v>
      </c>
      <c r="O1056" s="209">
        <v>5.1341999999999999</v>
      </c>
      <c r="P1056" s="209">
        <v>0.27500000000000002</v>
      </c>
      <c r="Q1056" s="209">
        <v>0.30199999999999999</v>
      </c>
      <c r="R1056" s="209">
        <v>5.0819999999999999</v>
      </c>
      <c r="S1056" s="209">
        <v>2.8000000000000001E-2</v>
      </c>
      <c r="T1056" s="209">
        <v>0.03</v>
      </c>
      <c r="U1056" s="209">
        <v>2.5000000000000001E-2</v>
      </c>
      <c r="V1056" s="209">
        <v>2.5000000000000001E-2</v>
      </c>
      <c r="W1056" s="209">
        <v>0</v>
      </c>
      <c r="X1056" s="209" t="s">
        <v>1052</v>
      </c>
      <c r="Y1056" s="209" t="s">
        <v>89</v>
      </c>
      <c r="Z1056" s="209" t="s">
        <v>207</v>
      </c>
    </row>
    <row r="1057" spans="1:26" s="209" customFormat="1" ht="16.5" customHeight="1" x14ac:dyDescent="0.25">
      <c r="A1057" s="207">
        <v>5153</v>
      </c>
      <c r="B1057" s="208">
        <v>43188</v>
      </c>
      <c r="C1057" s="209" t="s">
        <v>1343</v>
      </c>
      <c r="D1057" s="209">
        <v>68.5</v>
      </c>
      <c r="E1057" s="209">
        <v>58</v>
      </c>
      <c r="F1057" s="209" t="s">
        <v>291</v>
      </c>
      <c r="G1057" s="209">
        <v>521333</v>
      </c>
      <c r="H1057" s="209">
        <v>13160</v>
      </c>
      <c r="I1057" s="209">
        <v>16.8</v>
      </c>
      <c r="J1057" s="209">
        <v>114</v>
      </c>
      <c r="K1057" s="209">
        <v>114</v>
      </c>
      <c r="L1057" s="209">
        <v>14</v>
      </c>
      <c r="M1057" s="209">
        <v>0.97250859106529208</v>
      </c>
      <c r="N1057" s="209">
        <v>2.0240999999999998</v>
      </c>
      <c r="O1057" s="209">
        <v>1.8236000000000001</v>
      </c>
      <c r="P1057" s="209">
        <v>1.96</v>
      </c>
      <c r="Q1057" s="209">
        <v>1.744</v>
      </c>
      <c r="R1057" s="209">
        <v>5.0601000000000003</v>
      </c>
      <c r="S1057" s="209">
        <v>0.49</v>
      </c>
      <c r="T1057" s="209">
        <v>0.48399999999999999</v>
      </c>
      <c r="U1057" s="209">
        <v>0.47399999999999998</v>
      </c>
      <c r="V1057" s="209">
        <v>0.47399999999999998</v>
      </c>
      <c r="W1057" s="209">
        <v>0</v>
      </c>
      <c r="X1057" s="209" t="s">
        <v>1052</v>
      </c>
      <c r="Y1057" s="209" t="s">
        <v>89</v>
      </c>
      <c r="Z1057" s="209" t="s">
        <v>198</v>
      </c>
    </row>
    <row r="1058" spans="1:26" s="209" customFormat="1" ht="16.5" customHeight="1" x14ac:dyDescent="0.25">
      <c r="A1058" s="207">
        <v>5152</v>
      </c>
      <c r="B1058" s="208">
        <v>43188</v>
      </c>
      <c r="C1058" s="209" t="s">
        <v>1342</v>
      </c>
      <c r="D1058" s="209">
        <v>68.5</v>
      </c>
      <c r="E1058" s="209">
        <v>58</v>
      </c>
      <c r="F1058" s="209" t="s">
        <v>291</v>
      </c>
      <c r="G1058" s="209">
        <v>521333</v>
      </c>
      <c r="H1058" s="209">
        <v>13160</v>
      </c>
      <c r="I1058" s="209">
        <v>16.8</v>
      </c>
      <c r="J1058" s="209">
        <v>114</v>
      </c>
      <c r="K1058" s="209">
        <v>114</v>
      </c>
      <c r="L1058" s="209">
        <v>14</v>
      </c>
      <c r="M1058" s="209">
        <v>0.97250859106529208</v>
      </c>
      <c r="N1058" s="209">
        <v>1.8427</v>
      </c>
      <c r="O1058" s="209">
        <v>1.9089</v>
      </c>
      <c r="P1058" s="209">
        <v>1.835</v>
      </c>
      <c r="Q1058" s="209">
        <v>1.8939999999999999</v>
      </c>
      <c r="R1058" s="209">
        <v>5.0601000000000003</v>
      </c>
      <c r="S1058" s="209">
        <v>0.504</v>
      </c>
      <c r="T1058" s="209">
        <v>0.502</v>
      </c>
      <c r="U1058" s="209">
        <v>0.48899999999999999</v>
      </c>
      <c r="V1058" s="209">
        <v>0.48899999999999999</v>
      </c>
      <c r="W1058" s="209">
        <v>0</v>
      </c>
      <c r="X1058" s="209" t="s">
        <v>1052</v>
      </c>
      <c r="Y1058" s="209" t="s">
        <v>89</v>
      </c>
      <c r="Z1058" s="209" t="s">
        <v>198</v>
      </c>
    </row>
    <row r="1059" spans="1:26" s="209" customFormat="1" ht="16.5" customHeight="1" x14ac:dyDescent="0.25">
      <c r="A1059" s="207">
        <v>5151</v>
      </c>
      <c r="B1059" s="208">
        <v>43188</v>
      </c>
      <c r="C1059" s="209" t="s">
        <v>1341</v>
      </c>
      <c r="D1059" s="209">
        <v>68.5</v>
      </c>
      <c r="E1059" s="209">
        <v>58</v>
      </c>
      <c r="F1059" s="209" t="s">
        <v>291</v>
      </c>
      <c r="G1059" s="209">
        <v>521333</v>
      </c>
      <c r="H1059" s="209">
        <v>13160</v>
      </c>
      <c r="I1059" s="209">
        <v>16.899999999999999</v>
      </c>
      <c r="J1059" s="209">
        <v>114</v>
      </c>
      <c r="K1059" s="209">
        <v>114</v>
      </c>
      <c r="L1059" s="209">
        <v>14.1</v>
      </c>
      <c r="M1059" s="209">
        <v>0.97184065934065933</v>
      </c>
      <c r="N1059" s="209">
        <v>2.0314999999999999</v>
      </c>
      <c r="O1059" s="209">
        <v>1.9751000000000001</v>
      </c>
      <c r="P1059" s="209">
        <v>2.0110000000000001</v>
      </c>
      <c r="Q1059" s="209">
        <v>1.9239999999999999</v>
      </c>
      <c r="R1059" s="209">
        <v>5.0601000000000003</v>
      </c>
      <c r="S1059" s="209">
        <v>0.501</v>
      </c>
      <c r="T1059" s="209">
        <v>0.49299999999999999</v>
      </c>
      <c r="U1059" s="209">
        <v>0.48299999999999998</v>
      </c>
      <c r="V1059" s="209">
        <v>0.48299999999999998</v>
      </c>
      <c r="W1059" s="209">
        <v>0</v>
      </c>
      <c r="X1059" s="209" t="s">
        <v>1052</v>
      </c>
      <c r="Y1059" s="209" t="s">
        <v>89</v>
      </c>
      <c r="Z1059" s="209" t="s">
        <v>198</v>
      </c>
    </row>
    <row r="1060" spans="1:26" s="209" customFormat="1" ht="16.5" customHeight="1" x14ac:dyDescent="0.25">
      <c r="A1060" s="207">
        <v>5150</v>
      </c>
      <c r="B1060" s="208">
        <v>43188</v>
      </c>
      <c r="C1060" s="209" t="s">
        <v>599</v>
      </c>
      <c r="D1060" s="209">
        <v>68.5</v>
      </c>
      <c r="E1060" s="209">
        <v>58</v>
      </c>
      <c r="F1060" s="209" t="s">
        <v>291</v>
      </c>
      <c r="G1060" s="209">
        <v>521333</v>
      </c>
      <c r="H1060" s="209">
        <v>13160</v>
      </c>
      <c r="I1060" s="209">
        <v>16.7</v>
      </c>
      <c r="J1060" s="209">
        <v>114</v>
      </c>
      <c r="K1060" s="209">
        <v>114</v>
      </c>
      <c r="L1060" s="209">
        <v>13.9</v>
      </c>
      <c r="M1060" s="209">
        <v>0.97317744154057773</v>
      </c>
      <c r="N1060" s="209">
        <v>1.9440999999999999</v>
      </c>
      <c r="O1060" s="209">
        <v>1.9782</v>
      </c>
      <c r="P1060" s="209">
        <v>1.99</v>
      </c>
      <c r="Q1060" s="209">
        <v>1.962</v>
      </c>
      <c r="R1060" s="209">
        <v>5.0601000000000003</v>
      </c>
      <c r="S1060" s="209">
        <v>0.51800000000000002</v>
      </c>
      <c r="T1060" s="209">
        <v>0.502</v>
      </c>
      <c r="U1060" s="209">
        <v>0.496</v>
      </c>
      <c r="V1060" s="209">
        <v>0.496</v>
      </c>
      <c r="W1060" s="209">
        <v>0</v>
      </c>
      <c r="X1060" s="209" t="s">
        <v>1052</v>
      </c>
      <c r="Y1060" s="209" t="s">
        <v>89</v>
      </c>
      <c r="Z1060" s="209" t="s">
        <v>198</v>
      </c>
    </row>
    <row r="1061" spans="1:26" s="209" customFormat="1" ht="16.5" customHeight="1" x14ac:dyDescent="0.25">
      <c r="A1061" s="207">
        <v>5149</v>
      </c>
      <c r="B1061" s="208">
        <v>43188</v>
      </c>
      <c r="C1061" s="209" t="s">
        <v>862</v>
      </c>
      <c r="D1061" s="209">
        <v>68.5</v>
      </c>
      <c r="E1061" s="209">
        <v>58</v>
      </c>
      <c r="F1061" s="209" t="s">
        <v>291</v>
      </c>
      <c r="G1061" s="209">
        <v>521333</v>
      </c>
      <c r="H1061" s="209">
        <v>13160</v>
      </c>
      <c r="I1061" s="209">
        <v>16.8</v>
      </c>
      <c r="J1061" s="209">
        <v>114</v>
      </c>
      <c r="K1061" s="209">
        <v>114</v>
      </c>
      <c r="L1061" s="209">
        <v>14</v>
      </c>
      <c r="M1061" s="209">
        <v>0.97250859106529208</v>
      </c>
      <c r="N1061" s="209">
        <v>2.2048000000000001</v>
      </c>
      <c r="O1061" s="209">
        <v>2.0314000000000001</v>
      </c>
      <c r="P1061" s="209">
        <v>2.3439999999999999</v>
      </c>
      <c r="Q1061" s="209">
        <v>2.1440000000000001</v>
      </c>
      <c r="R1061" s="209">
        <v>5.0601000000000003</v>
      </c>
      <c r="S1061" s="209">
        <v>0.53800000000000003</v>
      </c>
      <c r="T1061" s="209">
        <v>0.53400000000000003</v>
      </c>
      <c r="U1061" s="209">
        <v>0.52100000000000002</v>
      </c>
      <c r="V1061" s="209">
        <v>0.52100000000000002</v>
      </c>
      <c r="W1061" s="209">
        <v>0</v>
      </c>
      <c r="X1061" s="209" t="s">
        <v>1052</v>
      </c>
      <c r="Y1061" s="209" t="s">
        <v>89</v>
      </c>
      <c r="Z1061" s="209" t="s">
        <v>198</v>
      </c>
    </row>
    <row r="1062" spans="1:26" s="209" customFormat="1" ht="16.5" customHeight="1" x14ac:dyDescent="0.25">
      <c r="A1062" s="207">
        <v>5148</v>
      </c>
      <c r="B1062" s="208">
        <v>43188</v>
      </c>
      <c r="C1062" s="209" t="s">
        <v>1340</v>
      </c>
      <c r="D1062" s="209">
        <v>68.5</v>
      </c>
      <c r="E1062" s="209">
        <v>58</v>
      </c>
      <c r="F1062" s="209" t="s">
        <v>291</v>
      </c>
      <c r="G1062" s="209">
        <v>521333</v>
      </c>
      <c r="H1062" s="209">
        <v>13160</v>
      </c>
      <c r="I1062" s="209">
        <v>16.8</v>
      </c>
      <c r="J1062" s="209">
        <v>114</v>
      </c>
      <c r="K1062" s="209">
        <v>114</v>
      </c>
      <c r="L1062" s="209">
        <v>14</v>
      </c>
      <c r="M1062" s="209">
        <v>0.97250859106529208</v>
      </c>
      <c r="N1062" s="209">
        <v>1.8682000000000001</v>
      </c>
      <c r="O1062" s="209">
        <v>1.9237</v>
      </c>
      <c r="P1062" s="209">
        <v>2.1749999999999998</v>
      </c>
      <c r="Q1062" s="209">
        <v>2.1859999999999999</v>
      </c>
      <c r="R1062" s="209">
        <v>5.0601000000000003</v>
      </c>
      <c r="S1062" s="209">
        <v>0.58899999999999997</v>
      </c>
      <c r="T1062" s="209">
        <v>0.57499999999999996</v>
      </c>
      <c r="U1062" s="209">
        <v>0.56599999999999995</v>
      </c>
      <c r="V1062" s="209">
        <v>0.56599999999999995</v>
      </c>
      <c r="W1062" s="209">
        <v>0</v>
      </c>
      <c r="X1062" s="209" t="s">
        <v>1052</v>
      </c>
      <c r="Y1062" s="209" t="s">
        <v>89</v>
      </c>
      <c r="Z1062" s="209" t="s">
        <v>198</v>
      </c>
    </row>
    <row r="1063" spans="1:26" s="209" customFormat="1" ht="16.5" customHeight="1" x14ac:dyDescent="0.25">
      <c r="A1063" s="207">
        <v>5147</v>
      </c>
      <c r="B1063" s="208">
        <v>43188</v>
      </c>
      <c r="C1063" s="209" t="s">
        <v>1339</v>
      </c>
      <c r="D1063" s="209">
        <v>67.599999999999994</v>
      </c>
      <c r="E1063" s="209">
        <v>76</v>
      </c>
      <c r="F1063" s="209" t="s">
        <v>291</v>
      </c>
      <c r="G1063" s="209">
        <v>521333</v>
      </c>
      <c r="H1063" s="209">
        <v>13160</v>
      </c>
      <c r="I1063" s="209">
        <v>16.8</v>
      </c>
      <c r="J1063" s="209">
        <v>114</v>
      </c>
      <c r="K1063" s="209">
        <v>114</v>
      </c>
      <c r="L1063" s="209">
        <v>14</v>
      </c>
      <c r="M1063" s="209">
        <v>0.97250859106529208</v>
      </c>
      <c r="N1063" s="209">
        <v>1.8642000000000001</v>
      </c>
      <c r="O1063" s="209">
        <v>1.9248000000000001</v>
      </c>
      <c r="P1063" s="209">
        <v>2.52</v>
      </c>
      <c r="Q1063" s="209">
        <v>2.5710000000000002</v>
      </c>
      <c r="R1063" s="209">
        <v>5.0601000000000003</v>
      </c>
      <c r="S1063" s="209">
        <v>0.68400000000000005</v>
      </c>
      <c r="T1063" s="209">
        <v>0.67600000000000005</v>
      </c>
      <c r="U1063" s="209">
        <v>0.66100000000000003</v>
      </c>
      <c r="V1063" s="209">
        <v>0.66100000000000003</v>
      </c>
      <c r="W1063" s="209">
        <v>0</v>
      </c>
      <c r="X1063" s="209" t="s">
        <v>1052</v>
      </c>
      <c r="Y1063" s="209" t="s">
        <v>89</v>
      </c>
      <c r="Z1063" s="209" t="s">
        <v>198</v>
      </c>
    </row>
    <row r="1064" spans="1:26" s="209" customFormat="1" ht="16.5" customHeight="1" x14ac:dyDescent="0.25">
      <c r="A1064" s="207">
        <v>5146</v>
      </c>
      <c r="B1064" s="208">
        <v>43188</v>
      </c>
      <c r="C1064" s="209" t="s">
        <v>1338</v>
      </c>
      <c r="D1064" s="209">
        <v>67.599999999999994</v>
      </c>
      <c r="E1064" s="209">
        <v>76</v>
      </c>
      <c r="F1064" s="209" t="s">
        <v>291</v>
      </c>
      <c r="G1064" s="209">
        <v>521333</v>
      </c>
      <c r="H1064" s="209">
        <v>13160</v>
      </c>
      <c r="I1064" s="209">
        <v>16.7</v>
      </c>
      <c r="J1064" s="209">
        <v>114</v>
      </c>
      <c r="K1064" s="209">
        <v>114</v>
      </c>
      <c r="L1064" s="209">
        <v>13.9</v>
      </c>
      <c r="M1064" s="209">
        <v>0.97317744154057773</v>
      </c>
      <c r="N1064" s="209">
        <v>2.0545</v>
      </c>
      <c r="O1064" s="209">
        <v>1.9352</v>
      </c>
      <c r="P1064" s="209">
        <v>2.5870000000000002</v>
      </c>
      <c r="Q1064" s="209">
        <v>2.383</v>
      </c>
      <c r="R1064" s="209">
        <v>5.0601000000000003</v>
      </c>
      <c r="S1064" s="209">
        <v>0.63700000000000001</v>
      </c>
      <c r="T1064" s="209">
        <v>0.623</v>
      </c>
      <c r="U1064" s="209">
        <v>0.61299999999999999</v>
      </c>
      <c r="V1064" s="209">
        <v>0.61299999999999999</v>
      </c>
      <c r="W1064" s="209">
        <v>0</v>
      </c>
      <c r="X1064" s="209" t="s">
        <v>1052</v>
      </c>
      <c r="Y1064" s="209" t="s">
        <v>89</v>
      </c>
      <c r="Z1064" s="209" t="s">
        <v>198</v>
      </c>
    </row>
    <row r="1065" spans="1:26" s="209" customFormat="1" ht="16.5" customHeight="1" x14ac:dyDescent="0.25">
      <c r="A1065" s="207">
        <v>5145</v>
      </c>
      <c r="B1065" s="208">
        <v>43188</v>
      </c>
      <c r="C1065" s="209" t="s">
        <v>904</v>
      </c>
      <c r="D1065" s="209">
        <v>67.599999999999994</v>
      </c>
      <c r="E1065" s="209">
        <v>76</v>
      </c>
      <c r="F1065" s="209" t="s">
        <v>291</v>
      </c>
      <c r="G1065" s="209">
        <v>521333</v>
      </c>
      <c r="H1065" s="209">
        <v>13160</v>
      </c>
      <c r="I1065" s="209">
        <v>16.8</v>
      </c>
      <c r="J1065" s="209">
        <v>114</v>
      </c>
      <c r="K1065" s="209">
        <v>114</v>
      </c>
      <c r="L1065" s="209">
        <v>14</v>
      </c>
      <c r="M1065" s="209">
        <v>0.97250859106529208</v>
      </c>
      <c r="N1065" s="209">
        <v>1.8752</v>
      </c>
      <c r="O1065" s="209">
        <v>1.9674</v>
      </c>
      <c r="P1065" s="209">
        <v>2.4089999999999998</v>
      </c>
      <c r="Q1065" s="209">
        <v>2.488</v>
      </c>
      <c r="R1065" s="209">
        <v>5.0601000000000003</v>
      </c>
      <c r="S1065" s="209">
        <v>0.65</v>
      </c>
      <c r="T1065" s="209">
        <v>0.64</v>
      </c>
      <c r="U1065" s="209">
        <v>0.627</v>
      </c>
      <c r="V1065" s="209">
        <v>0.627</v>
      </c>
      <c r="W1065" s="209">
        <v>0</v>
      </c>
      <c r="X1065" s="209" t="s">
        <v>1052</v>
      </c>
      <c r="Y1065" s="209" t="s">
        <v>89</v>
      </c>
      <c r="Z1065" s="209" t="s">
        <v>198</v>
      </c>
    </row>
    <row r="1066" spans="1:26" s="209" customFormat="1" ht="16.5" customHeight="1" x14ac:dyDescent="0.25">
      <c r="A1066" s="207">
        <v>5144</v>
      </c>
      <c r="B1066" s="208">
        <v>43188</v>
      </c>
      <c r="C1066" s="209" t="s">
        <v>1337</v>
      </c>
      <c r="D1066" s="209">
        <v>67.599999999999994</v>
      </c>
      <c r="E1066" s="209">
        <v>76</v>
      </c>
      <c r="F1066" s="209" t="s">
        <v>291</v>
      </c>
      <c r="G1066" s="209">
        <v>521333</v>
      </c>
      <c r="H1066" s="209">
        <v>13160</v>
      </c>
      <c r="I1066" s="209">
        <v>16.7</v>
      </c>
      <c r="J1066" s="209">
        <v>114</v>
      </c>
      <c r="K1066" s="209">
        <v>114</v>
      </c>
      <c r="L1066" s="209">
        <v>13.9</v>
      </c>
      <c r="M1066" s="209">
        <v>0.97317744154057773</v>
      </c>
      <c r="N1066" s="209">
        <v>2.3115000000000001</v>
      </c>
      <c r="O1066" s="209">
        <v>2.1225999999999998</v>
      </c>
      <c r="P1066" s="209">
        <v>3.1469999999999998</v>
      </c>
      <c r="Q1066" s="209">
        <v>2.9489999999999998</v>
      </c>
      <c r="R1066" s="209">
        <v>5.0601000000000003</v>
      </c>
      <c r="S1066" s="209">
        <v>0.68899999999999995</v>
      </c>
      <c r="T1066" s="209">
        <v>0.70299999999999996</v>
      </c>
      <c r="U1066" s="209">
        <v>0.67700000000000005</v>
      </c>
      <c r="V1066" s="209">
        <v>0.67700000000000005</v>
      </c>
      <c r="W1066" s="209">
        <v>0</v>
      </c>
      <c r="X1066" s="209" t="s">
        <v>1052</v>
      </c>
      <c r="Y1066" s="209" t="s">
        <v>89</v>
      </c>
      <c r="Z1066" s="209" t="s">
        <v>198</v>
      </c>
    </row>
    <row r="1067" spans="1:26" s="209" customFormat="1" ht="16.5" customHeight="1" x14ac:dyDescent="0.25">
      <c r="A1067" s="207">
        <v>5143</v>
      </c>
      <c r="B1067" s="208">
        <v>43188</v>
      </c>
      <c r="C1067" s="209" t="s">
        <v>1246</v>
      </c>
      <c r="D1067" s="209">
        <v>67.599999999999994</v>
      </c>
      <c r="E1067" s="209">
        <v>76</v>
      </c>
      <c r="F1067" s="209" t="s">
        <v>291</v>
      </c>
      <c r="G1067" s="209">
        <v>521333</v>
      </c>
      <c r="H1067" s="209">
        <v>13160</v>
      </c>
      <c r="I1067" s="209">
        <v>16.8</v>
      </c>
      <c r="J1067" s="209">
        <v>114</v>
      </c>
      <c r="K1067" s="209">
        <v>114</v>
      </c>
      <c r="L1067" s="209">
        <v>14</v>
      </c>
      <c r="M1067" s="209">
        <v>0.97250859106529208</v>
      </c>
      <c r="N1067" s="209">
        <v>1.8428</v>
      </c>
      <c r="O1067" s="209">
        <v>2.0634000000000001</v>
      </c>
      <c r="P1067" s="209">
        <v>2.516</v>
      </c>
      <c r="Q1067" s="209">
        <v>2.7770000000000001</v>
      </c>
      <c r="R1067" s="209">
        <v>5.0601000000000003</v>
      </c>
      <c r="S1067" s="209">
        <v>0.69099999999999995</v>
      </c>
      <c r="T1067" s="209">
        <v>0.68100000000000005</v>
      </c>
      <c r="U1067" s="209">
        <v>0.66700000000000004</v>
      </c>
      <c r="V1067" s="209">
        <v>0.66700000000000004</v>
      </c>
      <c r="W1067" s="209">
        <v>0</v>
      </c>
      <c r="X1067" s="209" t="s">
        <v>1052</v>
      </c>
      <c r="Y1067" s="209" t="s">
        <v>89</v>
      </c>
      <c r="Z1067" s="209" t="s">
        <v>198</v>
      </c>
    </row>
    <row r="1068" spans="1:26" s="209" customFormat="1" ht="16.5" customHeight="1" x14ac:dyDescent="0.25">
      <c r="A1068" s="207">
        <v>5142</v>
      </c>
      <c r="B1068" s="208">
        <v>43188</v>
      </c>
      <c r="C1068" s="209" t="s">
        <v>1336</v>
      </c>
      <c r="D1068" s="209">
        <v>67.599999999999994</v>
      </c>
      <c r="E1068" s="209">
        <v>76</v>
      </c>
      <c r="F1068" s="209" t="s">
        <v>291</v>
      </c>
      <c r="G1068" s="209">
        <v>521333</v>
      </c>
      <c r="H1068" s="209">
        <v>13160</v>
      </c>
      <c r="I1068" s="209">
        <v>16.899999999999999</v>
      </c>
      <c r="J1068" s="209">
        <v>114</v>
      </c>
      <c r="K1068" s="209">
        <v>114</v>
      </c>
      <c r="L1068" s="209">
        <v>14.1</v>
      </c>
      <c r="M1068" s="209">
        <v>0.97184065934065933</v>
      </c>
      <c r="N1068" s="209">
        <v>1.9723999999999999</v>
      </c>
      <c r="O1068" s="209">
        <v>1.8371999999999999</v>
      </c>
      <c r="P1068" s="209">
        <v>2.6970000000000001</v>
      </c>
      <c r="Q1068" s="209">
        <v>2.556</v>
      </c>
      <c r="R1068" s="209">
        <v>5.0601000000000003</v>
      </c>
      <c r="S1068" s="209">
        <v>0.69199999999999995</v>
      </c>
      <c r="T1068" s="209">
        <v>0.70399999999999996</v>
      </c>
      <c r="U1068" s="209">
        <v>0.67800000000000005</v>
      </c>
      <c r="V1068" s="209">
        <v>0.67800000000000005</v>
      </c>
      <c r="W1068" s="209">
        <v>0</v>
      </c>
      <c r="X1068" s="209" t="s">
        <v>1052</v>
      </c>
      <c r="Y1068" s="209" t="s">
        <v>89</v>
      </c>
      <c r="Z1068" s="209" t="s">
        <v>198</v>
      </c>
    </row>
    <row r="1069" spans="1:26" s="209" customFormat="1" ht="16.5" customHeight="1" x14ac:dyDescent="0.25">
      <c r="A1069" s="207">
        <v>5141</v>
      </c>
      <c r="B1069" s="208">
        <v>43188</v>
      </c>
      <c r="C1069" s="209" t="s">
        <v>1335</v>
      </c>
      <c r="D1069" s="209">
        <v>67.599999999999994</v>
      </c>
      <c r="E1069" s="209">
        <v>76</v>
      </c>
      <c r="F1069" s="209" t="s">
        <v>291</v>
      </c>
      <c r="G1069" s="209">
        <v>521333</v>
      </c>
      <c r="H1069" s="209">
        <v>13160</v>
      </c>
      <c r="I1069" s="209">
        <v>16.899999999999999</v>
      </c>
      <c r="J1069" s="209">
        <v>114</v>
      </c>
      <c r="K1069" s="209">
        <v>114</v>
      </c>
      <c r="L1069" s="209">
        <v>14.1</v>
      </c>
      <c r="M1069" s="209">
        <v>0.97184065934065933</v>
      </c>
      <c r="N1069" s="209">
        <v>2.0621999999999998</v>
      </c>
      <c r="O1069" s="209">
        <v>1.9812000000000001</v>
      </c>
      <c r="P1069" s="209">
        <v>2.91</v>
      </c>
      <c r="Q1069" s="209">
        <v>2.7170000000000001</v>
      </c>
      <c r="R1069" s="209">
        <v>5.0601000000000003</v>
      </c>
      <c r="S1069" s="209">
        <v>0.71399999999999997</v>
      </c>
      <c r="T1069" s="209">
        <v>0.69399999999999995</v>
      </c>
      <c r="U1069" s="209">
        <v>0.68400000000000005</v>
      </c>
      <c r="V1069" s="209">
        <v>0.68400000000000005</v>
      </c>
      <c r="W1069" s="209">
        <v>0</v>
      </c>
      <c r="X1069" s="209" t="s">
        <v>1052</v>
      </c>
      <c r="Y1069" s="209" t="s">
        <v>89</v>
      </c>
      <c r="Z1069" s="209" t="s">
        <v>198</v>
      </c>
    </row>
    <row r="1070" spans="1:26" s="209" customFormat="1" ht="16.5" customHeight="1" x14ac:dyDescent="0.25">
      <c r="A1070" s="207">
        <v>5140</v>
      </c>
      <c r="B1070" s="208">
        <v>43188</v>
      </c>
      <c r="C1070" s="209" t="s">
        <v>230</v>
      </c>
      <c r="D1070" s="209">
        <v>67.599999999999994</v>
      </c>
      <c r="E1070" s="209">
        <v>76</v>
      </c>
      <c r="F1070" s="209" t="s">
        <v>193</v>
      </c>
      <c r="G1070" s="209">
        <v>625212</v>
      </c>
      <c r="H1070" s="209">
        <v>13160</v>
      </c>
      <c r="I1070" s="209">
        <v>22</v>
      </c>
      <c r="J1070" s="209">
        <v>114</v>
      </c>
      <c r="K1070" s="209">
        <v>114</v>
      </c>
      <c r="L1070" s="209">
        <v>18.899999999999999</v>
      </c>
      <c r="M1070" s="209">
        <v>0.94082446808510634</v>
      </c>
      <c r="N1070" s="209">
        <v>5.2515000000000001</v>
      </c>
      <c r="O1070" s="209">
        <v>5.0082000000000004</v>
      </c>
      <c r="P1070" s="209">
        <v>0.57799999999999996</v>
      </c>
      <c r="Q1070" s="209">
        <v>0.59099999999999997</v>
      </c>
      <c r="R1070" s="209">
        <v>5.0601000000000003</v>
      </c>
      <c r="S1070" s="209">
        <v>5.6000000000000001E-2</v>
      </c>
      <c r="T1070" s="209">
        <v>0.06</v>
      </c>
      <c r="U1070" s="209">
        <v>5.5E-2</v>
      </c>
      <c r="V1070" s="209">
        <v>5.5E-2</v>
      </c>
      <c r="W1070" s="209">
        <v>0</v>
      </c>
      <c r="X1070" s="209" t="s">
        <v>1052</v>
      </c>
      <c r="Y1070" s="209" t="s">
        <v>89</v>
      </c>
      <c r="Z1070" s="209" t="s">
        <v>198</v>
      </c>
    </row>
    <row r="1071" spans="1:26" s="209" customFormat="1" ht="16.5" customHeight="1" x14ac:dyDescent="0.25">
      <c r="A1071" s="207">
        <v>5139</v>
      </c>
      <c r="B1071" s="208">
        <v>43188</v>
      </c>
      <c r="C1071" s="209" t="s">
        <v>387</v>
      </c>
      <c r="D1071" s="209">
        <v>67.599999999999994</v>
      </c>
      <c r="E1071" s="209">
        <v>76</v>
      </c>
      <c r="F1071" s="209" t="s">
        <v>193</v>
      </c>
      <c r="G1071" s="209">
        <v>625212</v>
      </c>
      <c r="H1071" s="209">
        <v>13160</v>
      </c>
      <c r="I1071" s="209">
        <v>23.8</v>
      </c>
      <c r="J1071" s="209">
        <v>114</v>
      </c>
      <c r="K1071" s="209">
        <v>114</v>
      </c>
      <c r="L1071" s="209">
        <v>20.6</v>
      </c>
      <c r="M1071" s="209">
        <v>0.93030900723208421</v>
      </c>
      <c r="N1071" s="209">
        <v>5.1341999999999999</v>
      </c>
      <c r="O1071" s="209">
        <v>4.9753999999999996</v>
      </c>
      <c r="P1071" s="209">
        <v>0.754</v>
      </c>
      <c r="Q1071" s="209">
        <v>0.68300000000000005</v>
      </c>
      <c r="R1071" s="209">
        <v>5.0601000000000003</v>
      </c>
      <c r="S1071" s="209">
        <v>7.3999999999999996E-2</v>
      </c>
      <c r="T1071" s="209">
        <v>6.9000000000000006E-2</v>
      </c>
      <c r="U1071" s="209">
        <v>6.7000000000000004E-2</v>
      </c>
      <c r="V1071" s="209">
        <v>6.7000000000000004E-2</v>
      </c>
      <c r="W1071" s="209">
        <v>0</v>
      </c>
      <c r="X1071" s="209" t="s">
        <v>1052</v>
      </c>
      <c r="Y1071" s="209" t="s">
        <v>89</v>
      </c>
      <c r="Z1071" s="209" t="s">
        <v>198</v>
      </c>
    </row>
    <row r="1072" spans="1:26" s="209" customFormat="1" ht="16.5" customHeight="1" x14ac:dyDescent="0.25">
      <c r="A1072" s="207">
        <v>5138</v>
      </c>
      <c r="B1072" s="208">
        <v>43188</v>
      </c>
      <c r="C1072" s="209" t="s">
        <v>229</v>
      </c>
      <c r="D1072" s="209">
        <v>67.599999999999994</v>
      </c>
      <c r="E1072" s="209">
        <v>76</v>
      </c>
      <c r="F1072" s="209" t="s">
        <v>193</v>
      </c>
      <c r="G1072" s="209">
        <v>625212</v>
      </c>
      <c r="H1072" s="209">
        <v>13160</v>
      </c>
      <c r="I1072" s="209">
        <v>23.8</v>
      </c>
      <c r="J1072" s="209">
        <v>114</v>
      </c>
      <c r="K1072" s="209">
        <v>114</v>
      </c>
      <c r="L1072" s="209">
        <v>20.6</v>
      </c>
      <c r="M1072" s="209">
        <v>0.93030900723208421</v>
      </c>
      <c r="N1072" s="209">
        <v>5.3480999999999996</v>
      </c>
      <c r="O1072" s="209">
        <v>4.7683999999999997</v>
      </c>
      <c r="P1072" s="209">
        <v>0.65100000000000002</v>
      </c>
      <c r="Q1072" s="209">
        <v>0.65400000000000003</v>
      </c>
      <c r="R1072" s="209">
        <v>5.0601000000000003</v>
      </c>
      <c r="S1072" s="209">
        <v>6.2E-2</v>
      </c>
      <c r="T1072" s="209">
        <v>6.9000000000000006E-2</v>
      </c>
      <c r="U1072" s="209">
        <v>6.0999999999999999E-2</v>
      </c>
      <c r="V1072" s="209">
        <v>6.0999999999999999E-2</v>
      </c>
      <c r="W1072" s="209">
        <v>0</v>
      </c>
      <c r="X1072" s="209" t="s">
        <v>1052</v>
      </c>
      <c r="Y1072" s="209" t="s">
        <v>89</v>
      </c>
      <c r="Z1072" s="209" t="s">
        <v>198</v>
      </c>
    </row>
    <row r="1073" spans="1:26" s="209" customFormat="1" ht="16.5" customHeight="1" x14ac:dyDescent="0.25">
      <c r="A1073" s="207">
        <v>5137</v>
      </c>
      <c r="B1073" s="208">
        <v>43188</v>
      </c>
      <c r="C1073" s="209" t="s">
        <v>232</v>
      </c>
      <c r="D1073" s="209">
        <v>67.599999999999994</v>
      </c>
      <c r="E1073" s="209">
        <v>76</v>
      </c>
      <c r="F1073" s="209" t="s">
        <v>187</v>
      </c>
      <c r="G1073" s="209">
        <v>916148</v>
      </c>
      <c r="H1073" s="209">
        <v>13160</v>
      </c>
      <c r="I1073" s="209">
        <v>34.799999999999997</v>
      </c>
      <c r="J1073" s="209">
        <v>75</v>
      </c>
      <c r="K1073" s="209">
        <v>75</v>
      </c>
      <c r="L1073" s="209">
        <v>33.5</v>
      </c>
      <c r="M1073" s="209">
        <v>0.85757575757575755</v>
      </c>
      <c r="N1073" s="209">
        <v>5.0153999999999996</v>
      </c>
      <c r="O1073" s="209">
        <v>4.8175999999999997</v>
      </c>
      <c r="P1073" s="209">
        <v>0.34499999999999997</v>
      </c>
      <c r="Q1073" s="209">
        <v>0.311</v>
      </c>
      <c r="R1073" s="209">
        <v>5.0601000000000003</v>
      </c>
      <c r="S1073" s="209">
        <v>3.5000000000000003E-2</v>
      </c>
      <c r="T1073" s="209">
        <v>3.3000000000000002E-2</v>
      </c>
      <c r="U1073" s="209">
        <v>2.9000000000000001E-2</v>
      </c>
      <c r="V1073" s="209">
        <v>2.9000000000000001E-2</v>
      </c>
      <c r="W1073" s="209">
        <v>0</v>
      </c>
      <c r="X1073" s="209" t="s">
        <v>1052</v>
      </c>
      <c r="Y1073" s="209" t="s">
        <v>89</v>
      </c>
      <c r="Z1073" s="209" t="s">
        <v>207</v>
      </c>
    </row>
    <row r="1074" spans="1:26" s="209" customFormat="1" ht="16.5" customHeight="1" x14ac:dyDescent="0.25">
      <c r="A1074" s="207">
        <v>5136</v>
      </c>
      <c r="B1074" s="208">
        <v>43188</v>
      </c>
      <c r="C1074" s="209" t="s">
        <v>239</v>
      </c>
      <c r="D1074" s="209">
        <v>67.599999999999994</v>
      </c>
      <c r="E1074" s="209">
        <v>76</v>
      </c>
      <c r="F1074" s="209" t="s">
        <v>187</v>
      </c>
      <c r="G1074" s="209">
        <v>916148</v>
      </c>
      <c r="H1074" s="209">
        <v>13160</v>
      </c>
      <c r="I1074" s="209">
        <v>34.6</v>
      </c>
      <c r="J1074" s="209">
        <v>75</v>
      </c>
      <c r="K1074" s="209">
        <v>75</v>
      </c>
      <c r="L1074" s="209">
        <v>33.299999999999997</v>
      </c>
      <c r="M1074" s="209">
        <v>0.85861650485436891</v>
      </c>
      <c r="N1074" s="209">
        <v>5.2351000000000001</v>
      </c>
      <c r="O1074" s="209">
        <v>5.1163999999999996</v>
      </c>
      <c r="P1074" s="209">
        <v>0.23100000000000001</v>
      </c>
      <c r="Q1074" s="209">
        <v>0.26700000000000002</v>
      </c>
      <c r="R1074" s="209">
        <v>5.0601000000000003</v>
      </c>
      <c r="S1074" s="209">
        <v>2.1999999999999999E-2</v>
      </c>
      <c r="T1074" s="209">
        <v>2.5999999999999999E-2</v>
      </c>
      <c r="U1074" s="209">
        <v>2.1000000000000001E-2</v>
      </c>
      <c r="V1074" s="209">
        <v>2.1000000000000001E-2</v>
      </c>
      <c r="W1074" s="209">
        <v>0</v>
      </c>
      <c r="X1074" s="209" t="s">
        <v>1052</v>
      </c>
      <c r="Y1074" s="209" t="s">
        <v>89</v>
      </c>
      <c r="Z1074" s="209" t="s">
        <v>207</v>
      </c>
    </row>
    <row r="1075" spans="1:26" s="209" customFormat="1" ht="16.5" customHeight="1" x14ac:dyDescent="0.25">
      <c r="A1075" s="207">
        <v>5135</v>
      </c>
      <c r="B1075" s="208">
        <v>43188</v>
      </c>
      <c r="C1075" s="209" t="s">
        <v>459</v>
      </c>
      <c r="D1075" s="209">
        <v>23.9</v>
      </c>
      <c r="E1075" s="209">
        <v>114</v>
      </c>
      <c r="F1075" s="209" t="s">
        <v>193</v>
      </c>
      <c r="G1075" s="209">
        <v>625212</v>
      </c>
      <c r="H1075" s="209">
        <v>13160</v>
      </c>
      <c r="I1075" s="209">
        <v>23.9</v>
      </c>
      <c r="J1075" s="209">
        <v>114</v>
      </c>
      <c r="K1075" s="209">
        <v>114</v>
      </c>
      <c r="L1075" s="209">
        <v>20.7</v>
      </c>
      <c r="M1075" s="209">
        <v>0.92969776609724053</v>
      </c>
      <c r="N1075" s="209">
        <v>4.8723999999999998</v>
      </c>
      <c r="O1075" s="209">
        <v>4.9721000000000002</v>
      </c>
      <c r="P1075" s="209">
        <v>0.76400000000000001</v>
      </c>
      <c r="Q1075" s="209">
        <v>0.83799999999999997</v>
      </c>
      <c r="R1075" s="209">
        <v>5.0601000000000003</v>
      </c>
      <c r="S1075" s="209">
        <v>7.9000000000000001E-2</v>
      </c>
      <c r="T1075" s="209">
        <v>8.5000000000000006E-2</v>
      </c>
      <c r="U1075" s="209">
        <v>7.5999999999999998E-2</v>
      </c>
      <c r="V1075" s="209">
        <v>7.5999999999999998E-2</v>
      </c>
      <c r="W1075" s="209">
        <v>0</v>
      </c>
      <c r="X1075" s="209" t="s">
        <v>1052</v>
      </c>
      <c r="Y1075" s="209" t="s">
        <v>89</v>
      </c>
      <c r="Z1075" s="209" t="s">
        <v>198</v>
      </c>
    </row>
    <row r="1076" spans="1:26" s="209" customFormat="1" ht="16.5" customHeight="1" x14ac:dyDescent="0.25">
      <c r="A1076" s="207">
        <v>5134</v>
      </c>
      <c r="B1076" s="208">
        <v>43188</v>
      </c>
      <c r="C1076" s="209" t="s">
        <v>664</v>
      </c>
      <c r="D1076" s="209">
        <v>68.2</v>
      </c>
      <c r="E1076" s="209">
        <v>67.599999999999994</v>
      </c>
      <c r="F1076" s="209" t="s">
        <v>193</v>
      </c>
      <c r="G1076" s="209">
        <v>625212</v>
      </c>
      <c r="H1076" s="209">
        <v>13160</v>
      </c>
      <c r="I1076" s="209">
        <v>23.7</v>
      </c>
      <c r="J1076" s="209">
        <v>114</v>
      </c>
      <c r="K1076" s="209">
        <v>114</v>
      </c>
      <c r="L1076" s="209">
        <v>20.5</v>
      </c>
      <c r="M1076" s="209">
        <v>0.93092105263157898</v>
      </c>
      <c r="N1076" s="209">
        <v>4.9755000000000003</v>
      </c>
      <c r="O1076" s="209">
        <v>5.0671999999999997</v>
      </c>
      <c r="P1076" s="209">
        <v>0.875</v>
      </c>
      <c r="Q1076" s="209">
        <v>0.86699999999999999</v>
      </c>
      <c r="R1076" s="209">
        <v>5.0601000000000003</v>
      </c>
      <c r="S1076" s="209">
        <v>8.8999999999999996E-2</v>
      </c>
      <c r="T1076" s="209">
        <v>8.6999999999999994E-2</v>
      </c>
      <c r="U1076" s="209">
        <v>8.2000000000000003E-2</v>
      </c>
      <c r="V1076" s="209">
        <v>8.2000000000000003E-2</v>
      </c>
      <c r="W1076" s="209">
        <v>0</v>
      </c>
      <c r="X1076" s="209" t="s">
        <v>1052</v>
      </c>
      <c r="Y1076" s="209" t="s">
        <v>89</v>
      </c>
      <c r="Z1076" s="209" t="s">
        <v>198</v>
      </c>
    </row>
    <row r="1077" spans="1:26" s="209" customFormat="1" ht="16.5" customHeight="1" x14ac:dyDescent="0.25">
      <c r="A1077" s="207">
        <v>5133</v>
      </c>
      <c r="B1077" s="208">
        <v>43188</v>
      </c>
      <c r="C1077" s="209" t="s">
        <v>204</v>
      </c>
      <c r="D1077" s="209">
        <v>67.599999999999994</v>
      </c>
      <c r="E1077" s="209">
        <v>76</v>
      </c>
      <c r="F1077" s="209" t="s">
        <v>193</v>
      </c>
      <c r="G1077" s="209">
        <v>625212</v>
      </c>
      <c r="H1077" s="209">
        <v>13160</v>
      </c>
      <c r="I1077" s="209">
        <v>23.8</v>
      </c>
      <c r="J1077" s="209">
        <v>114</v>
      </c>
      <c r="K1077" s="209">
        <v>114</v>
      </c>
      <c r="L1077" s="209">
        <v>20.6</v>
      </c>
      <c r="M1077" s="209">
        <v>0.93030900723208421</v>
      </c>
      <c r="N1077" s="209">
        <v>4.8768000000000002</v>
      </c>
      <c r="O1077" s="209">
        <v>5.1752000000000002</v>
      </c>
      <c r="P1077" s="209">
        <v>0.70799999999999996</v>
      </c>
      <c r="Q1077" s="209">
        <v>0.80600000000000005</v>
      </c>
      <c r="R1077" s="209">
        <v>5.0601000000000003</v>
      </c>
      <c r="S1077" s="209">
        <v>7.2999999999999995E-2</v>
      </c>
      <c r="T1077" s="209">
        <v>7.9000000000000001E-2</v>
      </c>
      <c r="U1077" s="209">
        <v>7.0999999999999994E-2</v>
      </c>
      <c r="V1077" s="209">
        <v>7.0999999999999994E-2</v>
      </c>
      <c r="W1077" s="209">
        <v>0</v>
      </c>
      <c r="X1077" s="209" t="s">
        <v>1052</v>
      </c>
      <c r="Y1077" s="209" t="s">
        <v>89</v>
      </c>
      <c r="Z1077" s="209" t="s">
        <v>198</v>
      </c>
    </row>
    <row r="1078" spans="1:26" s="209" customFormat="1" ht="16.5" customHeight="1" x14ac:dyDescent="0.25">
      <c r="A1078" s="207">
        <v>5132</v>
      </c>
      <c r="B1078" s="208">
        <v>43187</v>
      </c>
      <c r="C1078" s="209" t="s">
        <v>463</v>
      </c>
      <c r="D1078" s="209">
        <v>68.2</v>
      </c>
      <c r="E1078" s="209">
        <v>52</v>
      </c>
      <c r="F1078" s="209" t="s">
        <v>193</v>
      </c>
      <c r="G1078" s="209">
        <v>625212</v>
      </c>
      <c r="H1078" s="209">
        <v>13160</v>
      </c>
      <c r="I1078" s="209">
        <v>23.8</v>
      </c>
      <c r="J1078" s="209">
        <v>114</v>
      </c>
      <c r="K1078" s="209">
        <v>114</v>
      </c>
      <c r="L1078" s="209">
        <v>20.6</v>
      </c>
      <c r="M1078" s="209">
        <v>0.93030900723208421</v>
      </c>
      <c r="N1078" s="209">
        <v>4.9632399999999999</v>
      </c>
      <c r="O1078" s="209">
        <v>4.9804000000000004</v>
      </c>
      <c r="P1078" s="209">
        <v>0.81399999999999995</v>
      </c>
      <c r="Q1078" s="209">
        <v>0.85599999999999998</v>
      </c>
      <c r="R1078" s="209">
        <v>5.1032000000000002</v>
      </c>
      <c r="S1078" s="209">
        <v>8.4000000000000005E-2</v>
      </c>
      <c r="T1078" s="209">
        <v>8.7999999999999995E-2</v>
      </c>
      <c r="U1078" s="209">
        <v>0.08</v>
      </c>
      <c r="V1078" s="209">
        <v>0.08</v>
      </c>
      <c r="W1078" s="209">
        <v>0</v>
      </c>
      <c r="X1078" s="209" t="s">
        <v>1052</v>
      </c>
      <c r="Y1078" s="209" t="s">
        <v>89</v>
      </c>
      <c r="Z1078" s="209" t="s">
        <v>198</v>
      </c>
    </row>
    <row r="1079" spans="1:26" s="209" customFormat="1" ht="16.5" customHeight="1" x14ac:dyDescent="0.25">
      <c r="A1079" s="207">
        <v>5131</v>
      </c>
      <c r="B1079" s="208">
        <v>43187</v>
      </c>
      <c r="C1079" s="209" t="s">
        <v>379</v>
      </c>
      <c r="D1079" s="209">
        <v>68.2</v>
      </c>
      <c r="E1079" s="209">
        <v>52</v>
      </c>
      <c r="F1079" s="209" t="s">
        <v>193</v>
      </c>
      <c r="G1079" s="209">
        <v>625212</v>
      </c>
      <c r="H1079" s="209">
        <v>13160</v>
      </c>
      <c r="I1079" s="209">
        <v>23.8</v>
      </c>
      <c r="J1079" s="209">
        <v>114</v>
      </c>
      <c r="K1079" s="209">
        <v>114</v>
      </c>
      <c r="L1079" s="209">
        <v>20.6</v>
      </c>
      <c r="M1079" s="209">
        <v>0.93030900723208421</v>
      </c>
      <c r="N1079" s="209">
        <v>4.9786000000000001</v>
      </c>
      <c r="O1079" s="209">
        <v>4.9172000000000002</v>
      </c>
      <c r="P1079" s="209">
        <v>0.84499999999999997</v>
      </c>
      <c r="Q1079" s="209">
        <v>0.89400000000000002</v>
      </c>
      <c r="R1079" s="209">
        <v>5.1032000000000002</v>
      </c>
      <c r="S1079" s="209">
        <v>8.6999999999999994E-2</v>
      </c>
      <c r="T1079" s="209">
        <v>9.2999999999999999E-2</v>
      </c>
      <c r="U1079" s="209">
        <v>8.4000000000000005E-2</v>
      </c>
      <c r="V1079" s="209">
        <v>8.4000000000000005E-2</v>
      </c>
      <c r="W1079" s="209">
        <v>0</v>
      </c>
      <c r="X1079" s="209" t="s">
        <v>1052</v>
      </c>
      <c r="Y1079" s="209" t="s">
        <v>89</v>
      </c>
      <c r="Z1079" s="209" t="s">
        <v>198</v>
      </c>
    </row>
    <row r="1080" spans="1:26" s="209" customFormat="1" ht="16.5" customHeight="1" x14ac:dyDescent="0.25">
      <c r="A1080" s="207">
        <v>5130</v>
      </c>
      <c r="B1080" s="208">
        <v>43187</v>
      </c>
      <c r="C1080" s="209" t="s">
        <v>1334</v>
      </c>
      <c r="D1080" s="209">
        <v>68.2</v>
      </c>
      <c r="E1080" s="209">
        <v>52</v>
      </c>
      <c r="F1080" s="209" t="s">
        <v>193</v>
      </c>
      <c r="G1080" s="209">
        <v>625212</v>
      </c>
      <c r="H1080" s="209">
        <v>13160</v>
      </c>
      <c r="I1080" s="209">
        <v>23.9</v>
      </c>
      <c r="J1080" s="209">
        <v>114</v>
      </c>
      <c r="K1080" s="209">
        <v>114</v>
      </c>
      <c r="L1080" s="209">
        <v>20.7</v>
      </c>
      <c r="M1080" s="209">
        <v>0.92969776609724053</v>
      </c>
      <c r="N1080" s="209">
        <v>5.0064000000000002</v>
      </c>
      <c r="O1080" s="209">
        <v>4.8244999999999996</v>
      </c>
      <c r="P1080" s="209">
        <v>0.83499999999999996</v>
      </c>
      <c r="Q1080" s="209">
        <v>0.76600000000000001</v>
      </c>
      <c r="R1080" s="209">
        <v>5.1032000000000002</v>
      </c>
      <c r="S1080" s="209">
        <v>8.5000000000000006E-2</v>
      </c>
      <c r="T1080" s="209">
        <v>8.1000000000000003E-2</v>
      </c>
      <c r="U1080" s="209">
        <v>7.6999999999999999E-2</v>
      </c>
      <c r="V1080" s="209">
        <v>7.6999999999999999E-2</v>
      </c>
      <c r="W1080" s="209">
        <v>0</v>
      </c>
      <c r="X1080" s="209" t="s">
        <v>1052</v>
      </c>
      <c r="Y1080" s="209" t="s">
        <v>89</v>
      </c>
      <c r="Z1080" s="209" t="s">
        <v>198</v>
      </c>
    </row>
    <row r="1081" spans="1:26" s="209" customFormat="1" ht="16.5" customHeight="1" x14ac:dyDescent="0.25">
      <c r="A1081" s="207">
        <v>5129</v>
      </c>
      <c r="B1081" s="208">
        <v>43187</v>
      </c>
      <c r="C1081" s="209" t="s">
        <v>476</v>
      </c>
      <c r="D1081" s="209">
        <v>68.2</v>
      </c>
      <c r="E1081" s="209">
        <v>52</v>
      </c>
      <c r="F1081" s="209" t="s">
        <v>187</v>
      </c>
      <c r="G1081" s="209">
        <v>916148</v>
      </c>
      <c r="H1081" s="209">
        <v>13160</v>
      </c>
      <c r="I1081" s="209">
        <v>34.799999999999997</v>
      </c>
      <c r="J1081" s="209">
        <v>78</v>
      </c>
      <c r="K1081" s="209">
        <v>78</v>
      </c>
      <c r="L1081" s="209">
        <v>33.200000000000003</v>
      </c>
      <c r="M1081" s="209">
        <v>0.85913782635094116</v>
      </c>
      <c r="N1081" s="209">
        <v>5.1642000000000001</v>
      </c>
      <c r="O1081" s="209">
        <v>4.8971999999999998</v>
      </c>
      <c r="P1081" s="209">
        <v>0.316</v>
      </c>
      <c r="Q1081" s="209">
        <v>0.33700000000000002</v>
      </c>
      <c r="R1081" s="209">
        <v>5.1032000000000002</v>
      </c>
      <c r="S1081" s="209">
        <v>3.1E-2</v>
      </c>
      <c r="T1081" s="209">
        <v>3.5000000000000003E-2</v>
      </c>
      <c r="U1081" s="209">
        <v>2.8000000000000001E-2</v>
      </c>
      <c r="V1081" s="209">
        <v>2.8000000000000001E-2</v>
      </c>
      <c r="W1081" s="209">
        <v>0</v>
      </c>
      <c r="X1081" s="209" t="s">
        <v>1052</v>
      </c>
      <c r="Y1081" s="209" t="s">
        <v>89</v>
      </c>
      <c r="Z1081" s="209" t="s">
        <v>207</v>
      </c>
    </row>
    <row r="1082" spans="1:26" s="209" customFormat="1" ht="16.5" customHeight="1" x14ac:dyDescent="0.25">
      <c r="A1082" s="207">
        <v>5128</v>
      </c>
      <c r="B1082" s="208">
        <v>43187</v>
      </c>
      <c r="C1082" s="209" t="s">
        <v>1333</v>
      </c>
      <c r="D1082" s="209">
        <v>68.2</v>
      </c>
      <c r="E1082" s="209">
        <v>52</v>
      </c>
      <c r="F1082" s="209" t="s">
        <v>193</v>
      </c>
      <c r="G1082" s="209">
        <v>625212</v>
      </c>
      <c r="H1082" s="209">
        <v>13160</v>
      </c>
      <c r="I1082" s="209">
        <v>22.3</v>
      </c>
      <c r="J1082" s="209">
        <v>114</v>
      </c>
      <c r="K1082" s="209">
        <v>114</v>
      </c>
      <c r="L1082" s="209">
        <v>19.2</v>
      </c>
      <c r="M1082" s="209">
        <v>0.93895155938951569</v>
      </c>
      <c r="N1082" s="209">
        <v>5.0345000000000004</v>
      </c>
      <c r="O1082" s="209">
        <v>5.1883999999999997</v>
      </c>
      <c r="P1082" s="209">
        <v>0.89200000000000002</v>
      </c>
      <c r="Q1082" s="209">
        <v>0.871</v>
      </c>
      <c r="R1082" s="209">
        <v>5.1032000000000002</v>
      </c>
      <c r="S1082" s="209">
        <v>0.09</v>
      </c>
      <c r="T1082" s="209">
        <v>8.5999999999999993E-2</v>
      </c>
      <c r="U1082" s="209">
        <v>8.3000000000000004E-2</v>
      </c>
      <c r="V1082" s="209">
        <v>8.3000000000000004E-2</v>
      </c>
      <c r="W1082" s="209">
        <v>0</v>
      </c>
      <c r="X1082" s="209" t="s">
        <v>1052</v>
      </c>
      <c r="Y1082" s="209" t="s">
        <v>89</v>
      </c>
      <c r="Z1082" s="209" t="s">
        <v>198</v>
      </c>
    </row>
    <row r="1083" spans="1:26" s="209" customFormat="1" ht="16.5" customHeight="1" x14ac:dyDescent="0.25">
      <c r="A1083" s="207">
        <v>5127</v>
      </c>
      <c r="B1083" s="208">
        <v>43187</v>
      </c>
      <c r="C1083" s="209" t="s">
        <v>1308</v>
      </c>
      <c r="D1083" s="209">
        <v>68.2</v>
      </c>
      <c r="E1083" s="209">
        <v>52</v>
      </c>
      <c r="F1083" s="209" t="s">
        <v>187</v>
      </c>
      <c r="G1083" s="209">
        <v>916148</v>
      </c>
      <c r="H1083" s="209">
        <v>13160</v>
      </c>
      <c r="I1083" s="209">
        <v>33.799999999999997</v>
      </c>
      <c r="J1083" s="209">
        <v>76</v>
      </c>
      <c r="K1083" s="209">
        <v>76</v>
      </c>
      <c r="L1083" s="209">
        <v>32.4</v>
      </c>
      <c r="M1083" s="209">
        <v>0.86333129957291033</v>
      </c>
      <c r="N1083" s="209">
        <v>5.0278999999999998</v>
      </c>
      <c r="O1083" s="209">
        <v>5.1927000000000003</v>
      </c>
      <c r="P1083" s="209">
        <v>0.34499999999999997</v>
      </c>
      <c r="Q1083" s="209">
        <v>0.315</v>
      </c>
      <c r="R1083" s="209">
        <v>5.1032000000000002</v>
      </c>
      <c r="S1083" s="209">
        <v>3.5000000000000003E-2</v>
      </c>
      <c r="T1083" s="209">
        <v>3.1E-2</v>
      </c>
      <c r="U1083" s="209">
        <v>2.8000000000000001E-2</v>
      </c>
      <c r="V1083" s="209">
        <v>2.8000000000000001E-2</v>
      </c>
      <c r="W1083" s="209">
        <v>0</v>
      </c>
      <c r="X1083" s="209" t="s">
        <v>1052</v>
      </c>
      <c r="Y1083" s="209" t="s">
        <v>89</v>
      </c>
      <c r="Z1083" s="209" t="s">
        <v>207</v>
      </c>
    </row>
    <row r="1084" spans="1:26" s="209" customFormat="1" ht="16.5" customHeight="1" x14ac:dyDescent="0.25">
      <c r="A1084" s="207">
        <v>5126</v>
      </c>
      <c r="B1084" s="208">
        <v>43187</v>
      </c>
      <c r="C1084" s="209" t="s">
        <v>288</v>
      </c>
      <c r="D1084" s="209">
        <v>68.2</v>
      </c>
      <c r="E1084" s="209">
        <v>52</v>
      </c>
      <c r="F1084" s="209" t="s">
        <v>187</v>
      </c>
      <c r="G1084" s="209">
        <v>916148</v>
      </c>
      <c r="H1084" s="209">
        <v>13160</v>
      </c>
      <c r="I1084" s="209">
        <v>34.1</v>
      </c>
      <c r="J1084" s="209">
        <v>78</v>
      </c>
      <c r="K1084" s="209">
        <v>78</v>
      </c>
      <c r="L1084" s="209">
        <v>32.5</v>
      </c>
      <c r="M1084" s="209">
        <v>0.86280487804878048</v>
      </c>
      <c r="N1084" s="209">
        <v>5.1684999999999999</v>
      </c>
      <c r="O1084" s="209">
        <v>5.1153000000000004</v>
      </c>
      <c r="P1084" s="209">
        <v>0.26600000000000001</v>
      </c>
      <c r="Q1084" s="209">
        <v>0.249</v>
      </c>
      <c r="R1084" s="209">
        <v>5.1032000000000002</v>
      </c>
      <c r="S1084" s="209">
        <v>2.5999999999999999E-2</v>
      </c>
      <c r="T1084" s="209">
        <v>2.5000000000000001E-2</v>
      </c>
      <c r="U1084" s="209">
        <v>2.1999999999999999E-2</v>
      </c>
      <c r="V1084" s="209">
        <v>2.1999999999999999E-2</v>
      </c>
      <c r="W1084" s="209">
        <v>0</v>
      </c>
      <c r="X1084" s="209" t="s">
        <v>1052</v>
      </c>
      <c r="Y1084" s="209" t="s">
        <v>89</v>
      </c>
      <c r="Z1084" s="209" t="s">
        <v>207</v>
      </c>
    </row>
    <row r="1085" spans="1:26" s="209" customFormat="1" ht="16.5" customHeight="1" x14ac:dyDescent="0.25">
      <c r="A1085" s="207">
        <v>5125</v>
      </c>
      <c r="B1085" s="208">
        <v>43187</v>
      </c>
      <c r="C1085" s="209" t="s">
        <v>233</v>
      </c>
      <c r="D1085" s="209">
        <v>68.2</v>
      </c>
      <c r="E1085" s="209">
        <v>52</v>
      </c>
      <c r="F1085" s="209" t="s">
        <v>193</v>
      </c>
      <c r="G1085" s="209">
        <v>625212</v>
      </c>
      <c r="H1085" s="209">
        <v>13160</v>
      </c>
      <c r="I1085" s="209">
        <v>23.7</v>
      </c>
      <c r="J1085" s="209">
        <v>114</v>
      </c>
      <c r="K1085" s="209">
        <v>114</v>
      </c>
      <c r="L1085" s="209">
        <v>20.5</v>
      </c>
      <c r="M1085" s="209">
        <v>0.93092105263157898</v>
      </c>
      <c r="N1085" s="209">
        <v>4.9856999999999996</v>
      </c>
      <c r="O1085" s="209">
        <v>4.8822999999999999</v>
      </c>
      <c r="P1085" s="209">
        <v>0.879</v>
      </c>
      <c r="Q1085" s="209">
        <v>0.89600000000000002</v>
      </c>
      <c r="R1085" s="209">
        <v>5.1032000000000002</v>
      </c>
      <c r="S1085" s="209">
        <v>0.09</v>
      </c>
      <c r="T1085" s="209">
        <v>9.4E-2</v>
      </c>
      <c r="U1085" s="209">
        <v>8.5999999999999993E-2</v>
      </c>
      <c r="V1085" s="209">
        <v>8.5999999999999993E-2</v>
      </c>
      <c r="W1085" s="209">
        <v>0</v>
      </c>
      <c r="X1085" s="209" t="s">
        <v>1052</v>
      </c>
      <c r="Y1085" s="209" t="s">
        <v>89</v>
      </c>
      <c r="Z1085" s="209" t="s">
        <v>198</v>
      </c>
    </row>
    <row r="1086" spans="1:26" s="209" customFormat="1" ht="16.5" customHeight="1" x14ac:dyDescent="0.25">
      <c r="A1086" s="207">
        <v>5124</v>
      </c>
      <c r="B1086" s="208">
        <v>43187</v>
      </c>
      <c r="C1086" s="209" t="s">
        <v>588</v>
      </c>
      <c r="D1086" s="209">
        <v>68.2</v>
      </c>
      <c r="E1086" s="209">
        <v>52</v>
      </c>
      <c r="F1086" s="209" t="s">
        <v>193</v>
      </c>
      <c r="G1086" s="209">
        <v>625212</v>
      </c>
      <c r="H1086" s="209">
        <v>13160</v>
      </c>
      <c r="I1086" s="209">
        <v>23.7</v>
      </c>
      <c r="J1086" s="209">
        <v>114</v>
      </c>
      <c r="K1086" s="209">
        <v>114</v>
      </c>
      <c r="L1086" s="209">
        <v>20.5</v>
      </c>
      <c r="M1086" s="209">
        <v>0.93092105263157898</v>
      </c>
      <c r="N1086" s="209">
        <v>5.1783000000000001</v>
      </c>
      <c r="O1086" s="209">
        <v>5.0453999999999999</v>
      </c>
      <c r="P1086" s="209">
        <v>0.77800000000000002</v>
      </c>
      <c r="Q1086" s="209">
        <v>0.78500000000000003</v>
      </c>
      <c r="R1086" s="209">
        <v>5.1032000000000002</v>
      </c>
      <c r="S1086" s="209">
        <v>7.6999999999999999E-2</v>
      </c>
      <c r="T1086" s="209">
        <v>7.9000000000000001E-2</v>
      </c>
      <c r="U1086" s="209">
        <v>7.2999999999999995E-2</v>
      </c>
      <c r="V1086" s="209">
        <v>7.2999999999999995E-2</v>
      </c>
      <c r="W1086" s="209">
        <v>0</v>
      </c>
      <c r="X1086" s="209" t="s">
        <v>1052</v>
      </c>
      <c r="Y1086" s="209" t="s">
        <v>89</v>
      </c>
      <c r="Z1086" s="209" t="s">
        <v>198</v>
      </c>
    </row>
    <row r="1087" spans="1:26" s="209" customFormat="1" ht="16.5" customHeight="1" x14ac:dyDescent="0.25">
      <c r="A1087" s="207">
        <v>5123</v>
      </c>
      <c r="B1087" s="208">
        <v>43186</v>
      </c>
      <c r="C1087" s="209" t="s">
        <v>1319</v>
      </c>
      <c r="D1087" s="209">
        <v>68.2</v>
      </c>
      <c r="E1087" s="209">
        <v>56</v>
      </c>
      <c r="F1087" s="209" t="s">
        <v>187</v>
      </c>
      <c r="G1087" s="209">
        <v>916148</v>
      </c>
      <c r="H1087" s="209">
        <v>13160</v>
      </c>
      <c r="I1087" s="209">
        <v>35</v>
      </c>
      <c r="J1087" s="209">
        <v>79</v>
      </c>
      <c r="K1087" s="209">
        <v>79</v>
      </c>
      <c r="L1087" s="209">
        <v>33.299999999999997</v>
      </c>
      <c r="M1087" s="209">
        <v>0.85861650485436891</v>
      </c>
      <c r="N1087" s="209">
        <v>4.9431000000000003</v>
      </c>
      <c r="O1087" s="209">
        <v>5.0742000000000003</v>
      </c>
      <c r="P1087" s="209">
        <v>0.308</v>
      </c>
      <c r="Q1087" s="209">
        <v>0.30099999999999999</v>
      </c>
      <c r="R1087" s="209">
        <v>5.1749000000000001</v>
      </c>
      <c r="S1087" s="209">
        <v>3.2000000000000001E-2</v>
      </c>
      <c r="T1087" s="209">
        <v>3.1E-2</v>
      </c>
      <c r="U1087" s="209">
        <v>2.7E-2</v>
      </c>
      <c r="V1087" s="209">
        <v>2.7E-2</v>
      </c>
      <c r="W1087" s="209">
        <v>0</v>
      </c>
      <c r="X1087" s="209" t="s">
        <v>1052</v>
      </c>
      <c r="Y1087" s="209" t="s">
        <v>89</v>
      </c>
      <c r="Z1087" s="209" t="s">
        <v>207</v>
      </c>
    </row>
    <row r="1088" spans="1:26" s="209" customFormat="1" ht="16.5" customHeight="1" x14ac:dyDescent="0.25">
      <c r="A1088" s="207">
        <v>5122</v>
      </c>
      <c r="B1088" s="208">
        <v>43186</v>
      </c>
      <c r="C1088" s="209" t="s">
        <v>315</v>
      </c>
      <c r="D1088" s="209">
        <v>68.2</v>
      </c>
      <c r="E1088" s="209">
        <v>56</v>
      </c>
      <c r="F1088" s="209" t="s">
        <v>194</v>
      </c>
      <c r="G1088" s="209">
        <v>916148</v>
      </c>
      <c r="H1088" s="209">
        <v>13160</v>
      </c>
      <c r="I1088" s="209">
        <v>33.299999999999997</v>
      </c>
      <c r="J1088" s="209">
        <v>80</v>
      </c>
      <c r="K1088" s="209">
        <v>80</v>
      </c>
      <c r="L1088" s="209">
        <v>31.6</v>
      </c>
      <c r="M1088" s="209">
        <v>0.86756591048436549</v>
      </c>
      <c r="N1088" s="209">
        <v>4.7968000000000002</v>
      </c>
      <c r="O1088" s="209">
        <v>4.9137000000000004</v>
      </c>
      <c r="P1088" s="209">
        <v>0.22700000000000001</v>
      </c>
      <c r="Q1088" s="209">
        <v>0.255</v>
      </c>
      <c r="R1088" s="209">
        <v>5.1749000000000001</v>
      </c>
      <c r="S1088" s="209">
        <v>2.4E-2</v>
      </c>
      <c r="T1088" s="209">
        <v>2.7E-2</v>
      </c>
      <c r="U1088" s="209">
        <v>2.1999999999999999E-2</v>
      </c>
      <c r="V1088" s="209">
        <v>2.1999999999999999E-2</v>
      </c>
      <c r="W1088" s="209">
        <v>0</v>
      </c>
      <c r="X1088" s="209" t="s">
        <v>1052</v>
      </c>
      <c r="Y1088" s="209" t="s">
        <v>89</v>
      </c>
      <c r="Z1088" s="209" t="s">
        <v>207</v>
      </c>
    </row>
    <row r="1089" spans="1:26" s="209" customFormat="1" ht="16.5" customHeight="1" x14ac:dyDescent="0.25">
      <c r="A1089" s="207">
        <v>5121</v>
      </c>
      <c r="B1089" s="208">
        <v>43186</v>
      </c>
      <c r="C1089" s="209" t="s">
        <v>305</v>
      </c>
      <c r="D1089" s="209">
        <v>68.2</v>
      </c>
      <c r="E1089" s="209">
        <v>56</v>
      </c>
      <c r="F1089" s="209" t="s">
        <v>194</v>
      </c>
      <c r="G1089" s="209">
        <v>916148</v>
      </c>
      <c r="H1089" s="209">
        <v>13160</v>
      </c>
      <c r="I1089" s="209">
        <v>33.299999999999997</v>
      </c>
      <c r="J1089" s="209">
        <v>80</v>
      </c>
      <c r="K1089" s="209">
        <v>80</v>
      </c>
      <c r="L1089" s="209">
        <v>31.6</v>
      </c>
      <c r="M1089" s="209">
        <v>0.86756591048436549</v>
      </c>
      <c r="N1089" s="209">
        <v>5.0347999999999997</v>
      </c>
      <c r="O1089" s="209">
        <v>5.2050999999999998</v>
      </c>
      <c r="P1089" s="209">
        <v>0.30099999999999999</v>
      </c>
      <c r="Q1089" s="209">
        <v>0.28699999999999998</v>
      </c>
      <c r="R1089" s="209">
        <v>5.1749000000000001</v>
      </c>
      <c r="S1089" s="209">
        <v>3.1E-2</v>
      </c>
      <c r="T1089" s="209">
        <v>2.9000000000000001E-2</v>
      </c>
      <c r="U1089" s="209">
        <v>2.5999999999999999E-2</v>
      </c>
      <c r="V1089" s="209">
        <v>2.5999999999999999E-2</v>
      </c>
      <c r="W1089" s="209">
        <v>0</v>
      </c>
      <c r="X1089" s="209" t="s">
        <v>1052</v>
      </c>
      <c r="Y1089" s="209" t="s">
        <v>89</v>
      </c>
      <c r="Z1089" s="209" t="s">
        <v>207</v>
      </c>
    </row>
    <row r="1090" spans="1:26" s="209" customFormat="1" ht="16.5" customHeight="1" x14ac:dyDescent="0.25">
      <c r="A1090" s="207">
        <v>5120</v>
      </c>
      <c r="B1090" s="208">
        <v>43186</v>
      </c>
      <c r="C1090" s="209" t="s">
        <v>665</v>
      </c>
      <c r="D1090" s="209">
        <v>68.2</v>
      </c>
      <c r="E1090" s="209">
        <v>56</v>
      </c>
      <c r="F1090" s="209" t="s">
        <v>193</v>
      </c>
      <c r="G1090" s="209">
        <v>625212</v>
      </c>
      <c r="H1090" s="209">
        <v>13160</v>
      </c>
      <c r="I1090" s="209">
        <v>23.6</v>
      </c>
      <c r="J1090" s="209">
        <v>114</v>
      </c>
      <c r="K1090" s="209">
        <v>114</v>
      </c>
      <c r="L1090" s="209">
        <v>20.399999999999999</v>
      </c>
      <c r="M1090" s="209">
        <v>0.93153390388413426</v>
      </c>
      <c r="N1090" s="209">
        <v>4.8491999999999997</v>
      </c>
      <c r="O1090" s="209">
        <v>5.1167999999999996</v>
      </c>
      <c r="P1090" s="209">
        <v>0.624</v>
      </c>
      <c r="Q1090" s="209">
        <v>0.69899999999999995</v>
      </c>
      <c r="R1090" s="209">
        <v>5.1749000000000001</v>
      </c>
      <c r="S1090" s="209">
        <v>6.7000000000000004E-2</v>
      </c>
      <c r="T1090" s="209">
        <v>7.0999999999999994E-2</v>
      </c>
      <c r="U1090" s="209">
        <v>6.4000000000000001E-2</v>
      </c>
      <c r="V1090" s="209">
        <v>6.4000000000000001E-2</v>
      </c>
      <c r="W1090" s="209">
        <v>0</v>
      </c>
      <c r="X1090" s="209" t="s">
        <v>1052</v>
      </c>
      <c r="Y1090" s="209" t="s">
        <v>89</v>
      </c>
      <c r="Z1090" s="209" t="s">
        <v>198</v>
      </c>
    </row>
    <row r="1091" spans="1:26" s="209" customFormat="1" ht="16.5" customHeight="1" x14ac:dyDescent="0.25">
      <c r="A1091" s="207">
        <v>5119</v>
      </c>
      <c r="B1091" s="208">
        <v>43186</v>
      </c>
      <c r="C1091" s="209" t="s">
        <v>260</v>
      </c>
      <c r="D1091" s="209">
        <v>68.2</v>
      </c>
      <c r="E1091" s="209">
        <v>56</v>
      </c>
      <c r="F1091" s="209" t="s">
        <v>187</v>
      </c>
      <c r="G1091" s="209">
        <v>916148</v>
      </c>
      <c r="H1091" s="209">
        <v>13160</v>
      </c>
      <c r="I1091" s="209">
        <v>35</v>
      </c>
      <c r="J1091" s="209">
        <v>81</v>
      </c>
      <c r="K1091" s="209">
        <v>81</v>
      </c>
      <c r="L1091" s="209">
        <v>33.1</v>
      </c>
      <c r="M1091" s="209">
        <v>0.85965978128797083</v>
      </c>
      <c r="N1091" s="209">
        <v>5.1264000000000003</v>
      </c>
      <c r="O1091" s="209">
        <v>5.1482000000000001</v>
      </c>
      <c r="P1091" s="209">
        <v>0.30399999999999999</v>
      </c>
      <c r="Q1091" s="209">
        <v>0.246</v>
      </c>
      <c r="R1091" s="209">
        <v>5.1749000000000001</v>
      </c>
      <c r="S1091" s="209">
        <v>3.1E-2</v>
      </c>
      <c r="T1091" s="209">
        <v>2.5000000000000001E-2</v>
      </c>
      <c r="U1091" s="209">
        <v>2.4E-2</v>
      </c>
      <c r="V1091" s="209">
        <v>2.4E-2</v>
      </c>
      <c r="W1091" s="209">
        <v>0</v>
      </c>
      <c r="X1091" s="209" t="s">
        <v>1052</v>
      </c>
      <c r="Y1091" s="209" t="s">
        <v>89</v>
      </c>
      <c r="Z1091" s="209" t="s">
        <v>207</v>
      </c>
    </row>
    <row r="1092" spans="1:26" s="209" customFormat="1" ht="16.5" customHeight="1" x14ac:dyDescent="0.25">
      <c r="A1092" s="207">
        <v>5118</v>
      </c>
      <c r="B1092" s="208">
        <v>43186</v>
      </c>
      <c r="C1092" s="209" t="s">
        <v>929</v>
      </c>
      <c r="D1092" s="209">
        <v>68.2</v>
      </c>
      <c r="E1092" s="209">
        <v>56</v>
      </c>
      <c r="F1092" s="209" t="s">
        <v>193</v>
      </c>
      <c r="G1092" s="209">
        <v>625212</v>
      </c>
      <c r="H1092" s="209">
        <v>13160</v>
      </c>
      <c r="I1092" s="209">
        <v>22.4</v>
      </c>
      <c r="J1092" s="209">
        <v>114</v>
      </c>
      <c r="K1092" s="209">
        <v>114</v>
      </c>
      <c r="L1092" s="209">
        <v>19.3</v>
      </c>
      <c r="M1092" s="209">
        <v>0.93832891246684347</v>
      </c>
      <c r="N1092" s="209">
        <v>4.8167</v>
      </c>
      <c r="O1092" s="209">
        <v>4.9973000000000001</v>
      </c>
      <c r="P1092" s="209">
        <v>0.57299999999999995</v>
      </c>
      <c r="Q1092" s="209">
        <v>0.61499999999999999</v>
      </c>
      <c r="R1092" s="209">
        <v>5.1749000000000001</v>
      </c>
      <c r="S1092" s="209">
        <v>6.2E-2</v>
      </c>
      <c r="T1092" s="209">
        <v>6.4000000000000001E-2</v>
      </c>
      <c r="U1092" s="209">
        <v>5.8999999999999997E-2</v>
      </c>
      <c r="V1092" s="209">
        <v>5.8999999999999997E-2</v>
      </c>
      <c r="W1092" s="209">
        <v>0</v>
      </c>
      <c r="X1092" s="209" t="s">
        <v>1052</v>
      </c>
      <c r="Y1092" s="209" t="s">
        <v>89</v>
      </c>
      <c r="Z1092" s="209" t="s">
        <v>198</v>
      </c>
    </row>
    <row r="1093" spans="1:26" s="209" customFormat="1" ht="16.5" customHeight="1" x14ac:dyDescent="0.25">
      <c r="A1093" s="207">
        <v>5117</v>
      </c>
      <c r="B1093" s="208">
        <v>43186</v>
      </c>
      <c r="C1093" s="209" t="s">
        <v>787</v>
      </c>
      <c r="D1093" s="209">
        <v>68.2</v>
      </c>
      <c r="E1093" s="209">
        <v>56</v>
      </c>
      <c r="F1093" s="209" t="s">
        <v>193</v>
      </c>
      <c r="G1093" s="209">
        <v>625212</v>
      </c>
      <c r="H1093" s="209">
        <v>13160</v>
      </c>
      <c r="I1093" s="209">
        <v>22.5</v>
      </c>
      <c r="J1093" s="209">
        <v>114</v>
      </c>
      <c r="K1093" s="209">
        <v>114</v>
      </c>
      <c r="L1093" s="209">
        <v>19.399999999999999</v>
      </c>
      <c r="M1093" s="209">
        <v>0.9377070907886017</v>
      </c>
      <c r="N1093" s="209">
        <v>4.9123999999999999</v>
      </c>
      <c r="O1093" s="209">
        <v>5.0408999999999997</v>
      </c>
      <c r="P1093" s="209">
        <v>0.70599999999999996</v>
      </c>
      <c r="Q1093" s="209">
        <v>0.68100000000000005</v>
      </c>
      <c r="R1093" s="209">
        <v>5.1749000000000001</v>
      </c>
      <c r="S1093" s="209">
        <v>7.3999999999999996E-2</v>
      </c>
      <c r="T1093" s="209">
        <v>7.0000000000000007E-2</v>
      </c>
      <c r="U1093" s="209">
        <v>6.8000000000000005E-2</v>
      </c>
      <c r="V1093" s="209">
        <v>6.8000000000000005E-2</v>
      </c>
      <c r="W1093" s="209">
        <v>0</v>
      </c>
      <c r="X1093" s="209" t="s">
        <v>1052</v>
      </c>
      <c r="Y1093" s="209" t="s">
        <v>89</v>
      </c>
      <c r="Z1093" s="209" t="s">
        <v>198</v>
      </c>
    </row>
    <row r="1094" spans="1:26" s="209" customFormat="1" ht="16.5" customHeight="1" x14ac:dyDescent="0.25">
      <c r="A1094" s="207">
        <v>5116</v>
      </c>
      <c r="B1094" s="208">
        <v>43186</v>
      </c>
      <c r="C1094" s="209" t="s">
        <v>249</v>
      </c>
      <c r="D1094" s="209">
        <v>68.2</v>
      </c>
      <c r="E1094" s="209">
        <v>56</v>
      </c>
      <c r="F1094" s="209" t="s">
        <v>187</v>
      </c>
      <c r="G1094" s="209">
        <v>916148</v>
      </c>
      <c r="H1094" s="209">
        <v>13160</v>
      </c>
      <c r="I1094" s="209">
        <v>33.9</v>
      </c>
      <c r="J1094" s="209">
        <v>76</v>
      </c>
      <c r="K1094" s="209">
        <v>76</v>
      </c>
      <c r="L1094" s="209">
        <v>32.5</v>
      </c>
      <c r="M1094" s="209">
        <v>0.86280487804878048</v>
      </c>
      <c r="N1094" s="209">
        <v>4.8497000000000003</v>
      </c>
      <c r="O1094" s="209">
        <v>5.0460000000000003</v>
      </c>
      <c r="P1094" s="209">
        <v>0.215</v>
      </c>
      <c r="Q1094" s="209">
        <v>0.24199999999999999</v>
      </c>
      <c r="R1094" s="209">
        <v>5.1749000000000001</v>
      </c>
      <c r="S1094" s="209">
        <v>2.3E-2</v>
      </c>
      <c r="T1094" s="209">
        <v>2.5000000000000001E-2</v>
      </c>
      <c r="U1094" s="209">
        <v>2.1000000000000001E-2</v>
      </c>
      <c r="V1094" s="209">
        <v>2.1000000000000001E-2</v>
      </c>
      <c r="W1094" s="209">
        <v>0</v>
      </c>
      <c r="X1094" s="209" t="s">
        <v>1052</v>
      </c>
      <c r="Y1094" s="209" t="s">
        <v>89</v>
      </c>
      <c r="Z1094" s="209" t="s">
        <v>207</v>
      </c>
    </row>
    <row r="1095" spans="1:26" s="209" customFormat="1" ht="16.5" customHeight="1" x14ac:dyDescent="0.25">
      <c r="A1095" s="207">
        <v>5115</v>
      </c>
      <c r="B1095" s="208">
        <v>43186</v>
      </c>
      <c r="C1095" s="209" t="s">
        <v>1332</v>
      </c>
      <c r="D1095" s="209">
        <v>68.2</v>
      </c>
      <c r="E1095" s="209">
        <v>56</v>
      </c>
      <c r="F1095" s="209" t="s">
        <v>193</v>
      </c>
      <c r="G1095" s="209">
        <v>625212</v>
      </c>
      <c r="H1095" s="209">
        <v>13160</v>
      </c>
      <c r="I1095" s="209">
        <v>22.6</v>
      </c>
      <c r="J1095" s="209">
        <v>114</v>
      </c>
      <c r="K1095" s="209">
        <v>114</v>
      </c>
      <c r="L1095" s="209">
        <v>19.5</v>
      </c>
      <c r="M1095" s="209">
        <v>0.9370860927152318</v>
      </c>
      <c r="N1095" s="209">
        <v>5.1204000000000001</v>
      </c>
      <c r="O1095" s="209">
        <v>4.9965000000000002</v>
      </c>
      <c r="P1095" s="209">
        <v>0.61799999999999999</v>
      </c>
      <c r="Q1095" s="209">
        <v>0.53600000000000003</v>
      </c>
      <c r="R1095" s="209">
        <v>5.1749000000000001</v>
      </c>
      <c r="S1095" s="209">
        <v>6.2E-2</v>
      </c>
      <c r="T1095" s="209">
        <v>5.6000000000000001E-2</v>
      </c>
      <c r="U1095" s="209">
        <v>5.5E-2</v>
      </c>
      <c r="V1095" s="209">
        <v>5.5E-2</v>
      </c>
      <c r="W1095" s="209">
        <v>0</v>
      </c>
      <c r="X1095" s="209" t="s">
        <v>1052</v>
      </c>
      <c r="Y1095" s="209" t="s">
        <v>89</v>
      </c>
      <c r="Z1095" s="209" t="s">
        <v>198</v>
      </c>
    </row>
    <row r="1096" spans="1:26" s="209" customFormat="1" ht="16.5" customHeight="1" x14ac:dyDescent="0.25">
      <c r="A1096" s="207">
        <v>5114</v>
      </c>
      <c r="B1096" s="208">
        <v>43186</v>
      </c>
      <c r="C1096" s="209" t="s">
        <v>237</v>
      </c>
      <c r="D1096" s="209">
        <v>68.2</v>
      </c>
      <c r="E1096" s="209">
        <v>56</v>
      </c>
      <c r="F1096" s="209" t="s">
        <v>193</v>
      </c>
      <c r="G1096" s="209">
        <v>625212</v>
      </c>
      <c r="H1096" s="209">
        <v>13160</v>
      </c>
      <c r="I1096" s="209">
        <v>21.5</v>
      </c>
      <c r="J1096" s="209">
        <v>114</v>
      </c>
      <c r="K1096" s="209">
        <v>114</v>
      </c>
      <c r="L1096" s="209">
        <v>18.399999999999999</v>
      </c>
      <c r="M1096" s="209">
        <v>0.94396264176117406</v>
      </c>
      <c r="N1096" s="209">
        <v>4.9272</v>
      </c>
      <c r="O1096" s="209">
        <v>4.8246000000000002</v>
      </c>
      <c r="P1096" s="209">
        <v>0.57399999999999995</v>
      </c>
      <c r="Q1096" s="209">
        <v>0.58299999999999996</v>
      </c>
      <c r="R1096" s="209">
        <v>5.1749000000000001</v>
      </c>
      <c r="S1096" s="209">
        <v>0.06</v>
      </c>
      <c r="T1096" s="209">
        <v>6.3E-2</v>
      </c>
      <c r="U1096" s="209">
        <v>5.8000000000000003E-2</v>
      </c>
      <c r="V1096" s="209">
        <v>5.8000000000000003E-2</v>
      </c>
      <c r="W1096" s="209">
        <v>0</v>
      </c>
      <c r="X1096" s="209" t="s">
        <v>1052</v>
      </c>
      <c r="Y1096" s="209" t="s">
        <v>89</v>
      </c>
      <c r="Z1096" s="209" t="s">
        <v>198</v>
      </c>
    </row>
    <row r="1097" spans="1:26" s="209" customFormat="1" ht="16.5" customHeight="1" x14ac:dyDescent="0.25">
      <c r="A1097" s="207">
        <v>5113</v>
      </c>
      <c r="B1097" s="208">
        <v>43186</v>
      </c>
      <c r="C1097" s="209" t="s">
        <v>1331</v>
      </c>
      <c r="D1097" s="209">
        <v>68.2</v>
      </c>
      <c r="E1097" s="209">
        <v>56</v>
      </c>
      <c r="F1097" s="209" t="s">
        <v>193</v>
      </c>
      <c r="G1097" s="209">
        <v>625212</v>
      </c>
      <c r="H1097" s="209">
        <v>13160</v>
      </c>
      <c r="I1097" s="209">
        <v>22.5</v>
      </c>
      <c r="J1097" s="209">
        <v>114</v>
      </c>
      <c r="K1097" s="209">
        <v>114</v>
      </c>
      <c r="L1097" s="209">
        <v>19.399999999999999</v>
      </c>
      <c r="M1097" s="209">
        <v>0.9377070907886017</v>
      </c>
      <c r="N1097" s="209">
        <v>5.0450999999999997</v>
      </c>
      <c r="O1097" s="209">
        <v>5.1340000000000003</v>
      </c>
      <c r="P1097" s="209">
        <v>0.60799999999999998</v>
      </c>
      <c r="Q1097" s="209">
        <v>0.65900000000000003</v>
      </c>
      <c r="R1097" s="209">
        <v>5.1749000000000001</v>
      </c>
      <c r="S1097" s="209">
        <v>6.2E-2</v>
      </c>
      <c r="T1097" s="209">
        <v>6.6000000000000003E-2</v>
      </c>
      <c r="U1097" s="209">
        <v>0.06</v>
      </c>
      <c r="V1097" s="209">
        <v>0.06</v>
      </c>
      <c r="W1097" s="209">
        <v>0</v>
      </c>
      <c r="X1097" s="209" t="s">
        <v>1052</v>
      </c>
      <c r="Y1097" s="209" t="s">
        <v>89</v>
      </c>
      <c r="Z1097" s="209" t="s">
        <v>198</v>
      </c>
    </row>
    <row r="1098" spans="1:26" s="209" customFormat="1" ht="16.5" customHeight="1" x14ac:dyDescent="0.25">
      <c r="A1098" s="207">
        <v>5112</v>
      </c>
      <c r="B1098" s="208">
        <v>43185</v>
      </c>
      <c r="C1098" s="209" t="s">
        <v>1330</v>
      </c>
      <c r="D1098" s="209">
        <v>68.400000000000006</v>
      </c>
      <c r="E1098" s="209">
        <v>55</v>
      </c>
      <c r="F1098" s="209" t="s">
        <v>194</v>
      </c>
      <c r="G1098" s="209">
        <v>916148</v>
      </c>
      <c r="H1098" s="209">
        <v>13160</v>
      </c>
      <c r="I1098" s="209">
        <v>33.799999999999997</v>
      </c>
      <c r="J1098" s="209">
        <v>84.5</v>
      </c>
      <c r="K1098" s="209">
        <v>84.5</v>
      </c>
      <c r="L1098" s="209">
        <v>31.7</v>
      </c>
      <c r="M1098" s="209">
        <v>0.86703431372549022</v>
      </c>
      <c r="N1098" s="209">
        <v>5.1426999999999996</v>
      </c>
      <c r="O1098" s="209">
        <v>5.1185</v>
      </c>
      <c r="P1098" s="209">
        <v>0.26400000000000001</v>
      </c>
      <c r="Q1098" s="209">
        <v>0.215</v>
      </c>
      <c r="R1098" s="209">
        <v>5.2851999999999997</v>
      </c>
      <c r="S1098" s="209">
        <v>2.7E-2</v>
      </c>
      <c r="T1098" s="209">
        <v>2.1999999999999999E-2</v>
      </c>
      <c r="U1098" s="209">
        <v>2.1000000000000001E-2</v>
      </c>
      <c r="V1098" s="209">
        <v>2.1000000000000001E-2</v>
      </c>
      <c r="W1098" s="209" t="s">
        <v>148</v>
      </c>
      <c r="X1098" s="209" t="s">
        <v>1048</v>
      </c>
      <c r="Y1098" s="209" t="s">
        <v>89</v>
      </c>
      <c r="Z1098" s="209" t="s">
        <v>207</v>
      </c>
    </row>
    <row r="1099" spans="1:26" s="209" customFormat="1" ht="16.5" customHeight="1" x14ac:dyDescent="0.25">
      <c r="A1099" s="207">
        <v>5111</v>
      </c>
      <c r="B1099" s="208">
        <v>43185</v>
      </c>
      <c r="C1099" s="209" t="s">
        <v>1225</v>
      </c>
      <c r="D1099" s="209">
        <v>67.599999999999994</v>
      </c>
      <c r="E1099" s="209">
        <v>58</v>
      </c>
      <c r="F1099" s="209" t="s">
        <v>193</v>
      </c>
      <c r="G1099" s="209">
        <v>625212</v>
      </c>
      <c r="H1099" s="209">
        <v>13160</v>
      </c>
      <c r="I1099" s="209">
        <v>21.9</v>
      </c>
      <c r="J1099" s="209">
        <v>114</v>
      </c>
      <c r="K1099" s="209">
        <v>114</v>
      </c>
      <c r="L1099" s="209">
        <v>18.8</v>
      </c>
      <c r="M1099" s="209">
        <v>0.94145043246839644</v>
      </c>
      <c r="N1099" s="209">
        <v>5.0075000000000003</v>
      </c>
      <c r="O1099" s="209">
        <v>5.1148999999999996</v>
      </c>
      <c r="P1099" s="209">
        <v>0.71799999999999997</v>
      </c>
      <c r="Q1099" s="209">
        <v>0.65600000000000003</v>
      </c>
      <c r="R1099" s="209">
        <v>5.2851999999999997</v>
      </c>
      <c r="S1099" s="209">
        <v>7.5999999999999998E-2</v>
      </c>
      <c r="T1099" s="209">
        <v>6.8000000000000005E-2</v>
      </c>
      <c r="U1099" s="209">
        <v>6.8000000000000005E-2</v>
      </c>
      <c r="V1099" s="209">
        <v>6.8000000000000005E-2</v>
      </c>
      <c r="W1099" s="209">
        <v>0</v>
      </c>
      <c r="X1099" s="209" t="s">
        <v>1052</v>
      </c>
      <c r="Y1099" s="209" t="s">
        <v>89</v>
      </c>
      <c r="Z1099" s="209" t="s">
        <v>198</v>
      </c>
    </row>
    <row r="1100" spans="1:26" s="209" customFormat="1" ht="16.5" customHeight="1" x14ac:dyDescent="0.25">
      <c r="A1100" s="207">
        <v>5110</v>
      </c>
      <c r="B1100" s="208">
        <v>43185</v>
      </c>
      <c r="C1100" s="209" t="s">
        <v>440</v>
      </c>
      <c r="D1100" s="209">
        <v>67.599999999999994</v>
      </c>
      <c r="E1100" s="209">
        <v>58</v>
      </c>
      <c r="F1100" s="209" t="s">
        <v>187</v>
      </c>
      <c r="G1100" s="209">
        <v>916148</v>
      </c>
      <c r="H1100" s="209">
        <v>13160</v>
      </c>
      <c r="I1100" s="209">
        <v>34.299999999999997</v>
      </c>
      <c r="J1100" s="209">
        <v>82</v>
      </c>
      <c r="K1100" s="209">
        <v>82</v>
      </c>
      <c r="L1100" s="209">
        <v>32.4</v>
      </c>
      <c r="M1100" s="209">
        <v>0.86333129957291033</v>
      </c>
      <c r="N1100" s="209">
        <v>5.1204000000000001</v>
      </c>
      <c r="O1100" s="209">
        <v>4.9340999999999999</v>
      </c>
      <c r="P1100" s="209">
        <v>0.31900000000000001</v>
      </c>
      <c r="Q1100" s="209">
        <v>0.26700000000000002</v>
      </c>
      <c r="R1100" s="209">
        <v>5.2851999999999997</v>
      </c>
      <c r="S1100" s="209">
        <v>3.3000000000000002E-2</v>
      </c>
      <c r="T1100" s="209">
        <v>2.9000000000000001E-2</v>
      </c>
      <c r="U1100" s="209">
        <v>2.7E-2</v>
      </c>
      <c r="V1100" s="209">
        <v>2.7E-2</v>
      </c>
      <c r="W1100" s="209">
        <v>0</v>
      </c>
      <c r="X1100" s="209" t="s">
        <v>1052</v>
      </c>
      <c r="Y1100" s="209" t="s">
        <v>89</v>
      </c>
      <c r="Z1100" s="209" t="s">
        <v>207</v>
      </c>
    </row>
    <row r="1101" spans="1:26" s="209" customFormat="1" ht="16.5" customHeight="1" x14ac:dyDescent="0.25">
      <c r="A1101" s="207">
        <v>5109</v>
      </c>
      <c r="B1101" s="208">
        <v>43185</v>
      </c>
      <c r="C1101" s="209" t="s">
        <v>283</v>
      </c>
      <c r="D1101" s="209">
        <v>67.599999999999994</v>
      </c>
      <c r="E1101" s="209">
        <v>58</v>
      </c>
      <c r="F1101" s="209" t="s">
        <v>193</v>
      </c>
      <c r="G1101" s="209">
        <v>625212</v>
      </c>
      <c r="H1101" s="209">
        <v>13160</v>
      </c>
      <c r="I1101" s="209">
        <v>22.9</v>
      </c>
      <c r="J1101" s="209">
        <v>114</v>
      </c>
      <c r="K1101" s="209">
        <v>114</v>
      </c>
      <c r="L1101" s="209">
        <v>19.7</v>
      </c>
      <c r="M1101" s="209">
        <v>0.93584656084656093</v>
      </c>
      <c r="N1101" s="209">
        <v>5.1097000000000001</v>
      </c>
      <c r="O1101" s="209">
        <v>4.8916000000000004</v>
      </c>
      <c r="P1101" s="209">
        <v>0.623</v>
      </c>
      <c r="Q1101" s="209">
        <v>0.61399999999999999</v>
      </c>
      <c r="R1101" s="209">
        <v>5.2851999999999997</v>
      </c>
      <c r="S1101" s="209">
        <v>6.4000000000000001E-2</v>
      </c>
      <c r="T1101" s="209">
        <v>6.6000000000000003E-2</v>
      </c>
      <c r="U1101" s="209">
        <v>6.0999999999999999E-2</v>
      </c>
      <c r="V1101" s="209">
        <v>6.0999999999999999E-2</v>
      </c>
      <c r="W1101" s="209">
        <v>0</v>
      </c>
      <c r="X1101" s="209" t="s">
        <v>1052</v>
      </c>
      <c r="Y1101" s="209" t="s">
        <v>89</v>
      </c>
      <c r="Z1101" s="209" t="s">
        <v>198</v>
      </c>
    </row>
    <row r="1102" spans="1:26" s="209" customFormat="1" ht="16.5" customHeight="1" x14ac:dyDescent="0.25">
      <c r="A1102" s="207">
        <v>5108</v>
      </c>
      <c r="B1102" s="208">
        <v>43185</v>
      </c>
      <c r="C1102" s="209" t="s">
        <v>414</v>
      </c>
      <c r="D1102" s="209">
        <v>67.599999999999994</v>
      </c>
      <c r="E1102" s="209">
        <v>58</v>
      </c>
      <c r="F1102" s="209" t="s">
        <v>187</v>
      </c>
      <c r="G1102" s="209">
        <v>916148</v>
      </c>
      <c r="H1102" s="209">
        <v>13160</v>
      </c>
      <c r="I1102" s="209">
        <v>34.200000000000003</v>
      </c>
      <c r="J1102" s="209">
        <v>79</v>
      </c>
      <c r="K1102" s="209">
        <v>79</v>
      </c>
      <c r="L1102" s="209">
        <v>32.5</v>
      </c>
      <c r="M1102" s="209">
        <v>0.86280487804878048</v>
      </c>
      <c r="N1102" s="209">
        <v>5.0091000000000001</v>
      </c>
      <c r="O1102" s="209">
        <v>4.8673999999999999</v>
      </c>
      <c r="P1102" s="209">
        <v>0.26600000000000001</v>
      </c>
      <c r="Q1102" s="209">
        <v>0.25800000000000001</v>
      </c>
      <c r="R1102" s="209">
        <v>5.2851999999999997</v>
      </c>
      <c r="S1102" s="209">
        <v>2.8000000000000001E-2</v>
      </c>
      <c r="T1102" s="209">
        <v>2.8000000000000001E-2</v>
      </c>
      <c r="U1102" s="209">
        <v>2.4E-2</v>
      </c>
      <c r="V1102" s="209">
        <v>2.4E-2</v>
      </c>
      <c r="W1102" s="209">
        <v>0</v>
      </c>
      <c r="X1102" s="209" t="s">
        <v>1052</v>
      </c>
      <c r="Y1102" s="209" t="s">
        <v>89</v>
      </c>
      <c r="Z1102" s="209" t="s">
        <v>207</v>
      </c>
    </row>
    <row r="1103" spans="1:26" s="209" customFormat="1" ht="16.5" customHeight="1" x14ac:dyDescent="0.25">
      <c r="A1103" s="207">
        <v>5107</v>
      </c>
      <c r="B1103" s="208">
        <v>43185</v>
      </c>
      <c r="C1103" s="209" t="s">
        <v>236</v>
      </c>
      <c r="D1103" s="209">
        <v>67.599999999999994</v>
      </c>
      <c r="E1103" s="209">
        <v>58</v>
      </c>
      <c r="F1103" s="209" t="s">
        <v>187</v>
      </c>
      <c r="G1103" s="209">
        <v>916148</v>
      </c>
      <c r="H1103" s="209">
        <v>13160</v>
      </c>
      <c r="I1103" s="209">
        <v>34.6</v>
      </c>
      <c r="J1103" s="209">
        <v>83.5</v>
      </c>
      <c r="K1103" s="209">
        <v>83.5</v>
      </c>
      <c r="L1103" s="209">
        <v>32.5</v>
      </c>
      <c r="M1103" s="209">
        <v>0.86280487804878048</v>
      </c>
      <c r="N1103" s="209">
        <v>4.9974999999999996</v>
      </c>
      <c r="O1103" s="209">
        <v>4.8064</v>
      </c>
      <c r="P1103" s="209">
        <v>0.316</v>
      </c>
      <c r="Q1103" s="209">
        <v>0.24099999999999999</v>
      </c>
      <c r="R1103" s="209">
        <v>5.2851999999999997</v>
      </c>
      <c r="S1103" s="209">
        <v>3.3000000000000002E-2</v>
      </c>
      <c r="T1103" s="209">
        <v>2.7E-2</v>
      </c>
      <c r="U1103" s="209">
        <v>2.5999999999999999E-2</v>
      </c>
      <c r="V1103" s="209">
        <v>2.5999999999999999E-2</v>
      </c>
      <c r="W1103" s="209">
        <v>0</v>
      </c>
      <c r="X1103" s="209" t="s">
        <v>1052</v>
      </c>
      <c r="Y1103" s="209" t="s">
        <v>89</v>
      </c>
      <c r="Z1103" s="209" t="s">
        <v>207</v>
      </c>
    </row>
    <row r="1104" spans="1:26" s="209" customFormat="1" ht="16.5" customHeight="1" x14ac:dyDescent="0.25">
      <c r="A1104" s="207">
        <v>5106</v>
      </c>
      <c r="B1104" s="208">
        <v>43185</v>
      </c>
      <c r="C1104" s="209" t="s">
        <v>941</v>
      </c>
      <c r="D1104" s="209">
        <v>67.599999999999994</v>
      </c>
      <c r="E1104" s="209">
        <v>58</v>
      </c>
      <c r="F1104" s="209" t="s">
        <v>193</v>
      </c>
      <c r="G1104" s="209">
        <v>625212</v>
      </c>
      <c r="H1104" s="209">
        <v>13160</v>
      </c>
      <c r="I1104" s="209">
        <v>21.8</v>
      </c>
      <c r="J1104" s="209">
        <v>114</v>
      </c>
      <c r="K1104" s="209">
        <v>114</v>
      </c>
      <c r="L1104" s="209">
        <v>18.7</v>
      </c>
      <c r="M1104" s="209">
        <v>0.94207723035952073</v>
      </c>
      <c r="N1104" s="209">
        <v>4.9725999999999999</v>
      </c>
      <c r="O1104" s="209">
        <v>4.8841999999999999</v>
      </c>
      <c r="P1104" s="209">
        <v>0.53500000000000003</v>
      </c>
      <c r="Q1104" s="209">
        <v>0.60099999999999998</v>
      </c>
      <c r="R1104" s="209">
        <v>5.2851999999999997</v>
      </c>
      <c r="S1104" s="209">
        <v>5.7000000000000002E-2</v>
      </c>
      <c r="T1104" s="209">
        <v>6.5000000000000002E-2</v>
      </c>
      <c r="U1104" s="209">
        <v>5.7000000000000002E-2</v>
      </c>
      <c r="V1104" s="209">
        <v>5.7000000000000002E-2</v>
      </c>
      <c r="W1104" s="209">
        <v>0</v>
      </c>
      <c r="X1104" s="209" t="s">
        <v>1052</v>
      </c>
      <c r="Y1104" s="209" t="s">
        <v>89</v>
      </c>
      <c r="Z1104" s="209" t="s">
        <v>198</v>
      </c>
    </row>
    <row r="1105" spans="1:26" s="209" customFormat="1" ht="16.5" customHeight="1" x14ac:dyDescent="0.25">
      <c r="A1105" s="207">
        <v>5105</v>
      </c>
      <c r="B1105" s="208">
        <v>43185</v>
      </c>
      <c r="C1105" s="209" t="s">
        <v>332</v>
      </c>
      <c r="D1105" s="209">
        <v>67.599999999999994</v>
      </c>
      <c r="E1105" s="209">
        <v>58</v>
      </c>
      <c r="F1105" s="209" t="s">
        <v>193</v>
      </c>
      <c r="G1105" s="209">
        <v>625212</v>
      </c>
      <c r="H1105" s="209">
        <v>13160</v>
      </c>
      <c r="I1105" s="209">
        <v>21.8</v>
      </c>
      <c r="J1105" s="209">
        <v>114</v>
      </c>
      <c r="K1105" s="209">
        <v>114</v>
      </c>
      <c r="L1105" s="209">
        <v>18.7</v>
      </c>
      <c r="M1105" s="209">
        <v>0.94207723035952073</v>
      </c>
      <c r="N1105" s="209">
        <v>4.7682000000000002</v>
      </c>
      <c r="O1105" s="209">
        <v>4.9724000000000004</v>
      </c>
      <c r="P1105" s="209">
        <v>0.61899999999999999</v>
      </c>
      <c r="Q1105" s="209">
        <v>0.60699999999999998</v>
      </c>
      <c r="R1105" s="209">
        <v>5.2851999999999997</v>
      </c>
      <c r="S1105" s="209">
        <v>6.9000000000000006E-2</v>
      </c>
      <c r="T1105" s="209">
        <v>6.5000000000000002E-2</v>
      </c>
      <c r="U1105" s="209">
        <v>6.3E-2</v>
      </c>
      <c r="V1105" s="209">
        <v>6.3E-2</v>
      </c>
      <c r="W1105" s="209">
        <v>0</v>
      </c>
      <c r="X1105" s="209" t="s">
        <v>1052</v>
      </c>
      <c r="Y1105" s="209" t="s">
        <v>89</v>
      </c>
      <c r="Z1105" s="209" t="s">
        <v>198</v>
      </c>
    </row>
    <row r="1106" spans="1:26" s="209" customFormat="1" ht="16.5" customHeight="1" x14ac:dyDescent="0.25">
      <c r="A1106" s="207">
        <v>5104</v>
      </c>
      <c r="B1106" s="208">
        <v>43185</v>
      </c>
      <c r="C1106" s="209" t="s">
        <v>240</v>
      </c>
      <c r="D1106" s="209">
        <v>67.599999999999994</v>
      </c>
      <c r="E1106" s="209">
        <v>58</v>
      </c>
      <c r="F1106" s="209" t="s">
        <v>193</v>
      </c>
      <c r="G1106" s="209">
        <v>625212</v>
      </c>
      <c r="H1106" s="209">
        <v>13160</v>
      </c>
      <c r="I1106" s="209">
        <v>21.9</v>
      </c>
      <c r="J1106" s="209">
        <v>114</v>
      </c>
      <c r="K1106" s="209">
        <v>114</v>
      </c>
      <c r="L1106" s="209">
        <v>18.8</v>
      </c>
      <c r="M1106" s="209">
        <v>0.94145043246839644</v>
      </c>
      <c r="N1106" s="209">
        <v>5.1548999999999996</v>
      </c>
      <c r="O1106" s="209">
        <v>5.0045999999999999</v>
      </c>
      <c r="P1106" s="209">
        <v>0.64800000000000002</v>
      </c>
      <c r="Q1106" s="209">
        <v>0.56699999999999995</v>
      </c>
      <c r="R1106" s="209">
        <v>5.2851999999999997</v>
      </c>
      <c r="S1106" s="209">
        <v>6.6000000000000003E-2</v>
      </c>
      <c r="T1106" s="209">
        <v>0.06</v>
      </c>
      <c r="U1106" s="209">
        <v>5.8999999999999997E-2</v>
      </c>
      <c r="V1106" s="209">
        <v>5.8999999999999997E-2</v>
      </c>
      <c r="W1106" s="209">
        <v>0</v>
      </c>
      <c r="X1106" s="209" t="s">
        <v>1052</v>
      </c>
      <c r="Y1106" s="209" t="s">
        <v>89</v>
      </c>
      <c r="Z1106" s="209" t="s">
        <v>198</v>
      </c>
    </row>
    <row r="1107" spans="1:26" s="209" customFormat="1" ht="16.5" customHeight="1" x14ac:dyDescent="0.25">
      <c r="A1107" s="207">
        <v>5103</v>
      </c>
      <c r="B1107" s="208">
        <v>43185</v>
      </c>
      <c r="C1107" s="209" t="s">
        <v>1329</v>
      </c>
      <c r="D1107" s="209">
        <v>67.599999999999994</v>
      </c>
      <c r="E1107" s="209">
        <v>58</v>
      </c>
      <c r="F1107" s="209" t="s">
        <v>187</v>
      </c>
      <c r="G1107" s="209">
        <v>916148</v>
      </c>
      <c r="H1107" s="209">
        <v>13160</v>
      </c>
      <c r="I1107" s="209">
        <v>34.799999999999997</v>
      </c>
      <c r="J1107" s="209">
        <v>81.5</v>
      </c>
      <c r="K1107" s="209">
        <v>81.5</v>
      </c>
      <c r="L1107" s="209">
        <v>32.9</v>
      </c>
      <c r="M1107" s="209">
        <v>0.86070559610705588</v>
      </c>
      <c r="N1107" s="209">
        <v>5.2340999999999998</v>
      </c>
      <c r="O1107" s="209">
        <v>4.8662999999999998</v>
      </c>
      <c r="P1107" s="209">
        <v>0.23400000000000001</v>
      </c>
      <c r="Q1107" s="209">
        <v>0.25900000000000001</v>
      </c>
      <c r="R1107" s="209">
        <v>5.2851999999999997</v>
      </c>
      <c r="S1107" s="209">
        <v>2.4E-2</v>
      </c>
      <c r="T1107" s="209">
        <v>2.8000000000000001E-2</v>
      </c>
      <c r="U1107" s="209">
        <v>2.1999999999999999E-2</v>
      </c>
      <c r="V1107" s="209">
        <v>2.1999999999999999E-2</v>
      </c>
      <c r="W1107" s="209">
        <v>0</v>
      </c>
      <c r="X1107" s="209" t="s">
        <v>1052</v>
      </c>
      <c r="Y1107" s="209" t="s">
        <v>89</v>
      </c>
      <c r="Z1107" s="209" t="s">
        <v>207</v>
      </c>
    </row>
    <row r="1108" spans="1:26" s="209" customFormat="1" ht="16.5" customHeight="1" x14ac:dyDescent="0.25">
      <c r="A1108" s="207">
        <v>5102</v>
      </c>
      <c r="B1108" s="208">
        <v>43184</v>
      </c>
      <c r="C1108" s="209" t="s">
        <v>1289</v>
      </c>
      <c r="D1108" s="209">
        <v>68.7</v>
      </c>
      <c r="E1108" s="209">
        <v>52</v>
      </c>
      <c r="F1108" s="209" t="s">
        <v>194</v>
      </c>
      <c r="G1108" s="209">
        <v>916148</v>
      </c>
      <c r="H1108" s="209">
        <v>13160</v>
      </c>
      <c r="I1108" s="209">
        <v>33.200000000000003</v>
      </c>
      <c r="J1108" s="209">
        <v>79.5</v>
      </c>
      <c r="K1108" s="209">
        <v>79.5</v>
      </c>
      <c r="L1108" s="209">
        <v>31.5</v>
      </c>
      <c r="M1108" s="209">
        <v>0.86809815950920244</v>
      </c>
      <c r="N1108" s="209">
        <v>4.9063999999999997</v>
      </c>
      <c r="O1108" s="209">
        <v>4.9805999999999999</v>
      </c>
      <c r="P1108" s="209">
        <v>0.247</v>
      </c>
      <c r="Q1108" s="209">
        <v>0.23400000000000001</v>
      </c>
      <c r="R1108" s="209">
        <v>5.3228999999999997</v>
      </c>
      <c r="S1108" s="209">
        <v>2.7E-2</v>
      </c>
      <c r="T1108" s="209">
        <v>2.5000000000000001E-2</v>
      </c>
      <c r="U1108" s="209">
        <v>2.3E-2</v>
      </c>
      <c r="V1108" s="209">
        <v>2.3E-2</v>
      </c>
      <c r="W1108" s="209">
        <v>0</v>
      </c>
      <c r="X1108" s="209" t="s">
        <v>1052</v>
      </c>
      <c r="Y1108" s="209" t="s">
        <v>89</v>
      </c>
      <c r="Z1108" s="209" t="s">
        <v>207</v>
      </c>
    </row>
    <row r="1109" spans="1:26" s="209" customFormat="1" ht="16.5" customHeight="1" x14ac:dyDescent="0.25">
      <c r="A1109" s="207">
        <v>5101</v>
      </c>
      <c r="B1109" s="208">
        <v>43184</v>
      </c>
      <c r="C1109" s="209" t="s">
        <v>1328</v>
      </c>
      <c r="D1109" s="209">
        <v>68.7</v>
      </c>
      <c r="E1109" s="209">
        <v>52</v>
      </c>
      <c r="F1109" s="209" t="s">
        <v>194</v>
      </c>
      <c r="G1109" s="209">
        <v>916148</v>
      </c>
      <c r="H1109" s="209">
        <v>13160</v>
      </c>
      <c r="I1109" s="209">
        <v>33.1</v>
      </c>
      <c r="J1109" s="209">
        <v>77</v>
      </c>
      <c r="K1109" s="209">
        <v>77</v>
      </c>
      <c r="L1109" s="209">
        <v>31.6</v>
      </c>
      <c r="M1109" s="209">
        <v>0.86756591048436549</v>
      </c>
      <c r="N1109" s="209">
        <v>5.1109</v>
      </c>
      <c r="O1109" s="209">
        <v>5.0339999999999998</v>
      </c>
      <c r="P1109" s="209">
        <v>0.26800000000000002</v>
      </c>
      <c r="Q1109" s="209">
        <v>0.245</v>
      </c>
      <c r="R1109" s="209">
        <v>5.3228999999999997</v>
      </c>
      <c r="S1109" s="209">
        <v>2.8000000000000001E-2</v>
      </c>
      <c r="T1109" s="209">
        <v>2.5999999999999999E-2</v>
      </c>
      <c r="U1109" s="209">
        <v>2.3E-2</v>
      </c>
      <c r="V1109" s="209">
        <v>2.3E-2</v>
      </c>
      <c r="W1109" s="209">
        <v>0</v>
      </c>
      <c r="X1109" s="209" t="s">
        <v>1052</v>
      </c>
      <c r="Y1109" s="209" t="s">
        <v>89</v>
      </c>
      <c r="Z1109" s="209" t="s">
        <v>207</v>
      </c>
    </row>
    <row r="1110" spans="1:26" s="209" customFormat="1" ht="16.5" customHeight="1" x14ac:dyDescent="0.25">
      <c r="A1110" s="207">
        <v>5100</v>
      </c>
      <c r="B1110" s="208">
        <v>43184</v>
      </c>
      <c r="C1110" s="209" t="s">
        <v>1327</v>
      </c>
      <c r="D1110" s="209">
        <v>68.7</v>
      </c>
      <c r="E1110" s="209">
        <v>52</v>
      </c>
      <c r="F1110" s="209" t="s">
        <v>193</v>
      </c>
      <c r="G1110" s="209">
        <v>625212</v>
      </c>
      <c r="H1110" s="209">
        <v>13160</v>
      </c>
      <c r="I1110" s="209">
        <v>21.4</v>
      </c>
      <c r="J1110" s="209">
        <v>114</v>
      </c>
      <c r="K1110" s="209">
        <v>114</v>
      </c>
      <c r="L1110" s="209">
        <v>18.3</v>
      </c>
      <c r="M1110" s="209">
        <v>0.9445927903871828</v>
      </c>
      <c r="N1110" s="209">
        <v>5.0206</v>
      </c>
      <c r="O1110" s="209">
        <v>5.1196999999999999</v>
      </c>
      <c r="P1110" s="209">
        <v>0.56100000000000005</v>
      </c>
      <c r="Q1110" s="209">
        <v>0.60299999999999998</v>
      </c>
      <c r="R1110" s="209">
        <v>5.3228999999999997</v>
      </c>
      <c r="S1110" s="209">
        <v>5.8999999999999997E-2</v>
      </c>
      <c r="T1110" s="209">
        <v>6.3E-2</v>
      </c>
      <c r="U1110" s="209">
        <v>5.8000000000000003E-2</v>
      </c>
      <c r="V1110" s="209">
        <v>5.8000000000000003E-2</v>
      </c>
      <c r="W1110" s="209">
        <v>0</v>
      </c>
      <c r="X1110" s="209" t="s">
        <v>1052</v>
      </c>
      <c r="Y1110" s="209" t="s">
        <v>89</v>
      </c>
      <c r="Z1110" s="209" t="s">
        <v>198</v>
      </c>
    </row>
    <row r="1111" spans="1:26" s="209" customFormat="1" ht="16.5" customHeight="1" x14ac:dyDescent="0.25">
      <c r="A1111" s="207">
        <v>5099</v>
      </c>
      <c r="B1111" s="208">
        <v>43184</v>
      </c>
      <c r="C1111" s="209" t="s">
        <v>1307</v>
      </c>
      <c r="D1111" s="209">
        <v>68.7</v>
      </c>
      <c r="E1111" s="209">
        <v>52</v>
      </c>
      <c r="F1111" s="209" t="s">
        <v>193</v>
      </c>
      <c r="G1111" s="209">
        <v>625212</v>
      </c>
      <c r="H1111" s="209">
        <v>13160</v>
      </c>
      <c r="I1111" s="209">
        <v>21.3</v>
      </c>
      <c r="J1111" s="209">
        <v>114</v>
      </c>
      <c r="K1111" s="209">
        <v>114</v>
      </c>
      <c r="L1111" s="209">
        <v>18.2</v>
      </c>
      <c r="M1111" s="209">
        <v>0.9452237808951236</v>
      </c>
      <c r="N1111" s="209">
        <v>4.8642000000000003</v>
      </c>
      <c r="O1111" s="209">
        <v>4.7641999999999998</v>
      </c>
      <c r="P1111" s="209">
        <v>0.61</v>
      </c>
      <c r="Q1111" s="209">
        <v>0.58299999999999996</v>
      </c>
      <c r="R1111" s="209">
        <v>5.3228999999999997</v>
      </c>
      <c r="S1111" s="209">
        <v>6.7000000000000004E-2</v>
      </c>
      <c r="T1111" s="209">
        <v>6.5000000000000002E-2</v>
      </c>
      <c r="U1111" s="209">
        <v>6.2E-2</v>
      </c>
      <c r="V1111" s="209">
        <v>6.2E-2</v>
      </c>
      <c r="W1111" s="209">
        <v>0</v>
      </c>
      <c r="X1111" s="209" t="s">
        <v>1052</v>
      </c>
      <c r="Y1111" s="209" t="s">
        <v>89</v>
      </c>
      <c r="Z1111" s="209" t="s">
        <v>198</v>
      </c>
    </row>
    <row r="1112" spans="1:26" s="209" customFormat="1" ht="16.5" customHeight="1" x14ac:dyDescent="0.25">
      <c r="A1112" s="207">
        <v>5098</v>
      </c>
      <c r="B1112" s="208">
        <v>43184</v>
      </c>
      <c r="C1112" s="209" t="s">
        <v>1326</v>
      </c>
      <c r="D1112" s="209">
        <v>68.7</v>
      </c>
      <c r="E1112" s="209">
        <v>52</v>
      </c>
      <c r="F1112" s="209" t="s">
        <v>193</v>
      </c>
      <c r="G1112" s="209">
        <v>625212</v>
      </c>
      <c r="H1112" s="209">
        <v>13160</v>
      </c>
      <c r="I1112" s="209">
        <v>21.4</v>
      </c>
      <c r="J1112" s="209">
        <v>114</v>
      </c>
      <c r="K1112" s="209">
        <v>114</v>
      </c>
      <c r="L1112" s="209">
        <v>18.3</v>
      </c>
      <c r="M1112" s="209">
        <v>0.9445927903871828</v>
      </c>
      <c r="N1112" s="209">
        <v>5.0342000000000002</v>
      </c>
      <c r="O1112" s="209">
        <v>4.9744999999999999</v>
      </c>
      <c r="P1112" s="209">
        <v>0.51400000000000001</v>
      </c>
      <c r="Q1112" s="209">
        <v>0.54100000000000004</v>
      </c>
      <c r="R1112" s="209">
        <v>5.3228999999999997</v>
      </c>
      <c r="S1112" s="209">
        <v>5.3999999999999999E-2</v>
      </c>
      <c r="T1112" s="209">
        <v>5.8000000000000003E-2</v>
      </c>
      <c r="U1112" s="209">
        <v>5.2999999999999999E-2</v>
      </c>
      <c r="V1112" s="209">
        <v>5.2999999999999999E-2</v>
      </c>
      <c r="W1112" s="209">
        <v>0</v>
      </c>
      <c r="X1112" s="209" t="s">
        <v>1052</v>
      </c>
      <c r="Y1112" s="209" t="s">
        <v>89</v>
      </c>
      <c r="Z1112" s="209" t="s">
        <v>198</v>
      </c>
    </row>
    <row r="1113" spans="1:26" s="209" customFormat="1" ht="16.5" customHeight="1" x14ac:dyDescent="0.25">
      <c r="A1113" s="207">
        <v>5097</v>
      </c>
      <c r="B1113" s="208">
        <v>43184</v>
      </c>
      <c r="C1113" s="209" t="s">
        <v>872</v>
      </c>
      <c r="D1113" s="209">
        <v>68.7</v>
      </c>
      <c r="E1113" s="209">
        <v>52</v>
      </c>
      <c r="F1113" s="209" t="s">
        <v>291</v>
      </c>
      <c r="G1113" s="209">
        <v>521333</v>
      </c>
      <c r="H1113" s="209">
        <v>13160</v>
      </c>
      <c r="I1113" s="209">
        <v>16.8</v>
      </c>
      <c r="J1113" s="209">
        <v>114</v>
      </c>
      <c r="K1113" s="209">
        <v>114</v>
      </c>
      <c r="L1113" s="209">
        <v>14</v>
      </c>
      <c r="M1113" s="209">
        <v>0.97250859106529208</v>
      </c>
      <c r="N1113" s="209">
        <v>2.0413000000000001</v>
      </c>
      <c r="O1113" s="209">
        <v>2.1372</v>
      </c>
      <c r="P1113" s="209">
        <v>3.5939999999999999</v>
      </c>
      <c r="Q1113" s="209">
        <v>3.8029999999999999</v>
      </c>
      <c r="R1113" s="209">
        <v>5.3228999999999997</v>
      </c>
      <c r="S1113" s="209">
        <v>0.93700000000000006</v>
      </c>
      <c r="T1113" s="209">
        <v>0.94699999999999995</v>
      </c>
      <c r="U1113" s="209">
        <v>0.91600000000000004</v>
      </c>
      <c r="V1113" s="209">
        <v>0.91600000000000004</v>
      </c>
      <c r="W1113" s="209">
        <v>0</v>
      </c>
      <c r="X1113" s="209" t="s">
        <v>1052</v>
      </c>
      <c r="Y1113" s="209" t="s">
        <v>89</v>
      </c>
      <c r="Z1113" s="209" t="s">
        <v>198</v>
      </c>
    </row>
    <row r="1114" spans="1:26" s="209" customFormat="1" ht="16.5" customHeight="1" x14ac:dyDescent="0.25">
      <c r="A1114" s="207">
        <v>5096</v>
      </c>
      <c r="B1114" s="208">
        <v>43184</v>
      </c>
      <c r="C1114" s="209" t="s">
        <v>335</v>
      </c>
      <c r="D1114" s="209">
        <v>68.7</v>
      </c>
      <c r="E1114" s="209">
        <v>52</v>
      </c>
      <c r="F1114" s="209" t="s">
        <v>291</v>
      </c>
      <c r="G1114" s="209">
        <v>521333</v>
      </c>
      <c r="H1114" s="209">
        <v>13160</v>
      </c>
      <c r="I1114" s="209">
        <v>16.7</v>
      </c>
      <c r="J1114" s="209">
        <v>114</v>
      </c>
      <c r="K1114" s="209">
        <v>114</v>
      </c>
      <c r="L1114" s="209">
        <v>13.9</v>
      </c>
      <c r="M1114" s="209">
        <v>0.97317744154057773</v>
      </c>
      <c r="N1114" s="209">
        <v>1.0315000000000001</v>
      </c>
      <c r="O1114" s="209">
        <v>1.0422</v>
      </c>
      <c r="P1114" s="209">
        <v>2.3639999999999999</v>
      </c>
      <c r="Q1114" s="209">
        <v>2.4209999999999998</v>
      </c>
      <c r="R1114" s="209">
        <v>5.3228999999999997</v>
      </c>
      <c r="S1114" s="209">
        <v>1.22</v>
      </c>
      <c r="T1114" s="209">
        <v>1.236</v>
      </c>
      <c r="U1114" s="209">
        <v>1.1950000000000001</v>
      </c>
      <c r="V1114" s="209">
        <v>1.1950000000000001</v>
      </c>
      <c r="W1114" s="209">
        <v>0</v>
      </c>
      <c r="X1114" s="209" t="s">
        <v>1052</v>
      </c>
      <c r="Y1114" s="209" t="s">
        <v>89</v>
      </c>
      <c r="Z1114" s="209" t="s">
        <v>198</v>
      </c>
    </row>
    <row r="1115" spans="1:26" s="209" customFormat="1" ht="16.5" customHeight="1" x14ac:dyDescent="0.25">
      <c r="A1115" s="207">
        <v>5095</v>
      </c>
      <c r="B1115" s="208">
        <v>43184</v>
      </c>
      <c r="C1115" s="209" t="s">
        <v>379</v>
      </c>
      <c r="D1115" s="209">
        <v>68.7</v>
      </c>
      <c r="E1115" s="209">
        <v>52</v>
      </c>
      <c r="F1115" s="209" t="s">
        <v>193</v>
      </c>
      <c r="G1115" s="209">
        <v>625212</v>
      </c>
      <c r="H1115" s="209">
        <v>13160</v>
      </c>
      <c r="I1115" s="209">
        <v>21.9</v>
      </c>
      <c r="J1115" s="209">
        <v>114</v>
      </c>
      <c r="K1115" s="209">
        <v>114</v>
      </c>
      <c r="L1115" s="209">
        <v>18.8</v>
      </c>
      <c r="M1115" s="209">
        <v>0.94145043246839644</v>
      </c>
      <c r="N1115" s="209">
        <v>4.8273000000000001</v>
      </c>
      <c r="O1115" s="209">
        <v>5.0067000000000004</v>
      </c>
      <c r="P1115" s="209">
        <v>0.64300000000000002</v>
      </c>
      <c r="Q1115" s="209">
        <v>0.58399999999999996</v>
      </c>
      <c r="R1115" s="209">
        <v>5.3228999999999997</v>
      </c>
      <c r="S1115" s="209">
        <v>7.0999999999999994E-2</v>
      </c>
      <c r="T1115" s="209">
        <v>6.2E-2</v>
      </c>
      <c r="U1115" s="209">
        <v>6.3E-2</v>
      </c>
      <c r="V1115" s="209">
        <v>6.3E-2</v>
      </c>
      <c r="W1115" s="209">
        <v>0</v>
      </c>
      <c r="X1115" s="209" t="s">
        <v>1052</v>
      </c>
      <c r="Y1115" s="209" t="s">
        <v>89</v>
      </c>
      <c r="Z1115" s="209" t="s">
        <v>198</v>
      </c>
    </row>
    <row r="1116" spans="1:26" s="209" customFormat="1" ht="16.5" customHeight="1" x14ac:dyDescent="0.25">
      <c r="A1116" s="207">
        <v>5094</v>
      </c>
      <c r="B1116" s="208">
        <v>43184</v>
      </c>
      <c r="C1116" s="209" t="s">
        <v>494</v>
      </c>
      <c r="D1116" s="209">
        <v>68.7</v>
      </c>
      <c r="E1116" s="209">
        <v>52</v>
      </c>
      <c r="F1116" s="209" t="s">
        <v>187</v>
      </c>
      <c r="G1116" s="209">
        <v>916148</v>
      </c>
      <c r="H1116" s="209">
        <v>13160</v>
      </c>
      <c r="I1116" s="209">
        <v>34.4</v>
      </c>
      <c r="J1116" s="209">
        <v>83</v>
      </c>
      <c r="K1116" s="209">
        <v>83</v>
      </c>
      <c r="L1116" s="209">
        <v>32.4</v>
      </c>
      <c r="M1116" s="209">
        <v>0.86333129957291033</v>
      </c>
      <c r="N1116" s="209">
        <v>4.9203999999999999</v>
      </c>
      <c r="O1116" s="209">
        <v>4.9763000000000002</v>
      </c>
      <c r="P1116" s="209">
        <v>0.192</v>
      </c>
      <c r="Q1116" s="209">
        <v>0.20499999999999999</v>
      </c>
      <c r="R1116" s="209">
        <v>5.3228999999999997</v>
      </c>
      <c r="S1116" s="209">
        <v>2.1000000000000001E-2</v>
      </c>
      <c r="T1116" s="209">
        <v>2.1999999999999999E-2</v>
      </c>
      <c r="U1116" s="209">
        <v>1.9E-2</v>
      </c>
      <c r="V1116" s="209">
        <v>1.9E-2</v>
      </c>
      <c r="W1116" s="209">
        <v>0</v>
      </c>
      <c r="X1116" s="209" t="s">
        <v>1052</v>
      </c>
      <c r="Y1116" s="209" t="s">
        <v>89</v>
      </c>
      <c r="Z1116" s="209" t="s">
        <v>207</v>
      </c>
    </row>
    <row r="1117" spans="1:26" s="209" customFormat="1" ht="16.5" customHeight="1" x14ac:dyDescent="0.25">
      <c r="A1117" s="207">
        <v>5093</v>
      </c>
      <c r="B1117" s="208">
        <v>43184</v>
      </c>
      <c r="C1117" s="209" t="s">
        <v>912</v>
      </c>
      <c r="D1117" s="209">
        <v>68.7</v>
      </c>
      <c r="E1117" s="209">
        <v>52</v>
      </c>
      <c r="F1117" s="209" t="s">
        <v>193</v>
      </c>
      <c r="G1117" s="209">
        <v>625212</v>
      </c>
      <c r="H1117" s="209">
        <v>13160</v>
      </c>
      <c r="I1117" s="209">
        <v>23.6</v>
      </c>
      <c r="J1117" s="209">
        <v>114</v>
      </c>
      <c r="K1117" s="209">
        <v>114</v>
      </c>
      <c r="L1117" s="209">
        <v>20.399999999999999</v>
      </c>
      <c r="M1117" s="209">
        <v>0.93153390388413426</v>
      </c>
      <c r="N1117" s="209">
        <v>4.8342000000000001</v>
      </c>
      <c r="O1117" s="209">
        <v>4.9801000000000002</v>
      </c>
      <c r="P1117" s="209">
        <v>0.59399999999999997</v>
      </c>
      <c r="Q1117" s="209">
        <v>0.56699999999999995</v>
      </c>
      <c r="R1117" s="209">
        <v>5.3228999999999997</v>
      </c>
      <c r="S1117" s="209">
        <v>6.5000000000000002E-2</v>
      </c>
      <c r="T1117" s="209">
        <v>6.0999999999999999E-2</v>
      </c>
      <c r="U1117" s="209">
        <v>5.8999999999999997E-2</v>
      </c>
      <c r="V1117" s="209">
        <v>5.8999999999999997E-2</v>
      </c>
      <c r="W1117" s="209">
        <v>0</v>
      </c>
      <c r="X1117" s="209" t="s">
        <v>1052</v>
      </c>
      <c r="Y1117" s="209" t="s">
        <v>89</v>
      </c>
      <c r="Z1117" s="209" t="s">
        <v>198</v>
      </c>
    </row>
    <row r="1118" spans="1:26" s="209" customFormat="1" ht="16.5" customHeight="1" x14ac:dyDescent="0.25">
      <c r="A1118" s="207">
        <v>5092</v>
      </c>
      <c r="B1118" s="208">
        <v>43184</v>
      </c>
      <c r="C1118" s="209" t="s">
        <v>1311</v>
      </c>
      <c r="D1118" s="209">
        <v>68.7</v>
      </c>
      <c r="E1118" s="209">
        <v>52</v>
      </c>
      <c r="F1118" s="209" t="s">
        <v>193</v>
      </c>
      <c r="G1118" s="209">
        <v>625212</v>
      </c>
      <c r="H1118" s="209">
        <v>13160</v>
      </c>
      <c r="I1118" s="209">
        <v>21.7</v>
      </c>
      <c r="J1118" s="209">
        <v>114</v>
      </c>
      <c r="K1118" s="209">
        <v>114</v>
      </c>
      <c r="L1118" s="209">
        <v>18.600000000000001</v>
      </c>
      <c r="M1118" s="209">
        <v>0.94270486342438375</v>
      </c>
      <c r="N1118" s="209">
        <v>4.9752000000000001</v>
      </c>
      <c r="O1118" s="209">
        <v>5.0133999999999999</v>
      </c>
      <c r="P1118" s="209">
        <v>0.68600000000000005</v>
      </c>
      <c r="Q1118" s="209">
        <v>0.64800000000000002</v>
      </c>
      <c r="R1118" s="209">
        <v>5.3228999999999997</v>
      </c>
      <c r="S1118" s="209">
        <v>7.2999999999999995E-2</v>
      </c>
      <c r="T1118" s="209">
        <v>6.9000000000000006E-2</v>
      </c>
      <c r="U1118" s="209">
        <v>6.7000000000000004E-2</v>
      </c>
      <c r="V1118" s="209">
        <v>6.7000000000000004E-2</v>
      </c>
      <c r="W1118" s="209">
        <v>0</v>
      </c>
      <c r="X1118" s="209" t="s">
        <v>1052</v>
      </c>
      <c r="Y1118" s="209" t="s">
        <v>89</v>
      </c>
      <c r="Z1118" s="209" t="s">
        <v>198</v>
      </c>
    </row>
    <row r="1119" spans="1:26" s="209" customFormat="1" ht="16.5" customHeight="1" x14ac:dyDescent="0.25">
      <c r="A1119" s="207">
        <v>5091</v>
      </c>
      <c r="B1119" s="208">
        <v>43184</v>
      </c>
      <c r="C1119" s="209" t="s">
        <v>848</v>
      </c>
      <c r="D1119" s="209">
        <v>68.7</v>
      </c>
      <c r="E1119" s="209">
        <v>52</v>
      </c>
      <c r="F1119" s="209" t="s">
        <v>187</v>
      </c>
      <c r="G1119" s="209">
        <v>916148</v>
      </c>
      <c r="H1119" s="209">
        <v>13160</v>
      </c>
      <c r="I1119" s="209">
        <v>34.6</v>
      </c>
      <c r="J1119" s="209">
        <v>81.5</v>
      </c>
      <c r="K1119" s="209">
        <v>81.5</v>
      </c>
      <c r="L1119" s="209">
        <v>32.700000000000003</v>
      </c>
      <c r="M1119" s="209">
        <v>0.86175395858708903</v>
      </c>
      <c r="N1119" s="209">
        <v>5.0034000000000001</v>
      </c>
      <c r="O1119" s="209">
        <v>4.9566999999999997</v>
      </c>
      <c r="P1119" s="209">
        <v>0.26800000000000002</v>
      </c>
      <c r="Q1119" s="209">
        <v>0.28899999999999998</v>
      </c>
      <c r="R1119" s="209">
        <v>5.3228999999999997</v>
      </c>
      <c r="S1119" s="209">
        <v>2.9000000000000001E-2</v>
      </c>
      <c r="T1119" s="209">
        <v>3.1E-2</v>
      </c>
      <c r="U1119" s="209">
        <v>2.5999999999999999E-2</v>
      </c>
      <c r="V1119" s="209">
        <v>2.5999999999999999E-2</v>
      </c>
      <c r="W1119" s="209">
        <v>0</v>
      </c>
      <c r="X1119" s="209" t="s">
        <v>1052</v>
      </c>
      <c r="Y1119" s="209" t="s">
        <v>89</v>
      </c>
      <c r="Z1119" s="209" t="s">
        <v>207</v>
      </c>
    </row>
    <row r="1120" spans="1:26" s="209" customFormat="1" ht="16.5" customHeight="1" x14ac:dyDescent="0.25">
      <c r="A1120" s="207">
        <v>5090</v>
      </c>
      <c r="B1120" s="208">
        <v>43184</v>
      </c>
      <c r="C1120" s="209" t="s">
        <v>1178</v>
      </c>
      <c r="D1120" s="209">
        <v>68.7</v>
      </c>
      <c r="E1120" s="209">
        <v>52</v>
      </c>
      <c r="F1120" s="209" t="s">
        <v>193</v>
      </c>
      <c r="G1120" s="209">
        <v>625212</v>
      </c>
      <c r="H1120" s="209">
        <v>13160</v>
      </c>
      <c r="I1120" s="209">
        <v>21.2</v>
      </c>
      <c r="J1120" s="209">
        <v>114</v>
      </c>
      <c r="K1120" s="209">
        <v>114</v>
      </c>
      <c r="L1120" s="209">
        <v>18.100000000000001</v>
      </c>
      <c r="M1120" s="209">
        <v>0.94585561497326209</v>
      </c>
      <c r="N1120" s="209">
        <v>5.1247999999999996</v>
      </c>
      <c r="O1120" s="209">
        <v>4.7674000000000003</v>
      </c>
      <c r="P1120" s="209">
        <v>0.51700000000000002</v>
      </c>
      <c r="Q1120" s="209">
        <v>0.432</v>
      </c>
      <c r="R1120" s="209">
        <v>5.3228999999999997</v>
      </c>
      <c r="S1120" s="209">
        <v>5.3999999999999999E-2</v>
      </c>
      <c r="T1120" s="209">
        <v>4.8000000000000001E-2</v>
      </c>
      <c r="U1120" s="209">
        <v>4.8000000000000001E-2</v>
      </c>
      <c r="V1120" s="209">
        <v>4.8000000000000001E-2</v>
      </c>
      <c r="W1120" s="209">
        <v>0</v>
      </c>
      <c r="X1120" s="209" t="s">
        <v>1052</v>
      </c>
      <c r="Y1120" s="209" t="s">
        <v>89</v>
      </c>
      <c r="Z1120" s="209" t="s">
        <v>198</v>
      </c>
    </row>
    <row r="1121" spans="1:26" s="209" customFormat="1" ht="16.5" customHeight="1" x14ac:dyDescent="0.25">
      <c r="A1121" s="207">
        <v>5089</v>
      </c>
      <c r="B1121" s="208">
        <v>43184</v>
      </c>
      <c r="C1121" s="209" t="s">
        <v>1325</v>
      </c>
      <c r="D1121" s="209">
        <v>68.7</v>
      </c>
      <c r="E1121" s="209">
        <v>52</v>
      </c>
      <c r="F1121" s="209" t="s">
        <v>193</v>
      </c>
      <c r="G1121" s="209">
        <v>625212</v>
      </c>
      <c r="H1121" s="209">
        <v>13160</v>
      </c>
      <c r="I1121" s="209">
        <v>21.1</v>
      </c>
      <c r="J1121" s="209">
        <v>114</v>
      </c>
      <c r="K1121" s="209">
        <v>114</v>
      </c>
      <c r="L1121" s="209">
        <v>18</v>
      </c>
      <c r="M1121" s="209">
        <v>0.94648829431438131</v>
      </c>
      <c r="N1121" s="209">
        <v>5.1672000000000002</v>
      </c>
      <c r="O1121" s="209">
        <v>4.9724000000000004</v>
      </c>
      <c r="P1121" s="209">
        <v>0.58499999999999996</v>
      </c>
      <c r="Q1121" s="209">
        <v>0.48499999999999999</v>
      </c>
      <c r="R1121" s="209">
        <v>5.3228999999999997</v>
      </c>
      <c r="S1121" s="209">
        <v>0.06</v>
      </c>
      <c r="T1121" s="209">
        <v>5.1999999999999998E-2</v>
      </c>
      <c r="U1121" s="209">
        <v>5.2999999999999999E-2</v>
      </c>
      <c r="V1121" s="209">
        <v>5.2999999999999999E-2</v>
      </c>
      <c r="W1121" s="209">
        <v>0</v>
      </c>
      <c r="X1121" s="209" t="s">
        <v>1052</v>
      </c>
      <c r="Y1121" s="209" t="s">
        <v>89</v>
      </c>
      <c r="Z1121" s="209" t="s">
        <v>198</v>
      </c>
    </row>
    <row r="1122" spans="1:26" s="209" customFormat="1" ht="16.5" customHeight="1" x14ac:dyDescent="0.25">
      <c r="A1122" s="207">
        <v>5088</v>
      </c>
      <c r="B1122" s="208">
        <v>43184</v>
      </c>
      <c r="C1122" s="209" t="s">
        <v>830</v>
      </c>
      <c r="D1122" s="209">
        <v>68.7</v>
      </c>
      <c r="E1122" s="209">
        <v>52</v>
      </c>
      <c r="F1122" s="209" t="s">
        <v>193</v>
      </c>
      <c r="G1122" s="209">
        <v>625212</v>
      </c>
      <c r="H1122" s="209">
        <v>13160</v>
      </c>
      <c r="I1122" s="209">
        <v>21.7</v>
      </c>
      <c r="J1122" s="209">
        <v>114</v>
      </c>
      <c r="K1122" s="209">
        <v>114</v>
      </c>
      <c r="L1122" s="209">
        <v>18.600000000000001</v>
      </c>
      <c r="M1122" s="209">
        <v>0.94270486342438375</v>
      </c>
      <c r="N1122" s="209">
        <v>5.0244999999999997</v>
      </c>
      <c r="O1122" s="209">
        <v>4.8448000000000002</v>
      </c>
      <c r="P1122" s="209">
        <v>0.48899999999999999</v>
      </c>
      <c r="Q1122" s="209">
        <v>0.40200000000000002</v>
      </c>
      <c r="R1122" s="209">
        <v>5.3228999999999997</v>
      </c>
      <c r="S1122" s="209">
        <v>5.1999999999999998E-2</v>
      </c>
      <c r="T1122" s="209">
        <v>4.3999999999999997E-2</v>
      </c>
      <c r="U1122" s="209">
        <v>4.4999999999999998E-2</v>
      </c>
      <c r="V1122" s="209">
        <v>4.4999999999999998E-2</v>
      </c>
      <c r="W1122" s="209">
        <v>0</v>
      </c>
      <c r="X1122" s="209" t="s">
        <v>1052</v>
      </c>
      <c r="Y1122" s="209" t="s">
        <v>89</v>
      </c>
      <c r="Z1122" s="209" t="s">
        <v>198</v>
      </c>
    </row>
    <row r="1123" spans="1:26" s="209" customFormat="1" ht="16.5" customHeight="1" x14ac:dyDescent="0.25">
      <c r="A1123" s="207">
        <v>5087</v>
      </c>
      <c r="B1123" s="208">
        <v>43183</v>
      </c>
      <c r="C1123" s="209" t="s">
        <v>593</v>
      </c>
      <c r="D1123" s="209">
        <v>69.400000000000006</v>
      </c>
      <c r="E1123" s="209">
        <v>46</v>
      </c>
      <c r="F1123" s="209" t="s">
        <v>291</v>
      </c>
      <c r="G1123" s="209">
        <v>521333</v>
      </c>
      <c r="H1123" s="209">
        <v>13160</v>
      </c>
      <c r="I1123" s="209">
        <v>16.600000000000001</v>
      </c>
      <c r="J1123" s="209">
        <v>114</v>
      </c>
      <c r="K1123" s="209">
        <v>114</v>
      </c>
      <c r="L1123" s="209">
        <v>13.8</v>
      </c>
      <c r="M1123" s="209">
        <v>0.97384721266345486</v>
      </c>
      <c r="N1123" s="209">
        <v>1.8908</v>
      </c>
      <c r="O1123" s="209">
        <v>2.0059</v>
      </c>
      <c r="P1123" s="209">
        <v>2.2050000000000001</v>
      </c>
      <c r="Q1123" s="209">
        <v>2.302</v>
      </c>
      <c r="R1123" s="209">
        <v>5.4278000000000004</v>
      </c>
      <c r="S1123" s="209">
        <v>0.63300000000000001</v>
      </c>
      <c r="T1123" s="209">
        <v>0.623</v>
      </c>
      <c r="U1123" s="209">
        <v>0.61199999999999999</v>
      </c>
      <c r="V1123" s="209">
        <v>0.61199999999999999</v>
      </c>
      <c r="W1123" s="209">
        <v>0</v>
      </c>
      <c r="X1123" s="209" t="s">
        <v>1052</v>
      </c>
      <c r="Y1123" s="209" t="s">
        <v>89</v>
      </c>
      <c r="Z1123" s="209" t="s">
        <v>198</v>
      </c>
    </row>
    <row r="1124" spans="1:26" s="209" customFormat="1" ht="16.5" customHeight="1" x14ac:dyDescent="0.25">
      <c r="A1124" s="207">
        <v>5086</v>
      </c>
      <c r="B1124" s="208">
        <v>43183</v>
      </c>
      <c r="C1124" s="209" t="s">
        <v>1324</v>
      </c>
      <c r="D1124" s="209">
        <v>69.400000000000006</v>
      </c>
      <c r="E1124" s="209">
        <v>46</v>
      </c>
      <c r="F1124" s="209" t="s">
        <v>291</v>
      </c>
      <c r="G1124" s="209">
        <v>521333</v>
      </c>
      <c r="H1124" s="209">
        <v>13160</v>
      </c>
      <c r="I1124" s="209">
        <v>16.600000000000001</v>
      </c>
      <c r="J1124" s="209">
        <v>114</v>
      </c>
      <c r="K1124" s="209">
        <v>114</v>
      </c>
      <c r="L1124" s="209">
        <v>13.8</v>
      </c>
      <c r="M1124" s="209">
        <v>0.97384721266345486</v>
      </c>
      <c r="N1124" s="209">
        <v>2.1324999999999998</v>
      </c>
      <c r="O1124" s="209">
        <v>1.9917</v>
      </c>
      <c r="P1124" s="209">
        <v>2.5459999999999998</v>
      </c>
      <c r="Q1124" s="209">
        <v>2.3119999999999998</v>
      </c>
      <c r="R1124" s="209">
        <v>5.4278000000000004</v>
      </c>
      <c r="S1124" s="209">
        <v>0.64800000000000002</v>
      </c>
      <c r="T1124" s="209">
        <v>0.63</v>
      </c>
      <c r="U1124" s="209">
        <v>0.622</v>
      </c>
      <c r="V1124" s="209">
        <v>0.622</v>
      </c>
      <c r="W1124" s="209">
        <v>0</v>
      </c>
      <c r="X1124" s="209" t="s">
        <v>1052</v>
      </c>
      <c r="Y1124" s="209" t="s">
        <v>89</v>
      </c>
      <c r="Z1124" s="209" t="s">
        <v>198</v>
      </c>
    </row>
    <row r="1125" spans="1:26" s="209" customFormat="1" ht="16.5" customHeight="1" x14ac:dyDescent="0.25">
      <c r="A1125" s="207">
        <v>5085</v>
      </c>
      <c r="B1125" s="208">
        <v>43183</v>
      </c>
      <c r="C1125" s="209" t="s">
        <v>219</v>
      </c>
      <c r="D1125" s="209">
        <v>69.400000000000006</v>
      </c>
      <c r="E1125" s="209">
        <v>46</v>
      </c>
      <c r="F1125" s="209" t="s">
        <v>187</v>
      </c>
      <c r="G1125" s="209">
        <v>916148</v>
      </c>
      <c r="H1125" s="209">
        <v>13160</v>
      </c>
      <c r="I1125" s="209">
        <v>34.299999999999997</v>
      </c>
      <c r="J1125" s="209">
        <v>79.5</v>
      </c>
      <c r="K1125" s="209">
        <v>79.5</v>
      </c>
      <c r="L1125" s="209">
        <v>32.6</v>
      </c>
      <c r="M1125" s="209">
        <v>0.86227909811090797</v>
      </c>
      <c r="N1125" s="209">
        <v>4.7957999999999998</v>
      </c>
      <c r="O1125" s="209">
        <v>4.9341999999999997</v>
      </c>
      <c r="P1125" s="209">
        <v>0.27400000000000002</v>
      </c>
      <c r="Q1125" s="209">
        <v>0.22800000000000001</v>
      </c>
      <c r="R1125" s="209">
        <v>5.4278000000000004</v>
      </c>
      <c r="S1125" s="209">
        <v>3.1E-2</v>
      </c>
      <c r="T1125" s="209">
        <v>2.5000000000000001E-2</v>
      </c>
      <c r="U1125" s="209">
        <v>2.4E-2</v>
      </c>
      <c r="V1125" s="209">
        <v>2.4E-2</v>
      </c>
      <c r="W1125" s="209">
        <v>0</v>
      </c>
      <c r="X1125" s="209" t="s">
        <v>1052</v>
      </c>
      <c r="Y1125" s="209" t="s">
        <v>89</v>
      </c>
      <c r="Z1125" s="209" t="s">
        <v>207</v>
      </c>
    </row>
    <row r="1126" spans="1:26" s="209" customFormat="1" ht="16.5" customHeight="1" x14ac:dyDescent="0.25">
      <c r="A1126" s="207">
        <v>5084</v>
      </c>
      <c r="B1126" s="208">
        <v>43183</v>
      </c>
      <c r="C1126" s="209" t="s">
        <v>1026</v>
      </c>
      <c r="D1126" s="209">
        <v>69.400000000000006</v>
      </c>
      <c r="E1126" s="209">
        <v>46</v>
      </c>
      <c r="F1126" s="209" t="s">
        <v>193</v>
      </c>
      <c r="G1126" s="209">
        <v>625212</v>
      </c>
      <c r="H1126" s="209">
        <v>13160</v>
      </c>
      <c r="I1126" s="209">
        <v>22.1</v>
      </c>
      <c r="J1126" s="209">
        <v>115</v>
      </c>
      <c r="K1126" s="209">
        <v>115</v>
      </c>
      <c r="L1126" s="209">
        <v>18.899999999999999</v>
      </c>
      <c r="M1126" s="209">
        <v>0.94082446808510634</v>
      </c>
      <c r="N1126" s="209">
        <v>4.9733999999999998</v>
      </c>
      <c r="O1126" s="209">
        <v>5.0145999999999997</v>
      </c>
      <c r="P1126" s="209">
        <v>0.497</v>
      </c>
      <c r="Q1126" s="209">
        <v>0.57199999999999995</v>
      </c>
      <c r="R1126" s="209">
        <v>5.4278000000000004</v>
      </c>
      <c r="S1126" s="209">
        <v>5.3999999999999999E-2</v>
      </c>
      <c r="T1126" s="209">
        <v>6.2E-2</v>
      </c>
      <c r="U1126" s="209">
        <v>5.5E-2</v>
      </c>
      <c r="V1126" s="209">
        <v>5.5E-2</v>
      </c>
      <c r="W1126" s="209">
        <v>0</v>
      </c>
      <c r="X1126" s="209" t="s">
        <v>1052</v>
      </c>
      <c r="Y1126" s="209" t="s">
        <v>89</v>
      </c>
      <c r="Z1126" s="209" t="s">
        <v>198</v>
      </c>
    </row>
    <row r="1127" spans="1:26" s="209" customFormat="1" ht="16.5" customHeight="1" x14ac:dyDescent="0.25">
      <c r="A1127" s="207">
        <v>5083</v>
      </c>
      <c r="B1127" s="208">
        <v>43183</v>
      </c>
      <c r="C1127" s="209" t="s">
        <v>843</v>
      </c>
      <c r="D1127" s="209">
        <v>69.400000000000006</v>
      </c>
      <c r="E1127" s="209">
        <v>46</v>
      </c>
      <c r="F1127" s="209" t="s">
        <v>193</v>
      </c>
      <c r="G1127" s="209">
        <v>625212</v>
      </c>
      <c r="H1127" s="209">
        <v>13160</v>
      </c>
      <c r="I1127" s="209">
        <v>23.7</v>
      </c>
      <c r="J1127" s="209">
        <v>115</v>
      </c>
      <c r="K1127" s="209">
        <v>115</v>
      </c>
      <c r="L1127" s="209">
        <v>20.399999999999999</v>
      </c>
      <c r="M1127" s="209">
        <v>0.93153390388413426</v>
      </c>
      <c r="N1127" s="209">
        <v>4.9724000000000004</v>
      </c>
      <c r="O1127" s="209">
        <v>4.8651999999999997</v>
      </c>
      <c r="P1127" s="209">
        <v>0.42199999999999999</v>
      </c>
      <c r="Q1127" s="209">
        <v>0.46600000000000003</v>
      </c>
      <c r="R1127" s="209">
        <v>5.4278000000000004</v>
      </c>
      <c r="S1127" s="209">
        <v>4.5999999999999999E-2</v>
      </c>
      <c r="T1127" s="209">
        <v>5.1999999999999998E-2</v>
      </c>
      <c r="U1127" s="209">
        <v>4.5999999999999999E-2</v>
      </c>
      <c r="V1127" s="209">
        <v>4.5999999999999999E-2</v>
      </c>
      <c r="W1127" s="209">
        <v>0</v>
      </c>
      <c r="X1127" s="209" t="s">
        <v>1052</v>
      </c>
      <c r="Y1127" s="209" t="s">
        <v>89</v>
      </c>
      <c r="Z1127" s="209" t="s">
        <v>198</v>
      </c>
    </row>
    <row r="1128" spans="1:26" s="209" customFormat="1" ht="16.5" customHeight="1" x14ac:dyDescent="0.25">
      <c r="A1128" s="207">
        <v>5082</v>
      </c>
      <c r="B1128" s="208">
        <v>43183</v>
      </c>
      <c r="C1128" s="209" t="s">
        <v>351</v>
      </c>
      <c r="D1128" s="209">
        <v>69.400000000000006</v>
      </c>
      <c r="E1128" s="209">
        <v>46</v>
      </c>
      <c r="F1128" s="209" t="s">
        <v>193</v>
      </c>
      <c r="G1128" s="209">
        <v>625212</v>
      </c>
      <c r="H1128" s="209">
        <v>13160</v>
      </c>
      <c r="I1128" s="209">
        <v>22</v>
      </c>
      <c r="J1128" s="209">
        <v>115</v>
      </c>
      <c r="K1128" s="209">
        <v>115</v>
      </c>
      <c r="L1128" s="209">
        <v>18.8</v>
      </c>
      <c r="M1128" s="209">
        <v>0.94145043246839644</v>
      </c>
      <c r="N1128" s="209">
        <v>4.6753999999999998</v>
      </c>
      <c r="O1128" s="209">
        <v>4.8642000000000003</v>
      </c>
      <c r="P1128" s="209">
        <v>0.436</v>
      </c>
      <c r="Q1128" s="209">
        <v>0.51400000000000001</v>
      </c>
      <c r="R1128" s="209">
        <v>5.4278000000000004</v>
      </c>
      <c r="S1128" s="209">
        <v>5.0999999999999997E-2</v>
      </c>
      <c r="T1128" s="209">
        <v>5.7000000000000002E-2</v>
      </c>
      <c r="U1128" s="209">
        <v>5.0999999999999997E-2</v>
      </c>
      <c r="V1128" s="209">
        <v>5.0999999999999997E-2</v>
      </c>
      <c r="W1128" s="209">
        <v>0</v>
      </c>
      <c r="X1128" s="209" t="s">
        <v>1052</v>
      </c>
      <c r="Y1128" s="209" t="s">
        <v>89</v>
      </c>
      <c r="Z1128" s="209" t="s">
        <v>198</v>
      </c>
    </row>
    <row r="1129" spans="1:26" s="209" customFormat="1" ht="16.5" customHeight="1" x14ac:dyDescent="0.25">
      <c r="A1129" s="207">
        <v>5081</v>
      </c>
      <c r="B1129" s="208">
        <v>43183</v>
      </c>
      <c r="C1129" s="209" t="s">
        <v>229</v>
      </c>
      <c r="D1129" s="209">
        <v>69.400000000000006</v>
      </c>
      <c r="E1129" s="209">
        <v>46</v>
      </c>
      <c r="F1129" s="209" t="s">
        <v>193</v>
      </c>
      <c r="G1129" s="209">
        <v>625212</v>
      </c>
      <c r="H1129" s="209">
        <v>13160</v>
      </c>
      <c r="I1129" s="209">
        <v>22.1</v>
      </c>
      <c r="J1129" s="209">
        <v>115</v>
      </c>
      <c r="K1129" s="209">
        <v>115</v>
      </c>
      <c r="L1129" s="209">
        <v>18.899999999999999</v>
      </c>
      <c r="M1129" s="209">
        <v>0.94082446808510634</v>
      </c>
      <c r="N1129" s="209">
        <v>5.1163999999999996</v>
      </c>
      <c r="O1129" s="209">
        <v>5.0049000000000001</v>
      </c>
      <c r="P1129" s="209">
        <v>0.441</v>
      </c>
      <c r="Q1129" s="209">
        <v>0.45300000000000001</v>
      </c>
      <c r="R1129" s="209">
        <v>5.4278000000000004</v>
      </c>
      <c r="S1129" s="209">
        <v>4.7E-2</v>
      </c>
      <c r="T1129" s="209">
        <v>4.9000000000000002E-2</v>
      </c>
      <c r="U1129" s="209">
        <v>4.4999999999999998E-2</v>
      </c>
      <c r="V1129" s="209">
        <v>4.4999999999999998E-2</v>
      </c>
      <c r="W1129" s="209">
        <v>0</v>
      </c>
      <c r="X1129" s="209" t="s">
        <v>1052</v>
      </c>
      <c r="Y1129" s="209" t="s">
        <v>89</v>
      </c>
      <c r="Z1129" s="209" t="s">
        <v>198</v>
      </c>
    </row>
    <row r="1130" spans="1:26" s="209" customFormat="1" ht="16.5" customHeight="1" x14ac:dyDescent="0.25">
      <c r="A1130" s="207">
        <v>5080</v>
      </c>
      <c r="B1130" s="208">
        <v>43183</v>
      </c>
      <c r="C1130" s="209" t="s">
        <v>233</v>
      </c>
      <c r="D1130" s="209">
        <v>69.400000000000006</v>
      </c>
      <c r="E1130" s="209">
        <v>46</v>
      </c>
      <c r="F1130" s="209" t="s">
        <v>193</v>
      </c>
      <c r="G1130" s="209">
        <v>625212</v>
      </c>
      <c r="H1130" s="209">
        <v>13160</v>
      </c>
      <c r="I1130" s="209">
        <v>22.1</v>
      </c>
      <c r="J1130" s="209">
        <v>115</v>
      </c>
      <c r="K1130" s="209">
        <v>115</v>
      </c>
      <c r="L1130" s="209">
        <v>18.899999999999999</v>
      </c>
      <c r="M1130" s="209">
        <v>0.94082446808510634</v>
      </c>
      <c r="N1130" s="209">
        <v>5.0377999999999998</v>
      </c>
      <c r="O1130" s="209">
        <v>4.8792</v>
      </c>
      <c r="P1130" s="209">
        <v>0.499</v>
      </c>
      <c r="Q1130" s="209">
        <v>0.44700000000000001</v>
      </c>
      <c r="R1130" s="209">
        <v>5.4278000000000004</v>
      </c>
      <c r="S1130" s="209">
        <v>5.3999999999999999E-2</v>
      </c>
      <c r="T1130" s="209">
        <v>0.05</v>
      </c>
      <c r="U1130" s="209">
        <v>4.9000000000000002E-2</v>
      </c>
      <c r="V1130" s="209">
        <v>4.9000000000000002E-2</v>
      </c>
      <c r="W1130" s="209">
        <v>0</v>
      </c>
      <c r="X1130" s="209" t="s">
        <v>1052</v>
      </c>
      <c r="Y1130" s="209" t="s">
        <v>89</v>
      </c>
      <c r="Z1130" s="209" t="s">
        <v>198</v>
      </c>
    </row>
    <row r="1131" spans="1:26" s="209" customFormat="1" ht="16.5" customHeight="1" x14ac:dyDescent="0.25">
      <c r="A1131" s="207">
        <v>5079</v>
      </c>
      <c r="B1131" s="208">
        <v>43183</v>
      </c>
      <c r="C1131" s="209" t="s">
        <v>1323</v>
      </c>
      <c r="D1131" s="209">
        <v>69.400000000000006</v>
      </c>
      <c r="E1131" s="209">
        <v>46</v>
      </c>
      <c r="F1131" s="209" t="s">
        <v>193</v>
      </c>
      <c r="G1131" s="209">
        <v>625212</v>
      </c>
      <c r="H1131" s="209">
        <v>13160</v>
      </c>
      <c r="I1131" s="209">
        <v>22</v>
      </c>
      <c r="J1131" s="209">
        <v>115</v>
      </c>
      <c r="K1131" s="209">
        <v>115</v>
      </c>
      <c r="L1131" s="209">
        <v>18.8</v>
      </c>
      <c r="M1131" s="209">
        <v>0.94145043246839644</v>
      </c>
      <c r="N1131" s="209">
        <v>4.8642000000000003</v>
      </c>
      <c r="O1131" s="209">
        <v>4.9714</v>
      </c>
      <c r="P1131" s="209">
        <v>0.52500000000000002</v>
      </c>
      <c r="Q1131" s="209">
        <v>0.49</v>
      </c>
      <c r="R1131" s="209">
        <v>5.4278000000000004</v>
      </c>
      <c r="S1131" s="209">
        <v>5.8999999999999997E-2</v>
      </c>
      <c r="T1131" s="209">
        <v>5.2999999999999999E-2</v>
      </c>
      <c r="U1131" s="209">
        <v>5.2999999999999999E-2</v>
      </c>
      <c r="V1131" s="209">
        <v>5.2999999999999999E-2</v>
      </c>
      <c r="W1131" s="209">
        <v>0</v>
      </c>
      <c r="X1131" s="209" t="s">
        <v>1052</v>
      </c>
      <c r="Y1131" s="209" t="s">
        <v>89</v>
      </c>
      <c r="Z1131" s="209" t="s">
        <v>198</v>
      </c>
    </row>
    <row r="1132" spans="1:26" s="209" customFormat="1" ht="16.5" customHeight="1" x14ac:dyDescent="0.25">
      <c r="A1132" s="207">
        <v>5078</v>
      </c>
      <c r="B1132" s="208">
        <v>43183</v>
      </c>
      <c r="C1132" s="209" t="s">
        <v>589</v>
      </c>
      <c r="D1132" s="209">
        <v>69.400000000000006</v>
      </c>
      <c r="E1132" s="209">
        <v>46</v>
      </c>
      <c r="F1132" s="209" t="s">
        <v>187</v>
      </c>
      <c r="G1132" s="209">
        <v>916148</v>
      </c>
      <c r="H1132" s="209">
        <v>13160</v>
      </c>
      <c r="I1132" s="209">
        <v>33.9</v>
      </c>
      <c r="J1132" s="209">
        <v>74.5</v>
      </c>
      <c r="K1132" s="209">
        <v>74.5</v>
      </c>
      <c r="L1132" s="209">
        <v>32.6</v>
      </c>
      <c r="M1132" s="209">
        <v>0.86227909811090797</v>
      </c>
      <c r="N1132" s="209">
        <v>5.0315000000000003</v>
      </c>
      <c r="O1132" s="209">
        <v>5.1124000000000001</v>
      </c>
      <c r="P1132" s="209">
        <v>0.186</v>
      </c>
      <c r="Q1132" s="209">
        <v>0.20499999999999999</v>
      </c>
      <c r="R1132" s="209">
        <v>5.4278000000000004</v>
      </c>
      <c r="S1132" s="209">
        <v>0.02</v>
      </c>
      <c r="T1132" s="209">
        <v>2.1999999999999999E-2</v>
      </c>
      <c r="U1132" s="209">
        <v>1.7999999999999999E-2</v>
      </c>
      <c r="V1132" s="209">
        <v>1.7999999999999999E-2</v>
      </c>
      <c r="W1132" s="209">
        <v>0</v>
      </c>
      <c r="X1132" s="209" t="s">
        <v>1052</v>
      </c>
      <c r="Y1132" s="209" t="s">
        <v>89</v>
      </c>
      <c r="Z1132" s="209" t="s">
        <v>207</v>
      </c>
    </row>
    <row r="1133" spans="1:26" s="209" customFormat="1" ht="16.5" customHeight="1" x14ac:dyDescent="0.25">
      <c r="A1133" s="207">
        <v>5077</v>
      </c>
      <c r="B1133" s="208">
        <v>43183</v>
      </c>
      <c r="C1133" s="209" t="s">
        <v>1322</v>
      </c>
      <c r="D1133" s="209">
        <v>69.400000000000006</v>
      </c>
      <c r="E1133" s="209">
        <v>46</v>
      </c>
      <c r="F1133" s="209" t="s">
        <v>193</v>
      </c>
      <c r="G1133" s="209">
        <v>625212</v>
      </c>
      <c r="H1133" s="209">
        <v>13160</v>
      </c>
      <c r="I1133" s="209">
        <v>22.1</v>
      </c>
      <c r="J1133" s="209">
        <v>115</v>
      </c>
      <c r="K1133" s="209">
        <v>115</v>
      </c>
      <c r="L1133" s="209">
        <v>18.899999999999999</v>
      </c>
      <c r="M1133" s="209">
        <v>0.94082446808510634</v>
      </c>
      <c r="N1133" s="209">
        <v>4.8912000000000004</v>
      </c>
      <c r="O1133" s="209">
        <v>5.1540999999999997</v>
      </c>
      <c r="P1133" s="209">
        <v>0.45500000000000002</v>
      </c>
      <c r="Q1133" s="209">
        <v>0.435</v>
      </c>
      <c r="R1133" s="209">
        <v>5.4278000000000004</v>
      </c>
      <c r="S1133" s="209">
        <v>0.05</v>
      </c>
      <c r="T1133" s="209">
        <v>4.5999999999999999E-2</v>
      </c>
      <c r="U1133" s="209">
        <v>4.4999999999999998E-2</v>
      </c>
      <c r="V1133" s="209">
        <v>4.4999999999999998E-2</v>
      </c>
      <c r="W1133" s="209">
        <v>0</v>
      </c>
      <c r="X1133" s="209" t="s">
        <v>1052</v>
      </c>
      <c r="Y1133" s="209" t="s">
        <v>89</v>
      </c>
      <c r="Z1133" s="209" t="s">
        <v>198</v>
      </c>
    </row>
    <row r="1134" spans="1:26" s="209" customFormat="1" ht="16.5" customHeight="1" x14ac:dyDescent="0.25">
      <c r="A1134" s="207">
        <v>5076</v>
      </c>
      <c r="B1134" s="208">
        <v>43183</v>
      </c>
      <c r="C1134" s="209" t="s">
        <v>350</v>
      </c>
      <c r="D1134" s="209">
        <v>69.400000000000006</v>
      </c>
      <c r="E1134" s="209">
        <v>46</v>
      </c>
      <c r="F1134" s="209" t="s">
        <v>193</v>
      </c>
      <c r="G1134" s="209">
        <v>625212</v>
      </c>
      <c r="H1134" s="209">
        <v>13160</v>
      </c>
      <c r="I1134" s="209">
        <v>22.1</v>
      </c>
      <c r="J1134" s="209">
        <v>115</v>
      </c>
      <c r="K1134" s="209">
        <v>115</v>
      </c>
      <c r="L1134" s="209">
        <v>18.899999999999999</v>
      </c>
      <c r="M1134" s="209">
        <v>0.94082446808510634</v>
      </c>
      <c r="N1134" s="209">
        <v>5.0342000000000002</v>
      </c>
      <c r="O1134" s="209">
        <v>4.8642000000000003</v>
      </c>
      <c r="P1134" s="209">
        <v>0.42799999999999999</v>
      </c>
      <c r="Q1134" s="209">
        <v>0.48299999999999998</v>
      </c>
      <c r="R1134" s="209">
        <v>5.4278000000000004</v>
      </c>
      <c r="S1134" s="209">
        <v>4.5999999999999999E-2</v>
      </c>
      <c r="T1134" s="209">
        <v>5.3999999999999999E-2</v>
      </c>
      <c r="U1134" s="209">
        <v>4.7E-2</v>
      </c>
      <c r="V1134" s="209">
        <v>4.7E-2</v>
      </c>
      <c r="W1134" s="209">
        <v>0</v>
      </c>
      <c r="X1134" s="209" t="s">
        <v>1052</v>
      </c>
      <c r="Y1134" s="209" t="s">
        <v>89</v>
      </c>
      <c r="Z1134" s="209" t="s">
        <v>198</v>
      </c>
    </row>
    <row r="1135" spans="1:26" s="209" customFormat="1" ht="16.5" customHeight="1" x14ac:dyDescent="0.25">
      <c r="A1135" s="207">
        <v>5075</v>
      </c>
      <c r="B1135" s="208">
        <v>43182</v>
      </c>
      <c r="C1135" s="209" t="s">
        <v>1183</v>
      </c>
      <c r="D1135" s="209">
        <v>68.7</v>
      </c>
      <c r="E1135" s="209">
        <v>72</v>
      </c>
      <c r="F1135" s="209" t="s">
        <v>194</v>
      </c>
      <c r="G1135" s="209">
        <v>916148</v>
      </c>
      <c r="H1135" s="209">
        <v>13160</v>
      </c>
      <c r="I1135" s="209">
        <v>33.5</v>
      </c>
      <c r="J1135" s="209">
        <v>83</v>
      </c>
      <c r="K1135" s="209">
        <v>83</v>
      </c>
      <c r="L1135" s="209">
        <v>31.5</v>
      </c>
      <c r="M1135" s="209">
        <v>0.86809815950920244</v>
      </c>
      <c r="N1135" s="209">
        <v>4.9596</v>
      </c>
      <c r="O1135" s="209">
        <v>4.9923999999999999</v>
      </c>
      <c r="P1135" s="209">
        <v>0.29099999999999998</v>
      </c>
      <c r="Q1135" s="209">
        <v>0.23400000000000001</v>
      </c>
      <c r="R1135" s="209">
        <v>4.8838999999999997</v>
      </c>
      <c r="S1135" s="209">
        <v>2.9000000000000001E-2</v>
      </c>
      <c r="T1135" s="209">
        <v>2.3E-2</v>
      </c>
      <c r="U1135" s="209">
        <v>2.3E-2</v>
      </c>
      <c r="V1135" s="209">
        <v>2.3E-2</v>
      </c>
      <c r="W1135" s="209">
        <v>0</v>
      </c>
      <c r="X1135" s="209" t="s">
        <v>1052</v>
      </c>
      <c r="Y1135" s="209" t="s">
        <v>89</v>
      </c>
      <c r="Z1135" s="209" t="s">
        <v>207</v>
      </c>
    </row>
    <row r="1136" spans="1:26" s="209" customFormat="1" ht="16.5" customHeight="1" x14ac:dyDescent="0.25">
      <c r="A1136" s="207">
        <v>5074</v>
      </c>
      <c r="B1136" s="208">
        <v>43182</v>
      </c>
      <c r="C1136" s="209" t="s">
        <v>1182</v>
      </c>
      <c r="D1136" s="209">
        <v>68.7</v>
      </c>
      <c r="E1136" s="209">
        <v>72</v>
      </c>
      <c r="F1136" s="209" t="s">
        <v>194</v>
      </c>
      <c r="G1136" s="209">
        <v>916148</v>
      </c>
      <c r="H1136" s="209">
        <v>13160</v>
      </c>
      <c r="I1136" s="209">
        <v>33.5</v>
      </c>
      <c r="J1136" s="209">
        <v>82.5</v>
      </c>
      <c r="K1136" s="209">
        <v>82.5</v>
      </c>
      <c r="L1136" s="209">
        <v>31.5</v>
      </c>
      <c r="M1136" s="209">
        <v>0.86809815950920244</v>
      </c>
      <c r="N1136" s="209">
        <v>5.0046999999999997</v>
      </c>
      <c r="O1136" s="209">
        <v>4.9836</v>
      </c>
      <c r="P1136" s="209">
        <v>0.33200000000000002</v>
      </c>
      <c r="Q1136" s="209">
        <v>0.28799999999999998</v>
      </c>
      <c r="R1136" s="209">
        <v>4.8838999999999997</v>
      </c>
      <c r="S1136" s="209">
        <v>3.2000000000000001E-2</v>
      </c>
      <c r="T1136" s="209">
        <v>2.8000000000000001E-2</v>
      </c>
      <c r="U1136" s="209">
        <v>2.5999999999999999E-2</v>
      </c>
      <c r="V1136" s="209">
        <v>2.5999999999999999E-2</v>
      </c>
      <c r="W1136" s="209">
        <v>0</v>
      </c>
      <c r="X1136" s="209" t="s">
        <v>1052</v>
      </c>
      <c r="Y1136" s="209" t="s">
        <v>89</v>
      </c>
      <c r="Z1136" s="209" t="s">
        <v>207</v>
      </c>
    </row>
    <row r="1137" spans="1:26" s="209" customFormat="1" ht="16.5" customHeight="1" x14ac:dyDescent="0.25">
      <c r="A1137" s="207">
        <v>5073</v>
      </c>
      <c r="B1137" s="208">
        <v>43182</v>
      </c>
      <c r="C1137" s="209" t="s">
        <v>210</v>
      </c>
      <c r="D1137" s="209">
        <v>68.7</v>
      </c>
      <c r="E1137" s="209">
        <v>72</v>
      </c>
      <c r="F1137" s="209" t="s">
        <v>193</v>
      </c>
      <c r="G1137" s="209">
        <v>625212</v>
      </c>
      <c r="H1137" s="209">
        <v>13160</v>
      </c>
      <c r="I1137" s="209">
        <v>23.4</v>
      </c>
      <c r="J1137" s="209">
        <v>114</v>
      </c>
      <c r="K1137" s="209">
        <v>114</v>
      </c>
      <c r="L1137" s="209">
        <v>20.2</v>
      </c>
      <c r="M1137" s="209">
        <v>0.93276203032300598</v>
      </c>
      <c r="N1137" s="209">
        <v>5.2145000000000001</v>
      </c>
      <c r="O1137" s="209">
        <v>4.8784999999999998</v>
      </c>
      <c r="P1137" s="209">
        <v>0.66400000000000003</v>
      </c>
      <c r="Q1137" s="209">
        <v>0.53600000000000003</v>
      </c>
      <c r="R1137" s="209">
        <v>4.8838999999999997</v>
      </c>
      <c r="S1137" s="209">
        <v>6.2E-2</v>
      </c>
      <c r="T1137" s="209">
        <v>5.3999999999999999E-2</v>
      </c>
      <c r="U1137" s="209">
        <v>5.3999999999999999E-2</v>
      </c>
      <c r="V1137" s="209">
        <v>5.3999999999999999E-2</v>
      </c>
      <c r="W1137" s="209">
        <v>0</v>
      </c>
      <c r="X1137" s="209" t="s">
        <v>1052</v>
      </c>
      <c r="Y1137" s="209" t="s">
        <v>89</v>
      </c>
      <c r="Z1137" s="209" t="s">
        <v>198</v>
      </c>
    </row>
    <row r="1138" spans="1:26" s="209" customFormat="1" ht="16.5" customHeight="1" x14ac:dyDescent="0.25">
      <c r="A1138" s="207">
        <v>5072</v>
      </c>
      <c r="B1138" s="208">
        <v>43182</v>
      </c>
      <c r="C1138" s="209" t="s">
        <v>396</v>
      </c>
      <c r="D1138" s="209">
        <v>68.7</v>
      </c>
      <c r="E1138" s="209">
        <v>72</v>
      </c>
      <c r="F1138" s="209" t="s">
        <v>187</v>
      </c>
      <c r="G1138" s="209">
        <v>916148</v>
      </c>
      <c r="H1138" s="209">
        <v>13160</v>
      </c>
      <c r="I1138" s="209">
        <v>34.299999999999997</v>
      </c>
      <c r="J1138" s="209">
        <v>81</v>
      </c>
      <c r="K1138" s="209">
        <v>81</v>
      </c>
      <c r="L1138" s="209">
        <v>32.5</v>
      </c>
      <c r="M1138" s="209">
        <v>0.86280487804878048</v>
      </c>
      <c r="N1138" s="209">
        <v>4.8642000000000003</v>
      </c>
      <c r="O1138" s="209">
        <v>4.9348000000000001</v>
      </c>
      <c r="P1138" s="209">
        <v>0.254</v>
      </c>
      <c r="Q1138" s="209">
        <v>0.247</v>
      </c>
      <c r="R1138" s="209">
        <v>4.8838999999999997</v>
      </c>
      <c r="S1138" s="209">
        <v>2.5999999999999999E-2</v>
      </c>
      <c r="T1138" s="209">
        <v>2.4E-2</v>
      </c>
      <c r="U1138" s="209">
        <v>2.1999999999999999E-2</v>
      </c>
      <c r="V1138" s="209">
        <v>2.1999999999999999E-2</v>
      </c>
      <c r="W1138" s="209">
        <v>0</v>
      </c>
      <c r="X1138" s="209" t="s">
        <v>1052</v>
      </c>
      <c r="Y1138" s="209" t="s">
        <v>89</v>
      </c>
      <c r="Z1138" s="209" t="s">
        <v>207</v>
      </c>
    </row>
    <row r="1139" spans="1:26" s="209" customFormat="1" ht="16.5" customHeight="1" x14ac:dyDescent="0.25">
      <c r="A1139" s="207">
        <v>5071</v>
      </c>
      <c r="B1139" s="208">
        <v>43182</v>
      </c>
      <c r="C1139" s="209" t="s">
        <v>1168</v>
      </c>
      <c r="D1139" s="209">
        <v>68.7</v>
      </c>
      <c r="E1139" s="209">
        <v>72</v>
      </c>
      <c r="F1139" s="209" t="s">
        <v>194</v>
      </c>
      <c r="G1139" s="209">
        <v>916148</v>
      </c>
      <c r="H1139" s="209">
        <v>13160</v>
      </c>
      <c r="I1139" s="209">
        <v>33.1</v>
      </c>
      <c r="J1139" s="209">
        <v>78</v>
      </c>
      <c r="K1139" s="209">
        <v>78</v>
      </c>
      <c r="L1139" s="209">
        <v>31.5</v>
      </c>
      <c r="M1139" s="209">
        <v>0.86809815950920244</v>
      </c>
      <c r="N1139" s="209">
        <v>4.9725000000000001</v>
      </c>
      <c r="O1139" s="209">
        <v>5.1898999999999997</v>
      </c>
      <c r="P1139" s="209">
        <v>0.316</v>
      </c>
      <c r="Q1139" s="209">
        <v>0.26700000000000002</v>
      </c>
      <c r="R1139" s="209">
        <v>4.8838999999999997</v>
      </c>
      <c r="S1139" s="209">
        <v>3.1E-2</v>
      </c>
      <c r="T1139" s="209">
        <v>2.5000000000000001E-2</v>
      </c>
      <c r="U1139" s="209">
        <v>2.4E-2</v>
      </c>
      <c r="V1139" s="209">
        <v>2.4E-2</v>
      </c>
      <c r="W1139" s="209">
        <v>0</v>
      </c>
      <c r="X1139" s="209" t="s">
        <v>1052</v>
      </c>
      <c r="Y1139" s="209" t="s">
        <v>89</v>
      </c>
      <c r="Z1139" s="209" t="s">
        <v>207</v>
      </c>
    </row>
    <row r="1140" spans="1:26" s="209" customFormat="1" ht="16.5" customHeight="1" x14ac:dyDescent="0.25">
      <c r="A1140" s="207">
        <v>5070</v>
      </c>
      <c r="B1140" s="208">
        <v>43182</v>
      </c>
      <c r="C1140" s="209" t="s">
        <v>266</v>
      </c>
      <c r="D1140" s="209">
        <v>68.7</v>
      </c>
      <c r="E1140" s="209">
        <v>72</v>
      </c>
      <c r="F1140" s="209" t="s">
        <v>193</v>
      </c>
      <c r="G1140" s="209">
        <v>625212</v>
      </c>
      <c r="H1140" s="209">
        <v>13160</v>
      </c>
      <c r="I1140" s="209">
        <v>23.6</v>
      </c>
      <c r="J1140" s="209">
        <v>114</v>
      </c>
      <c r="K1140" s="209">
        <v>114</v>
      </c>
      <c r="L1140" s="209">
        <v>20.399999999999999</v>
      </c>
      <c r="M1140" s="209">
        <v>0.93153390388413426</v>
      </c>
      <c r="N1140" s="209">
        <v>5.0975000000000001</v>
      </c>
      <c r="O1140" s="209">
        <v>5.1163999999999996</v>
      </c>
      <c r="P1140" s="209">
        <v>0.56599999999999995</v>
      </c>
      <c r="Q1140" s="209">
        <v>0.54200000000000004</v>
      </c>
      <c r="R1140" s="209">
        <v>4.8838999999999997</v>
      </c>
      <c r="S1140" s="209">
        <v>5.3999999999999999E-2</v>
      </c>
      <c r="T1140" s="209">
        <v>5.1999999999999998E-2</v>
      </c>
      <c r="U1140" s="209">
        <v>4.9000000000000002E-2</v>
      </c>
      <c r="V1140" s="209">
        <v>4.9000000000000002E-2</v>
      </c>
      <c r="W1140" s="209">
        <v>0</v>
      </c>
      <c r="X1140" s="209" t="s">
        <v>1052</v>
      </c>
      <c r="Y1140" s="209" t="s">
        <v>89</v>
      </c>
      <c r="Z1140" s="209" t="s">
        <v>198</v>
      </c>
    </row>
    <row r="1141" spans="1:26" s="209" customFormat="1" ht="16.5" customHeight="1" x14ac:dyDescent="0.25">
      <c r="A1141" s="207">
        <v>5069</v>
      </c>
      <c r="B1141" s="208">
        <v>43182</v>
      </c>
      <c r="C1141" s="209" t="s">
        <v>327</v>
      </c>
      <c r="D1141" s="209">
        <v>68.7</v>
      </c>
      <c r="E1141" s="209">
        <v>72</v>
      </c>
      <c r="F1141" s="209" t="s">
        <v>187</v>
      </c>
      <c r="G1141" s="209">
        <v>916148</v>
      </c>
      <c r="H1141" s="209">
        <v>13160</v>
      </c>
      <c r="I1141" s="209">
        <v>35.200000000000003</v>
      </c>
      <c r="J1141" s="209">
        <v>78</v>
      </c>
      <c r="K1141" s="209">
        <v>78</v>
      </c>
      <c r="L1141" s="209">
        <v>33.6</v>
      </c>
      <c r="M1141" s="209">
        <v>0.85705632949727439</v>
      </c>
      <c r="N1141" s="209">
        <v>4.9753999999999996</v>
      </c>
      <c r="O1141" s="209">
        <v>5.0315000000000003</v>
      </c>
      <c r="P1141" s="209">
        <v>0.28799999999999998</v>
      </c>
      <c r="Q1141" s="209">
        <v>0.22600000000000001</v>
      </c>
      <c r="R1141" s="209">
        <v>4.8838999999999997</v>
      </c>
      <c r="S1141" s="209">
        <v>2.8000000000000001E-2</v>
      </c>
      <c r="T1141" s="209">
        <v>2.1999999999999999E-2</v>
      </c>
      <c r="U1141" s="209">
        <v>2.1000000000000001E-2</v>
      </c>
      <c r="V1141" s="209">
        <v>2.1000000000000001E-2</v>
      </c>
      <c r="W1141" s="209">
        <v>0</v>
      </c>
      <c r="X1141" s="209" t="s">
        <v>1052</v>
      </c>
      <c r="Y1141" s="209" t="s">
        <v>89</v>
      </c>
      <c r="Z1141" s="209" t="s">
        <v>207</v>
      </c>
    </row>
    <row r="1142" spans="1:26" s="209" customFormat="1" ht="16.5" customHeight="1" x14ac:dyDescent="0.25">
      <c r="A1142" s="207">
        <v>5068</v>
      </c>
      <c r="B1142" s="208">
        <v>43182</v>
      </c>
      <c r="C1142" s="209" t="s">
        <v>1238</v>
      </c>
      <c r="D1142" s="209">
        <v>68.7</v>
      </c>
      <c r="E1142" s="209">
        <v>72</v>
      </c>
      <c r="F1142" s="209" t="s">
        <v>193</v>
      </c>
      <c r="G1142" s="209">
        <v>625212</v>
      </c>
      <c r="H1142" s="209">
        <v>13160</v>
      </c>
      <c r="I1142" s="209">
        <v>23.3</v>
      </c>
      <c r="J1142" s="209">
        <v>114</v>
      </c>
      <c r="K1142" s="209">
        <v>114</v>
      </c>
      <c r="L1142" s="209">
        <v>20.100000000000001</v>
      </c>
      <c r="M1142" s="209">
        <v>0.9333773087071241</v>
      </c>
      <c r="N1142" s="209">
        <v>5.2154999999999996</v>
      </c>
      <c r="O1142" s="209">
        <v>4.9728000000000003</v>
      </c>
      <c r="P1142" s="209">
        <v>0.60799999999999998</v>
      </c>
      <c r="Q1142" s="209">
        <v>0.625</v>
      </c>
      <c r="R1142" s="209">
        <v>4.8838999999999997</v>
      </c>
      <c r="S1142" s="209">
        <v>5.7000000000000002E-2</v>
      </c>
      <c r="T1142" s="209">
        <v>6.0999999999999999E-2</v>
      </c>
      <c r="U1142" s="209">
        <v>5.5E-2</v>
      </c>
      <c r="V1142" s="209">
        <v>5.5E-2</v>
      </c>
      <c r="W1142" s="209">
        <v>0</v>
      </c>
      <c r="X1142" s="209" t="s">
        <v>1052</v>
      </c>
      <c r="Y1142" s="209" t="s">
        <v>89</v>
      </c>
      <c r="Z1142" s="209" t="s">
        <v>198</v>
      </c>
    </row>
    <row r="1143" spans="1:26" s="209" customFormat="1" ht="16.5" customHeight="1" x14ac:dyDescent="0.25">
      <c r="A1143" s="207">
        <v>5067</v>
      </c>
      <c r="B1143" s="208">
        <v>43182</v>
      </c>
      <c r="C1143" s="209" t="s">
        <v>1301</v>
      </c>
      <c r="D1143" s="209">
        <v>68.7</v>
      </c>
      <c r="E1143" s="209">
        <v>72</v>
      </c>
      <c r="F1143" s="209" t="s">
        <v>193</v>
      </c>
      <c r="G1143" s="209">
        <v>625212</v>
      </c>
      <c r="H1143" s="209">
        <v>13160</v>
      </c>
      <c r="I1143" s="209">
        <v>23.4</v>
      </c>
      <c r="J1143" s="209">
        <v>114</v>
      </c>
      <c r="K1143" s="209">
        <v>114</v>
      </c>
      <c r="L1143" s="209">
        <v>20.2</v>
      </c>
      <c r="M1143" s="209">
        <v>0.93276203032300598</v>
      </c>
      <c r="N1143" s="209">
        <v>5.0681000000000003</v>
      </c>
      <c r="O1143" s="209">
        <v>4.8464999999999998</v>
      </c>
      <c r="P1143" s="209">
        <v>0.47799999999999998</v>
      </c>
      <c r="Q1143" s="209">
        <v>0.501</v>
      </c>
      <c r="R1143" s="209">
        <v>4.8838999999999997</v>
      </c>
      <c r="S1143" s="209">
        <v>4.5999999999999999E-2</v>
      </c>
      <c r="T1143" s="209">
        <v>0.05</v>
      </c>
      <c r="U1143" s="209">
        <v>4.4999999999999998E-2</v>
      </c>
      <c r="V1143" s="209">
        <v>4.4999999999999998E-2</v>
      </c>
      <c r="W1143" s="209">
        <v>0</v>
      </c>
      <c r="X1143" s="209" t="s">
        <v>1052</v>
      </c>
      <c r="Y1143" s="209" t="s">
        <v>89</v>
      </c>
      <c r="Z1143" s="209" t="s">
        <v>198</v>
      </c>
    </row>
    <row r="1144" spans="1:26" s="209" customFormat="1" ht="16.5" customHeight="1" x14ac:dyDescent="0.25">
      <c r="A1144" s="207">
        <v>5066</v>
      </c>
      <c r="B1144" s="208">
        <v>43182</v>
      </c>
      <c r="C1144" s="209" t="s">
        <v>435</v>
      </c>
      <c r="D1144" s="209">
        <v>68.7</v>
      </c>
      <c r="E1144" s="209">
        <v>72</v>
      </c>
      <c r="F1144" s="209" t="s">
        <v>193</v>
      </c>
      <c r="G1144" s="209">
        <v>625212</v>
      </c>
      <c r="H1144" s="209">
        <v>13160</v>
      </c>
      <c r="I1144" s="209">
        <v>23.8</v>
      </c>
      <c r="J1144" s="209">
        <v>115</v>
      </c>
      <c r="K1144" s="209">
        <v>115</v>
      </c>
      <c r="L1144" s="209">
        <v>20.5</v>
      </c>
      <c r="M1144" s="209">
        <v>0.93092105263157898</v>
      </c>
      <c r="N1144" s="209">
        <v>5.0481999999999996</v>
      </c>
      <c r="O1144" s="209">
        <v>4.9481999999999999</v>
      </c>
      <c r="P1144" s="209">
        <v>0.54600000000000004</v>
      </c>
      <c r="Q1144" s="209">
        <v>0.47499999999999998</v>
      </c>
      <c r="R1144" s="209">
        <v>4.8838999999999997</v>
      </c>
      <c r="S1144" s="209">
        <v>5.2999999999999999E-2</v>
      </c>
      <c r="T1144" s="209">
        <v>4.7E-2</v>
      </c>
      <c r="U1144" s="209">
        <v>4.7E-2</v>
      </c>
      <c r="V1144" s="209">
        <v>4.7E-2</v>
      </c>
      <c r="W1144" s="209">
        <v>0</v>
      </c>
      <c r="X1144" s="209" t="s">
        <v>1052</v>
      </c>
      <c r="Y1144" s="209" t="s">
        <v>89</v>
      </c>
      <c r="Z1144" s="209" t="s">
        <v>198</v>
      </c>
    </row>
    <row r="1145" spans="1:26" s="209" customFormat="1" ht="16.5" customHeight="1" x14ac:dyDescent="0.25">
      <c r="A1145" s="207">
        <v>5065</v>
      </c>
      <c r="B1145" s="208">
        <v>43182</v>
      </c>
      <c r="C1145" s="209" t="s">
        <v>679</v>
      </c>
      <c r="D1145" s="209">
        <v>68</v>
      </c>
      <c r="E1145" s="209">
        <v>78</v>
      </c>
      <c r="F1145" s="209" t="s">
        <v>193</v>
      </c>
      <c r="G1145" s="209">
        <v>625212</v>
      </c>
      <c r="H1145" s="209">
        <v>13160</v>
      </c>
      <c r="I1145" s="209">
        <v>23.4</v>
      </c>
      <c r="J1145" s="209">
        <v>114</v>
      </c>
      <c r="K1145" s="209">
        <v>114</v>
      </c>
      <c r="L1145" s="209">
        <v>20.2</v>
      </c>
      <c r="M1145" s="209">
        <v>0.93276203032300598</v>
      </c>
      <c r="N1145" s="209">
        <v>5.0845000000000002</v>
      </c>
      <c r="O1145" s="209">
        <v>4.8394000000000004</v>
      </c>
      <c r="P1145" s="209">
        <v>0.57599999999999996</v>
      </c>
      <c r="Q1145" s="209">
        <v>0.56299999999999994</v>
      </c>
      <c r="R1145" s="209">
        <v>4.8838999999999997</v>
      </c>
      <c r="S1145" s="209">
        <v>5.5E-2</v>
      </c>
      <c r="T1145" s="209">
        <v>5.7000000000000002E-2</v>
      </c>
      <c r="U1145" s="209">
        <v>5.1999999999999998E-2</v>
      </c>
      <c r="V1145" s="209">
        <v>5.1999999999999998E-2</v>
      </c>
      <c r="W1145" s="209">
        <v>0</v>
      </c>
      <c r="X1145" s="209" t="s">
        <v>1052</v>
      </c>
      <c r="Y1145" s="209" t="s">
        <v>89</v>
      </c>
      <c r="Z1145" s="209" t="s">
        <v>198</v>
      </c>
    </row>
    <row r="1146" spans="1:26" s="209" customFormat="1" ht="16.5" customHeight="1" x14ac:dyDescent="0.25">
      <c r="A1146" s="207">
        <v>5064</v>
      </c>
      <c r="B1146" s="208">
        <v>43181</v>
      </c>
      <c r="C1146" s="209" t="s">
        <v>590</v>
      </c>
      <c r="D1146" s="209">
        <v>69.099999999999994</v>
      </c>
      <c r="E1146" s="209">
        <v>51</v>
      </c>
      <c r="F1146" s="209" t="s">
        <v>193</v>
      </c>
      <c r="G1146" s="209">
        <v>625212</v>
      </c>
      <c r="H1146" s="209">
        <v>13160</v>
      </c>
      <c r="I1146" s="209">
        <v>23.9</v>
      </c>
      <c r="J1146" s="209">
        <v>115</v>
      </c>
      <c r="K1146" s="209">
        <v>115</v>
      </c>
      <c r="L1146" s="209">
        <v>20.6</v>
      </c>
      <c r="M1146" s="209">
        <v>0.93030900723208421</v>
      </c>
      <c r="N1146" s="209">
        <v>5.0834000000000001</v>
      </c>
      <c r="O1146" s="209">
        <v>5.1806999999999999</v>
      </c>
      <c r="P1146" s="209">
        <v>0.58599999999999997</v>
      </c>
      <c r="Q1146" s="209">
        <v>0.58299999999999996</v>
      </c>
      <c r="R1146" s="209">
        <v>4.9927000000000001</v>
      </c>
      <c r="S1146" s="209">
        <v>5.8000000000000003E-2</v>
      </c>
      <c r="T1146" s="209">
        <v>5.6000000000000001E-2</v>
      </c>
      <c r="U1146" s="209">
        <v>5.2999999999999999E-2</v>
      </c>
      <c r="V1146" s="209">
        <v>5.2999999999999999E-2</v>
      </c>
      <c r="W1146" s="209">
        <v>0</v>
      </c>
      <c r="X1146" s="209" t="s">
        <v>1052</v>
      </c>
      <c r="Y1146" s="209" t="s">
        <v>89</v>
      </c>
      <c r="Z1146" s="209" t="s">
        <v>198</v>
      </c>
    </row>
    <row r="1147" spans="1:26" s="209" customFormat="1" ht="16.5" customHeight="1" x14ac:dyDescent="0.25">
      <c r="A1147" s="207">
        <v>5063</v>
      </c>
      <c r="B1147" s="208">
        <v>43181</v>
      </c>
      <c r="C1147" s="209" t="s">
        <v>591</v>
      </c>
      <c r="D1147" s="209">
        <v>69.099999999999994</v>
      </c>
      <c r="E1147" s="209">
        <v>51</v>
      </c>
      <c r="F1147" s="209" t="s">
        <v>193</v>
      </c>
      <c r="G1147" s="209">
        <v>625212</v>
      </c>
      <c r="H1147" s="209">
        <v>13160</v>
      </c>
      <c r="I1147" s="209">
        <v>23.3</v>
      </c>
      <c r="J1147" s="209">
        <v>115</v>
      </c>
      <c r="K1147" s="209">
        <v>115</v>
      </c>
      <c r="L1147" s="209">
        <v>20.100000000000001</v>
      </c>
      <c r="M1147" s="209">
        <v>0.9333773087071241</v>
      </c>
      <c r="N1147" s="209">
        <v>4.8834999999999997</v>
      </c>
      <c r="O1147" s="209">
        <v>4.9023000000000003</v>
      </c>
      <c r="P1147" s="209">
        <v>0.621</v>
      </c>
      <c r="Q1147" s="209">
        <v>0.65800000000000003</v>
      </c>
      <c r="R1147" s="209">
        <v>4.9927000000000001</v>
      </c>
      <c r="S1147" s="209">
        <v>6.3E-2</v>
      </c>
      <c r="T1147" s="209">
        <v>6.7000000000000004E-2</v>
      </c>
      <c r="U1147" s="209">
        <v>6.0999999999999999E-2</v>
      </c>
      <c r="V1147" s="209">
        <v>6.0999999999999999E-2</v>
      </c>
      <c r="W1147" s="209">
        <v>0</v>
      </c>
      <c r="X1147" s="209" t="s">
        <v>1052</v>
      </c>
      <c r="Y1147" s="209" t="s">
        <v>89</v>
      </c>
      <c r="Z1147" s="209" t="s">
        <v>198</v>
      </c>
    </row>
    <row r="1148" spans="1:26" s="209" customFormat="1" ht="16.5" customHeight="1" x14ac:dyDescent="0.25">
      <c r="A1148" s="207">
        <v>5062</v>
      </c>
      <c r="B1148" s="208">
        <v>43181</v>
      </c>
      <c r="C1148" s="209" t="s">
        <v>369</v>
      </c>
      <c r="D1148" s="209">
        <v>69.099999999999994</v>
      </c>
      <c r="E1148" s="209">
        <v>51</v>
      </c>
      <c r="F1148" s="209" t="s">
        <v>187</v>
      </c>
      <c r="G1148" s="209">
        <v>916148</v>
      </c>
      <c r="H1148" s="209">
        <v>13160</v>
      </c>
      <c r="I1148" s="209">
        <v>35.9</v>
      </c>
      <c r="J1148" s="209">
        <v>87.5</v>
      </c>
      <c r="K1148" s="209">
        <v>87.5</v>
      </c>
      <c r="L1148" s="209">
        <v>33.4</v>
      </c>
      <c r="M1148" s="209">
        <v>0.85809581564584592</v>
      </c>
      <c r="N1148" s="209">
        <v>4.9684999999999997</v>
      </c>
      <c r="O1148" s="209">
        <v>4.9835000000000003</v>
      </c>
      <c r="P1148" s="209">
        <v>0.23599999999999999</v>
      </c>
      <c r="Q1148" s="209">
        <v>0.25800000000000001</v>
      </c>
      <c r="R1148" s="209">
        <v>4.9927000000000001</v>
      </c>
      <c r="S1148" s="209">
        <v>2.4E-2</v>
      </c>
      <c r="T1148" s="209">
        <v>2.5999999999999999E-2</v>
      </c>
      <c r="U1148" s="209">
        <v>2.1000000000000001E-2</v>
      </c>
      <c r="V1148" s="209">
        <v>2.1000000000000001E-2</v>
      </c>
      <c r="W1148" s="209">
        <v>0</v>
      </c>
      <c r="X1148" s="209" t="s">
        <v>1052</v>
      </c>
      <c r="Y1148" s="209" t="s">
        <v>89</v>
      </c>
      <c r="Z1148" s="209" t="s">
        <v>207</v>
      </c>
    </row>
    <row r="1149" spans="1:26" s="209" customFormat="1" ht="16.5" customHeight="1" x14ac:dyDescent="0.25">
      <c r="A1149" s="207">
        <v>5061</v>
      </c>
      <c r="B1149" s="208">
        <v>43181</v>
      </c>
      <c r="C1149" s="209" t="s">
        <v>1314</v>
      </c>
      <c r="D1149" s="209">
        <v>69.099999999999994</v>
      </c>
      <c r="E1149" s="209">
        <v>51</v>
      </c>
      <c r="F1149" s="209" t="s">
        <v>193</v>
      </c>
      <c r="G1149" s="209">
        <v>625212</v>
      </c>
      <c r="H1149" s="209">
        <v>13160</v>
      </c>
      <c r="I1149" s="209">
        <v>23.9</v>
      </c>
      <c r="J1149" s="209">
        <v>115</v>
      </c>
      <c r="K1149" s="209">
        <v>115</v>
      </c>
      <c r="L1149" s="209">
        <v>20.6</v>
      </c>
      <c r="M1149" s="209">
        <v>0.93030900723208421</v>
      </c>
      <c r="N1149" s="209">
        <v>5.1924000000000001</v>
      </c>
      <c r="O1149" s="209">
        <v>4.8452999999999999</v>
      </c>
      <c r="P1149" s="209">
        <v>0.68600000000000005</v>
      </c>
      <c r="Q1149" s="209">
        <v>0.57799999999999996</v>
      </c>
      <c r="R1149" s="209">
        <v>4.9927000000000001</v>
      </c>
      <c r="S1149" s="209">
        <v>6.6000000000000003E-2</v>
      </c>
      <c r="T1149" s="209">
        <v>0.06</v>
      </c>
      <c r="U1149" s="209">
        <v>5.8999999999999997E-2</v>
      </c>
      <c r="V1149" s="209">
        <v>5.8999999999999997E-2</v>
      </c>
      <c r="W1149" s="209">
        <v>0</v>
      </c>
      <c r="X1149" s="209" t="s">
        <v>1052</v>
      </c>
      <c r="Y1149" s="209" t="s">
        <v>89</v>
      </c>
      <c r="Z1149" s="209" t="s">
        <v>198</v>
      </c>
    </row>
    <row r="1150" spans="1:26" s="209" customFormat="1" ht="16.5" customHeight="1" x14ac:dyDescent="0.25">
      <c r="A1150" s="207">
        <v>5060</v>
      </c>
      <c r="B1150" s="208">
        <v>43181</v>
      </c>
      <c r="C1150" s="209" t="s">
        <v>270</v>
      </c>
      <c r="D1150" s="209">
        <v>69.099999999999994</v>
      </c>
      <c r="E1150" s="209">
        <v>51</v>
      </c>
      <c r="F1150" s="209" t="s">
        <v>193</v>
      </c>
      <c r="G1150" s="209">
        <v>625212</v>
      </c>
      <c r="H1150" s="209">
        <v>13160</v>
      </c>
      <c r="I1150" s="209">
        <v>23.9</v>
      </c>
      <c r="J1150" s="209">
        <v>115</v>
      </c>
      <c r="K1150" s="209">
        <v>115</v>
      </c>
      <c r="L1150" s="209">
        <v>20.6</v>
      </c>
      <c r="M1150" s="209">
        <v>0.93030900723208421</v>
      </c>
      <c r="N1150" s="209">
        <v>4.8640999999999996</v>
      </c>
      <c r="O1150" s="209">
        <v>4.9905999999999997</v>
      </c>
      <c r="P1150" s="209">
        <v>0.53100000000000003</v>
      </c>
      <c r="Q1150" s="209">
        <v>0.63200000000000001</v>
      </c>
      <c r="R1150" s="209">
        <v>4.9927000000000001</v>
      </c>
      <c r="S1150" s="209">
        <v>5.5E-2</v>
      </c>
      <c r="T1150" s="209">
        <v>6.3E-2</v>
      </c>
      <c r="U1150" s="209">
        <v>5.5E-2</v>
      </c>
      <c r="V1150" s="209">
        <v>5.5E-2</v>
      </c>
      <c r="W1150" s="209">
        <v>0</v>
      </c>
      <c r="X1150" s="209" t="s">
        <v>1052</v>
      </c>
      <c r="Y1150" s="209" t="s">
        <v>89</v>
      </c>
      <c r="Z1150" s="209" t="s">
        <v>198</v>
      </c>
    </row>
    <row r="1151" spans="1:26" s="209" customFormat="1" ht="16.5" customHeight="1" x14ac:dyDescent="0.25">
      <c r="A1151" s="207">
        <v>5059</v>
      </c>
      <c r="B1151" s="208">
        <v>43181</v>
      </c>
      <c r="C1151" s="209" t="s">
        <v>342</v>
      </c>
      <c r="D1151" s="209">
        <v>69.099999999999994</v>
      </c>
      <c r="E1151" s="209">
        <v>51</v>
      </c>
      <c r="F1151" s="209" t="s">
        <v>193</v>
      </c>
      <c r="G1151" s="209">
        <v>625212</v>
      </c>
      <c r="H1151" s="209">
        <v>13160</v>
      </c>
      <c r="I1151" s="209">
        <v>23.9</v>
      </c>
      <c r="J1151" s="209">
        <v>115</v>
      </c>
      <c r="K1151" s="209">
        <v>115</v>
      </c>
      <c r="L1151" s="209">
        <v>20.6</v>
      </c>
      <c r="M1151" s="209">
        <v>0.93030900723208421</v>
      </c>
      <c r="N1151" s="209">
        <v>5.0019999999999998</v>
      </c>
      <c r="O1151" s="209">
        <v>5.0814000000000004</v>
      </c>
      <c r="P1151" s="209">
        <v>0.59399999999999997</v>
      </c>
      <c r="Q1151" s="209">
        <v>0.63800000000000001</v>
      </c>
      <c r="R1151" s="209">
        <v>4.9927000000000001</v>
      </c>
      <c r="S1151" s="209">
        <v>5.8999999999999997E-2</v>
      </c>
      <c r="T1151" s="209">
        <v>6.3E-2</v>
      </c>
      <c r="U1151" s="209">
        <v>5.7000000000000002E-2</v>
      </c>
      <c r="V1151" s="209">
        <v>5.7000000000000002E-2</v>
      </c>
      <c r="W1151" s="209">
        <v>0</v>
      </c>
      <c r="X1151" s="209" t="s">
        <v>1052</v>
      </c>
      <c r="Y1151" s="209" t="s">
        <v>89</v>
      </c>
      <c r="Z1151" s="209" t="s">
        <v>198</v>
      </c>
    </row>
    <row r="1152" spans="1:26" s="209" customFormat="1" ht="16.5" customHeight="1" x14ac:dyDescent="0.25">
      <c r="A1152" s="207">
        <v>5058</v>
      </c>
      <c r="B1152" s="208">
        <v>43181</v>
      </c>
      <c r="C1152" s="209" t="s">
        <v>209</v>
      </c>
      <c r="D1152" s="209">
        <v>69.099999999999994</v>
      </c>
      <c r="E1152" s="209">
        <v>51</v>
      </c>
      <c r="F1152" s="209" t="s">
        <v>193</v>
      </c>
      <c r="G1152" s="209">
        <v>625212</v>
      </c>
      <c r="H1152" s="209">
        <v>13160</v>
      </c>
      <c r="I1152" s="209">
        <v>23.9</v>
      </c>
      <c r="J1152" s="209">
        <v>115</v>
      </c>
      <c r="K1152" s="209">
        <v>115</v>
      </c>
      <c r="L1152" s="209">
        <v>20.6</v>
      </c>
      <c r="M1152" s="209">
        <v>0.93030900723208421</v>
      </c>
      <c r="N1152" s="209">
        <v>5.0719000000000003</v>
      </c>
      <c r="O1152" s="209">
        <v>5.1657000000000002</v>
      </c>
      <c r="P1152" s="209">
        <v>0.623</v>
      </c>
      <c r="Q1152" s="209">
        <v>0.56699999999999995</v>
      </c>
      <c r="R1152" s="209">
        <v>4.9927000000000001</v>
      </c>
      <c r="S1152" s="209">
        <v>6.0999999999999999E-2</v>
      </c>
      <c r="T1152" s="209">
        <v>5.5E-2</v>
      </c>
      <c r="U1152" s="209">
        <v>5.3999999999999999E-2</v>
      </c>
      <c r="V1152" s="209">
        <v>5.3999999999999999E-2</v>
      </c>
      <c r="W1152" s="209">
        <v>0</v>
      </c>
      <c r="X1152" s="209" t="s">
        <v>1052</v>
      </c>
      <c r="Y1152" s="209" t="s">
        <v>89</v>
      </c>
      <c r="Z1152" s="209" t="s">
        <v>198</v>
      </c>
    </row>
    <row r="1153" spans="1:26" s="209" customFormat="1" ht="16.5" customHeight="1" x14ac:dyDescent="0.25">
      <c r="A1153" s="207">
        <v>5057</v>
      </c>
      <c r="B1153" s="208">
        <v>43181</v>
      </c>
      <c r="C1153" s="209" t="s">
        <v>232</v>
      </c>
      <c r="D1153" s="209">
        <v>69.099999999999994</v>
      </c>
      <c r="E1153" s="209">
        <v>51</v>
      </c>
      <c r="F1153" s="209" t="s">
        <v>187</v>
      </c>
      <c r="G1153" s="209">
        <v>916148</v>
      </c>
      <c r="H1153" s="209">
        <v>13160</v>
      </c>
      <c r="I1153" s="209">
        <v>35.6</v>
      </c>
      <c r="J1153" s="209">
        <v>84.5</v>
      </c>
      <c r="K1153" s="209">
        <v>84.5</v>
      </c>
      <c r="L1153" s="209">
        <v>33.4</v>
      </c>
      <c r="M1153" s="209">
        <v>0.85809581564584592</v>
      </c>
      <c r="N1153" s="209">
        <v>5.1181000000000001</v>
      </c>
      <c r="O1153" s="209">
        <v>4.9802999999999997</v>
      </c>
      <c r="P1153" s="209">
        <v>0.38600000000000001</v>
      </c>
      <c r="Q1153" s="209">
        <v>0.34300000000000003</v>
      </c>
      <c r="R1153" s="209">
        <v>4.9927000000000001</v>
      </c>
      <c r="S1153" s="209">
        <v>3.7999999999999999E-2</v>
      </c>
      <c r="T1153" s="209">
        <v>3.4000000000000002E-2</v>
      </c>
      <c r="U1153" s="209">
        <v>3.1E-2</v>
      </c>
      <c r="V1153" s="209">
        <v>3.1E-2</v>
      </c>
      <c r="W1153" s="209">
        <v>0</v>
      </c>
      <c r="X1153" s="209" t="s">
        <v>1052</v>
      </c>
      <c r="Y1153" s="209" t="s">
        <v>89</v>
      </c>
      <c r="Z1153" s="209" t="s">
        <v>207</v>
      </c>
    </row>
    <row r="1154" spans="1:26" s="209" customFormat="1" ht="16.5" customHeight="1" x14ac:dyDescent="0.25">
      <c r="A1154" s="207">
        <v>5056</v>
      </c>
      <c r="B1154" s="208">
        <v>43181</v>
      </c>
      <c r="C1154" s="209" t="s">
        <v>850</v>
      </c>
      <c r="D1154" s="209">
        <v>69.099999999999994</v>
      </c>
      <c r="E1154" s="209">
        <v>51</v>
      </c>
      <c r="F1154" s="209" t="s">
        <v>187</v>
      </c>
      <c r="G1154" s="209">
        <v>916148</v>
      </c>
      <c r="H1154" s="209">
        <v>13160</v>
      </c>
      <c r="I1154" s="209">
        <v>35.9</v>
      </c>
      <c r="J1154" s="209">
        <v>87</v>
      </c>
      <c r="K1154" s="209">
        <v>87</v>
      </c>
      <c r="L1154" s="209">
        <v>33.5</v>
      </c>
      <c r="M1154" s="209">
        <v>0.85757575757575755</v>
      </c>
      <c r="N1154" s="209">
        <v>4.8925999999999998</v>
      </c>
      <c r="O1154" s="209">
        <v>5.0625</v>
      </c>
      <c r="P1154" s="209">
        <v>0.32800000000000001</v>
      </c>
      <c r="Q1154" s="209">
        <v>0.26900000000000002</v>
      </c>
      <c r="R1154" s="209">
        <v>4.9927000000000001</v>
      </c>
      <c r="S1154" s="209">
        <v>3.3000000000000002E-2</v>
      </c>
      <c r="T1154" s="209">
        <v>2.7E-2</v>
      </c>
      <c r="U1154" s="209">
        <v>2.5999999999999999E-2</v>
      </c>
      <c r="V1154" s="209">
        <v>2.5999999999999999E-2</v>
      </c>
      <c r="W1154" s="209">
        <v>0</v>
      </c>
      <c r="X1154" s="209" t="s">
        <v>1052</v>
      </c>
      <c r="Y1154" s="209" t="s">
        <v>89</v>
      </c>
      <c r="Z1154" s="209" t="s">
        <v>207</v>
      </c>
    </row>
    <row r="1155" spans="1:26" s="209" customFormat="1" ht="16.5" customHeight="1" x14ac:dyDescent="0.25">
      <c r="A1155" s="207">
        <v>5055</v>
      </c>
      <c r="B1155" s="208">
        <v>43181</v>
      </c>
      <c r="C1155" s="209" t="s">
        <v>462</v>
      </c>
      <c r="D1155" s="209">
        <v>69.099999999999994</v>
      </c>
      <c r="E1155" s="209">
        <v>51</v>
      </c>
      <c r="F1155" s="209" t="s">
        <v>187</v>
      </c>
      <c r="G1155" s="209">
        <v>916148</v>
      </c>
      <c r="H1155" s="209">
        <v>13160</v>
      </c>
      <c r="I1155" s="209">
        <v>35.9</v>
      </c>
      <c r="J1155" s="209">
        <v>83</v>
      </c>
      <c r="K1155" s="209">
        <v>83</v>
      </c>
      <c r="L1155" s="209">
        <v>33.799999999999997</v>
      </c>
      <c r="M1155" s="209">
        <v>0.85601935874168178</v>
      </c>
      <c r="N1155" s="209">
        <v>5.0233999999999996</v>
      </c>
      <c r="O1155" s="209">
        <v>4.9527999999999999</v>
      </c>
      <c r="P1155" s="209">
        <v>0.26700000000000002</v>
      </c>
      <c r="Q1155" s="209">
        <v>0.22800000000000001</v>
      </c>
      <c r="R1155" s="209">
        <v>4.9927000000000001</v>
      </c>
      <c r="S1155" s="209">
        <v>2.7E-2</v>
      </c>
      <c r="T1155" s="209">
        <v>2.3E-2</v>
      </c>
      <c r="U1155" s="209">
        <v>2.1000000000000001E-2</v>
      </c>
      <c r="V1155" s="209">
        <v>2.1000000000000001E-2</v>
      </c>
      <c r="W1155" s="209">
        <v>0</v>
      </c>
      <c r="X1155" s="209" t="s">
        <v>1052</v>
      </c>
      <c r="Y1155" s="209" t="s">
        <v>89</v>
      </c>
      <c r="Z1155" s="209" t="s">
        <v>207</v>
      </c>
    </row>
    <row r="1156" spans="1:26" s="209" customFormat="1" ht="16.5" customHeight="1" x14ac:dyDescent="0.25">
      <c r="A1156" s="207">
        <v>5054</v>
      </c>
      <c r="B1156" s="208">
        <v>43180</v>
      </c>
      <c r="C1156" s="209" t="s">
        <v>750</v>
      </c>
      <c r="D1156" s="209">
        <v>68</v>
      </c>
      <c r="E1156" s="209">
        <v>70</v>
      </c>
      <c r="F1156" s="209" t="s">
        <v>193</v>
      </c>
      <c r="G1156" s="209">
        <v>625212</v>
      </c>
      <c r="H1156" s="209">
        <v>13160</v>
      </c>
      <c r="I1156" s="209">
        <v>23.6</v>
      </c>
      <c r="J1156" s="209">
        <v>114</v>
      </c>
      <c r="K1156" s="209">
        <v>114</v>
      </c>
      <c r="L1156" s="209">
        <v>20.399999999999999</v>
      </c>
      <c r="M1156" s="209">
        <v>0.93153390388413426</v>
      </c>
      <c r="N1156" s="209">
        <v>5.3589000000000002</v>
      </c>
      <c r="O1156" s="209">
        <v>5.2663000000000002</v>
      </c>
      <c r="P1156" s="209">
        <v>0.70199999999999996</v>
      </c>
      <c r="Q1156" s="209">
        <v>0.625</v>
      </c>
      <c r="R1156" s="209">
        <v>4.9805999999999999</v>
      </c>
      <c r="S1156" s="209">
        <v>6.5000000000000002E-2</v>
      </c>
      <c r="T1156" s="209">
        <v>5.8999999999999997E-2</v>
      </c>
      <c r="U1156" s="209">
        <v>5.8000000000000003E-2</v>
      </c>
      <c r="V1156" s="209">
        <v>5.8000000000000003E-2</v>
      </c>
      <c r="W1156" s="209" t="s">
        <v>148</v>
      </c>
      <c r="X1156" s="209" t="s">
        <v>1048</v>
      </c>
      <c r="Y1156" s="209" t="s">
        <v>89</v>
      </c>
      <c r="Z1156" s="209" t="s">
        <v>198</v>
      </c>
    </row>
    <row r="1157" spans="1:26" s="209" customFormat="1" ht="16.5" customHeight="1" x14ac:dyDescent="0.25">
      <c r="A1157" s="207">
        <v>5053</v>
      </c>
      <c r="B1157" s="208">
        <v>43180</v>
      </c>
      <c r="C1157" s="209" t="s">
        <v>271</v>
      </c>
      <c r="D1157" s="209">
        <v>65.8</v>
      </c>
      <c r="E1157" s="209">
        <v>71</v>
      </c>
      <c r="F1157" s="209" t="s">
        <v>193</v>
      </c>
      <c r="G1157" s="209">
        <v>625212</v>
      </c>
      <c r="H1157" s="209">
        <v>13160</v>
      </c>
      <c r="I1157" s="209">
        <v>21.6</v>
      </c>
      <c r="J1157" s="209">
        <v>114</v>
      </c>
      <c r="K1157" s="209">
        <v>114</v>
      </c>
      <c r="L1157" s="209">
        <v>18.5</v>
      </c>
      <c r="M1157" s="209">
        <v>0.94333333333333336</v>
      </c>
      <c r="N1157" s="209">
        <v>5.3369</v>
      </c>
      <c r="O1157" s="209">
        <v>5.2641</v>
      </c>
      <c r="P1157" s="209">
        <v>0.68200000000000005</v>
      </c>
      <c r="Q1157" s="209">
        <v>0.58099999999999996</v>
      </c>
      <c r="R1157" s="209">
        <v>4.9805999999999999</v>
      </c>
      <c r="S1157" s="209">
        <v>6.4000000000000001E-2</v>
      </c>
      <c r="T1157" s="209">
        <v>5.5E-2</v>
      </c>
      <c r="U1157" s="209">
        <v>5.6000000000000001E-2</v>
      </c>
      <c r="V1157" s="209">
        <v>5.6000000000000001E-2</v>
      </c>
      <c r="W1157" s="209" t="s">
        <v>148</v>
      </c>
      <c r="X1157" s="209" t="s">
        <v>1048</v>
      </c>
      <c r="Y1157" s="209" t="s">
        <v>89</v>
      </c>
      <c r="Z1157" s="209" t="s">
        <v>198</v>
      </c>
    </row>
    <row r="1158" spans="1:26" s="209" customFormat="1" ht="16.5" customHeight="1" x14ac:dyDescent="0.25">
      <c r="A1158" s="207">
        <v>5052</v>
      </c>
      <c r="B1158" s="208">
        <v>43180</v>
      </c>
      <c r="C1158" s="209" t="s">
        <v>1321</v>
      </c>
      <c r="D1158" s="209">
        <v>68</v>
      </c>
      <c r="E1158" s="209">
        <v>78</v>
      </c>
      <c r="F1158" s="209" t="s">
        <v>187</v>
      </c>
      <c r="G1158" s="209">
        <v>916148</v>
      </c>
      <c r="H1158" s="209">
        <v>13160</v>
      </c>
      <c r="I1158" s="209">
        <v>37.299999999999997</v>
      </c>
      <c r="J1158" s="209">
        <v>81</v>
      </c>
      <c r="K1158" s="209">
        <v>81</v>
      </c>
      <c r="L1158" s="209">
        <v>35.4</v>
      </c>
      <c r="M1158" s="209">
        <v>0.84781306171360094</v>
      </c>
      <c r="N1158" s="209">
        <v>5.1228999999999996</v>
      </c>
      <c r="O1158" s="209">
        <v>5.0483000000000002</v>
      </c>
      <c r="P1158" s="209">
        <v>0.36199999999999999</v>
      </c>
      <c r="Q1158" s="209">
        <v>0.27500000000000002</v>
      </c>
      <c r="R1158" s="209">
        <v>4.9805999999999999</v>
      </c>
      <c r="S1158" s="209">
        <v>3.5000000000000003E-2</v>
      </c>
      <c r="T1158" s="209">
        <v>2.7E-2</v>
      </c>
      <c r="U1158" s="209">
        <v>2.5999999999999999E-2</v>
      </c>
      <c r="V1158" s="209">
        <v>2.5999999999999999E-2</v>
      </c>
      <c r="W1158" s="209" t="s">
        <v>148</v>
      </c>
      <c r="X1158" s="209" t="s">
        <v>1048</v>
      </c>
      <c r="Y1158" s="209" t="s">
        <v>89</v>
      </c>
      <c r="Z1158" s="209" t="s">
        <v>207</v>
      </c>
    </row>
    <row r="1159" spans="1:26" s="209" customFormat="1" ht="16.5" customHeight="1" x14ac:dyDescent="0.25">
      <c r="A1159" s="207">
        <v>5051</v>
      </c>
      <c r="B1159" s="208">
        <v>43180</v>
      </c>
      <c r="C1159" s="209" t="s">
        <v>315</v>
      </c>
      <c r="D1159" s="209">
        <v>67.099999999999994</v>
      </c>
      <c r="E1159" s="209">
        <v>74</v>
      </c>
      <c r="F1159" s="209" t="s">
        <v>187</v>
      </c>
      <c r="G1159" s="209">
        <v>916148</v>
      </c>
      <c r="H1159" s="209">
        <v>13160</v>
      </c>
      <c r="I1159" s="209">
        <v>35.299999999999997</v>
      </c>
      <c r="J1159" s="209">
        <v>82</v>
      </c>
      <c r="K1159" s="209">
        <v>82</v>
      </c>
      <c r="L1159" s="209">
        <v>33.299999999999997</v>
      </c>
      <c r="M1159" s="209">
        <v>0.85861650485436891</v>
      </c>
      <c r="N1159" s="209">
        <v>5.1681999999999997</v>
      </c>
      <c r="O1159" s="209">
        <v>5.0837000000000003</v>
      </c>
      <c r="P1159" s="209">
        <v>0.28299999999999997</v>
      </c>
      <c r="Q1159" s="209">
        <v>0.224</v>
      </c>
      <c r="R1159" s="209">
        <v>4.9805999999999999</v>
      </c>
      <c r="S1159" s="209">
        <v>2.7E-2</v>
      </c>
      <c r="T1159" s="209">
        <v>2.1999999999999999E-2</v>
      </c>
      <c r="U1159" s="209">
        <v>2.1000000000000001E-2</v>
      </c>
      <c r="V1159" s="209">
        <v>2.1000000000000001E-2</v>
      </c>
      <c r="W1159" s="209" t="s">
        <v>148</v>
      </c>
      <c r="X1159" s="209" t="s">
        <v>1048</v>
      </c>
      <c r="Y1159" s="209" t="s">
        <v>89</v>
      </c>
      <c r="Z1159" s="209" t="s">
        <v>207</v>
      </c>
    </row>
    <row r="1160" spans="1:26" s="209" customFormat="1" ht="16.5" customHeight="1" x14ac:dyDescent="0.25">
      <c r="A1160" s="207">
        <v>5050</v>
      </c>
      <c r="B1160" s="208">
        <v>43180</v>
      </c>
      <c r="C1160" s="209" t="s">
        <v>440</v>
      </c>
      <c r="D1160" s="209">
        <v>67.599999999999994</v>
      </c>
      <c r="E1160" s="209">
        <v>78</v>
      </c>
      <c r="F1160" s="209" t="s">
        <v>187</v>
      </c>
      <c r="G1160" s="209">
        <v>916148</v>
      </c>
      <c r="H1160" s="209">
        <v>13160</v>
      </c>
      <c r="I1160" s="209">
        <v>35.299999999999997</v>
      </c>
      <c r="J1160" s="209">
        <v>82</v>
      </c>
      <c r="K1160" s="209">
        <v>82</v>
      </c>
      <c r="L1160" s="209">
        <v>33.299999999999997</v>
      </c>
      <c r="M1160" s="209">
        <v>0.85861650485436891</v>
      </c>
      <c r="N1160" s="209">
        <v>5.0937999999999999</v>
      </c>
      <c r="O1160" s="209">
        <v>5.0162000000000004</v>
      </c>
      <c r="P1160" s="209">
        <v>0.35799999999999998</v>
      </c>
      <c r="Q1160" s="209">
        <v>0.28399999999999997</v>
      </c>
      <c r="R1160" s="209">
        <v>4.9805999999999999</v>
      </c>
      <c r="S1160" s="209">
        <v>3.5000000000000003E-2</v>
      </c>
      <c r="T1160" s="209">
        <v>2.8000000000000001E-2</v>
      </c>
      <c r="U1160" s="209">
        <v>2.7E-2</v>
      </c>
      <c r="V1160" s="209">
        <v>2.7E-2</v>
      </c>
      <c r="W1160" s="209" t="s">
        <v>148</v>
      </c>
      <c r="X1160" s="209" t="s">
        <v>1048</v>
      </c>
      <c r="Y1160" s="209" t="s">
        <v>89</v>
      </c>
      <c r="Z1160" s="209" t="s">
        <v>207</v>
      </c>
    </row>
    <row r="1161" spans="1:26" s="209" customFormat="1" ht="16.5" customHeight="1" x14ac:dyDescent="0.25">
      <c r="A1161" s="207">
        <v>5049</v>
      </c>
      <c r="B1161" s="208">
        <v>43180</v>
      </c>
      <c r="C1161" s="209" t="s">
        <v>1261</v>
      </c>
      <c r="D1161" s="209">
        <v>68</v>
      </c>
      <c r="E1161" s="209">
        <v>79</v>
      </c>
      <c r="F1161" s="209" t="s">
        <v>193</v>
      </c>
      <c r="G1161" s="209">
        <v>625212</v>
      </c>
      <c r="H1161" s="209">
        <v>13160</v>
      </c>
      <c r="I1161" s="209">
        <v>21.5</v>
      </c>
      <c r="J1161" s="209">
        <v>114</v>
      </c>
      <c r="K1161" s="209">
        <v>114</v>
      </c>
      <c r="L1161" s="209">
        <v>18.399999999999999</v>
      </c>
      <c r="M1161" s="209">
        <v>0.94396264176117406</v>
      </c>
      <c r="N1161" s="209">
        <v>5.2858999999999998</v>
      </c>
      <c r="O1161" s="209">
        <v>5.2145000000000001</v>
      </c>
      <c r="P1161" s="209">
        <v>0.58299999999999996</v>
      </c>
      <c r="Q1161" s="209">
        <v>0.504</v>
      </c>
      <c r="R1161" s="209">
        <v>4.9805999999999999</v>
      </c>
      <c r="S1161" s="209">
        <v>5.5E-2</v>
      </c>
      <c r="T1161" s="209">
        <v>4.8000000000000001E-2</v>
      </c>
      <c r="U1161" s="209">
        <v>4.9000000000000002E-2</v>
      </c>
      <c r="V1161" s="209">
        <v>4.9000000000000002E-2</v>
      </c>
      <c r="W1161" s="209" t="s">
        <v>148</v>
      </c>
      <c r="X1161" s="209" t="s">
        <v>1048</v>
      </c>
      <c r="Y1161" s="209" t="s">
        <v>89</v>
      </c>
      <c r="Z1161" s="209" t="s">
        <v>198</v>
      </c>
    </row>
    <row r="1162" spans="1:26" s="209" customFormat="1" ht="16.5" customHeight="1" x14ac:dyDescent="0.25">
      <c r="A1162" s="207">
        <v>5048</v>
      </c>
      <c r="B1162" s="208">
        <v>43180</v>
      </c>
      <c r="C1162" s="209" t="s">
        <v>669</v>
      </c>
      <c r="D1162" s="209">
        <v>67.8</v>
      </c>
      <c r="E1162" s="209">
        <v>82</v>
      </c>
      <c r="F1162" s="209" t="s">
        <v>187</v>
      </c>
      <c r="G1162" s="209">
        <v>916148</v>
      </c>
      <c r="H1162" s="209">
        <v>13160</v>
      </c>
      <c r="I1162" s="209">
        <v>35.4</v>
      </c>
      <c r="J1162" s="209">
        <v>82.5</v>
      </c>
      <c r="K1162" s="209">
        <v>82.5</v>
      </c>
      <c r="L1162" s="209">
        <v>33.4</v>
      </c>
      <c r="M1162" s="209">
        <v>0.85809581564584592</v>
      </c>
      <c r="N1162" s="209">
        <v>5.1234999999999999</v>
      </c>
      <c r="O1162" s="209">
        <v>5.0823999999999998</v>
      </c>
      <c r="P1162" s="209">
        <v>0.30199999999999999</v>
      </c>
      <c r="Q1162" s="209">
        <v>0.25800000000000001</v>
      </c>
      <c r="R1162" s="209">
        <v>4.9805999999999999</v>
      </c>
      <c r="S1162" s="209">
        <v>2.9000000000000001E-2</v>
      </c>
      <c r="T1162" s="209">
        <v>2.5000000000000001E-2</v>
      </c>
      <c r="U1162" s="209">
        <v>2.3E-2</v>
      </c>
      <c r="V1162" s="209">
        <v>2.3E-2</v>
      </c>
      <c r="W1162" s="209" t="s">
        <v>148</v>
      </c>
      <c r="X1162" s="209" t="s">
        <v>1048</v>
      </c>
      <c r="Y1162" s="209" t="s">
        <v>89</v>
      </c>
      <c r="Z1162" s="209" t="s">
        <v>207</v>
      </c>
    </row>
    <row r="1163" spans="1:26" s="209" customFormat="1" ht="16.5" customHeight="1" x14ac:dyDescent="0.25">
      <c r="A1163" s="207">
        <v>5047</v>
      </c>
      <c r="B1163" s="208">
        <v>43179</v>
      </c>
      <c r="C1163" s="209" t="s">
        <v>848</v>
      </c>
      <c r="D1163" s="209">
        <v>67.3</v>
      </c>
      <c r="E1163" s="209">
        <v>69</v>
      </c>
      <c r="F1163" s="209" t="s">
        <v>187</v>
      </c>
      <c r="G1163" s="209">
        <v>916148</v>
      </c>
      <c r="H1163" s="209">
        <v>13160</v>
      </c>
      <c r="I1163" s="209">
        <v>35</v>
      </c>
      <c r="J1163" s="209">
        <v>78</v>
      </c>
      <c r="K1163" s="209">
        <v>78</v>
      </c>
      <c r="L1163" s="209">
        <v>33.4</v>
      </c>
      <c r="M1163" s="209">
        <v>0.85809581564584592</v>
      </c>
      <c r="N1163" s="209">
        <v>5.0926999999999998</v>
      </c>
      <c r="O1163" s="209">
        <v>5.0136000000000003</v>
      </c>
      <c r="P1163" s="209">
        <v>0.32400000000000001</v>
      </c>
      <c r="Q1163" s="209">
        <v>0.26300000000000001</v>
      </c>
      <c r="R1163" s="209">
        <v>5.0224000000000002</v>
      </c>
      <c r="S1163" s="209">
        <v>3.2000000000000001E-2</v>
      </c>
      <c r="T1163" s="209">
        <v>2.5999999999999999E-2</v>
      </c>
      <c r="U1163" s="209">
        <v>2.5000000000000001E-2</v>
      </c>
      <c r="V1163" s="209">
        <v>2.5000000000000001E-2</v>
      </c>
      <c r="W1163" s="209" t="s">
        <v>148</v>
      </c>
      <c r="X1163" s="209" t="s">
        <v>1048</v>
      </c>
      <c r="Y1163" s="209" t="s">
        <v>89</v>
      </c>
      <c r="Z1163" s="209" t="s">
        <v>207</v>
      </c>
    </row>
    <row r="1164" spans="1:26" s="209" customFormat="1" ht="16.5" customHeight="1" x14ac:dyDescent="0.25">
      <c r="A1164" s="207">
        <v>5046</v>
      </c>
      <c r="B1164" s="208">
        <v>43179</v>
      </c>
      <c r="C1164" s="209" t="s">
        <v>1252</v>
      </c>
      <c r="D1164" s="209">
        <v>67.3</v>
      </c>
      <c r="E1164" s="209">
        <v>65</v>
      </c>
      <c r="F1164" s="209" t="s">
        <v>193</v>
      </c>
      <c r="G1164" s="209">
        <v>625212</v>
      </c>
      <c r="H1164" s="209">
        <v>13160</v>
      </c>
      <c r="I1164" s="209">
        <v>21.7</v>
      </c>
      <c r="J1164" s="209">
        <v>114.5</v>
      </c>
      <c r="K1164" s="209">
        <v>114.5</v>
      </c>
      <c r="L1164" s="209">
        <v>18.600000000000001</v>
      </c>
      <c r="M1164" s="209">
        <v>0.94270486342438375</v>
      </c>
      <c r="N1164" s="209">
        <v>5.1994999999999996</v>
      </c>
      <c r="O1164" s="209">
        <v>5.1273</v>
      </c>
      <c r="P1164" s="209">
        <v>0.73799999999999999</v>
      </c>
      <c r="Q1164" s="209">
        <v>0.60199999999999998</v>
      </c>
      <c r="R1164" s="209">
        <v>5.0224000000000002</v>
      </c>
      <c r="S1164" s="209">
        <v>7.0999999999999994E-2</v>
      </c>
      <c r="T1164" s="209">
        <v>5.8999999999999997E-2</v>
      </c>
      <c r="U1164" s="209">
        <v>6.0999999999999999E-2</v>
      </c>
      <c r="V1164" s="209">
        <v>6.0999999999999999E-2</v>
      </c>
      <c r="W1164" s="209" t="s">
        <v>148</v>
      </c>
      <c r="X1164" s="209" t="s">
        <v>1048</v>
      </c>
      <c r="Y1164" s="209" t="s">
        <v>89</v>
      </c>
      <c r="Z1164" s="209" t="s">
        <v>198</v>
      </c>
    </row>
    <row r="1165" spans="1:26" s="209" customFormat="1" ht="16.5" customHeight="1" x14ac:dyDescent="0.25">
      <c r="A1165" s="207">
        <v>5045</v>
      </c>
      <c r="B1165" s="208">
        <v>43179</v>
      </c>
      <c r="C1165" s="209" t="s">
        <v>400</v>
      </c>
      <c r="D1165" s="209">
        <v>67.599999999999994</v>
      </c>
      <c r="E1165" s="209">
        <v>71</v>
      </c>
      <c r="F1165" s="209" t="s">
        <v>193</v>
      </c>
      <c r="G1165" s="209">
        <v>625212</v>
      </c>
      <c r="H1165" s="209">
        <v>13160</v>
      </c>
      <c r="I1165" s="209">
        <v>21.5</v>
      </c>
      <c r="J1165" s="209">
        <v>115</v>
      </c>
      <c r="K1165" s="209">
        <v>115</v>
      </c>
      <c r="L1165" s="209">
        <v>18.399999999999999</v>
      </c>
      <c r="M1165" s="209">
        <v>0.94396264176117406</v>
      </c>
      <c r="N1165" s="209">
        <v>5.2944000000000004</v>
      </c>
      <c r="O1165" s="209">
        <v>5.2163000000000004</v>
      </c>
      <c r="P1165" s="209">
        <v>0.78800000000000003</v>
      </c>
      <c r="Q1165" s="209">
        <v>0.64900000000000002</v>
      </c>
      <c r="R1165" s="209">
        <v>5.0224000000000002</v>
      </c>
      <c r="S1165" s="209">
        <v>7.4999999999999997E-2</v>
      </c>
      <c r="T1165" s="209">
        <v>6.2E-2</v>
      </c>
      <c r="U1165" s="209">
        <v>6.5000000000000002E-2</v>
      </c>
      <c r="V1165" s="209">
        <v>6.5000000000000002E-2</v>
      </c>
      <c r="W1165" s="209" t="s">
        <v>148</v>
      </c>
      <c r="X1165" s="209" t="s">
        <v>1048</v>
      </c>
      <c r="Y1165" s="209" t="s">
        <v>89</v>
      </c>
      <c r="Z1165" s="209" t="s">
        <v>198</v>
      </c>
    </row>
    <row r="1166" spans="1:26" s="209" customFormat="1" ht="16.5" customHeight="1" x14ac:dyDescent="0.25">
      <c r="A1166" s="207">
        <v>5044</v>
      </c>
      <c r="B1166" s="208">
        <v>43179</v>
      </c>
      <c r="C1166" s="209" t="s">
        <v>1259</v>
      </c>
      <c r="D1166" s="209">
        <v>68</v>
      </c>
      <c r="E1166" s="209">
        <v>71</v>
      </c>
      <c r="F1166" s="209" t="s">
        <v>193</v>
      </c>
      <c r="G1166" s="209">
        <v>625212</v>
      </c>
      <c r="H1166" s="209">
        <v>13160</v>
      </c>
      <c r="I1166" s="209">
        <v>21.5</v>
      </c>
      <c r="J1166" s="209">
        <v>115</v>
      </c>
      <c r="K1166" s="209">
        <v>115</v>
      </c>
      <c r="L1166" s="209">
        <v>18.399999999999999</v>
      </c>
      <c r="M1166" s="209">
        <v>0.94396264176117406</v>
      </c>
      <c r="N1166" s="209">
        <v>5.3255999999999997</v>
      </c>
      <c r="O1166" s="209">
        <v>5.2862</v>
      </c>
      <c r="P1166" s="209">
        <v>0.74299999999999999</v>
      </c>
      <c r="Q1166" s="209">
        <v>0.64500000000000002</v>
      </c>
      <c r="R1166" s="209">
        <v>5.0224000000000002</v>
      </c>
      <c r="S1166" s="209">
        <v>7.0000000000000007E-2</v>
      </c>
      <c r="T1166" s="209">
        <v>6.0999999999999999E-2</v>
      </c>
      <c r="U1166" s="209">
        <v>6.2E-2</v>
      </c>
      <c r="V1166" s="209">
        <v>6.2E-2</v>
      </c>
      <c r="W1166" s="209" t="s">
        <v>148</v>
      </c>
      <c r="X1166" s="209" t="s">
        <v>1048</v>
      </c>
      <c r="Y1166" s="209" t="s">
        <v>89</v>
      </c>
      <c r="Z1166" s="209" t="s">
        <v>198</v>
      </c>
    </row>
    <row r="1167" spans="1:26" s="209" customFormat="1" ht="16.5" customHeight="1" x14ac:dyDescent="0.25">
      <c r="A1167" s="207">
        <v>5043</v>
      </c>
      <c r="B1167" s="208">
        <v>43179</v>
      </c>
      <c r="C1167" s="209" t="s">
        <v>1128</v>
      </c>
      <c r="D1167" s="209">
        <v>67.599999999999994</v>
      </c>
      <c r="E1167" s="209">
        <v>74</v>
      </c>
      <c r="F1167" s="209" t="s">
        <v>193</v>
      </c>
      <c r="G1167" s="209">
        <v>625212</v>
      </c>
      <c r="H1167" s="209">
        <v>13160</v>
      </c>
      <c r="I1167" s="209">
        <v>21.7</v>
      </c>
      <c r="J1167" s="209">
        <v>115</v>
      </c>
      <c r="K1167" s="209">
        <v>115</v>
      </c>
      <c r="L1167" s="209">
        <v>18.5</v>
      </c>
      <c r="M1167" s="209">
        <v>0.94333333333333336</v>
      </c>
      <c r="N1167" s="209">
        <v>5.1985000000000001</v>
      </c>
      <c r="O1167" s="209">
        <v>5.1140999999999996</v>
      </c>
      <c r="P1167" s="209">
        <v>0.626</v>
      </c>
      <c r="Q1167" s="209">
        <v>0.56200000000000006</v>
      </c>
      <c r="R1167" s="209">
        <v>5.0224000000000002</v>
      </c>
      <c r="S1167" s="209">
        <v>0.06</v>
      </c>
      <c r="T1167" s="209">
        <v>5.5E-2</v>
      </c>
      <c r="U1167" s="209">
        <v>5.3999999999999999E-2</v>
      </c>
      <c r="V1167" s="209">
        <v>5.3999999999999999E-2</v>
      </c>
      <c r="W1167" s="209" t="s">
        <v>148</v>
      </c>
      <c r="X1167" s="209" t="s">
        <v>1048</v>
      </c>
      <c r="Y1167" s="209" t="s">
        <v>89</v>
      </c>
      <c r="Z1167" s="209" t="s">
        <v>198</v>
      </c>
    </row>
    <row r="1168" spans="1:26" s="209" customFormat="1" ht="16.5" customHeight="1" x14ac:dyDescent="0.25">
      <c r="A1168" s="207">
        <v>5042</v>
      </c>
      <c r="B1168" s="208">
        <v>43179</v>
      </c>
      <c r="C1168" s="209" t="s">
        <v>1035</v>
      </c>
      <c r="D1168" s="209">
        <v>68</v>
      </c>
      <c r="E1168" s="209">
        <v>72</v>
      </c>
      <c r="F1168" s="209" t="s">
        <v>193</v>
      </c>
      <c r="G1168" s="209">
        <v>625212</v>
      </c>
      <c r="H1168" s="209">
        <v>13160</v>
      </c>
      <c r="I1168" s="209">
        <v>21.7</v>
      </c>
      <c r="J1168" s="209">
        <v>114.5</v>
      </c>
      <c r="K1168" s="209">
        <v>114.5</v>
      </c>
      <c r="L1168" s="209">
        <v>18.600000000000001</v>
      </c>
      <c r="M1168" s="209">
        <v>0.94270486342438375</v>
      </c>
      <c r="N1168" s="209">
        <v>5.2285000000000004</v>
      </c>
      <c r="O1168" s="209">
        <v>5.1388999999999996</v>
      </c>
      <c r="P1168" s="209">
        <v>0.65300000000000002</v>
      </c>
      <c r="Q1168" s="209">
        <v>0.60599999999999998</v>
      </c>
      <c r="R1168" s="209">
        <v>5.0224000000000002</v>
      </c>
      <c r="S1168" s="209">
        <v>6.3E-2</v>
      </c>
      <c r="T1168" s="209">
        <v>5.8999999999999997E-2</v>
      </c>
      <c r="U1168" s="209">
        <v>5.8000000000000003E-2</v>
      </c>
      <c r="V1168" s="209">
        <v>5.8000000000000003E-2</v>
      </c>
      <c r="W1168" s="209" t="s">
        <v>148</v>
      </c>
      <c r="X1168" s="209" t="s">
        <v>1048</v>
      </c>
      <c r="Y1168" s="209" t="s">
        <v>89</v>
      </c>
      <c r="Z1168" s="209" t="s">
        <v>198</v>
      </c>
    </row>
    <row r="1169" spans="1:26" s="209" customFormat="1" ht="16.5" customHeight="1" x14ac:dyDescent="0.25">
      <c r="A1169" s="207">
        <v>5041</v>
      </c>
      <c r="B1169" s="208">
        <v>43179</v>
      </c>
      <c r="C1169" s="209" t="s">
        <v>216</v>
      </c>
      <c r="D1169" s="209">
        <v>66</v>
      </c>
      <c r="E1169" s="209">
        <v>69</v>
      </c>
      <c r="F1169" s="209" t="s">
        <v>187</v>
      </c>
      <c r="G1169" s="209">
        <v>916148</v>
      </c>
      <c r="H1169" s="209">
        <v>13160</v>
      </c>
      <c r="I1169" s="209">
        <v>34.700000000000003</v>
      </c>
      <c r="J1169" s="209">
        <v>80</v>
      </c>
      <c r="K1169" s="209">
        <v>80</v>
      </c>
      <c r="L1169" s="209">
        <v>32.9</v>
      </c>
      <c r="M1169" s="209">
        <v>0.86070559610705588</v>
      </c>
      <c r="N1169" s="209">
        <v>5.0972999999999997</v>
      </c>
      <c r="O1169" s="209">
        <v>5.0247000000000002</v>
      </c>
      <c r="P1169" s="209">
        <v>0.312</v>
      </c>
      <c r="Q1169" s="209">
        <v>0.249</v>
      </c>
      <c r="R1169" s="209">
        <v>5.0224000000000002</v>
      </c>
      <c r="S1169" s="209">
        <v>3.1E-2</v>
      </c>
      <c r="T1169" s="209">
        <v>2.5000000000000001E-2</v>
      </c>
      <c r="U1169" s="209">
        <v>2.4E-2</v>
      </c>
      <c r="V1169" s="209">
        <v>2.4E-2</v>
      </c>
      <c r="W1169" s="209" t="s">
        <v>148</v>
      </c>
      <c r="X1169" s="209" t="s">
        <v>1048</v>
      </c>
      <c r="Y1169" s="209" t="s">
        <v>89</v>
      </c>
      <c r="Z1169" s="209" t="s">
        <v>207</v>
      </c>
    </row>
    <row r="1170" spans="1:26" s="209" customFormat="1" ht="16.5" customHeight="1" x14ac:dyDescent="0.25">
      <c r="A1170" s="207">
        <v>5040</v>
      </c>
      <c r="B1170" s="208">
        <v>43179</v>
      </c>
      <c r="C1170" s="209" t="s">
        <v>501</v>
      </c>
      <c r="D1170" s="209">
        <v>65.8</v>
      </c>
      <c r="E1170" s="209">
        <v>70</v>
      </c>
      <c r="F1170" s="209" t="s">
        <v>193</v>
      </c>
      <c r="G1170" s="209">
        <v>625212</v>
      </c>
      <c r="H1170" s="209">
        <v>13160</v>
      </c>
      <c r="I1170" s="209">
        <v>21.6</v>
      </c>
      <c r="J1170" s="209">
        <v>114</v>
      </c>
      <c r="K1170" s="209">
        <v>114</v>
      </c>
      <c r="L1170" s="209">
        <v>18.5</v>
      </c>
      <c r="M1170" s="209">
        <v>0.94333333333333336</v>
      </c>
      <c r="N1170" s="209">
        <v>5.2567000000000004</v>
      </c>
      <c r="O1170" s="209">
        <v>5.1943999999999999</v>
      </c>
      <c r="P1170" s="209">
        <v>0.52400000000000002</v>
      </c>
      <c r="Q1170" s="209">
        <v>0.44800000000000001</v>
      </c>
      <c r="R1170" s="209">
        <v>5.0224000000000002</v>
      </c>
      <c r="S1170" s="209">
        <v>0.05</v>
      </c>
      <c r="T1170" s="209">
        <v>4.2999999999999997E-2</v>
      </c>
      <c r="U1170" s="209">
        <v>4.3999999999999997E-2</v>
      </c>
      <c r="V1170" s="209">
        <v>4.3999999999999997E-2</v>
      </c>
      <c r="W1170" s="209" t="s">
        <v>148</v>
      </c>
      <c r="X1170" s="209" t="s">
        <v>1048</v>
      </c>
      <c r="Y1170" s="209" t="s">
        <v>89</v>
      </c>
      <c r="Z1170" s="209" t="s">
        <v>198</v>
      </c>
    </row>
    <row r="1171" spans="1:26" s="209" customFormat="1" ht="16.5" customHeight="1" x14ac:dyDescent="0.25">
      <c r="A1171" s="207">
        <v>5039</v>
      </c>
      <c r="B1171" s="208">
        <v>43179</v>
      </c>
      <c r="C1171" s="209" t="s">
        <v>458</v>
      </c>
      <c r="D1171" s="209">
        <v>65.8</v>
      </c>
      <c r="E1171" s="209">
        <v>68</v>
      </c>
      <c r="F1171" s="209" t="s">
        <v>193</v>
      </c>
      <c r="G1171" s="209">
        <v>625212</v>
      </c>
      <c r="H1171" s="209">
        <v>13160</v>
      </c>
      <c r="I1171" s="209">
        <v>21.6</v>
      </c>
      <c r="J1171" s="209">
        <v>114</v>
      </c>
      <c r="K1171" s="209">
        <v>114</v>
      </c>
      <c r="L1171" s="209">
        <v>18.5</v>
      </c>
      <c r="M1171" s="209">
        <v>0.94333333333333336</v>
      </c>
      <c r="N1171" s="209">
        <v>5.2893999999999997</v>
      </c>
      <c r="O1171" s="209">
        <v>5.2260999999999997</v>
      </c>
      <c r="P1171" s="209">
        <v>0.51300000000000001</v>
      </c>
      <c r="Q1171" s="209">
        <v>0.39200000000000002</v>
      </c>
      <c r="R1171" s="209">
        <v>5.0224000000000002</v>
      </c>
      <c r="S1171" s="209">
        <v>4.9000000000000002E-2</v>
      </c>
      <c r="T1171" s="209">
        <v>3.7999999999999999E-2</v>
      </c>
      <c r="U1171" s="209">
        <v>4.1000000000000002E-2</v>
      </c>
      <c r="V1171" s="209">
        <v>4.1000000000000002E-2</v>
      </c>
      <c r="W1171" s="209" t="s">
        <v>148</v>
      </c>
      <c r="X1171" s="209" t="s">
        <v>1048</v>
      </c>
      <c r="Y1171" s="209" t="s">
        <v>89</v>
      </c>
      <c r="Z1171" s="209" t="s">
        <v>198</v>
      </c>
    </row>
    <row r="1172" spans="1:26" s="209" customFormat="1" ht="16.5" customHeight="1" x14ac:dyDescent="0.25">
      <c r="A1172" s="207">
        <v>5038</v>
      </c>
      <c r="B1172" s="208">
        <v>43179</v>
      </c>
      <c r="C1172" s="209" t="s">
        <v>230</v>
      </c>
      <c r="D1172" s="209">
        <v>65.5</v>
      </c>
      <c r="E1172" s="209">
        <v>67</v>
      </c>
      <c r="F1172" s="209" t="s">
        <v>187</v>
      </c>
      <c r="G1172" s="209">
        <v>916148</v>
      </c>
      <c r="H1172" s="209">
        <v>13160</v>
      </c>
      <c r="I1172" s="209">
        <v>34.6</v>
      </c>
      <c r="J1172" s="209">
        <v>80</v>
      </c>
      <c r="K1172" s="209">
        <v>80</v>
      </c>
      <c r="L1172" s="209">
        <v>32.799999999999997</v>
      </c>
      <c r="M1172" s="209">
        <v>0.86122945830797315</v>
      </c>
      <c r="N1172" s="209">
        <v>5.1382000000000003</v>
      </c>
      <c r="O1172" s="209">
        <v>5.0484</v>
      </c>
      <c r="P1172" s="209">
        <v>0.26700000000000002</v>
      </c>
      <c r="Q1172" s="209">
        <v>0.214</v>
      </c>
      <c r="R1172" s="209">
        <v>5.0224000000000002</v>
      </c>
      <c r="S1172" s="209">
        <v>2.5999999999999999E-2</v>
      </c>
      <c r="T1172" s="209">
        <v>2.1000000000000001E-2</v>
      </c>
      <c r="U1172" s="209">
        <v>0.02</v>
      </c>
      <c r="V1172" s="209">
        <v>0.02</v>
      </c>
      <c r="W1172" s="209" t="s">
        <v>148</v>
      </c>
      <c r="X1172" s="209" t="s">
        <v>1048</v>
      </c>
      <c r="Y1172" s="209" t="s">
        <v>89</v>
      </c>
      <c r="Z1172" s="209" t="s">
        <v>207</v>
      </c>
    </row>
    <row r="1173" spans="1:26" s="209" customFormat="1" ht="16.5" customHeight="1" x14ac:dyDescent="0.25">
      <c r="A1173" s="207">
        <v>5037</v>
      </c>
      <c r="B1173" s="208">
        <v>43178</v>
      </c>
      <c r="C1173" s="209" t="s">
        <v>233</v>
      </c>
      <c r="D1173" s="209">
        <v>68.7</v>
      </c>
      <c r="E1173" s="209">
        <v>75</v>
      </c>
      <c r="F1173" s="209" t="s">
        <v>193</v>
      </c>
      <c r="G1173" s="209">
        <v>625212</v>
      </c>
      <c r="H1173" s="209">
        <v>13160</v>
      </c>
      <c r="I1173" s="209">
        <v>21.5</v>
      </c>
      <c r="J1173" s="209">
        <v>114</v>
      </c>
      <c r="K1173" s="209">
        <v>114</v>
      </c>
      <c r="L1173" s="209">
        <v>18.399999999999999</v>
      </c>
      <c r="M1173" s="209">
        <v>0.94396264176117406</v>
      </c>
      <c r="N1173" s="209">
        <v>5.1714000000000002</v>
      </c>
      <c r="O1173" s="209">
        <v>5.1153000000000004</v>
      </c>
      <c r="P1173" s="209">
        <v>0.71499999999999997</v>
      </c>
      <c r="Q1173" s="209">
        <v>0.65200000000000002</v>
      </c>
      <c r="R1173" s="209">
        <v>4.8634000000000004</v>
      </c>
      <c r="S1173" s="209">
        <v>6.7000000000000004E-2</v>
      </c>
      <c r="T1173" s="209">
        <v>6.2E-2</v>
      </c>
      <c r="U1173" s="209">
        <v>6.0999999999999999E-2</v>
      </c>
      <c r="V1173" s="209">
        <v>6.0999999999999999E-2</v>
      </c>
      <c r="W1173" s="209" t="s">
        <v>148</v>
      </c>
      <c r="X1173" s="209" t="s">
        <v>1048</v>
      </c>
      <c r="Y1173" s="209" t="s">
        <v>89</v>
      </c>
      <c r="Z1173" s="209" t="s">
        <v>198</v>
      </c>
    </row>
    <row r="1174" spans="1:26" s="209" customFormat="1" ht="16.5" customHeight="1" x14ac:dyDescent="0.25">
      <c r="A1174" s="207">
        <v>5036</v>
      </c>
      <c r="B1174" s="208">
        <v>43178</v>
      </c>
      <c r="C1174" s="209" t="s">
        <v>229</v>
      </c>
      <c r="D1174" s="209">
        <v>68.7</v>
      </c>
      <c r="E1174" s="209">
        <v>75</v>
      </c>
      <c r="F1174" s="209" t="s">
        <v>193</v>
      </c>
      <c r="G1174" s="209">
        <v>625212</v>
      </c>
      <c r="H1174" s="209">
        <v>13160</v>
      </c>
      <c r="I1174" s="209">
        <v>21.7</v>
      </c>
      <c r="J1174" s="209">
        <v>114</v>
      </c>
      <c r="K1174" s="209">
        <v>114</v>
      </c>
      <c r="L1174" s="209">
        <v>18.600000000000001</v>
      </c>
      <c r="M1174" s="209">
        <v>0.94270486342438375</v>
      </c>
      <c r="N1174" s="209">
        <v>5.0834999999999999</v>
      </c>
      <c r="O1174" s="209">
        <v>4.9936999999999996</v>
      </c>
      <c r="P1174" s="209">
        <v>0.67900000000000005</v>
      </c>
      <c r="Q1174" s="209">
        <v>0.621</v>
      </c>
      <c r="R1174" s="209">
        <v>4.8634000000000004</v>
      </c>
      <c r="S1174" s="209">
        <v>6.5000000000000002E-2</v>
      </c>
      <c r="T1174" s="209">
        <v>0.06</v>
      </c>
      <c r="U1174" s="209">
        <v>5.8999999999999997E-2</v>
      </c>
      <c r="V1174" s="209">
        <v>5.8999999999999997E-2</v>
      </c>
      <c r="W1174" s="209" t="s">
        <v>148</v>
      </c>
      <c r="X1174" s="209" t="s">
        <v>1048</v>
      </c>
      <c r="Y1174" s="209" t="s">
        <v>89</v>
      </c>
      <c r="Z1174" s="209" t="s">
        <v>198</v>
      </c>
    </row>
    <row r="1175" spans="1:26" s="209" customFormat="1" ht="16.5" customHeight="1" x14ac:dyDescent="0.25">
      <c r="A1175" s="207">
        <v>5035</v>
      </c>
      <c r="B1175" s="208">
        <v>43178</v>
      </c>
      <c r="C1175" s="209" t="s">
        <v>948</v>
      </c>
      <c r="D1175" s="209">
        <v>68</v>
      </c>
      <c r="E1175" s="209">
        <v>70</v>
      </c>
      <c r="F1175" s="209" t="s">
        <v>193</v>
      </c>
      <c r="G1175" s="209">
        <v>625212</v>
      </c>
      <c r="H1175" s="209">
        <v>13160</v>
      </c>
      <c r="I1175" s="209">
        <v>21.7</v>
      </c>
      <c r="J1175" s="209">
        <v>115</v>
      </c>
      <c r="K1175" s="209">
        <v>115</v>
      </c>
      <c r="L1175" s="209">
        <v>18.5</v>
      </c>
      <c r="M1175" s="209">
        <v>0.94333333333333336</v>
      </c>
      <c r="N1175" s="209">
        <v>5.1628999999999996</v>
      </c>
      <c r="O1175" s="209">
        <v>5.1247999999999996</v>
      </c>
      <c r="P1175" s="209">
        <v>0.65200000000000002</v>
      </c>
      <c r="Q1175" s="209">
        <v>0.60399999999999998</v>
      </c>
      <c r="R1175" s="209">
        <v>4.8634000000000004</v>
      </c>
      <c r="S1175" s="209">
        <v>6.0999999999999999E-2</v>
      </c>
      <c r="T1175" s="209">
        <v>5.7000000000000002E-2</v>
      </c>
      <c r="U1175" s="209">
        <v>5.6000000000000001E-2</v>
      </c>
      <c r="V1175" s="209">
        <v>5.6000000000000001E-2</v>
      </c>
      <c r="W1175" s="209" t="s">
        <v>148</v>
      </c>
      <c r="X1175" s="209" t="s">
        <v>1048</v>
      </c>
      <c r="Y1175" s="209" t="s">
        <v>89</v>
      </c>
      <c r="Z1175" s="209" t="s">
        <v>198</v>
      </c>
    </row>
    <row r="1176" spans="1:26" s="209" customFormat="1" ht="16.5" customHeight="1" x14ac:dyDescent="0.25">
      <c r="A1176" s="207">
        <v>5034</v>
      </c>
      <c r="B1176" s="208">
        <v>43178</v>
      </c>
      <c r="C1176" s="209" t="s">
        <v>219</v>
      </c>
      <c r="D1176" s="209">
        <v>69.3</v>
      </c>
      <c r="E1176" s="209">
        <v>76</v>
      </c>
      <c r="F1176" s="209" t="s">
        <v>193</v>
      </c>
      <c r="G1176" s="209">
        <v>625212</v>
      </c>
      <c r="H1176" s="209">
        <v>13160</v>
      </c>
      <c r="I1176" s="209">
        <v>21.5</v>
      </c>
      <c r="J1176" s="209">
        <v>115</v>
      </c>
      <c r="K1176" s="209">
        <v>115</v>
      </c>
      <c r="L1176" s="209">
        <v>18.399999999999999</v>
      </c>
      <c r="M1176" s="209">
        <v>0.94396264176117406</v>
      </c>
      <c r="N1176" s="209">
        <v>5.1589</v>
      </c>
      <c r="O1176" s="209">
        <v>5.1047000000000002</v>
      </c>
      <c r="P1176" s="209">
        <v>0.75800000000000001</v>
      </c>
      <c r="Q1176" s="209">
        <v>0.64700000000000002</v>
      </c>
      <c r="R1176" s="209">
        <v>4.8634000000000004</v>
      </c>
      <c r="S1176" s="209">
        <v>7.0999999999999994E-2</v>
      </c>
      <c r="T1176" s="209">
        <v>6.2E-2</v>
      </c>
      <c r="U1176" s="209">
        <v>6.3E-2</v>
      </c>
      <c r="V1176" s="209">
        <v>6.3E-2</v>
      </c>
      <c r="W1176" s="209" t="s">
        <v>148</v>
      </c>
      <c r="X1176" s="209" t="s">
        <v>1048</v>
      </c>
      <c r="Y1176" s="209" t="s">
        <v>89</v>
      </c>
      <c r="Z1176" s="209" t="s">
        <v>198</v>
      </c>
    </row>
    <row r="1177" spans="1:26" s="209" customFormat="1" ht="16.5" customHeight="1" x14ac:dyDescent="0.25">
      <c r="A1177" s="207">
        <v>5033</v>
      </c>
      <c r="B1177" s="208">
        <v>43178</v>
      </c>
      <c r="C1177" s="209" t="s">
        <v>479</v>
      </c>
      <c r="D1177" s="209">
        <v>68.900000000000006</v>
      </c>
      <c r="E1177" s="209">
        <v>76</v>
      </c>
      <c r="F1177" s="209" t="s">
        <v>193</v>
      </c>
      <c r="G1177" s="209">
        <v>625212</v>
      </c>
      <c r="H1177" s="209">
        <v>13160</v>
      </c>
      <c r="I1177" s="209">
        <v>21.6</v>
      </c>
      <c r="J1177" s="209">
        <v>114.5</v>
      </c>
      <c r="K1177" s="209">
        <v>114.5</v>
      </c>
      <c r="L1177" s="209">
        <v>18.5</v>
      </c>
      <c r="M1177" s="209">
        <v>0.94333333333333336</v>
      </c>
      <c r="N1177" s="209">
        <v>5.1863000000000001</v>
      </c>
      <c r="O1177" s="209">
        <v>5.1235999999999997</v>
      </c>
      <c r="P1177" s="209">
        <v>0.78100000000000003</v>
      </c>
      <c r="Q1177" s="209">
        <v>0.66900000000000004</v>
      </c>
      <c r="R1177" s="209">
        <v>4.8634000000000004</v>
      </c>
      <c r="S1177" s="209">
        <v>7.2999999999999995E-2</v>
      </c>
      <c r="T1177" s="209">
        <v>6.4000000000000001E-2</v>
      </c>
      <c r="U1177" s="209">
        <v>6.5000000000000002E-2</v>
      </c>
      <c r="V1177" s="209">
        <v>6.5000000000000002E-2</v>
      </c>
      <c r="W1177" s="209" t="s">
        <v>148</v>
      </c>
      <c r="X1177" s="209" t="s">
        <v>1048</v>
      </c>
      <c r="Y1177" s="209" t="s">
        <v>89</v>
      </c>
      <c r="Z1177" s="209" t="s">
        <v>198</v>
      </c>
    </row>
    <row r="1178" spans="1:26" s="209" customFormat="1" ht="16.5" customHeight="1" x14ac:dyDescent="0.25">
      <c r="A1178" s="207">
        <v>5032</v>
      </c>
      <c r="B1178" s="208">
        <v>43178</v>
      </c>
      <c r="C1178" s="209" t="s">
        <v>1309</v>
      </c>
      <c r="D1178" s="209">
        <v>67.099999999999994</v>
      </c>
      <c r="E1178" s="209">
        <v>71</v>
      </c>
      <c r="F1178" s="209" t="s">
        <v>193</v>
      </c>
      <c r="G1178" s="209">
        <v>625212</v>
      </c>
      <c r="H1178" s="209">
        <v>13160</v>
      </c>
      <c r="I1178" s="209">
        <v>21.6</v>
      </c>
      <c r="J1178" s="209">
        <v>115</v>
      </c>
      <c r="K1178" s="209">
        <v>115</v>
      </c>
      <c r="L1178" s="209">
        <v>18.5</v>
      </c>
      <c r="M1178" s="209">
        <v>0.94333333333333336</v>
      </c>
      <c r="N1178" s="209">
        <v>5.1947999999999999</v>
      </c>
      <c r="O1178" s="209">
        <v>5.1557000000000004</v>
      </c>
      <c r="P1178" s="209">
        <v>0.59299999999999997</v>
      </c>
      <c r="Q1178" s="209">
        <v>0.48099999999999998</v>
      </c>
      <c r="R1178" s="209">
        <v>4.8634000000000004</v>
      </c>
      <c r="S1178" s="209">
        <v>5.6000000000000001E-2</v>
      </c>
      <c r="T1178" s="209">
        <v>4.4999999999999998E-2</v>
      </c>
      <c r="U1178" s="209">
        <v>4.8000000000000001E-2</v>
      </c>
      <c r="V1178" s="209">
        <v>4.8000000000000001E-2</v>
      </c>
      <c r="W1178" s="209" t="s">
        <v>148</v>
      </c>
      <c r="X1178" s="209" t="s">
        <v>1048</v>
      </c>
      <c r="Y1178" s="209" t="s">
        <v>89</v>
      </c>
      <c r="Z1178" s="209" t="s">
        <v>198</v>
      </c>
    </row>
    <row r="1179" spans="1:26" s="209" customFormat="1" ht="16.5" customHeight="1" x14ac:dyDescent="0.25">
      <c r="A1179" s="207">
        <v>5031</v>
      </c>
      <c r="B1179" s="208">
        <v>43178</v>
      </c>
      <c r="C1179" s="209" t="s">
        <v>473</v>
      </c>
      <c r="D1179" s="209">
        <v>67.3</v>
      </c>
      <c r="E1179" s="209">
        <v>75</v>
      </c>
      <c r="F1179" s="209" t="s">
        <v>193</v>
      </c>
      <c r="G1179" s="209">
        <v>625212</v>
      </c>
      <c r="H1179" s="209">
        <v>13160</v>
      </c>
      <c r="I1179" s="209">
        <v>21.1</v>
      </c>
      <c r="J1179" s="209">
        <v>115</v>
      </c>
      <c r="K1179" s="209">
        <v>115</v>
      </c>
      <c r="L1179" s="209">
        <v>18</v>
      </c>
      <c r="M1179" s="209">
        <v>0.94648829431438131</v>
      </c>
      <c r="N1179" s="209">
        <v>5.1894999999999998</v>
      </c>
      <c r="O1179" s="209">
        <v>5.1249000000000002</v>
      </c>
      <c r="P1179" s="209">
        <v>0.629</v>
      </c>
      <c r="Q1179" s="209">
        <v>0.52700000000000002</v>
      </c>
      <c r="R1179" s="209">
        <v>4.8634000000000004</v>
      </c>
      <c r="S1179" s="209">
        <v>5.8999999999999997E-2</v>
      </c>
      <c r="T1179" s="209">
        <v>0.05</v>
      </c>
      <c r="U1179" s="209">
        <v>5.1999999999999998E-2</v>
      </c>
      <c r="V1179" s="209">
        <v>5.1999999999999998E-2</v>
      </c>
      <c r="W1179" s="209" t="s">
        <v>148</v>
      </c>
      <c r="X1179" s="209" t="s">
        <v>1048</v>
      </c>
      <c r="Y1179" s="209" t="s">
        <v>89</v>
      </c>
      <c r="Z1179" s="209" t="s">
        <v>198</v>
      </c>
    </row>
    <row r="1180" spans="1:26" s="209" customFormat="1" ht="16.5" customHeight="1" x14ac:dyDescent="0.25">
      <c r="A1180" s="207">
        <v>5030</v>
      </c>
      <c r="B1180" s="208">
        <v>43178</v>
      </c>
      <c r="C1180" s="209" t="s">
        <v>1320</v>
      </c>
      <c r="D1180" s="209">
        <v>67.099999999999994</v>
      </c>
      <c r="E1180" s="209">
        <v>72</v>
      </c>
      <c r="F1180" s="209" t="s">
        <v>193</v>
      </c>
      <c r="G1180" s="209">
        <v>625212</v>
      </c>
      <c r="H1180" s="209">
        <v>13160</v>
      </c>
      <c r="I1180" s="209">
        <v>21.4</v>
      </c>
      <c r="J1180" s="209">
        <v>114</v>
      </c>
      <c r="K1180" s="209">
        <v>114</v>
      </c>
      <c r="L1180" s="209">
        <v>18.3</v>
      </c>
      <c r="M1180" s="209">
        <v>0.9445927903871828</v>
      </c>
      <c r="N1180" s="209">
        <v>5.2279</v>
      </c>
      <c r="O1180" s="209">
        <v>5.1867000000000001</v>
      </c>
      <c r="P1180" s="209">
        <v>0.64300000000000002</v>
      </c>
      <c r="Q1180" s="209">
        <v>0.58499999999999996</v>
      </c>
      <c r="R1180" s="209">
        <v>4.8634000000000004</v>
      </c>
      <c r="S1180" s="209">
        <v>0.06</v>
      </c>
      <c r="T1180" s="209">
        <v>5.5E-2</v>
      </c>
      <c r="U1180" s="209">
        <v>5.3999999999999999E-2</v>
      </c>
      <c r="V1180" s="209">
        <v>5.3999999999999999E-2</v>
      </c>
      <c r="W1180" s="209" t="s">
        <v>148</v>
      </c>
      <c r="X1180" s="209" t="s">
        <v>1048</v>
      </c>
      <c r="Y1180" s="209" t="s">
        <v>89</v>
      </c>
      <c r="Z1180" s="209" t="s">
        <v>198</v>
      </c>
    </row>
    <row r="1181" spans="1:26" s="209" customFormat="1" ht="16.5" customHeight="1" x14ac:dyDescent="0.25">
      <c r="A1181" s="207">
        <v>5029</v>
      </c>
      <c r="B1181" s="208">
        <v>43178</v>
      </c>
      <c r="C1181" s="209" t="s">
        <v>266</v>
      </c>
      <c r="D1181" s="209">
        <v>65.8</v>
      </c>
      <c r="E1181" s="209">
        <v>67</v>
      </c>
      <c r="F1181" s="209" t="s">
        <v>193</v>
      </c>
      <c r="G1181" s="209">
        <v>625212</v>
      </c>
      <c r="H1181" s="209">
        <v>13160</v>
      </c>
      <c r="I1181" s="209">
        <v>21.7</v>
      </c>
      <c r="J1181" s="209">
        <v>114.5</v>
      </c>
      <c r="K1181" s="209">
        <v>114.5</v>
      </c>
      <c r="L1181" s="209">
        <v>18.600000000000001</v>
      </c>
      <c r="M1181" s="209">
        <v>0.94270486342438375</v>
      </c>
      <c r="N1181" s="209">
        <v>5.2084000000000001</v>
      </c>
      <c r="O1181" s="209">
        <v>5.1473000000000004</v>
      </c>
      <c r="P1181" s="209">
        <v>0.624</v>
      </c>
      <c r="Q1181" s="209">
        <v>0.52800000000000002</v>
      </c>
      <c r="R1181" s="209">
        <v>4.8634000000000004</v>
      </c>
      <c r="S1181" s="209">
        <v>5.8000000000000003E-2</v>
      </c>
      <c r="T1181" s="209">
        <v>0.05</v>
      </c>
      <c r="U1181" s="209">
        <v>5.0999999999999997E-2</v>
      </c>
      <c r="V1181" s="209">
        <v>5.0999999999999997E-2</v>
      </c>
      <c r="W1181" s="209" t="s">
        <v>148</v>
      </c>
      <c r="X1181" s="209" t="s">
        <v>1048</v>
      </c>
      <c r="Y1181" s="209" t="s">
        <v>89</v>
      </c>
      <c r="Z1181" s="209" t="s">
        <v>198</v>
      </c>
    </row>
    <row r="1182" spans="1:26" s="209" customFormat="1" ht="16.5" customHeight="1" x14ac:dyDescent="0.25">
      <c r="A1182" s="207">
        <v>5028</v>
      </c>
      <c r="B1182" s="208">
        <v>43178</v>
      </c>
      <c r="C1182" s="209" t="s">
        <v>463</v>
      </c>
      <c r="D1182" s="209">
        <v>67.3</v>
      </c>
      <c r="E1182" s="209">
        <v>74</v>
      </c>
      <c r="F1182" s="209" t="s">
        <v>193</v>
      </c>
      <c r="G1182" s="209">
        <v>625212</v>
      </c>
      <c r="H1182" s="209">
        <v>13160</v>
      </c>
      <c r="I1182" s="209">
        <v>21.7</v>
      </c>
      <c r="J1182" s="209">
        <v>114</v>
      </c>
      <c r="K1182" s="209">
        <v>114</v>
      </c>
      <c r="L1182" s="209">
        <v>18.600000000000001</v>
      </c>
      <c r="M1182" s="209">
        <v>0.94270486342438375</v>
      </c>
      <c r="N1182" s="209">
        <v>5.2247000000000003</v>
      </c>
      <c r="O1182" s="209">
        <v>5.1860999999999997</v>
      </c>
      <c r="P1182" s="209">
        <v>0.54300000000000004</v>
      </c>
      <c r="Q1182" s="209">
        <v>0.46700000000000003</v>
      </c>
      <c r="R1182" s="209">
        <v>4.8634000000000004</v>
      </c>
      <c r="S1182" s="209">
        <v>5.0999999999999997E-2</v>
      </c>
      <c r="T1182" s="209">
        <v>4.3999999999999997E-2</v>
      </c>
      <c r="U1182" s="209">
        <v>4.4999999999999998E-2</v>
      </c>
      <c r="V1182" s="209">
        <v>4.4999999999999998E-2</v>
      </c>
      <c r="W1182" s="209" t="s">
        <v>148</v>
      </c>
      <c r="X1182" s="209" t="s">
        <v>1048</v>
      </c>
      <c r="Y1182" s="209" t="s">
        <v>89</v>
      </c>
      <c r="Z1182" s="209" t="s">
        <v>198</v>
      </c>
    </row>
    <row r="1183" spans="1:26" s="209" customFormat="1" ht="16.5" customHeight="1" x14ac:dyDescent="0.25">
      <c r="A1183" s="207">
        <v>5027</v>
      </c>
      <c r="B1183" s="208">
        <v>43178</v>
      </c>
      <c r="C1183" s="209" t="s">
        <v>268</v>
      </c>
      <c r="D1183" s="209">
        <v>65.8</v>
      </c>
      <c r="E1183" s="209">
        <v>67</v>
      </c>
      <c r="F1183" s="209" t="s">
        <v>187</v>
      </c>
      <c r="G1183" s="209">
        <v>916148</v>
      </c>
      <c r="H1183" s="209">
        <v>13160</v>
      </c>
      <c r="I1183" s="209">
        <v>33.6</v>
      </c>
      <c r="J1183" s="209">
        <v>77.5</v>
      </c>
      <c r="K1183" s="209">
        <v>77.5</v>
      </c>
      <c r="L1183" s="209">
        <v>32.1</v>
      </c>
      <c r="M1183" s="209">
        <v>0.86491442542787289</v>
      </c>
      <c r="N1183" s="209">
        <v>5.0373999999999999</v>
      </c>
      <c r="O1183" s="209">
        <v>4.9873000000000003</v>
      </c>
      <c r="P1183" s="209">
        <v>0.313</v>
      </c>
      <c r="Q1183" s="209">
        <v>0.246</v>
      </c>
      <c r="R1183" s="209">
        <v>4.8634000000000004</v>
      </c>
      <c r="S1183" s="209">
        <v>0.03</v>
      </c>
      <c r="T1183" s="209">
        <v>2.4E-2</v>
      </c>
      <c r="U1183" s="209">
        <v>2.3E-2</v>
      </c>
      <c r="V1183" s="209">
        <v>2.3E-2</v>
      </c>
      <c r="W1183" s="209" t="s">
        <v>148</v>
      </c>
      <c r="X1183" s="209" t="s">
        <v>1048</v>
      </c>
      <c r="Y1183" s="209" t="s">
        <v>89</v>
      </c>
      <c r="Z1183" s="209" t="s">
        <v>207</v>
      </c>
    </row>
    <row r="1184" spans="1:26" s="209" customFormat="1" ht="16.5" customHeight="1" x14ac:dyDescent="0.25">
      <c r="A1184" s="207">
        <v>5026</v>
      </c>
      <c r="B1184" s="208">
        <v>43178</v>
      </c>
      <c r="C1184" s="209" t="s">
        <v>264</v>
      </c>
      <c r="D1184" s="209">
        <v>65.8</v>
      </c>
      <c r="E1184" s="209">
        <v>73</v>
      </c>
      <c r="F1184" s="209" t="s">
        <v>187</v>
      </c>
      <c r="G1184" s="209">
        <v>916148</v>
      </c>
      <c r="H1184" s="209">
        <v>13160</v>
      </c>
      <c r="I1184" s="209">
        <v>33.6</v>
      </c>
      <c r="J1184" s="209">
        <v>78</v>
      </c>
      <c r="K1184" s="209">
        <v>78</v>
      </c>
      <c r="L1184" s="209">
        <v>32</v>
      </c>
      <c r="M1184" s="209">
        <v>0.86544342507645255</v>
      </c>
      <c r="N1184" s="209">
        <v>5.1138000000000003</v>
      </c>
      <c r="O1184" s="209">
        <v>5.0486000000000004</v>
      </c>
      <c r="P1184" s="209">
        <v>0.28499999999999998</v>
      </c>
      <c r="Q1184" s="209">
        <v>0.23699999999999999</v>
      </c>
      <c r="R1184" s="209">
        <v>4.8634000000000004</v>
      </c>
      <c r="S1184" s="209">
        <v>2.7E-2</v>
      </c>
      <c r="T1184" s="209">
        <v>2.3E-2</v>
      </c>
      <c r="U1184" s="209">
        <v>2.1999999999999999E-2</v>
      </c>
      <c r="V1184" s="209">
        <v>2.1999999999999999E-2</v>
      </c>
      <c r="W1184" s="209" t="s">
        <v>148</v>
      </c>
      <c r="X1184" s="209" t="s">
        <v>1048</v>
      </c>
      <c r="Y1184" s="209" t="s">
        <v>89</v>
      </c>
      <c r="Z1184" s="209" t="s">
        <v>207</v>
      </c>
    </row>
    <row r="1185" spans="1:26" s="209" customFormat="1" ht="16.5" customHeight="1" x14ac:dyDescent="0.25">
      <c r="A1185" s="207">
        <v>5025</v>
      </c>
      <c r="B1185" s="208">
        <v>43177</v>
      </c>
      <c r="C1185" s="209" t="s">
        <v>631</v>
      </c>
      <c r="D1185" s="209">
        <v>66.7</v>
      </c>
      <c r="E1185" s="209">
        <v>66</v>
      </c>
      <c r="F1185" s="209" t="s">
        <v>193</v>
      </c>
      <c r="G1185" s="209">
        <v>625212</v>
      </c>
      <c r="H1185" s="209">
        <v>13160</v>
      </c>
      <c r="I1185" s="209">
        <v>21.7</v>
      </c>
      <c r="J1185" s="209">
        <v>114.5</v>
      </c>
      <c r="K1185" s="209">
        <v>114.5</v>
      </c>
      <c r="L1185" s="209">
        <v>18.600000000000001</v>
      </c>
      <c r="M1185" s="209">
        <v>0.94270486342438375</v>
      </c>
      <c r="N1185" s="209">
        <v>5.2946</v>
      </c>
      <c r="O1185" s="209">
        <v>5.2183000000000002</v>
      </c>
      <c r="P1185" s="209">
        <v>0.59499999999999997</v>
      </c>
      <c r="Q1185" s="209">
        <v>0.504</v>
      </c>
      <c r="R1185" s="209">
        <v>5.2786999999999997</v>
      </c>
      <c r="S1185" s="209">
        <v>5.8999999999999997E-2</v>
      </c>
      <c r="T1185" s="209">
        <v>5.0999999999999997E-2</v>
      </c>
      <c r="U1185" s="209">
        <v>5.1999999999999998E-2</v>
      </c>
      <c r="V1185" s="209">
        <v>5.1999999999999998E-2</v>
      </c>
      <c r="W1185" s="209" t="s">
        <v>148</v>
      </c>
      <c r="X1185" s="209" t="s">
        <v>1048</v>
      </c>
      <c r="Y1185" s="209" t="s">
        <v>89</v>
      </c>
      <c r="Z1185" s="209" t="s">
        <v>198</v>
      </c>
    </row>
    <row r="1186" spans="1:26" s="209" customFormat="1" ht="16.5" customHeight="1" x14ac:dyDescent="0.25">
      <c r="A1186" s="207">
        <v>5024</v>
      </c>
      <c r="B1186" s="208">
        <v>43177</v>
      </c>
      <c r="C1186" s="209" t="s">
        <v>664</v>
      </c>
      <c r="D1186" s="209">
        <v>66.400000000000006</v>
      </c>
      <c r="E1186" s="209">
        <v>65</v>
      </c>
      <c r="F1186" s="209" t="s">
        <v>193</v>
      </c>
      <c r="G1186" s="209">
        <v>625212</v>
      </c>
      <c r="H1186" s="209">
        <v>13160</v>
      </c>
      <c r="I1186" s="209">
        <v>21.2</v>
      </c>
      <c r="J1186" s="209">
        <v>114</v>
      </c>
      <c r="K1186" s="209">
        <v>114</v>
      </c>
      <c r="L1186" s="209">
        <v>18.100000000000001</v>
      </c>
      <c r="M1186" s="209">
        <v>0.94585561497326209</v>
      </c>
      <c r="N1186" s="209">
        <v>5.3285</v>
      </c>
      <c r="O1186" s="209">
        <v>5.2645999999999997</v>
      </c>
      <c r="P1186" s="209">
        <v>0.71799999999999997</v>
      </c>
      <c r="Q1186" s="209">
        <v>0.65100000000000002</v>
      </c>
      <c r="R1186" s="209">
        <v>5.2786999999999997</v>
      </c>
      <c r="S1186" s="209">
        <v>7.0999999999999994E-2</v>
      </c>
      <c r="T1186" s="209">
        <v>6.5000000000000002E-2</v>
      </c>
      <c r="U1186" s="209">
        <v>6.4000000000000001E-2</v>
      </c>
      <c r="V1186" s="209">
        <v>6.4000000000000001E-2</v>
      </c>
      <c r="W1186" s="209" t="s">
        <v>148</v>
      </c>
      <c r="X1186" s="209" t="s">
        <v>1048</v>
      </c>
      <c r="Y1186" s="209" t="s">
        <v>89</v>
      </c>
      <c r="Z1186" s="209" t="s">
        <v>198</v>
      </c>
    </row>
    <row r="1187" spans="1:26" s="209" customFormat="1" ht="16.5" customHeight="1" x14ac:dyDescent="0.25">
      <c r="A1187" s="207">
        <v>5023</v>
      </c>
      <c r="B1187" s="208">
        <v>43177</v>
      </c>
      <c r="C1187" s="209" t="s">
        <v>204</v>
      </c>
      <c r="D1187" s="209">
        <v>66.400000000000006</v>
      </c>
      <c r="E1187" s="209">
        <v>67</v>
      </c>
      <c r="F1187" s="209" t="s">
        <v>193</v>
      </c>
      <c r="G1187" s="209">
        <v>625212</v>
      </c>
      <c r="H1187" s="209">
        <v>13160</v>
      </c>
      <c r="I1187" s="209">
        <v>21.5</v>
      </c>
      <c r="J1187" s="209">
        <v>114</v>
      </c>
      <c r="K1187" s="209">
        <v>114</v>
      </c>
      <c r="L1187" s="209">
        <v>18.399999999999999</v>
      </c>
      <c r="M1187" s="209">
        <v>0.94396264176117406</v>
      </c>
      <c r="N1187" s="209">
        <v>5.1833999999999998</v>
      </c>
      <c r="O1187" s="209">
        <v>5.0922000000000001</v>
      </c>
      <c r="P1187" s="209">
        <v>0.55300000000000005</v>
      </c>
      <c r="Q1187" s="209">
        <v>0.45900000000000002</v>
      </c>
      <c r="R1187" s="209">
        <v>5.2786999999999997</v>
      </c>
      <c r="S1187" s="209">
        <v>5.6000000000000001E-2</v>
      </c>
      <c r="T1187" s="209">
        <v>4.8000000000000001E-2</v>
      </c>
      <c r="U1187" s="209">
        <v>4.9000000000000002E-2</v>
      </c>
      <c r="V1187" s="209">
        <v>4.9000000000000002E-2</v>
      </c>
      <c r="W1187" s="209" t="s">
        <v>148</v>
      </c>
      <c r="X1187" s="209" t="s">
        <v>1048</v>
      </c>
      <c r="Y1187" s="209" t="s">
        <v>89</v>
      </c>
      <c r="Z1187" s="209" t="s">
        <v>198</v>
      </c>
    </row>
    <row r="1188" spans="1:26" s="209" customFormat="1" ht="16.5" customHeight="1" x14ac:dyDescent="0.25">
      <c r="A1188" s="207">
        <v>5022</v>
      </c>
      <c r="B1188" s="208">
        <v>43177</v>
      </c>
      <c r="C1188" s="209" t="s">
        <v>1319</v>
      </c>
      <c r="D1188" s="209">
        <v>66</v>
      </c>
      <c r="E1188" s="209">
        <v>67</v>
      </c>
      <c r="F1188" s="209" t="s">
        <v>187</v>
      </c>
      <c r="G1188" s="209">
        <v>916148</v>
      </c>
      <c r="H1188" s="209">
        <v>13160</v>
      </c>
      <c r="I1188" s="209">
        <v>34</v>
      </c>
      <c r="J1188" s="209">
        <v>80</v>
      </c>
      <c r="K1188" s="209">
        <v>80</v>
      </c>
      <c r="L1188" s="209">
        <v>32.200000000000003</v>
      </c>
      <c r="M1188" s="209">
        <v>0.86438607208307883</v>
      </c>
      <c r="N1188" s="209">
        <v>5.1856999999999998</v>
      </c>
      <c r="O1188" s="209">
        <v>5.1361999999999997</v>
      </c>
      <c r="P1188" s="209">
        <v>0.35399999999999998</v>
      </c>
      <c r="Q1188" s="209">
        <v>0.28499999999999998</v>
      </c>
      <c r="R1188" s="209">
        <v>5.2786999999999997</v>
      </c>
      <c r="S1188" s="209">
        <v>3.5999999999999997E-2</v>
      </c>
      <c r="T1188" s="209">
        <v>2.9000000000000001E-2</v>
      </c>
      <c r="U1188" s="209">
        <v>2.8000000000000001E-2</v>
      </c>
      <c r="V1188" s="209">
        <v>2.8000000000000001E-2</v>
      </c>
      <c r="W1188" s="209" t="s">
        <v>148</v>
      </c>
      <c r="X1188" s="209" t="s">
        <v>1048</v>
      </c>
      <c r="Y1188" s="209" t="s">
        <v>89</v>
      </c>
      <c r="Z1188" s="209" t="s">
        <v>207</v>
      </c>
    </row>
    <row r="1189" spans="1:26" s="209" customFormat="1" ht="16.5" customHeight="1" x14ac:dyDescent="0.25">
      <c r="A1189" s="207">
        <v>5021</v>
      </c>
      <c r="B1189" s="208">
        <v>43177</v>
      </c>
      <c r="C1189" s="209" t="s">
        <v>1004</v>
      </c>
      <c r="D1189" s="209">
        <v>67.3</v>
      </c>
      <c r="E1189" s="209">
        <v>74</v>
      </c>
      <c r="F1189" s="209" t="s">
        <v>187</v>
      </c>
      <c r="G1189" s="209">
        <v>916148</v>
      </c>
      <c r="H1189" s="209">
        <v>13160</v>
      </c>
      <c r="I1189" s="209">
        <v>34.6</v>
      </c>
      <c r="J1189" s="209">
        <v>79</v>
      </c>
      <c r="K1189" s="209">
        <v>79</v>
      </c>
      <c r="L1189" s="209">
        <v>32.9</v>
      </c>
      <c r="M1189" s="209">
        <v>0.86070559610705588</v>
      </c>
      <c r="N1189" s="209">
        <v>5.1523000000000003</v>
      </c>
      <c r="O1189" s="209">
        <v>5.1082000000000001</v>
      </c>
      <c r="P1189" s="209">
        <v>0.32100000000000001</v>
      </c>
      <c r="Q1189" s="209">
        <v>0.26800000000000002</v>
      </c>
      <c r="R1189" s="209">
        <v>5.2786999999999997</v>
      </c>
      <c r="S1189" s="209">
        <v>3.3000000000000002E-2</v>
      </c>
      <c r="T1189" s="209">
        <v>2.8000000000000001E-2</v>
      </c>
      <c r="U1189" s="209">
        <v>2.5999999999999999E-2</v>
      </c>
      <c r="V1189" s="209">
        <v>2.5999999999999999E-2</v>
      </c>
      <c r="W1189" s="209" t="s">
        <v>148</v>
      </c>
      <c r="X1189" s="209" t="s">
        <v>1048</v>
      </c>
      <c r="Y1189" s="209" t="s">
        <v>89</v>
      </c>
      <c r="Z1189" s="209" t="s">
        <v>207</v>
      </c>
    </row>
    <row r="1190" spans="1:26" s="209" customFormat="1" ht="16.5" customHeight="1" x14ac:dyDescent="0.25">
      <c r="A1190" s="207">
        <v>5020</v>
      </c>
      <c r="B1190" s="208">
        <v>43177</v>
      </c>
      <c r="C1190" s="209" t="s">
        <v>414</v>
      </c>
      <c r="D1190" s="209">
        <v>67.599999999999994</v>
      </c>
      <c r="E1190" s="209">
        <v>74</v>
      </c>
      <c r="F1190" s="209" t="s">
        <v>187</v>
      </c>
      <c r="G1190" s="209">
        <v>916148</v>
      </c>
      <c r="H1190" s="209">
        <v>13160</v>
      </c>
      <c r="I1190" s="209">
        <v>34.799999999999997</v>
      </c>
      <c r="J1190" s="209">
        <v>79</v>
      </c>
      <c r="K1190" s="209">
        <v>79</v>
      </c>
      <c r="L1190" s="209">
        <v>33.1</v>
      </c>
      <c r="M1190" s="209">
        <v>0.85965978128797083</v>
      </c>
      <c r="N1190" s="209">
        <v>5.1134000000000004</v>
      </c>
      <c r="O1190" s="209">
        <v>5.0846</v>
      </c>
      <c r="P1190" s="209">
        <v>0.376</v>
      </c>
      <c r="Q1190" s="209">
        <v>0.29499999999999998</v>
      </c>
      <c r="R1190" s="209">
        <v>5.2786999999999997</v>
      </c>
      <c r="S1190" s="209">
        <v>3.9E-2</v>
      </c>
      <c r="T1190" s="209">
        <v>3.1E-2</v>
      </c>
      <c r="U1190" s="209">
        <v>0.03</v>
      </c>
      <c r="V1190" s="209">
        <v>0.03</v>
      </c>
      <c r="W1190" s="209" t="s">
        <v>148</v>
      </c>
      <c r="X1190" s="209" t="s">
        <v>1048</v>
      </c>
      <c r="Y1190" s="209" t="s">
        <v>89</v>
      </c>
      <c r="Z1190" s="209" t="s">
        <v>207</v>
      </c>
    </row>
    <row r="1191" spans="1:26" s="209" customFormat="1" ht="16.5" customHeight="1" x14ac:dyDescent="0.25">
      <c r="A1191" s="207">
        <v>5019</v>
      </c>
      <c r="B1191" s="208">
        <v>43177</v>
      </c>
      <c r="C1191" s="209" t="s">
        <v>632</v>
      </c>
      <c r="D1191" s="209">
        <v>67.3</v>
      </c>
      <c r="E1191" s="209">
        <v>79</v>
      </c>
      <c r="F1191" s="209" t="s">
        <v>193</v>
      </c>
      <c r="G1191" s="209">
        <v>625212</v>
      </c>
      <c r="H1191" s="209">
        <v>13160</v>
      </c>
      <c r="I1191" s="209">
        <v>21.3</v>
      </c>
      <c r="J1191" s="209">
        <v>114</v>
      </c>
      <c r="K1191" s="209">
        <v>114</v>
      </c>
      <c r="L1191" s="209">
        <v>18.2</v>
      </c>
      <c r="M1191" s="209">
        <v>0.9452237808951236</v>
      </c>
      <c r="N1191" s="209">
        <v>5.3246000000000002</v>
      </c>
      <c r="O1191" s="209">
        <v>5.2683999999999997</v>
      </c>
      <c r="P1191" s="209">
        <v>0.52400000000000002</v>
      </c>
      <c r="Q1191" s="209">
        <v>0.40899999999999997</v>
      </c>
      <c r="R1191" s="209">
        <v>5.2786999999999997</v>
      </c>
      <c r="S1191" s="209">
        <v>5.1999999999999998E-2</v>
      </c>
      <c r="T1191" s="209">
        <v>4.1000000000000002E-2</v>
      </c>
      <c r="U1191" s="209">
        <v>4.3999999999999997E-2</v>
      </c>
      <c r="V1191" s="209">
        <v>4.3999999999999997E-2</v>
      </c>
      <c r="W1191" s="209" t="s">
        <v>148</v>
      </c>
      <c r="X1191" s="209" t="s">
        <v>1048</v>
      </c>
      <c r="Y1191" s="209" t="s">
        <v>89</v>
      </c>
      <c r="Z1191" s="209" t="s">
        <v>198</v>
      </c>
    </row>
    <row r="1192" spans="1:26" s="209" customFormat="1" ht="16.5" customHeight="1" x14ac:dyDescent="0.25">
      <c r="A1192" s="207">
        <v>5018</v>
      </c>
      <c r="B1192" s="208">
        <v>43177</v>
      </c>
      <c r="C1192" s="209" t="s">
        <v>239</v>
      </c>
      <c r="D1192" s="209">
        <v>68.400000000000006</v>
      </c>
      <c r="E1192" s="209">
        <v>82</v>
      </c>
      <c r="F1192" s="209" t="s">
        <v>187</v>
      </c>
      <c r="G1192" s="209">
        <v>916148</v>
      </c>
      <c r="H1192" s="209">
        <v>13160</v>
      </c>
      <c r="I1192" s="209">
        <v>35.799999999999997</v>
      </c>
      <c r="J1192" s="209">
        <v>79.5</v>
      </c>
      <c r="K1192" s="209">
        <v>79.5</v>
      </c>
      <c r="L1192" s="209">
        <v>34</v>
      </c>
      <c r="M1192" s="209">
        <v>0.85498489425981872</v>
      </c>
      <c r="N1192" s="209">
        <v>5.0983999999999998</v>
      </c>
      <c r="O1192" s="209">
        <v>5.0621999999999998</v>
      </c>
      <c r="P1192" s="209">
        <v>0.26300000000000001</v>
      </c>
      <c r="Q1192" s="209">
        <v>0.245</v>
      </c>
      <c r="R1192" s="209">
        <v>5.2786999999999997</v>
      </c>
      <c r="S1192" s="209">
        <v>2.7E-2</v>
      </c>
      <c r="T1192" s="209">
        <v>2.5999999999999999E-2</v>
      </c>
      <c r="U1192" s="209">
        <v>2.3E-2</v>
      </c>
      <c r="V1192" s="209">
        <v>2.3E-2</v>
      </c>
      <c r="W1192" s="209" t="s">
        <v>148</v>
      </c>
      <c r="X1192" s="209" t="s">
        <v>1048</v>
      </c>
      <c r="Y1192" s="209" t="s">
        <v>89</v>
      </c>
      <c r="Z1192" s="209" t="s">
        <v>207</v>
      </c>
    </row>
    <row r="1193" spans="1:26" s="209" customFormat="1" ht="16.5" customHeight="1" x14ac:dyDescent="0.25">
      <c r="A1193" s="207">
        <v>5017</v>
      </c>
      <c r="B1193" s="208">
        <v>43176</v>
      </c>
      <c r="C1193" s="209" t="s">
        <v>1311</v>
      </c>
      <c r="D1193" s="209">
        <v>68.2</v>
      </c>
      <c r="E1193" s="209">
        <v>63</v>
      </c>
      <c r="F1193" s="209" t="s">
        <v>193</v>
      </c>
      <c r="G1193" s="209">
        <v>625212</v>
      </c>
      <c r="H1193" s="209">
        <v>13160</v>
      </c>
      <c r="I1193" s="209">
        <v>21.4</v>
      </c>
      <c r="J1193" s="209">
        <v>114.5</v>
      </c>
      <c r="K1193" s="209">
        <v>114.5</v>
      </c>
      <c r="L1193" s="209">
        <v>18.3</v>
      </c>
      <c r="M1193" s="209">
        <v>0.9445927903871828</v>
      </c>
      <c r="N1193" s="209">
        <v>5.1996000000000002</v>
      </c>
      <c r="O1193" s="209">
        <v>5.1486999999999998</v>
      </c>
      <c r="P1193" s="209">
        <v>0.76300000000000001</v>
      </c>
      <c r="Q1193" s="209">
        <v>0.71199999999999997</v>
      </c>
      <c r="R1193" s="209">
        <v>4.8010999999999999</v>
      </c>
      <c r="S1193" s="209">
        <v>7.0000000000000007E-2</v>
      </c>
      <c r="T1193" s="209">
        <v>6.6000000000000003E-2</v>
      </c>
      <c r="U1193" s="209">
        <v>6.4000000000000001E-2</v>
      </c>
      <c r="V1193" s="209">
        <v>6.4000000000000001E-2</v>
      </c>
      <c r="W1193" s="209" t="s">
        <v>148</v>
      </c>
      <c r="X1193" s="209" t="s">
        <v>1048</v>
      </c>
      <c r="Y1193" s="209" t="s">
        <v>89</v>
      </c>
      <c r="Z1193" s="209" t="s">
        <v>198</v>
      </c>
    </row>
    <row r="1194" spans="1:26" s="209" customFormat="1" ht="16.5" customHeight="1" x14ac:dyDescent="0.25">
      <c r="A1194" s="207">
        <v>5016</v>
      </c>
      <c r="B1194" s="208">
        <v>43176</v>
      </c>
      <c r="C1194" s="209" t="s">
        <v>1291</v>
      </c>
      <c r="D1194" s="209">
        <v>68</v>
      </c>
      <c r="E1194" s="209">
        <v>63</v>
      </c>
      <c r="F1194" s="209" t="s">
        <v>193</v>
      </c>
      <c r="G1194" s="209">
        <v>625212</v>
      </c>
      <c r="H1194" s="209">
        <v>13160</v>
      </c>
      <c r="I1194" s="209">
        <v>21.3</v>
      </c>
      <c r="J1194" s="209">
        <v>115</v>
      </c>
      <c r="K1194" s="209">
        <v>115</v>
      </c>
      <c r="L1194" s="209">
        <v>18.2</v>
      </c>
      <c r="M1194" s="209">
        <v>0.9452237808951236</v>
      </c>
      <c r="N1194" s="209">
        <v>5.2198000000000002</v>
      </c>
      <c r="O1194" s="209">
        <v>5.1582999999999997</v>
      </c>
      <c r="P1194" s="209">
        <v>0.68899999999999995</v>
      </c>
      <c r="Q1194" s="209">
        <v>0.63300000000000001</v>
      </c>
      <c r="R1194" s="209">
        <v>4.8010999999999999</v>
      </c>
      <c r="S1194" s="209">
        <v>6.3E-2</v>
      </c>
      <c r="T1194" s="209">
        <v>5.8999999999999997E-2</v>
      </c>
      <c r="U1194" s="209">
        <v>5.8000000000000003E-2</v>
      </c>
      <c r="V1194" s="209">
        <v>5.8000000000000003E-2</v>
      </c>
      <c r="W1194" s="209" t="s">
        <v>148</v>
      </c>
      <c r="X1194" s="209" t="s">
        <v>1048</v>
      </c>
      <c r="Y1194" s="209" t="s">
        <v>89</v>
      </c>
      <c r="Z1194" s="209" t="s">
        <v>198</v>
      </c>
    </row>
    <row r="1195" spans="1:26" s="209" customFormat="1" ht="16.5" customHeight="1" x14ac:dyDescent="0.25">
      <c r="A1195" s="207">
        <v>5015</v>
      </c>
      <c r="B1195" s="208">
        <v>43176</v>
      </c>
      <c r="C1195" s="209" t="s">
        <v>1011</v>
      </c>
      <c r="D1195" s="209">
        <v>68.7</v>
      </c>
      <c r="E1195" s="209">
        <v>66</v>
      </c>
      <c r="F1195" s="209" t="s">
        <v>187</v>
      </c>
      <c r="G1195" s="209">
        <v>916148</v>
      </c>
      <c r="H1195" s="209">
        <v>13160</v>
      </c>
      <c r="I1195" s="209">
        <v>35.9</v>
      </c>
      <c r="J1195" s="209">
        <v>80.5</v>
      </c>
      <c r="K1195" s="209">
        <v>80.5</v>
      </c>
      <c r="L1195" s="209">
        <v>34.1</v>
      </c>
      <c r="M1195" s="209">
        <v>0.85446859903381644</v>
      </c>
      <c r="N1195" s="209">
        <v>5.1253000000000002</v>
      </c>
      <c r="O1195" s="209">
        <v>5.0595999999999997</v>
      </c>
      <c r="P1195" s="209">
        <v>0.38400000000000001</v>
      </c>
      <c r="Q1195" s="209">
        <v>0.32300000000000001</v>
      </c>
      <c r="R1195" s="209">
        <v>4.8010999999999999</v>
      </c>
      <c r="S1195" s="209">
        <v>3.5999999999999997E-2</v>
      </c>
      <c r="T1195" s="209">
        <v>3.1E-2</v>
      </c>
      <c r="U1195" s="209">
        <v>2.9000000000000001E-2</v>
      </c>
      <c r="V1195" s="209">
        <v>2.9000000000000001E-2</v>
      </c>
      <c r="W1195" s="209" t="s">
        <v>148</v>
      </c>
      <c r="X1195" s="209" t="s">
        <v>1048</v>
      </c>
      <c r="Y1195" s="209" t="s">
        <v>89</v>
      </c>
      <c r="Z1195" s="209" t="s">
        <v>207</v>
      </c>
    </row>
    <row r="1196" spans="1:26" s="209" customFormat="1" ht="16.5" customHeight="1" x14ac:dyDescent="0.25">
      <c r="A1196" s="207">
        <v>5014</v>
      </c>
      <c r="B1196" s="208">
        <v>43176</v>
      </c>
      <c r="C1196" s="209" t="s">
        <v>648</v>
      </c>
      <c r="D1196" s="209">
        <v>68.7</v>
      </c>
      <c r="E1196" s="209">
        <v>66</v>
      </c>
      <c r="F1196" s="209" t="s">
        <v>187</v>
      </c>
      <c r="G1196" s="209">
        <v>916148</v>
      </c>
      <c r="H1196" s="209">
        <v>13160</v>
      </c>
      <c r="I1196" s="209">
        <v>35.799999999999997</v>
      </c>
      <c r="J1196" s="209">
        <v>79</v>
      </c>
      <c r="K1196" s="209">
        <v>79</v>
      </c>
      <c r="L1196" s="209">
        <v>34.1</v>
      </c>
      <c r="M1196" s="209">
        <v>0.85446859903381644</v>
      </c>
      <c r="N1196" s="209">
        <v>5.0925000000000002</v>
      </c>
      <c r="O1196" s="209">
        <v>5.0143000000000004</v>
      </c>
      <c r="P1196" s="209">
        <v>0.43099999999999999</v>
      </c>
      <c r="Q1196" s="209">
        <v>0.34499999999999997</v>
      </c>
      <c r="R1196" s="209">
        <v>4.8010999999999999</v>
      </c>
      <c r="S1196" s="209">
        <v>4.1000000000000002E-2</v>
      </c>
      <c r="T1196" s="209">
        <v>3.3000000000000002E-2</v>
      </c>
      <c r="U1196" s="209">
        <v>3.2000000000000001E-2</v>
      </c>
      <c r="V1196" s="209">
        <v>3.2000000000000001E-2</v>
      </c>
      <c r="W1196" s="209" t="s">
        <v>148</v>
      </c>
      <c r="X1196" s="209" t="s">
        <v>1048</v>
      </c>
      <c r="Y1196" s="209" t="s">
        <v>89</v>
      </c>
      <c r="Z1196" s="209" t="s">
        <v>207</v>
      </c>
    </row>
    <row r="1197" spans="1:26" s="209" customFormat="1" ht="16.5" customHeight="1" x14ac:dyDescent="0.25">
      <c r="A1197" s="207">
        <v>5013</v>
      </c>
      <c r="B1197" s="208">
        <v>43176</v>
      </c>
      <c r="C1197" s="209" t="s">
        <v>1262</v>
      </c>
      <c r="D1197" s="209">
        <v>68.7</v>
      </c>
      <c r="E1197" s="209">
        <v>66</v>
      </c>
      <c r="F1197" s="209" t="s">
        <v>193</v>
      </c>
      <c r="G1197" s="209">
        <v>625212</v>
      </c>
      <c r="H1197" s="209">
        <v>13160</v>
      </c>
      <c r="I1197" s="209">
        <v>21.5</v>
      </c>
      <c r="J1197" s="209">
        <v>114.5</v>
      </c>
      <c r="K1197" s="209">
        <v>114.5</v>
      </c>
      <c r="L1197" s="209">
        <v>18.399999999999999</v>
      </c>
      <c r="M1197" s="209">
        <v>0.94396264176117406</v>
      </c>
      <c r="N1197" s="209">
        <v>5.2161999999999997</v>
      </c>
      <c r="O1197" s="209">
        <v>5.1745000000000001</v>
      </c>
      <c r="P1197" s="209">
        <v>0.72299999999999998</v>
      </c>
      <c r="Q1197" s="209">
        <v>0.67400000000000004</v>
      </c>
      <c r="R1197" s="209">
        <v>4.8010999999999999</v>
      </c>
      <c r="S1197" s="209">
        <v>6.7000000000000004E-2</v>
      </c>
      <c r="T1197" s="209">
        <v>6.3E-2</v>
      </c>
      <c r="U1197" s="209">
        <v>6.0999999999999999E-2</v>
      </c>
      <c r="V1197" s="209">
        <v>6.0999999999999999E-2</v>
      </c>
      <c r="W1197" s="209" t="s">
        <v>148</v>
      </c>
      <c r="X1197" s="209" t="s">
        <v>1048</v>
      </c>
      <c r="Y1197" s="209" t="s">
        <v>89</v>
      </c>
      <c r="Z1197" s="209" t="s">
        <v>198</v>
      </c>
    </row>
    <row r="1198" spans="1:26" s="209" customFormat="1" ht="16.5" customHeight="1" x14ac:dyDescent="0.25">
      <c r="A1198" s="207">
        <v>5012</v>
      </c>
      <c r="B1198" s="208">
        <v>43176</v>
      </c>
      <c r="C1198" s="209" t="s">
        <v>1318</v>
      </c>
      <c r="D1198" s="209">
        <v>68</v>
      </c>
      <c r="E1198" s="209">
        <v>66</v>
      </c>
      <c r="F1198" s="209" t="s">
        <v>193</v>
      </c>
      <c r="G1198" s="209">
        <v>625212</v>
      </c>
      <c r="H1198" s="209">
        <v>13160</v>
      </c>
      <c r="I1198" s="209">
        <v>22.5</v>
      </c>
      <c r="J1198" s="209">
        <v>114</v>
      </c>
      <c r="K1198" s="209">
        <v>114</v>
      </c>
      <c r="L1198" s="209">
        <v>19.399999999999999</v>
      </c>
      <c r="M1198" s="209">
        <v>0.9377070907886017</v>
      </c>
      <c r="N1198" s="209">
        <v>5.2881</v>
      </c>
      <c r="O1198" s="209">
        <v>5.2145999999999999</v>
      </c>
      <c r="P1198" s="209">
        <v>0.64100000000000001</v>
      </c>
      <c r="Q1198" s="209">
        <v>0.622</v>
      </c>
      <c r="R1198" s="209">
        <v>4.8010999999999999</v>
      </c>
      <c r="S1198" s="209">
        <v>5.8000000000000003E-2</v>
      </c>
      <c r="T1198" s="209">
        <v>5.7000000000000002E-2</v>
      </c>
      <c r="U1198" s="209">
        <v>5.3999999999999999E-2</v>
      </c>
      <c r="V1198" s="209">
        <v>5.3999999999999999E-2</v>
      </c>
      <c r="W1198" s="209" t="s">
        <v>148</v>
      </c>
      <c r="X1198" s="209" t="s">
        <v>1048</v>
      </c>
      <c r="Y1198" s="209" t="s">
        <v>89</v>
      </c>
      <c r="Z1198" s="209" t="s">
        <v>198</v>
      </c>
    </row>
    <row r="1199" spans="1:26" s="209" customFormat="1" ht="16.5" customHeight="1" x14ac:dyDescent="0.25">
      <c r="A1199" s="207">
        <v>5011</v>
      </c>
      <c r="B1199" s="208">
        <v>43176</v>
      </c>
      <c r="C1199" s="209" t="s">
        <v>254</v>
      </c>
      <c r="D1199" s="209">
        <v>68.900000000000006</v>
      </c>
      <c r="E1199" s="209">
        <v>69</v>
      </c>
      <c r="F1199" s="209" t="s">
        <v>187</v>
      </c>
      <c r="G1199" s="209">
        <v>916148</v>
      </c>
      <c r="H1199" s="209">
        <v>13160</v>
      </c>
      <c r="I1199" s="209">
        <v>33.799999999999997</v>
      </c>
      <c r="J1199" s="209">
        <v>80</v>
      </c>
      <c r="K1199" s="209">
        <v>80</v>
      </c>
      <c r="L1199" s="209">
        <v>32.1</v>
      </c>
      <c r="M1199" s="209">
        <v>0.86491442542787289</v>
      </c>
      <c r="N1199" s="209">
        <v>5.1058000000000003</v>
      </c>
      <c r="O1199" s="209">
        <v>5.0472000000000001</v>
      </c>
      <c r="P1199" s="209">
        <v>0.35699999999999998</v>
      </c>
      <c r="Q1199" s="209">
        <v>0.32900000000000001</v>
      </c>
      <c r="R1199" s="209">
        <v>4.8010999999999999</v>
      </c>
      <c r="S1199" s="209">
        <v>3.4000000000000002E-2</v>
      </c>
      <c r="T1199" s="209">
        <v>3.1E-2</v>
      </c>
      <c r="U1199" s="209">
        <v>2.8000000000000001E-2</v>
      </c>
      <c r="V1199" s="209">
        <v>2.8000000000000001E-2</v>
      </c>
      <c r="W1199" s="209" t="s">
        <v>148</v>
      </c>
      <c r="X1199" s="209" t="s">
        <v>1048</v>
      </c>
      <c r="Y1199" s="209" t="s">
        <v>89</v>
      </c>
      <c r="Z1199" s="209" t="s">
        <v>207</v>
      </c>
    </row>
    <row r="1200" spans="1:26" s="209" customFormat="1" ht="16.5" customHeight="1" x14ac:dyDescent="0.25">
      <c r="A1200" s="207">
        <v>5010</v>
      </c>
      <c r="B1200" s="208">
        <v>43176</v>
      </c>
      <c r="C1200" s="209" t="s">
        <v>278</v>
      </c>
      <c r="D1200" s="209">
        <v>68.5</v>
      </c>
      <c r="E1200" s="209">
        <v>69</v>
      </c>
      <c r="F1200" s="209" t="s">
        <v>187</v>
      </c>
      <c r="G1200" s="209">
        <v>916148</v>
      </c>
      <c r="H1200" s="209">
        <v>13160</v>
      </c>
      <c r="I1200" s="209">
        <v>33.9</v>
      </c>
      <c r="J1200" s="209">
        <v>80.5</v>
      </c>
      <c r="K1200" s="209">
        <v>80.5</v>
      </c>
      <c r="L1200" s="209">
        <v>32.1</v>
      </c>
      <c r="M1200" s="209">
        <v>0.86491442542787289</v>
      </c>
      <c r="N1200" s="209">
        <v>5.1637000000000004</v>
      </c>
      <c r="O1200" s="209">
        <v>5.0925000000000002</v>
      </c>
      <c r="P1200" s="209">
        <v>0.28399999999999997</v>
      </c>
      <c r="Q1200" s="209">
        <v>0.23699999999999999</v>
      </c>
      <c r="R1200" s="209">
        <v>4.8010999999999999</v>
      </c>
      <c r="S1200" s="209">
        <v>2.5999999999999999E-2</v>
      </c>
      <c r="T1200" s="209">
        <v>2.1999999999999999E-2</v>
      </c>
      <c r="U1200" s="209">
        <v>2.1000000000000001E-2</v>
      </c>
      <c r="V1200" s="209">
        <v>2.1000000000000001E-2</v>
      </c>
      <c r="W1200" s="209" t="s">
        <v>148</v>
      </c>
      <c r="X1200" s="209" t="s">
        <v>1048</v>
      </c>
      <c r="Y1200" s="209" t="s">
        <v>89</v>
      </c>
      <c r="Z1200" s="209" t="s">
        <v>207</v>
      </c>
    </row>
    <row r="1201" spans="1:26" s="209" customFormat="1" ht="16.5" customHeight="1" x14ac:dyDescent="0.25">
      <c r="A1201" s="207">
        <v>5009</v>
      </c>
      <c r="B1201" s="208">
        <v>43176</v>
      </c>
      <c r="C1201" s="209" t="s">
        <v>1317</v>
      </c>
      <c r="D1201" s="209">
        <v>68.400000000000006</v>
      </c>
      <c r="E1201" s="209">
        <v>74</v>
      </c>
      <c r="F1201" s="209" t="s">
        <v>193</v>
      </c>
      <c r="G1201" s="209">
        <v>625212</v>
      </c>
      <c r="H1201" s="209">
        <v>13160</v>
      </c>
      <c r="I1201" s="209">
        <v>22.5</v>
      </c>
      <c r="J1201" s="209">
        <v>114</v>
      </c>
      <c r="K1201" s="209">
        <v>114</v>
      </c>
      <c r="L1201" s="209">
        <v>19.399999999999999</v>
      </c>
      <c r="M1201" s="209">
        <v>0.9377070907886017</v>
      </c>
      <c r="N1201" s="209">
        <v>5.2461000000000002</v>
      </c>
      <c r="O1201" s="209">
        <v>5.1864999999999997</v>
      </c>
      <c r="P1201" s="209">
        <v>0.66800000000000004</v>
      </c>
      <c r="Q1201" s="209">
        <v>0.626</v>
      </c>
      <c r="R1201" s="209">
        <v>4.8010999999999999</v>
      </c>
      <c r="S1201" s="209">
        <v>6.0999999999999999E-2</v>
      </c>
      <c r="T1201" s="209">
        <v>5.8000000000000003E-2</v>
      </c>
      <c r="U1201" s="209">
        <v>5.6000000000000001E-2</v>
      </c>
      <c r="V1201" s="209">
        <v>5.6000000000000001E-2</v>
      </c>
      <c r="W1201" s="209" t="s">
        <v>148</v>
      </c>
      <c r="X1201" s="209" t="s">
        <v>1048</v>
      </c>
      <c r="Y1201" s="209" t="s">
        <v>89</v>
      </c>
      <c r="Z1201" s="209" t="s">
        <v>198</v>
      </c>
    </row>
    <row r="1202" spans="1:26" s="209" customFormat="1" ht="16.5" customHeight="1" x14ac:dyDescent="0.25">
      <c r="A1202" s="207">
        <v>5008</v>
      </c>
      <c r="B1202" s="208">
        <v>43176</v>
      </c>
      <c r="C1202" s="209" t="s">
        <v>346</v>
      </c>
      <c r="D1202" s="209">
        <v>68</v>
      </c>
      <c r="E1202" s="209">
        <v>75</v>
      </c>
      <c r="F1202" s="209" t="s">
        <v>193</v>
      </c>
      <c r="G1202" s="209">
        <v>625212</v>
      </c>
      <c r="H1202" s="209">
        <v>13160</v>
      </c>
      <c r="I1202" s="209">
        <v>22.4</v>
      </c>
      <c r="J1202" s="209">
        <v>114</v>
      </c>
      <c r="K1202" s="209">
        <v>114</v>
      </c>
      <c r="L1202" s="209">
        <v>19.3</v>
      </c>
      <c r="M1202" s="209">
        <v>0.93832891246684347</v>
      </c>
      <c r="N1202" s="209">
        <v>5.3163</v>
      </c>
      <c r="O1202" s="209">
        <v>5.2644000000000002</v>
      </c>
      <c r="P1202" s="209">
        <v>0.54200000000000004</v>
      </c>
      <c r="Q1202" s="209">
        <v>0.51900000000000002</v>
      </c>
      <c r="R1202" s="209">
        <v>4.8010999999999999</v>
      </c>
      <c r="S1202" s="209">
        <v>4.9000000000000002E-2</v>
      </c>
      <c r="T1202" s="209">
        <v>4.7E-2</v>
      </c>
      <c r="U1202" s="209">
        <v>4.4999999999999998E-2</v>
      </c>
      <c r="V1202" s="209">
        <v>4.4999999999999998E-2</v>
      </c>
      <c r="W1202" s="209" t="s">
        <v>148</v>
      </c>
      <c r="X1202" s="209" t="s">
        <v>1048</v>
      </c>
      <c r="Y1202" s="209" t="s">
        <v>89</v>
      </c>
      <c r="Z1202" s="209" t="s">
        <v>198</v>
      </c>
    </row>
    <row r="1203" spans="1:26" s="209" customFormat="1" ht="16.5" customHeight="1" x14ac:dyDescent="0.25">
      <c r="A1203" s="207">
        <v>5007</v>
      </c>
      <c r="B1203" s="208">
        <v>43175</v>
      </c>
      <c r="C1203" s="209" t="s">
        <v>525</v>
      </c>
      <c r="D1203" s="209">
        <v>69.099999999999994</v>
      </c>
      <c r="E1203" s="209">
        <v>68</v>
      </c>
      <c r="F1203" s="209" t="s">
        <v>193</v>
      </c>
      <c r="G1203" s="209">
        <v>625212</v>
      </c>
      <c r="H1203" s="209">
        <v>13160</v>
      </c>
      <c r="I1203" s="209">
        <v>22.5</v>
      </c>
      <c r="J1203" s="209">
        <v>114</v>
      </c>
      <c r="K1203" s="209">
        <v>114</v>
      </c>
      <c r="L1203" s="209">
        <v>19.399999999999999</v>
      </c>
      <c r="M1203" s="209">
        <v>0.9377070907886017</v>
      </c>
      <c r="N1203" s="209">
        <v>5.2557</v>
      </c>
      <c r="O1203" s="209">
        <v>5.1961000000000004</v>
      </c>
      <c r="P1203" s="209">
        <v>0.69799999999999995</v>
      </c>
      <c r="Q1203" s="209">
        <v>0.65400000000000003</v>
      </c>
      <c r="R1203" s="209">
        <v>5.0808</v>
      </c>
      <c r="S1203" s="209">
        <v>6.7000000000000004E-2</v>
      </c>
      <c r="T1203" s="209">
        <v>6.4000000000000001E-2</v>
      </c>
      <c r="U1203" s="209">
        <v>6.0999999999999999E-2</v>
      </c>
      <c r="V1203" s="209">
        <v>6.0999999999999999E-2</v>
      </c>
      <c r="W1203" s="209" t="s">
        <v>148</v>
      </c>
      <c r="X1203" s="209" t="s">
        <v>1048</v>
      </c>
      <c r="Y1203" s="209" t="s">
        <v>89</v>
      </c>
      <c r="Z1203" s="209" t="s">
        <v>198</v>
      </c>
    </row>
    <row r="1204" spans="1:26" s="209" customFormat="1" ht="16.5" customHeight="1" x14ac:dyDescent="0.25">
      <c r="A1204" s="207">
        <v>5006</v>
      </c>
      <c r="B1204" s="208">
        <v>43175</v>
      </c>
      <c r="C1204" s="209" t="s">
        <v>237</v>
      </c>
      <c r="D1204" s="209">
        <v>68.7</v>
      </c>
      <c r="E1204" s="209">
        <v>67</v>
      </c>
      <c r="F1204" s="209" t="s">
        <v>193</v>
      </c>
      <c r="G1204" s="209">
        <v>625212</v>
      </c>
      <c r="H1204" s="209">
        <v>13160</v>
      </c>
      <c r="I1204" s="209">
        <v>22.6</v>
      </c>
      <c r="J1204" s="209">
        <v>115</v>
      </c>
      <c r="K1204" s="209">
        <v>115</v>
      </c>
      <c r="L1204" s="209">
        <v>19.399999999999999</v>
      </c>
      <c r="M1204" s="209">
        <v>0.9377070907886017</v>
      </c>
      <c r="N1204" s="209">
        <v>5.1833</v>
      </c>
      <c r="O1204" s="209">
        <v>5.1329000000000002</v>
      </c>
      <c r="P1204" s="209">
        <v>0.64800000000000002</v>
      </c>
      <c r="Q1204" s="209">
        <v>0.60199999999999998</v>
      </c>
      <c r="R1204" s="209">
        <v>5.0808</v>
      </c>
      <c r="S1204" s="209">
        <v>6.4000000000000001E-2</v>
      </c>
      <c r="T1204" s="209">
        <v>0.06</v>
      </c>
      <c r="U1204" s="209">
        <v>5.8000000000000003E-2</v>
      </c>
      <c r="V1204" s="209">
        <v>5.8000000000000003E-2</v>
      </c>
      <c r="W1204" s="209" t="s">
        <v>148</v>
      </c>
      <c r="X1204" s="209" t="s">
        <v>1048</v>
      </c>
      <c r="Y1204" s="209" t="s">
        <v>89</v>
      </c>
      <c r="Z1204" s="209" t="s">
        <v>198</v>
      </c>
    </row>
    <row r="1205" spans="1:26" s="209" customFormat="1" ht="16.5" customHeight="1" x14ac:dyDescent="0.25">
      <c r="A1205" s="207">
        <v>5005</v>
      </c>
      <c r="B1205" s="208">
        <v>43175</v>
      </c>
      <c r="C1205" s="209" t="s">
        <v>1225</v>
      </c>
      <c r="D1205" s="209">
        <v>68</v>
      </c>
      <c r="E1205" s="209">
        <v>66</v>
      </c>
      <c r="F1205" s="209" t="s">
        <v>193</v>
      </c>
      <c r="G1205" s="209">
        <v>625212</v>
      </c>
      <c r="H1205" s="209">
        <v>13160</v>
      </c>
      <c r="I1205" s="209">
        <v>21.7</v>
      </c>
      <c r="J1205" s="209">
        <v>114</v>
      </c>
      <c r="K1205" s="209">
        <v>114</v>
      </c>
      <c r="L1205" s="209">
        <v>18.600000000000001</v>
      </c>
      <c r="M1205" s="209">
        <v>0.94270486342438375</v>
      </c>
      <c r="N1205" s="209">
        <v>5.1936</v>
      </c>
      <c r="O1205" s="209">
        <v>5.1492000000000004</v>
      </c>
      <c r="P1205" s="209">
        <v>0.628</v>
      </c>
      <c r="Q1205" s="209">
        <v>0.58299999999999996</v>
      </c>
      <c r="R1205" s="209">
        <v>5.0808</v>
      </c>
      <c r="S1205" s="209">
        <v>6.0999999999999999E-2</v>
      </c>
      <c r="T1205" s="209">
        <v>5.8000000000000003E-2</v>
      </c>
      <c r="U1205" s="209">
        <v>5.6000000000000001E-2</v>
      </c>
      <c r="V1205" s="209">
        <v>5.6000000000000001E-2</v>
      </c>
      <c r="W1205" s="209" t="s">
        <v>148</v>
      </c>
      <c r="X1205" s="209" t="s">
        <v>1048</v>
      </c>
      <c r="Y1205" s="209" t="s">
        <v>89</v>
      </c>
      <c r="Z1205" s="209" t="s">
        <v>198</v>
      </c>
    </row>
    <row r="1206" spans="1:26" s="209" customFormat="1" ht="16.5" customHeight="1" x14ac:dyDescent="0.25">
      <c r="A1206" s="207">
        <v>5004</v>
      </c>
      <c r="B1206" s="208">
        <v>43175</v>
      </c>
      <c r="C1206" s="209" t="s">
        <v>990</v>
      </c>
      <c r="D1206" s="209">
        <v>68</v>
      </c>
      <c r="E1206" s="209">
        <v>65</v>
      </c>
      <c r="F1206" s="209" t="s">
        <v>193</v>
      </c>
      <c r="G1206" s="209">
        <v>625212</v>
      </c>
      <c r="H1206" s="209">
        <v>13160</v>
      </c>
      <c r="I1206" s="209">
        <v>21.9</v>
      </c>
      <c r="J1206" s="209">
        <v>114</v>
      </c>
      <c r="K1206" s="209">
        <v>114</v>
      </c>
      <c r="L1206" s="209">
        <v>18.8</v>
      </c>
      <c r="M1206" s="209">
        <v>0.94145043246839644</v>
      </c>
      <c r="N1206" s="209">
        <v>5.1638000000000002</v>
      </c>
      <c r="O1206" s="209">
        <v>5.1246999999999998</v>
      </c>
      <c r="P1206" s="209">
        <v>0.72499999999999998</v>
      </c>
      <c r="Q1206" s="209">
        <v>0.68200000000000005</v>
      </c>
      <c r="R1206" s="209">
        <v>5.0808</v>
      </c>
      <c r="S1206" s="209">
        <v>7.0999999999999994E-2</v>
      </c>
      <c r="T1206" s="209">
        <v>6.8000000000000005E-2</v>
      </c>
      <c r="U1206" s="209">
        <v>6.5000000000000002E-2</v>
      </c>
      <c r="V1206" s="209">
        <v>6.5000000000000002E-2</v>
      </c>
      <c r="W1206" s="209" t="s">
        <v>148</v>
      </c>
      <c r="X1206" s="209" t="s">
        <v>1048</v>
      </c>
      <c r="Y1206" s="209" t="s">
        <v>89</v>
      </c>
      <c r="Z1206" s="209" t="s">
        <v>198</v>
      </c>
    </row>
    <row r="1207" spans="1:26" s="209" customFormat="1" ht="16.5" customHeight="1" x14ac:dyDescent="0.25">
      <c r="A1207" s="207">
        <v>5003</v>
      </c>
      <c r="B1207" s="208">
        <v>43175</v>
      </c>
      <c r="C1207" s="209" t="s">
        <v>283</v>
      </c>
      <c r="D1207" s="209">
        <v>68.400000000000006</v>
      </c>
      <c r="E1207" s="209">
        <v>65</v>
      </c>
      <c r="F1207" s="209" t="s">
        <v>187</v>
      </c>
      <c r="G1207" s="209">
        <v>916148</v>
      </c>
      <c r="H1207" s="209">
        <v>13160</v>
      </c>
      <c r="I1207" s="209">
        <v>35.4</v>
      </c>
      <c r="J1207" s="209">
        <v>78</v>
      </c>
      <c r="K1207" s="209">
        <v>78</v>
      </c>
      <c r="L1207" s="209">
        <v>33.799999999999997</v>
      </c>
      <c r="M1207" s="209">
        <v>0.85601935874168178</v>
      </c>
      <c r="N1207" s="209">
        <v>5.0726000000000004</v>
      </c>
      <c r="O1207" s="209">
        <v>5.0244</v>
      </c>
      <c r="P1207" s="209">
        <v>0.38400000000000001</v>
      </c>
      <c r="Q1207" s="209">
        <v>0.34100000000000003</v>
      </c>
      <c r="R1207" s="209">
        <v>5.0808</v>
      </c>
      <c r="S1207" s="209">
        <v>3.7999999999999999E-2</v>
      </c>
      <c r="T1207" s="209">
        <v>3.4000000000000002E-2</v>
      </c>
      <c r="U1207" s="209">
        <v>3.1E-2</v>
      </c>
      <c r="V1207" s="209">
        <v>3.1E-2</v>
      </c>
      <c r="W1207" s="209" t="s">
        <v>148</v>
      </c>
      <c r="X1207" s="209" t="s">
        <v>1048</v>
      </c>
      <c r="Y1207" s="209" t="s">
        <v>89</v>
      </c>
      <c r="Z1207" s="209" t="s">
        <v>207</v>
      </c>
    </row>
    <row r="1208" spans="1:26" s="209" customFormat="1" ht="16.5" customHeight="1" x14ac:dyDescent="0.25">
      <c r="A1208" s="207">
        <v>5002</v>
      </c>
      <c r="B1208" s="208">
        <v>43175</v>
      </c>
      <c r="C1208" s="209" t="s">
        <v>215</v>
      </c>
      <c r="D1208" s="209">
        <v>68.2</v>
      </c>
      <c r="E1208" s="209">
        <v>65</v>
      </c>
      <c r="F1208" s="209" t="s">
        <v>187</v>
      </c>
      <c r="G1208" s="209">
        <v>916148</v>
      </c>
      <c r="H1208" s="209">
        <v>13160</v>
      </c>
      <c r="I1208" s="209">
        <v>33.5</v>
      </c>
      <c r="J1208" s="209">
        <v>79.5</v>
      </c>
      <c r="K1208" s="209">
        <v>79.5</v>
      </c>
      <c r="L1208" s="209">
        <v>31.8</v>
      </c>
      <c r="M1208" s="209">
        <v>0.86650336803429262</v>
      </c>
      <c r="N1208" s="209">
        <v>5.0471000000000004</v>
      </c>
      <c r="O1208" s="209">
        <v>5.0128000000000004</v>
      </c>
      <c r="P1208" s="209">
        <v>0.313</v>
      </c>
      <c r="Q1208" s="209">
        <v>0.26900000000000002</v>
      </c>
      <c r="R1208" s="209">
        <v>5.0808</v>
      </c>
      <c r="S1208" s="209">
        <v>3.2000000000000001E-2</v>
      </c>
      <c r="T1208" s="209">
        <v>2.7E-2</v>
      </c>
      <c r="U1208" s="209">
        <v>2.5999999999999999E-2</v>
      </c>
      <c r="V1208" s="209">
        <v>2.5999999999999999E-2</v>
      </c>
      <c r="W1208" s="209" t="s">
        <v>148</v>
      </c>
      <c r="X1208" s="209" t="s">
        <v>1048</v>
      </c>
      <c r="Y1208" s="209" t="s">
        <v>89</v>
      </c>
      <c r="Z1208" s="209" t="s">
        <v>207</v>
      </c>
    </row>
    <row r="1209" spans="1:26" s="209" customFormat="1" ht="16.5" customHeight="1" x14ac:dyDescent="0.25">
      <c r="A1209" s="207">
        <v>5001</v>
      </c>
      <c r="B1209" s="208">
        <v>43175</v>
      </c>
      <c r="C1209" s="209" t="s">
        <v>301</v>
      </c>
      <c r="D1209" s="209">
        <v>65</v>
      </c>
      <c r="E1209" s="209">
        <v>67.3</v>
      </c>
      <c r="F1209" s="209" t="s">
        <v>187</v>
      </c>
      <c r="G1209" s="209">
        <v>916148</v>
      </c>
      <c r="H1209" s="209">
        <v>13160</v>
      </c>
      <c r="I1209" s="209">
        <v>33.4</v>
      </c>
      <c r="J1209" s="209">
        <v>80</v>
      </c>
      <c r="K1209" s="209">
        <v>80</v>
      </c>
      <c r="L1209" s="209">
        <v>31.7</v>
      </c>
      <c r="M1209" s="209">
        <v>0.86703431372549022</v>
      </c>
      <c r="N1209" s="209">
        <v>5.0396999999999998</v>
      </c>
      <c r="O1209" s="209">
        <v>4.9842000000000004</v>
      </c>
      <c r="P1209" s="209">
        <v>0.26400000000000001</v>
      </c>
      <c r="Q1209" s="209">
        <v>0.23100000000000001</v>
      </c>
      <c r="R1209" s="209">
        <v>5.0808</v>
      </c>
      <c r="S1209" s="209">
        <v>2.7E-2</v>
      </c>
      <c r="T1209" s="209">
        <v>2.4E-2</v>
      </c>
      <c r="U1209" s="209">
        <v>2.1999999999999999E-2</v>
      </c>
      <c r="V1209" s="209">
        <v>2.1999999999999999E-2</v>
      </c>
      <c r="W1209" s="209" t="s">
        <v>148</v>
      </c>
      <c r="X1209" s="209" t="s">
        <v>1048</v>
      </c>
      <c r="Y1209" s="209" t="s">
        <v>89</v>
      </c>
      <c r="Z1209" s="209" t="s">
        <v>207</v>
      </c>
    </row>
    <row r="1210" spans="1:26" s="209" customFormat="1" ht="16.5" customHeight="1" x14ac:dyDescent="0.25">
      <c r="A1210" s="207">
        <v>5000</v>
      </c>
      <c r="B1210" s="208">
        <v>43174</v>
      </c>
      <c r="C1210" s="209" t="s">
        <v>1209</v>
      </c>
      <c r="D1210" s="209">
        <v>68.5</v>
      </c>
      <c r="E1210" s="209">
        <v>61</v>
      </c>
      <c r="F1210" s="209" t="s">
        <v>193</v>
      </c>
      <c r="G1210" s="209">
        <v>625212</v>
      </c>
      <c r="H1210" s="209">
        <v>13160</v>
      </c>
      <c r="I1210" s="209">
        <v>21.6</v>
      </c>
      <c r="J1210" s="209">
        <v>114.5</v>
      </c>
      <c r="K1210" s="209">
        <v>114.5</v>
      </c>
      <c r="L1210" s="209">
        <v>18.5</v>
      </c>
      <c r="M1210" s="209">
        <v>0.94333333333333336</v>
      </c>
      <c r="N1210" s="209">
        <v>5.0876000000000001</v>
      </c>
      <c r="O1210" s="209">
        <v>5.1360999999999999</v>
      </c>
      <c r="P1210" s="209">
        <v>0.61593220338983046</v>
      </c>
      <c r="Q1210" s="209">
        <v>0.59171658986175113</v>
      </c>
      <c r="R1210" s="209">
        <v>5.1212</v>
      </c>
      <c r="S1210" s="209">
        <v>6.2E-2</v>
      </c>
      <c r="T1210" s="209">
        <v>5.8999999999999997E-2</v>
      </c>
      <c r="U1210" s="209">
        <v>5.7000000000000002E-2</v>
      </c>
      <c r="V1210" s="209">
        <v>5.7000000000000002E-2</v>
      </c>
      <c r="W1210" s="209" t="s">
        <v>148</v>
      </c>
      <c r="X1210" s="209" t="s">
        <v>190</v>
      </c>
      <c r="Y1210" s="209" t="s">
        <v>89</v>
      </c>
      <c r="Z1210" s="209" t="s">
        <v>198</v>
      </c>
    </row>
    <row r="1211" spans="1:26" s="209" customFormat="1" ht="16.5" customHeight="1" x14ac:dyDescent="0.25">
      <c r="A1211" s="207">
        <v>4999</v>
      </c>
      <c r="B1211" s="208">
        <v>43174</v>
      </c>
      <c r="C1211" s="209" t="s">
        <v>233</v>
      </c>
      <c r="D1211" s="209">
        <v>68.5</v>
      </c>
      <c r="E1211" s="209">
        <v>71</v>
      </c>
      <c r="F1211" s="209" t="s">
        <v>193</v>
      </c>
      <c r="G1211" s="209">
        <v>625212</v>
      </c>
      <c r="H1211" s="209">
        <v>13160</v>
      </c>
      <c r="I1211" s="209">
        <v>21.4</v>
      </c>
      <c r="J1211" s="209">
        <v>115</v>
      </c>
      <c r="K1211" s="209">
        <v>115</v>
      </c>
      <c r="L1211" s="209">
        <v>18.3</v>
      </c>
      <c r="M1211" s="209">
        <v>0.9445927903871828</v>
      </c>
      <c r="N1211" s="209">
        <v>5.1395</v>
      </c>
      <c r="O1211" s="209">
        <v>5.0476999999999999</v>
      </c>
      <c r="P1211" s="209">
        <v>0.70250136686714049</v>
      </c>
      <c r="Q1211" s="209">
        <v>0.62095817386550023</v>
      </c>
      <c r="R1211" s="209">
        <v>5.1212</v>
      </c>
      <c r="S1211" s="209">
        <v>7.0000000000000007E-2</v>
      </c>
      <c r="T1211" s="209">
        <v>6.3E-2</v>
      </c>
      <c r="U1211" s="209">
        <v>6.3E-2</v>
      </c>
      <c r="V1211" s="209">
        <v>6.3E-2</v>
      </c>
      <c r="W1211" s="209" t="s">
        <v>148</v>
      </c>
      <c r="X1211" s="209" t="s">
        <v>190</v>
      </c>
      <c r="Y1211" s="209" t="s">
        <v>89</v>
      </c>
      <c r="Z1211" s="209" t="s">
        <v>198</v>
      </c>
    </row>
    <row r="1212" spans="1:26" s="209" customFormat="1" ht="16.5" customHeight="1" x14ac:dyDescent="0.25">
      <c r="A1212" s="207">
        <v>4998</v>
      </c>
      <c r="B1212" s="208">
        <v>43174</v>
      </c>
      <c r="C1212" s="209" t="s">
        <v>261</v>
      </c>
      <c r="D1212" s="209">
        <v>68.5</v>
      </c>
      <c r="E1212" s="209">
        <v>71</v>
      </c>
      <c r="F1212" s="209" t="s">
        <v>187</v>
      </c>
      <c r="G1212" s="209">
        <v>916148</v>
      </c>
      <c r="H1212" s="209">
        <v>13160</v>
      </c>
      <c r="I1212" s="209">
        <v>36</v>
      </c>
      <c r="J1212" s="209">
        <v>69</v>
      </c>
      <c r="K1212" s="209">
        <v>69</v>
      </c>
      <c r="L1212" s="209">
        <v>35.200000000000003</v>
      </c>
      <c r="M1212" s="209">
        <v>0.84883023395320945</v>
      </c>
      <c r="N1212" s="209">
        <v>5.2618</v>
      </c>
      <c r="O1212" s="209">
        <v>5.1486000000000001</v>
      </c>
      <c r="P1212" s="209">
        <v>0.25686362571272359</v>
      </c>
      <c r="Q1212" s="209">
        <v>0.27144458330078891</v>
      </c>
      <c r="R1212" s="209">
        <v>5.1212</v>
      </c>
      <c r="S1212" s="209">
        <v>2.5000000000000001E-2</v>
      </c>
      <c r="T1212" s="209">
        <v>2.7E-2</v>
      </c>
      <c r="U1212" s="209">
        <v>2.1999999999999999E-2</v>
      </c>
      <c r="V1212" s="209">
        <v>2.1999999999999999E-2</v>
      </c>
      <c r="W1212" s="209" t="s">
        <v>148</v>
      </c>
      <c r="X1212" s="209" t="s">
        <v>190</v>
      </c>
      <c r="Y1212" s="209" t="s">
        <v>89</v>
      </c>
      <c r="Z1212" s="209" t="s">
        <v>207</v>
      </c>
    </row>
    <row r="1213" spans="1:26" s="209" customFormat="1" ht="16.5" customHeight="1" x14ac:dyDescent="0.25">
      <c r="A1213" s="207">
        <v>4997</v>
      </c>
      <c r="B1213" s="208">
        <v>43174</v>
      </c>
      <c r="C1213" s="209" t="s">
        <v>590</v>
      </c>
      <c r="D1213" s="209">
        <v>68.5</v>
      </c>
      <c r="E1213" s="209">
        <v>71</v>
      </c>
      <c r="F1213" s="209" t="s">
        <v>193</v>
      </c>
      <c r="G1213" s="209">
        <v>625212</v>
      </c>
      <c r="H1213" s="209">
        <v>13160</v>
      </c>
      <c r="I1213" s="209">
        <v>22</v>
      </c>
      <c r="J1213" s="209">
        <v>115</v>
      </c>
      <c r="K1213" s="209">
        <v>115</v>
      </c>
      <c r="L1213" s="209">
        <v>18.8</v>
      </c>
      <c r="M1213" s="209">
        <v>0.94145043246839644</v>
      </c>
      <c r="N1213" s="209">
        <v>5.1452999999999998</v>
      </c>
      <c r="O1213" s="209">
        <v>5.1782000000000004</v>
      </c>
      <c r="P1213" s="209">
        <v>0.52244708271498863</v>
      </c>
      <c r="Q1213" s="209">
        <v>0.54601031008357415</v>
      </c>
      <c r="R1213" s="209">
        <v>5.1212</v>
      </c>
      <c r="S1213" s="209">
        <v>5.1999999999999998E-2</v>
      </c>
      <c r="T1213" s="209">
        <v>5.3999999999999999E-2</v>
      </c>
      <c r="U1213" s="209">
        <v>0.05</v>
      </c>
      <c r="V1213" s="209">
        <v>0.05</v>
      </c>
      <c r="W1213" s="209" t="s">
        <v>148</v>
      </c>
      <c r="X1213" s="209" t="s">
        <v>190</v>
      </c>
      <c r="Y1213" s="209" t="s">
        <v>89</v>
      </c>
      <c r="Z1213" s="209" t="s">
        <v>198</v>
      </c>
    </row>
    <row r="1214" spans="1:26" s="209" customFormat="1" ht="16.5" customHeight="1" x14ac:dyDescent="0.25">
      <c r="A1214" s="207">
        <v>4996</v>
      </c>
      <c r="B1214" s="208">
        <v>43174</v>
      </c>
      <c r="C1214" s="209" t="s">
        <v>454</v>
      </c>
      <c r="D1214" s="209">
        <v>68.5</v>
      </c>
      <c r="E1214" s="209">
        <v>71</v>
      </c>
      <c r="F1214" s="209" t="s">
        <v>193</v>
      </c>
      <c r="G1214" s="209">
        <v>625212</v>
      </c>
      <c r="H1214" s="209">
        <v>13160</v>
      </c>
      <c r="I1214" s="209">
        <v>21.9</v>
      </c>
      <c r="J1214" s="209">
        <v>114.5</v>
      </c>
      <c r="K1214" s="209">
        <v>114.5</v>
      </c>
      <c r="L1214" s="209">
        <v>18.8</v>
      </c>
      <c r="M1214" s="209">
        <v>0.94145043246839644</v>
      </c>
      <c r="N1214" s="209">
        <v>5.1172000000000004</v>
      </c>
      <c r="O1214" s="209">
        <v>5.2408999999999999</v>
      </c>
      <c r="P1214" s="209">
        <v>0.48961727720065612</v>
      </c>
      <c r="Q1214" s="209">
        <v>0.47075177692728271</v>
      </c>
      <c r="R1214" s="209">
        <v>5.1212</v>
      </c>
      <c r="S1214" s="209">
        <v>4.9000000000000002E-2</v>
      </c>
      <c r="T1214" s="209">
        <v>4.5999999999999999E-2</v>
      </c>
      <c r="U1214" s="209">
        <v>4.4999999999999998E-2</v>
      </c>
      <c r="V1214" s="209">
        <v>4.4999999999999998E-2</v>
      </c>
      <c r="W1214" s="209" t="s">
        <v>148</v>
      </c>
      <c r="X1214" s="209" t="s">
        <v>190</v>
      </c>
      <c r="Y1214" s="209" t="s">
        <v>89</v>
      </c>
      <c r="Z1214" s="209" t="s">
        <v>198</v>
      </c>
    </row>
    <row r="1215" spans="1:26" s="209" customFormat="1" ht="16.5" customHeight="1" x14ac:dyDescent="0.25">
      <c r="A1215" s="207">
        <v>4995</v>
      </c>
      <c r="B1215" s="208">
        <v>43174</v>
      </c>
      <c r="C1215" s="209" t="s">
        <v>1316</v>
      </c>
      <c r="D1215" s="209">
        <v>68.5</v>
      </c>
      <c r="E1215" s="209">
        <v>71</v>
      </c>
      <c r="F1215" s="209" t="s">
        <v>193</v>
      </c>
      <c r="G1215" s="209">
        <v>625212</v>
      </c>
      <c r="H1215" s="209">
        <v>13160</v>
      </c>
      <c r="I1215" s="209">
        <v>22</v>
      </c>
      <c r="J1215" s="209">
        <v>115</v>
      </c>
      <c r="K1215" s="209">
        <v>115</v>
      </c>
      <c r="L1215" s="209">
        <v>18.8</v>
      </c>
      <c r="M1215" s="209">
        <v>0.94145043246839644</v>
      </c>
      <c r="N1215" s="209">
        <v>5.2172000000000001</v>
      </c>
      <c r="O1215" s="209">
        <v>5.1788999999999996</v>
      </c>
      <c r="P1215" s="209">
        <v>0.6519971881590253</v>
      </c>
      <c r="Q1215" s="209">
        <v>0.5966474654377879</v>
      </c>
      <c r="R1215" s="209">
        <v>5.1212</v>
      </c>
      <c r="S1215" s="209">
        <v>6.4000000000000001E-2</v>
      </c>
      <c r="T1215" s="209">
        <v>5.8999999999999997E-2</v>
      </c>
      <c r="U1215" s="209">
        <v>5.8000000000000003E-2</v>
      </c>
      <c r="V1215" s="209">
        <v>5.8000000000000003E-2</v>
      </c>
      <c r="W1215" s="209" t="s">
        <v>148</v>
      </c>
      <c r="X1215" s="209" t="s">
        <v>190</v>
      </c>
      <c r="Y1215" s="209" t="s">
        <v>89</v>
      </c>
      <c r="Z1215" s="209" t="s">
        <v>198</v>
      </c>
    </row>
    <row r="1216" spans="1:26" s="209" customFormat="1" ht="16.5" customHeight="1" x14ac:dyDescent="0.25">
      <c r="A1216" s="207">
        <v>4994</v>
      </c>
      <c r="B1216" s="208">
        <v>43174</v>
      </c>
      <c r="C1216" s="209" t="s">
        <v>236</v>
      </c>
      <c r="D1216" s="209">
        <v>68.5</v>
      </c>
      <c r="E1216" s="209">
        <v>71</v>
      </c>
      <c r="F1216" s="209" t="s">
        <v>187</v>
      </c>
      <c r="G1216" s="209">
        <v>916148</v>
      </c>
      <c r="H1216" s="209">
        <v>13160</v>
      </c>
      <c r="I1216" s="209">
        <v>33</v>
      </c>
      <c r="J1216" s="209">
        <v>70.5</v>
      </c>
      <c r="K1216" s="209">
        <v>70.5</v>
      </c>
      <c r="L1216" s="209">
        <v>32.1</v>
      </c>
      <c r="M1216" s="209">
        <v>0.86491442542787289</v>
      </c>
      <c r="N1216" s="209">
        <v>5.0674999999999999</v>
      </c>
      <c r="O1216" s="209">
        <v>5.1791</v>
      </c>
      <c r="P1216" s="209">
        <v>0.31664453643677259</v>
      </c>
      <c r="Q1216" s="209">
        <v>0.33373096149339998</v>
      </c>
      <c r="R1216" s="209">
        <v>5.1212</v>
      </c>
      <c r="S1216" s="209">
        <v>3.2000000000000001E-2</v>
      </c>
      <c r="T1216" s="209">
        <v>3.3000000000000002E-2</v>
      </c>
      <c r="U1216" s="209">
        <v>2.8000000000000001E-2</v>
      </c>
      <c r="V1216" s="209">
        <v>2.8000000000000001E-2</v>
      </c>
      <c r="W1216" s="209" t="s">
        <v>148</v>
      </c>
      <c r="X1216" s="209" t="s">
        <v>190</v>
      </c>
      <c r="Y1216" s="209" t="s">
        <v>89</v>
      </c>
      <c r="Z1216" s="209" t="s">
        <v>207</v>
      </c>
    </row>
    <row r="1217" spans="1:26" s="209" customFormat="1" ht="16.5" customHeight="1" x14ac:dyDescent="0.25">
      <c r="A1217" s="207">
        <v>4993</v>
      </c>
      <c r="B1217" s="208">
        <v>43174</v>
      </c>
      <c r="C1217" s="209" t="s">
        <v>229</v>
      </c>
      <c r="D1217" s="209">
        <v>68.5</v>
      </c>
      <c r="E1217" s="209">
        <v>71</v>
      </c>
      <c r="F1217" s="209" t="s">
        <v>193</v>
      </c>
      <c r="G1217" s="209">
        <v>625212</v>
      </c>
      <c r="H1217" s="209">
        <v>13160</v>
      </c>
      <c r="I1217" s="209">
        <v>22</v>
      </c>
      <c r="J1217" s="209">
        <v>115</v>
      </c>
      <c r="K1217" s="209">
        <v>115</v>
      </c>
      <c r="L1217" s="209">
        <v>18.8</v>
      </c>
      <c r="M1217" s="209">
        <v>0.94145043246839644</v>
      </c>
      <c r="N1217" s="209">
        <v>5.1471999999999998</v>
      </c>
      <c r="O1217" s="209">
        <v>5.0823</v>
      </c>
      <c r="P1217" s="209">
        <v>0.52264000624853546</v>
      </c>
      <c r="Q1217" s="209">
        <v>0.47635397953604625</v>
      </c>
      <c r="R1217" s="209">
        <v>5.1212</v>
      </c>
      <c r="S1217" s="209">
        <v>5.1999999999999998E-2</v>
      </c>
      <c r="T1217" s="209">
        <v>4.8000000000000001E-2</v>
      </c>
      <c r="U1217" s="209">
        <v>4.7E-2</v>
      </c>
      <c r="V1217" s="209">
        <v>4.7E-2</v>
      </c>
      <c r="W1217" s="209" t="s">
        <v>148</v>
      </c>
      <c r="X1217" s="209" t="s">
        <v>190</v>
      </c>
      <c r="Y1217" s="209" t="s">
        <v>89</v>
      </c>
      <c r="Z1217" s="209" t="s">
        <v>198</v>
      </c>
    </row>
    <row r="1218" spans="1:26" s="209" customFormat="1" ht="16.5" customHeight="1" x14ac:dyDescent="0.25">
      <c r="A1218" s="207">
        <v>4992</v>
      </c>
      <c r="B1218" s="208">
        <v>43174</v>
      </c>
      <c r="C1218" s="209" t="s">
        <v>709</v>
      </c>
      <c r="D1218" s="209">
        <v>68.5</v>
      </c>
      <c r="E1218" s="209">
        <v>71</v>
      </c>
      <c r="F1218" s="209" t="s">
        <v>187</v>
      </c>
      <c r="G1218" s="209">
        <v>916148</v>
      </c>
      <c r="H1218" s="209">
        <v>13160</v>
      </c>
      <c r="I1218" s="209">
        <v>34.200000000000003</v>
      </c>
      <c r="J1218" s="209">
        <v>70</v>
      </c>
      <c r="K1218" s="209">
        <v>70</v>
      </c>
      <c r="L1218" s="209">
        <v>33.299999999999997</v>
      </c>
      <c r="M1218" s="209">
        <v>0.85861650485436891</v>
      </c>
      <c r="N1218" s="209">
        <v>5.1791999999999998</v>
      </c>
      <c r="O1218" s="209">
        <v>5.2088999999999999</v>
      </c>
      <c r="P1218" s="209">
        <v>0.28317113176599235</v>
      </c>
      <c r="Q1218" s="209">
        <v>0.25428122315082402</v>
      </c>
      <c r="R1218" s="209">
        <v>5.1212</v>
      </c>
      <c r="S1218" s="209">
        <v>2.8000000000000001E-2</v>
      </c>
      <c r="T1218" s="209">
        <v>2.5000000000000001E-2</v>
      </c>
      <c r="U1218" s="209">
        <v>2.3E-2</v>
      </c>
      <c r="V1218" s="209">
        <v>2.3E-2</v>
      </c>
      <c r="W1218" s="209" t="s">
        <v>148</v>
      </c>
      <c r="X1218" s="209" t="s">
        <v>190</v>
      </c>
      <c r="Y1218" s="209" t="s">
        <v>89</v>
      </c>
      <c r="Z1218" s="209" t="s">
        <v>207</v>
      </c>
    </row>
    <row r="1219" spans="1:26" s="209" customFormat="1" ht="16.5" customHeight="1" x14ac:dyDescent="0.25">
      <c r="A1219" s="207">
        <v>4991</v>
      </c>
      <c r="B1219" s="208">
        <v>43174</v>
      </c>
      <c r="C1219" s="209" t="s">
        <v>372</v>
      </c>
      <c r="D1219" s="209">
        <v>68.5</v>
      </c>
      <c r="E1219" s="209">
        <v>71</v>
      </c>
      <c r="F1219" s="209" t="s">
        <v>187</v>
      </c>
      <c r="G1219" s="209">
        <v>916148</v>
      </c>
      <c r="H1219" s="209">
        <v>13160</v>
      </c>
      <c r="I1219" s="209">
        <v>32.4</v>
      </c>
      <c r="J1219" s="209">
        <v>68.5</v>
      </c>
      <c r="K1219" s="209">
        <v>68.5</v>
      </c>
      <c r="L1219" s="209">
        <v>31.7</v>
      </c>
      <c r="M1219" s="209">
        <v>0.86703431372549022</v>
      </c>
      <c r="N1219" s="209">
        <v>5.1898999999999997</v>
      </c>
      <c r="O1219" s="209">
        <v>5.1292999999999997</v>
      </c>
      <c r="P1219" s="209">
        <v>0.31415859564164644</v>
      </c>
      <c r="Q1219" s="209">
        <v>0.27042704834804343</v>
      </c>
      <c r="R1219" s="209">
        <v>5.1212</v>
      </c>
      <c r="S1219" s="209">
        <v>3.1E-2</v>
      </c>
      <c r="T1219" s="209">
        <v>2.7E-2</v>
      </c>
      <c r="U1219" s="209">
        <v>2.5000000000000001E-2</v>
      </c>
      <c r="V1219" s="209">
        <v>2.5000000000000001E-2</v>
      </c>
      <c r="W1219" s="209" t="s">
        <v>148</v>
      </c>
      <c r="X1219" s="209" t="s">
        <v>190</v>
      </c>
      <c r="Y1219" s="209" t="s">
        <v>89</v>
      </c>
      <c r="Z1219" s="209" t="s">
        <v>207</v>
      </c>
    </row>
    <row r="1220" spans="1:26" s="209" customFormat="1" ht="16.5" customHeight="1" x14ac:dyDescent="0.25">
      <c r="A1220" s="207">
        <v>4990</v>
      </c>
      <c r="B1220" s="208">
        <v>43174</v>
      </c>
      <c r="C1220" s="209" t="s">
        <v>519</v>
      </c>
      <c r="D1220" s="209">
        <v>68.5</v>
      </c>
      <c r="E1220" s="209">
        <v>71</v>
      </c>
      <c r="F1220" s="209" t="s">
        <v>193</v>
      </c>
      <c r="G1220" s="209">
        <v>625212</v>
      </c>
      <c r="H1220" s="209">
        <v>13160</v>
      </c>
      <c r="I1220" s="209">
        <v>22</v>
      </c>
      <c r="J1220" s="209">
        <v>114.5</v>
      </c>
      <c r="K1220" s="209">
        <v>114.5</v>
      </c>
      <c r="L1220" s="209">
        <v>18.899999999999999</v>
      </c>
      <c r="M1220" s="209">
        <v>0.94082446808510634</v>
      </c>
      <c r="N1220" s="209">
        <v>5.1562000000000001</v>
      </c>
      <c r="O1220" s="209">
        <v>5.2701000000000002</v>
      </c>
      <c r="P1220" s="209">
        <v>0.60410060142154176</v>
      </c>
      <c r="Q1220" s="209">
        <v>0.55570061704288065</v>
      </c>
      <c r="R1220" s="209">
        <v>5.1212</v>
      </c>
      <c r="S1220" s="209">
        <v>0.06</v>
      </c>
      <c r="T1220" s="209">
        <v>5.3999999999999999E-2</v>
      </c>
      <c r="U1220" s="209">
        <v>5.3999999999999999E-2</v>
      </c>
      <c r="V1220" s="209">
        <v>5.3999999999999999E-2</v>
      </c>
      <c r="W1220" s="209" t="s">
        <v>148</v>
      </c>
      <c r="X1220" s="209" t="s">
        <v>190</v>
      </c>
      <c r="Y1220" s="209" t="s">
        <v>89</v>
      </c>
      <c r="Z1220" s="209" t="s">
        <v>198</v>
      </c>
    </row>
    <row r="1221" spans="1:26" s="209" customFormat="1" ht="16.5" customHeight="1" x14ac:dyDescent="0.25">
      <c r="A1221" s="207">
        <v>4989</v>
      </c>
      <c r="B1221" s="208">
        <v>43173</v>
      </c>
      <c r="C1221" s="209" t="s">
        <v>379</v>
      </c>
      <c r="D1221" s="209">
        <v>68.5</v>
      </c>
      <c r="E1221" s="209">
        <v>64</v>
      </c>
      <c r="F1221" s="209" t="s">
        <v>193</v>
      </c>
      <c r="G1221" s="209">
        <v>625212</v>
      </c>
      <c r="H1221" s="209">
        <v>13160</v>
      </c>
      <c r="I1221" s="209">
        <v>21.9</v>
      </c>
      <c r="J1221" s="209">
        <v>115</v>
      </c>
      <c r="K1221" s="209">
        <v>115</v>
      </c>
      <c r="L1221" s="209">
        <v>18.7</v>
      </c>
      <c r="M1221" s="209">
        <v>0.94207723035952073</v>
      </c>
      <c r="N1221" s="209">
        <v>5.2884000000000002</v>
      </c>
      <c r="O1221" s="209">
        <v>5.1612</v>
      </c>
      <c r="P1221" s="209">
        <v>0.56546133208911709</v>
      </c>
      <c r="Q1221" s="209">
        <v>0.57192814650647383</v>
      </c>
      <c r="R1221" s="209">
        <v>5.1437999999999997</v>
      </c>
      <c r="S1221" s="209">
        <v>5.5E-2</v>
      </c>
      <c r="T1221" s="209">
        <v>5.7000000000000002E-2</v>
      </c>
      <c r="U1221" s="209">
        <v>5.2999999999999999E-2</v>
      </c>
      <c r="V1221" s="209">
        <v>5.2999999999999999E-2</v>
      </c>
      <c r="W1221" s="209" t="s">
        <v>148</v>
      </c>
      <c r="X1221" s="209" t="s">
        <v>190</v>
      </c>
      <c r="Y1221" s="209" t="s">
        <v>89</v>
      </c>
      <c r="Z1221" s="209" t="s">
        <v>198</v>
      </c>
    </row>
    <row r="1222" spans="1:26" s="209" customFormat="1" ht="16.5" customHeight="1" x14ac:dyDescent="0.25">
      <c r="A1222" s="207">
        <v>4988</v>
      </c>
      <c r="B1222" s="208">
        <v>43173</v>
      </c>
      <c r="C1222" s="209" t="s">
        <v>1238</v>
      </c>
      <c r="D1222" s="209">
        <v>68.5</v>
      </c>
      <c r="E1222" s="209">
        <v>64</v>
      </c>
      <c r="F1222" s="209" t="s">
        <v>193</v>
      </c>
      <c r="G1222" s="209">
        <v>625212</v>
      </c>
      <c r="H1222" s="209">
        <v>13160</v>
      </c>
      <c r="I1222" s="209">
        <v>22.1</v>
      </c>
      <c r="J1222" s="209">
        <v>115</v>
      </c>
      <c r="K1222" s="209">
        <v>115</v>
      </c>
      <c r="L1222" s="209">
        <v>18.899999999999999</v>
      </c>
      <c r="M1222" s="209">
        <v>0.94082446808510634</v>
      </c>
      <c r="N1222" s="209">
        <v>5.1905000000000001</v>
      </c>
      <c r="O1222" s="209">
        <v>5.1733000000000002</v>
      </c>
      <c r="P1222" s="209">
        <v>0.56508417901162566</v>
      </c>
      <c r="Q1222" s="209">
        <v>0.5229822310354213</v>
      </c>
      <c r="R1222" s="209">
        <v>5.1437999999999997</v>
      </c>
      <c r="S1222" s="209">
        <v>5.6000000000000001E-2</v>
      </c>
      <c r="T1222" s="209">
        <v>5.1999999999999998E-2</v>
      </c>
      <c r="U1222" s="209">
        <v>5.0999999999999997E-2</v>
      </c>
      <c r="V1222" s="209">
        <v>5.0999999999999997E-2</v>
      </c>
      <c r="W1222" s="209" t="s">
        <v>148</v>
      </c>
      <c r="X1222" s="209" t="s">
        <v>190</v>
      </c>
      <c r="Y1222" s="209" t="s">
        <v>89</v>
      </c>
      <c r="Z1222" s="209" t="s">
        <v>198</v>
      </c>
    </row>
    <row r="1223" spans="1:26" s="209" customFormat="1" ht="16.5" customHeight="1" x14ac:dyDescent="0.25">
      <c r="A1223" s="207">
        <v>4987</v>
      </c>
      <c r="B1223" s="208">
        <v>43173</v>
      </c>
      <c r="C1223" s="209" t="s">
        <v>1315</v>
      </c>
      <c r="D1223" s="209">
        <v>68.5</v>
      </c>
      <c r="E1223" s="209">
        <v>64</v>
      </c>
      <c r="F1223" s="209" t="s">
        <v>193</v>
      </c>
      <c r="G1223" s="209">
        <v>625212</v>
      </c>
      <c r="H1223" s="209">
        <v>13160</v>
      </c>
      <c r="I1223" s="209">
        <v>22.2</v>
      </c>
      <c r="J1223" s="209">
        <v>115</v>
      </c>
      <c r="K1223" s="209">
        <v>115</v>
      </c>
      <c r="L1223" s="209">
        <v>19</v>
      </c>
      <c r="M1223" s="209">
        <v>0.94019933554817281</v>
      </c>
      <c r="N1223" s="209">
        <v>5.1128</v>
      </c>
      <c r="O1223" s="209">
        <v>5.1536999999999997</v>
      </c>
      <c r="P1223" s="209">
        <v>0.62620319608071862</v>
      </c>
      <c r="Q1223" s="209">
        <v>0.61117403476029397</v>
      </c>
      <c r="R1223" s="209">
        <v>5.1437999999999997</v>
      </c>
      <c r="S1223" s="209">
        <v>6.3E-2</v>
      </c>
      <c r="T1223" s="209">
        <v>6.0999999999999999E-2</v>
      </c>
      <c r="U1223" s="209">
        <v>5.8000000000000003E-2</v>
      </c>
      <c r="V1223" s="209">
        <v>5.8000000000000003E-2</v>
      </c>
      <c r="W1223" s="209" t="s">
        <v>148</v>
      </c>
      <c r="X1223" s="209" t="s">
        <v>190</v>
      </c>
      <c r="Y1223" s="209" t="s">
        <v>89</v>
      </c>
      <c r="Z1223" s="209" t="s">
        <v>198</v>
      </c>
    </row>
    <row r="1224" spans="1:26" s="209" customFormat="1" ht="16.5" customHeight="1" x14ac:dyDescent="0.25">
      <c r="A1224" s="207">
        <v>4986</v>
      </c>
      <c r="B1224" s="208">
        <v>43173</v>
      </c>
      <c r="C1224" s="209" t="s">
        <v>245</v>
      </c>
      <c r="D1224" s="209">
        <v>68.5</v>
      </c>
      <c r="E1224" s="209">
        <v>64</v>
      </c>
      <c r="F1224" s="209" t="s">
        <v>187</v>
      </c>
      <c r="G1224" s="209">
        <v>916148</v>
      </c>
      <c r="H1224" s="209">
        <v>13160</v>
      </c>
      <c r="I1224" s="209">
        <v>33.9</v>
      </c>
      <c r="J1224" s="209">
        <v>70</v>
      </c>
      <c r="K1224" s="209">
        <v>70</v>
      </c>
      <c r="L1224" s="209">
        <v>33</v>
      </c>
      <c r="M1224" s="209">
        <v>0.86018237082066873</v>
      </c>
      <c r="N1224" s="209">
        <v>5.0849000000000002</v>
      </c>
      <c r="O1224" s="209">
        <v>5.1383999999999999</v>
      </c>
      <c r="P1224" s="209">
        <v>0.28667930323885066</v>
      </c>
      <c r="Q1224" s="209">
        <v>0.29968505773941445</v>
      </c>
      <c r="R1224" s="209">
        <v>5.1437999999999997</v>
      </c>
      <c r="S1224" s="209">
        <v>2.9000000000000001E-2</v>
      </c>
      <c r="T1224" s="209">
        <v>0.03</v>
      </c>
      <c r="U1224" s="209">
        <v>2.5000000000000001E-2</v>
      </c>
      <c r="V1224" s="209">
        <v>2.5000000000000001E-2</v>
      </c>
      <c r="W1224" s="209" t="s">
        <v>148</v>
      </c>
      <c r="X1224" s="209" t="s">
        <v>190</v>
      </c>
      <c r="Y1224" s="209" t="s">
        <v>89</v>
      </c>
      <c r="Z1224" s="209" t="s">
        <v>207</v>
      </c>
    </row>
    <row r="1225" spans="1:26" s="209" customFormat="1" ht="16.5" customHeight="1" x14ac:dyDescent="0.25">
      <c r="A1225" s="207">
        <v>4985</v>
      </c>
      <c r="B1225" s="208">
        <v>43173</v>
      </c>
      <c r="C1225" s="209" t="s">
        <v>235</v>
      </c>
      <c r="D1225" s="209">
        <v>68.5</v>
      </c>
      <c r="E1225" s="209">
        <v>64</v>
      </c>
      <c r="F1225" s="209" t="s">
        <v>187</v>
      </c>
      <c r="G1225" s="209">
        <v>916148</v>
      </c>
      <c r="H1225" s="209">
        <v>13160</v>
      </c>
      <c r="I1225" s="209">
        <v>34.1</v>
      </c>
      <c r="J1225" s="209">
        <v>69</v>
      </c>
      <c r="K1225" s="209">
        <v>69</v>
      </c>
      <c r="L1225" s="209">
        <v>33.299999999999997</v>
      </c>
      <c r="M1225" s="209">
        <v>0.85861650485436891</v>
      </c>
      <c r="N1225" s="209">
        <v>5.2390999999999996</v>
      </c>
      <c r="O1225" s="209">
        <v>5.1795</v>
      </c>
      <c r="P1225" s="209">
        <v>0.34629923402931684</v>
      </c>
      <c r="Q1225" s="209">
        <v>0.29201271433570514</v>
      </c>
      <c r="R1225" s="209">
        <v>5.1437999999999997</v>
      </c>
      <c r="S1225" s="209">
        <v>3.4000000000000002E-2</v>
      </c>
      <c r="T1225" s="209">
        <v>2.9000000000000001E-2</v>
      </c>
      <c r="U1225" s="209">
        <v>2.7E-2</v>
      </c>
      <c r="V1225" s="209">
        <v>2.7E-2</v>
      </c>
      <c r="W1225" s="209" t="s">
        <v>148</v>
      </c>
      <c r="X1225" s="209" t="s">
        <v>190</v>
      </c>
      <c r="Y1225" s="209" t="s">
        <v>89</v>
      </c>
      <c r="Z1225" s="209" t="s">
        <v>207</v>
      </c>
    </row>
    <row r="1226" spans="1:26" s="209" customFormat="1" ht="16.5" customHeight="1" x14ac:dyDescent="0.25">
      <c r="A1226" s="207">
        <v>4984</v>
      </c>
      <c r="B1226" s="208">
        <v>43173</v>
      </c>
      <c r="C1226" s="209" t="s">
        <v>1017</v>
      </c>
      <c r="D1226" s="209">
        <v>68.5</v>
      </c>
      <c r="E1226" s="209">
        <v>64</v>
      </c>
      <c r="F1226" s="209" t="s">
        <v>193</v>
      </c>
      <c r="G1226" s="209">
        <v>625212</v>
      </c>
      <c r="H1226" s="209">
        <v>13160</v>
      </c>
      <c r="I1226" s="209">
        <v>22.2</v>
      </c>
      <c r="J1226" s="209">
        <v>115</v>
      </c>
      <c r="K1226" s="209">
        <v>115</v>
      </c>
      <c r="L1226" s="209">
        <v>19</v>
      </c>
      <c r="M1226" s="209">
        <v>0.94019933554817281</v>
      </c>
      <c r="N1226" s="209">
        <v>5.1402000000000001</v>
      </c>
      <c r="O1226" s="209">
        <v>5.1982999999999997</v>
      </c>
      <c r="P1226" s="209">
        <v>0.56960107313659158</v>
      </c>
      <c r="Q1226" s="209">
        <v>0.57603930945993231</v>
      </c>
      <c r="R1226" s="209">
        <v>5.1437999999999997</v>
      </c>
      <c r="S1226" s="209">
        <v>5.7000000000000002E-2</v>
      </c>
      <c r="T1226" s="209">
        <v>5.7000000000000002E-2</v>
      </c>
      <c r="U1226" s="209">
        <v>5.3999999999999999E-2</v>
      </c>
      <c r="V1226" s="209">
        <v>5.3999999999999999E-2</v>
      </c>
      <c r="W1226" s="209" t="s">
        <v>148</v>
      </c>
      <c r="X1226" s="209" t="s">
        <v>190</v>
      </c>
      <c r="Y1226" s="209" t="s">
        <v>89</v>
      </c>
      <c r="Z1226" s="209" t="s">
        <v>198</v>
      </c>
    </row>
    <row r="1227" spans="1:26" s="209" customFormat="1" ht="16.5" customHeight="1" x14ac:dyDescent="0.25">
      <c r="A1227" s="207">
        <v>4983</v>
      </c>
      <c r="B1227" s="208">
        <v>43172</v>
      </c>
      <c r="C1227" s="209" t="s">
        <v>1314</v>
      </c>
      <c r="D1227" s="209">
        <v>69</v>
      </c>
      <c r="E1227" s="209">
        <v>66</v>
      </c>
      <c r="F1227" s="209" t="s">
        <v>193</v>
      </c>
      <c r="G1227" s="209">
        <v>625212</v>
      </c>
      <c r="H1227" s="209">
        <v>13160</v>
      </c>
      <c r="I1227" s="209">
        <v>22</v>
      </c>
      <c r="J1227" s="209">
        <v>114</v>
      </c>
      <c r="K1227" s="209">
        <v>114</v>
      </c>
      <c r="L1227" s="209">
        <v>18.899999999999999</v>
      </c>
      <c r="M1227" s="209">
        <v>0.94082446808510634</v>
      </c>
      <c r="N1227" s="209">
        <v>5.0884</v>
      </c>
      <c r="O1227" s="209">
        <v>5.1393000000000004</v>
      </c>
      <c r="P1227" s="209">
        <v>0.51306064987443878</v>
      </c>
      <c r="Q1227" s="209">
        <v>0.51819286964462374</v>
      </c>
      <c r="R1227" s="209">
        <v>5.2564000000000002</v>
      </c>
      <c r="S1227" s="209">
        <v>5.2999999999999999E-2</v>
      </c>
      <c r="T1227" s="209">
        <v>5.2999999999999999E-2</v>
      </c>
      <c r="U1227" s="209">
        <v>0.05</v>
      </c>
      <c r="V1227" s="209">
        <v>0.05</v>
      </c>
      <c r="W1227" s="209" t="s">
        <v>148</v>
      </c>
      <c r="X1227" s="209" t="s">
        <v>190</v>
      </c>
      <c r="Y1227" s="209" t="s">
        <v>89</v>
      </c>
      <c r="Z1227" s="209" t="s">
        <v>198</v>
      </c>
    </row>
    <row r="1228" spans="1:26" s="209" customFormat="1" ht="16.5" customHeight="1" x14ac:dyDescent="0.25">
      <c r="A1228" s="207">
        <v>4982</v>
      </c>
      <c r="B1228" s="208">
        <v>43172</v>
      </c>
      <c r="C1228" s="209" t="s">
        <v>1307</v>
      </c>
      <c r="D1228" s="209">
        <v>69</v>
      </c>
      <c r="E1228" s="209">
        <v>64</v>
      </c>
      <c r="F1228" s="209" t="s">
        <v>193</v>
      </c>
      <c r="G1228" s="209">
        <v>625212</v>
      </c>
      <c r="H1228" s="209">
        <v>13160</v>
      </c>
      <c r="I1228" s="209">
        <v>21.1</v>
      </c>
      <c r="J1228" s="209">
        <v>114</v>
      </c>
      <c r="K1228" s="209">
        <v>114</v>
      </c>
      <c r="L1228" s="209">
        <v>18</v>
      </c>
      <c r="M1228" s="209">
        <v>0.94648829431438131</v>
      </c>
      <c r="N1228" s="209">
        <v>5.2807000000000004</v>
      </c>
      <c r="O1228" s="209">
        <v>5.1765999999999996</v>
      </c>
      <c r="P1228" s="209">
        <v>0.49226523856631915</v>
      </c>
      <c r="Q1228" s="209">
        <v>0.44316832813332313</v>
      </c>
      <c r="R1228" s="209">
        <v>5.2564000000000002</v>
      </c>
      <c r="S1228" s="209">
        <v>4.9000000000000002E-2</v>
      </c>
      <c r="T1228" s="209">
        <v>4.4999999999999998E-2</v>
      </c>
      <c r="U1228" s="209">
        <v>4.3999999999999997E-2</v>
      </c>
      <c r="V1228" s="209">
        <v>4.3999999999999997E-2</v>
      </c>
      <c r="W1228" s="209" t="s">
        <v>148</v>
      </c>
      <c r="X1228" s="209" t="s">
        <v>190</v>
      </c>
      <c r="Y1228" s="209" t="s">
        <v>89</v>
      </c>
      <c r="Z1228" s="209" t="s">
        <v>198</v>
      </c>
    </row>
    <row r="1229" spans="1:26" s="209" customFormat="1" ht="16.5" customHeight="1" x14ac:dyDescent="0.25">
      <c r="A1229" s="207">
        <v>4981</v>
      </c>
      <c r="B1229" s="208">
        <v>43172</v>
      </c>
      <c r="C1229" s="209" t="s">
        <v>264</v>
      </c>
      <c r="D1229" s="209">
        <v>68.5</v>
      </c>
      <c r="E1229" s="209">
        <v>65</v>
      </c>
      <c r="F1229" s="209" t="s">
        <v>193</v>
      </c>
      <c r="G1229" s="209">
        <v>625212</v>
      </c>
      <c r="H1229" s="209">
        <v>13160</v>
      </c>
      <c r="I1229" s="209">
        <v>21.1</v>
      </c>
      <c r="J1229" s="209">
        <v>115</v>
      </c>
      <c r="K1229" s="209">
        <v>115</v>
      </c>
      <c r="L1229" s="209">
        <v>18</v>
      </c>
      <c r="M1229" s="209">
        <v>0.94648829431438131</v>
      </c>
      <c r="N1229" s="209">
        <v>5.2782999999999998</v>
      </c>
      <c r="O1229" s="209">
        <v>5.0895000000000001</v>
      </c>
      <c r="P1229" s="209">
        <v>0.62258313674758381</v>
      </c>
      <c r="Q1229" s="209">
        <v>0.59063142074423558</v>
      </c>
      <c r="R1229" s="209">
        <v>5.2564000000000002</v>
      </c>
      <c r="S1229" s="209">
        <v>6.2E-2</v>
      </c>
      <c r="T1229" s="209">
        <v>6.0999999999999999E-2</v>
      </c>
      <c r="U1229" s="209">
        <v>5.8000000000000003E-2</v>
      </c>
      <c r="V1229" s="209">
        <v>5.8000000000000003E-2</v>
      </c>
      <c r="W1229" s="209" t="s">
        <v>148</v>
      </c>
      <c r="X1229" s="209" t="s">
        <v>190</v>
      </c>
      <c r="Y1229" s="209" t="s">
        <v>89</v>
      </c>
      <c r="Z1229" s="209" t="s">
        <v>198</v>
      </c>
    </row>
    <row r="1230" spans="1:26" s="209" customFormat="1" ht="16.5" customHeight="1" x14ac:dyDescent="0.25">
      <c r="A1230" s="207">
        <v>4980</v>
      </c>
      <c r="B1230" s="208">
        <v>43172</v>
      </c>
      <c r="C1230" s="209" t="s">
        <v>1301</v>
      </c>
      <c r="D1230" s="209">
        <v>68.5</v>
      </c>
      <c r="E1230" s="209">
        <v>65</v>
      </c>
      <c r="F1230" s="209" t="s">
        <v>193</v>
      </c>
      <c r="G1230" s="209">
        <v>625212</v>
      </c>
      <c r="H1230" s="209">
        <v>13160</v>
      </c>
      <c r="I1230" s="209">
        <v>21</v>
      </c>
      <c r="J1230" s="209">
        <v>115</v>
      </c>
      <c r="K1230" s="209">
        <v>115</v>
      </c>
      <c r="L1230" s="209">
        <v>17.899999999999999</v>
      </c>
      <c r="M1230" s="209">
        <v>0.94712182061579653</v>
      </c>
      <c r="N1230" s="209">
        <v>5.2390999999999996</v>
      </c>
      <c r="O1230" s="209">
        <v>5.1155999999999997</v>
      </c>
      <c r="P1230" s="209">
        <v>0.55815691347690433</v>
      </c>
      <c r="Q1230" s="209">
        <v>0.57419602769956624</v>
      </c>
      <c r="R1230" s="209">
        <v>5.2564000000000002</v>
      </c>
      <c r="S1230" s="209">
        <v>5.6000000000000001E-2</v>
      </c>
      <c r="T1230" s="209">
        <v>5.8999999999999997E-2</v>
      </c>
      <c r="U1230" s="209">
        <v>5.3999999999999999E-2</v>
      </c>
      <c r="V1230" s="209">
        <v>5.3999999999999999E-2</v>
      </c>
      <c r="W1230" s="209" t="s">
        <v>148</v>
      </c>
      <c r="X1230" s="209" t="s">
        <v>190</v>
      </c>
      <c r="Y1230" s="209" t="s">
        <v>89</v>
      </c>
      <c r="Z1230" s="209" t="s">
        <v>198</v>
      </c>
    </row>
    <row r="1231" spans="1:26" s="209" customFormat="1" ht="16.5" customHeight="1" x14ac:dyDescent="0.25">
      <c r="A1231" s="207">
        <v>4979</v>
      </c>
      <c r="B1231" s="208">
        <v>43172</v>
      </c>
      <c r="C1231" s="209" t="s">
        <v>803</v>
      </c>
      <c r="D1231" s="209">
        <v>68.5</v>
      </c>
      <c r="E1231" s="209">
        <v>65</v>
      </c>
      <c r="F1231" s="209" t="s">
        <v>187</v>
      </c>
      <c r="G1231" s="209">
        <v>916148</v>
      </c>
      <c r="H1231" s="209">
        <v>13160</v>
      </c>
      <c r="I1231" s="209">
        <v>33.4</v>
      </c>
      <c r="J1231" s="209">
        <v>69</v>
      </c>
      <c r="K1231" s="209">
        <v>69</v>
      </c>
      <c r="L1231" s="209">
        <v>32.6</v>
      </c>
      <c r="M1231" s="209">
        <v>0.86227909811090797</v>
      </c>
      <c r="N1231" s="209">
        <v>5.2683</v>
      </c>
      <c r="O1231" s="209">
        <v>5.1708999999999996</v>
      </c>
      <c r="P1231" s="209">
        <v>0.35079236739974123</v>
      </c>
      <c r="Q1231" s="209">
        <v>0.32463225781903965</v>
      </c>
      <c r="R1231" s="209">
        <v>5.2564000000000002</v>
      </c>
      <c r="S1231" s="209">
        <v>3.5000000000000003E-2</v>
      </c>
      <c r="T1231" s="209">
        <v>3.3000000000000002E-2</v>
      </c>
      <c r="U1231" s="209">
        <v>2.9000000000000001E-2</v>
      </c>
      <c r="V1231" s="209">
        <v>2.9000000000000001E-2</v>
      </c>
      <c r="W1231" s="209" t="s">
        <v>148</v>
      </c>
      <c r="X1231" s="209" t="s">
        <v>190</v>
      </c>
      <c r="Y1231" s="209" t="s">
        <v>89</v>
      </c>
      <c r="Z1231" s="209" t="s">
        <v>207</v>
      </c>
    </row>
    <row r="1232" spans="1:26" s="209" customFormat="1" ht="16.5" customHeight="1" x14ac:dyDescent="0.25">
      <c r="A1232" s="207">
        <v>4978</v>
      </c>
      <c r="B1232" s="208">
        <v>43172</v>
      </c>
      <c r="C1232" s="209" t="s">
        <v>394</v>
      </c>
      <c r="D1232" s="209">
        <v>68.5</v>
      </c>
      <c r="E1232" s="209">
        <v>65</v>
      </c>
      <c r="F1232" s="209" t="s">
        <v>187</v>
      </c>
      <c r="G1232" s="209">
        <v>916148</v>
      </c>
      <c r="H1232" s="209">
        <v>13160</v>
      </c>
      <c r="I1232" s="209">
        <v>33.4</v>
      </c>
      <c r="J1232" s="209">
        <v>69</v>
      </c>
      <c r="K1232" s="209">
        <v>69</v>
      </c>
      <c r="L1232" s="209">
        <v>32.6</v>
      </c>
      <c r="M1232" s="209">
        <v>0.86227909811090797</v>
      </c>
      <c r="N1232" s="209">
        <v>5.1692999999999998</v>
      </c>
      <c r="O1232" s="209">
        <v>5.2043999999999997</v>
      </c>
      <c r="P1232" s="209">
        <v>0.28519461989194123</v>
      </c>
      <c r="Q1232" s="209">
        <v>0.31683433528650784</v>
      </c>
      <c r="R1232" s="209">
        <v>5.2564000000000002</v>
      </c>
      <c r="S1232" s="209">
        <v>2.9000000000000001E-2</v>
      </c>
      <c r="T1232" s="209">
        <v>3.2000000000000001E-2</v>
      </c>
      <c r="U1232" s="209">
        <v>2.5999999999999999E-2</v>
      </c>
      <c r="V1232" s="209">
        <v>2.5999999999999999E-2</v>
      </c>
      <c r="W1232" s="209" t="s">
        <v>148</v>
      </c>
      <c r="X1232" s="209" t="s">
        <v>190</v>
      </c>
      <c r="Y1232" s="209" t="s">
        <v>89</v>
      </c>
      <c r="Z1232" s="209" t="s">
        <v>207</v>
      </c>
    </row>
    <row r="1233" spans="1:26" s="209" customFormat="1" ht="16.5" customHeight="1" x14ac:dyDescent="0.25">
      <c r="A1233" s="207">
        <v>4977</v>
      </c>
      <c r="B1233" s="208">
        <v>43171</v>
      </c>
      <c r="C1233" s="209" t="s">
        <v>1313</v>
      </c>
      <c r="D1233" s="209">
        <v>68.2</v>
      </c>
      <c r="E1233" s="209">
        <v>65</v>
      </c>
      <c r="F1233" s="209" t="s">
        <v>193</v>
      </c>
      <c r="G1233" s="209">
        <v>625212</v>
      </c>
      <c r="H1233" s="209">
        <v>13160</v>
      </c>
      <c r="I1233" s="209">
        <v>20.5</v>
      </c>
      <c r="J1233" s="209">
        <v>114</v>
      </c>
      <c r="K1233" s="209">
        <v>114</v>
      </c>
      <c r="L1233" s="209">
        <v>17.5</v>
      </c>
      <c r="M1233" s="209">
        <v>0.94966442953020136</v>
      </c>
      <c r="N1233" s="209">
        <v>5.2004999999999999</v>
      </c>
      <c r="O1233" s="209">
        <v>5.2446999999999999</v>
      </c>
      <c r="P1233" s="209">
        <v>0.52812273320760195</v>
      </c>
      <c r="Q1233" s="209">
        <v>0.59782906053760554</v>
      </c>
      <c r="R1233" s="209">
        <v>4.8250999999999999</v>
      </c>
      <c r="S1233" s="209">
        <v>4.9000000000000002E-2</v>
      </c>
      <c r="T1233" s="209">
        <v>5.5E-2</v>
      </c>
      <c r="U1233" s="209">
        <v>4.9000000000000002E-2</v>
      </c>
      <c r="V1233" s="209">
        <v>4.9000000000000002E-2</v>
      </c>
      <c r="W1233" s="209" t="s">
        <v>148</v>
      </c>
      <c r="X1233" s="209" t="s">
        <v>190</v>
      </c>
      <c r="Y1233" s="209" t="s">
        <v>89</v>
      </c>
      <c r="Z1233" s="209" t="s">
        <v>198</v>
      </c>
    </row>
    <row r="1234" spans="1:26" s="209" customFormat="1" ht="16.5" customHeight="1" x14ac:dyDescent="0.25">
      <c r="A1234" s="207">
        <v>4976</v>
      </c>
      <c r="B1234" s="208">
        <v>43171</v>
      </c>
      <c r="C1234" s="209" t="s">
        <v>1004</v>
      </c>
      <c r="D1234" s="209">
        <v>68.2</v>
      </c>
      <c r="E1234" s="209">
        <v>65</v>
      </c>
      <c r="F1234" s="209" t="s">
        <v>187</v>
      </c>
      <c r="G1234" s="209">
        <v>916148</v>
      </c>
      <c r="H1234" s="209">
        <v>13160</v>
      </c>
      <c r="I1234" s="209">
        <v>33.5</v>
      </c>
      <c r="J1234" s="209">
        <v>70</v>
      </c>
      <c r="K1234" s="209">
        <v>70</v>
      </c>
      <c r="L1234" s="209">
        <v>32.6</v>
      </c>
      <c r="M1234" s="209">
        <v>0.86227909811090797</v>
      </c>
      <c r="N1234" s="209">
        <v>5.1694000000000004</v>
      </c>
      <c r="O1234" s="209">
        <v>5.1914999999999996</v>
      </c>
      <c r="P1234" s="209">
        <v>0.36426105158442318</v>
      </c>
      <c r="Q1234" s="209">
        <v>0.33354023750803091</v>
      </c>
      <c r="R1234" s="209">
        <v>4.8250999999999999</v>
      </c>
      <c r="S1234" s="209">
        <v>3.4000000000000002E-2</v>
      </c>
      <c r="T1234" s="209">
        <v>3.1E-2</v>
      </c>
      <c r="U1234" s="209">
        <v>2.8000000000000001E-2</v>
      </c>
      <c r="V1234" s="209">
        <v>2.8000000000000001E-2</v>
      </c>
      <c r="W1234" s="209" t="s">
        <v>148</v>
      </c>
      <c r="X1234" s="209" t="s">
        <v>190</v>
      </c>
      <c r="Y1234" s="209" t="s">
        <v>89</v>
      </c>
      <c r="Z1234" s="209" t="s">
        <v>207</v>
      </c>
    </row>
    <row r="1235" spans="1:26" s="209" customFormat="1" ht="16.5" customHeight="1" x14ac:dyDescent="0.25">
      <c r="A1235" s="207">
        <v>4975</v>
      </c>
      <c r="B1235" s="208">
        <v>43171</v>
      </c>
      <c r="C1235" s="209" t="s">
        <v>314</v>
      </c>
      <c r="D1235" s="209">
        <v>68.2</v>
      </c>
      <c r="E1235" s="209">
        <v>65</v>
      </c>
      <c r="F1235" s="209" t="s">
        <v>193</v>
      </c>
      <c r="G1235" s="209">
        <v>625212</v>
      </c>
      <c r="H1235" s="209">
        <v>13160</v>
      </c>
      <c r="I1235" s="209">
        <v>20.5</v>
      </c>
      <c r="J1235" s="209">
        <v>114</v>
      </c>
      <c r="K1235" s="209">
        <v>114</v>
      </c>
      <c r="L1235" s="209">
        <v>17.5</v>
      </c>
      <c r="M1235" s="209">
        <v>0.94966442953020136</v>
      </c>
      <c r="N1235" s="209">
        <v>5.2702</v>
      </c>
      <c r="O1235" s="209">
        <v>5.1436000000000002</v>
      </c>
      <c r="P1235" s="209">
        <v>0.58981326811879553</v>
      </c>
      <c r="Q1235" s="209">
        <v>0.55432467720876255</v>
      </c>
      <c r="R1235" s="209">
        <v>4.8250999999999999</v>
      </c>
      <c r="S1235" s="209">
        <v>5.3999999999999999E-2</v>
      </c>
      <c r="T1235" s="209">
        <v>5.1999999999999998E-2</v>
      </c>
      <c r="U1235" s="209">
        <v>0.05</v>
      </c>
      <c r="V1235" s="209">
        <v>0.05</v>
      </c>
      <c r="W1235" s="209" t="s">
        <v>148</v>
      </c>
      <c r="X1235" s="209" t="s">
        <v>190</v>
      </c>
      <c r="Y1235" s="209" t="s">
        <v>89</v>
      </c>
      <c r="Z1235" s="209" t="s">
        <v>198</v>
      </c>
    </row>
    <row r="1236" spans="1:26" s="209" customFormat="1" ht="16.5" customHeight="1" x14ac:dyDescent="0.25">
      <c r="A1236" s="207">
        <v>4974</v>
      </c>
      <c r="B1236" s="208">
        <v>43171</v>
      </c>
      <c r="C1236" s="209" t="s">
        <v>342</v>
      </c>
      <c r="D1236" s="209">
        <v>68.2</v>
      </c>
      <c r="E1236" s="209">
        <v>65</v>
      </c>
      <c r="F1236" s="209" t="s">
        <v>193</v>
      </c>
      <c r="G1236" s="209">
        <v>625212</v>
      </c>
      <c r="H1236" s="209">
        <v>13160</v>
      </c>
      <c r="I1236" s="209">
        <v>21.4</v>
      </c>
      <c r="J1236" s="209">
        <v>114</v>
      </c>
      <c r="K1236" s="209">
        <v>114</v>
      </c>
      <c r="L1236" s="209">
        <v>18.3</v>
      </c>
      <c r="M1236" s="209">
        <v>0.9445927903871828</v>
      </c>
      <c r="N1236" s="209">
        <v>5.0925000000000002</v>
      </c>
      <c r="O1236" s="209">
        <v>5.1276999999999999</v>
      </c>
      <c r="P1236" s="209">
        <v>0.66491368054548095</v>
      </c>
      <c r="Q1236" s="209">
        <v>0.68013678472985017</v>
      </c>
      <c r="R1236" s="209">
        <v>4.8250999999999999</v>
      </c>
      <c r="S1236" s="209">
        <v>6.3E-2</v>
      </c>
      <c r="T1236" s="209">
        <v>6.4000000000000001E-2</v>
      </c>
      <c r="U1236" s="209">
        <v>0.06</v>
      </c>
      <c r="V1236" s="209">
        <v>0.06</v>
      </c>
      <c r="W1236" s="209">
        <v>0</v>
      </c>
      <c r="X1236" s="209">
        <v>0</v>
      </c>
      <c r="Y1236" s="209" t="s">
        <v>89</v>
      </c>
      <c r="Z1236" s="209" t="s">
        <v>198</v>
      </c>
    </row>
    <row r="1237" spans="1:26" s="209" customFormat="1" ht="16.5" customHeight="1" x14ac:dyDescent="0.25">
      <c r="A1237" s="207">
        <v>4973</v>
      </c>
      <c r="B1237" s="208">
        <v>43171</v>
      </c>
      <c r="C1237" s="209" t="s">
        <v>476</v>
      </c>
      <c r="D1237" s="209">
        <v>68.2</v>
      </c>
      <c r="E1237" s="209">
        <v>66</v>
      </c>
      <c r="F1237" s="209" t="s">
        <v>187</v>
      </c>
      <c r="G1237" s="209">
        <v>916148</v>
      </c>
      <c r="H1237" s="209">
        <v>13160</v>
      </c>
      <c r="I1237" s="209">
        <v>31.3</v>
      </c>
      <c r="J1237" s="209">
        <v>70.5</v>
      </c>
      <c r="K1237" s="209">
        <v>70.5</v>
      </c>
      <c r="L1237" s="209">
        <v>30.4</v>
      </c>
      <c r="M1237" s="209">
        <v>0.87399629400864731</v>
      </c>
      <c r="N1237" s="209">
        <v>5.3612000000000002</v>
      </c>
      <c r="O1237" s="209">
        <v>5.1844000000000001</v>
      </c>
      <c r="P1237" s="209">
        <v>0.28888769144680942</v>
      </c>
      <c r="Q1237" s="209">
        <v>0.24712689892437464</v>
      </c>
      <c r="R1237" s="209">
        <v>4.8250999999999999</v>
      </c>
      <c r="S1237" s="209">
        <v>2.5999999999999999E-2</v>
      </c>
      <c r="T1237" s="209">
        <v>2.3E-2</v>
      </c>
      <c r="U1237" s="209">
        <v>2.1000000000000001E-2</v>
      </c>
      <c r="V1237" s="209">
        <v>2.1000000000000001E-2</v>
      </c>
      <c r="W1237" s="209" t="s">
        <v>148</v>
      </c>
      <c r="X1237" s="209" t="s">
        <v>190</v>
      </c>
      <c r="Y1237" s="209" t="s">
        <v>89</v>
      </c>
      <c r="Z1237" s="209" t="s">
        <v>207</v>
      </c>
    </row>
    <row r="1238" spans="1:26" s="209" customFormat="1" ht="16.5" customHeight="1" x14ac:dyDescent="0.25">
      <c r="A1238" s="207">
        <v>4972</v>
      </c>
      <c r="B1238" s="208">
        <v>43171</v>
      </c>
      <c r="C1238" s="209" t="s">
        <v>631</v>
      </c>
      <c r="D1238" s="209">
        <v>68.2</v>
      </c>
      <c r="E1238" s="209">
        <v>65</v>
      </c>
      <c r="F1238" s="209" t="s">
        <v>187</v>
      </c>
      <c r="G1238" s="209">
        <v>916148</v>
      </c>
      <c r="H1238" s="209">
        <v>13160</v>
      </c>
      <c r="I1238" s="209">
        <v>33.5</v>
      </c>
      <c r="J1238" s="209">
        <v>70.5</v>
      </c>
      <c r="K1238" s="209">
        <v>70.5</v>
      </c>
      <c r="L1238" s="209">
        <v>32.6</v>
      </c>
      <c r="M1238" s="209">
        <v>0.86227909811090797</v>
      </c>
      <c r="N1238" s="209">
        <v>5.1782000000000004</v>
      </c>
      <c r="O1238" s="209">
        <v>5.1143000000000001</v>
      </c>
      <c r="P1238" s="209">
        <v>0.28975855422685542</v>
      </c>
      <c r="Q1238" s="209">
        <v>0.2861828770388179</v>
      </c>
      <c r="R1238" s="209">
        <v>4.8250999999999999</v>
      </c>
      <c r="S1238" s="209">
        <v>2.7E-2</v>
      </c>
      <c r="T1238" s="209">
        <v>2.7E-2</v>
      </c>
      <c r="U1238" s="209">
        <v>2.3E-2</v>
      </c>
      <c r="V1238" s="209">
        <v>2.3E-2</v>
      </c>
      <c r="W1238" s="209" t="s">
        <v>148</v>
      </c>
      <c r="X1238" s="209" t="s">
        <v>190</v>
      </c>
      <c r="Y1238" s="209" t="s">
        <v>89</v>
      </c>
      <c r="Z1238" s="209" t="s">
        <v>207</v>
      </c>
    </row>
    <row r="1239" spans="1:26" s="209" customFormat="1" ht="16.5" customHeight="1" x14ac:dyDescent="0.25">
      <c r="A1239" s="207">
        <v>4971</v>
      </c>
      <c r="B1239" s="208">
        <v>43171</v>
      </c>
      <c r="C1239" s="209" t="s">
        <v>266</v>
      </c>
      <c r="D1239" s="209">
        <v>68.2</v>
      </c>
      <c r="E1239" s="209">
        <v>65</v>
      </c>
      <c r="F1239" s="209" t="s">
        <v>187</v>
      </c>
      <c r="G1239" s="209">
        <v>916148</v>
      </c>
      <c r="H1239" s="209">
        <v>13160</v>
      </c>
      <c r="I1239" s="209">
        <v>33.4</v>
      </c>
      <c r="J1239" s="209">
        <v>69.5</v>
      </c>
      <c r="K1239" s="209">
        <v>69.5</v>
      </c>
      <c r="L1239" s="209">
        <v>32.6</v>
      </c>
      <c r="M1239" s="209">
        <v>0.86227909811090797</v>
      </c>
      <c r="N1239" s="209">
        <v>5.2796000000000003</v>
      </c>
      <c r="O1239" s="209">
        <v>5.1515000000000004</v>
      </c>
      <c r="P1239" s="209">
        <v>0.24072288657229904</v>
      </c>
      <c r="Q1239" s="209">
        <v>0.25623510393566978</v>
      </c>
      <c r="R1239" s="209">
        <v>4.8250999999999999</v>
      </c>
      <c r="S1239" s="209">
        <v>2.1999999999999999E-2</v>
      </c>
      <c r="T1239" s="209">
        <v>2.4E-2</v>
      </c>
      <c r="U1239" s="209">
        <v>0.02</v>
      </c>
      <c r="V1239" s="209">
        <v>0.02</v>
      </c>
      <c r="W1239" s="209" t="s">
        <v>148</v>
      </c>
      <c r="X1239" s="209" t="s">
        <v>190</v>
      </c>
      <c r="Y1239" s="209" t="s">
        <v>89</v>
      </c>
      <c r="Z1239" s="209" t="s">
        <v>207</v>
      </c>
    </row>
    <row r="1240" spans="1:26" s="209" customFormat="1" ht="16.5" customHeight="1" x14ac:dyDescent="0.25">
      <c r="A1240" s="207">
        <v>4970</v>
      </c>
      <c r="B1240" s="208">
        <v>43171</v>
      </c>
      <c r="C1240" s="209" t="s">
        <v>790</v>
      </c>
      <c r="D1240" s="209">
        <v>68.2</v>
      </c>
      <c r="E1240" s="209">
        <v>65</v>
      </c>
      <c r="F1240" s="209" t="s">
        <v>193</v>
      </c>
      <c r="G1240" s="209">
        <v>625212</v>
      </c>
      <c r="H1240" s="209">
        <v>13160</v>
      </c>
      <c r="I1240" s="209">
        <v>21.4</v>
      </c>
      <c r="J1240" s="209">
        <v>114</v>
      </c>
      <c r="K1240" s="209">
        <v>114</v>
      </c>
      <c r="L1240" s="209">
        <v>18.3</v>
      </c>
      <c r="M1240" s="209">
        <v>0.9445927903871828</v>
      </c>
      <c r="N1240" s="209">
        <v>5.18</v>
      </c>
      <c r="O1240" s="209">
        <v>5.0723000000000003</v>
      </c>
      <c r="P1240" s="209">
        <v>0.44015668069055558</v>
      </c>
      <c r="Q1240" s="209">
        <v>0.47305444446747225</v>
      </c>
      <c r="R1240" s="209">
        <v>4.8250999999999999</v>
      </c>
      <c r="S1240" s="209">
        <v>4.1000000000000002E-2</v>
      </c>
      <c r="T1240" s="209">
        <v>4.4999999999999998E-2</v>
      </c>
      <c r="U1240" s="209">
        <v>4.1000000000000002E-2</v>
      </c>
      <c r="V1240" s="209">
        <v>4.1000000000000002E-2</v>
      </c>
      <c r="W1240" s="209" t="s">
        <v>148</v>
      </c>
      <c r="X1240" s="209" t="s">
        <v>190</v>
      </c>
      <c r="Y1240" s="209" t="s">
        <v>89</v>
      </c>
      <c r="Z1240" s="209" t="s">
        <v>198</v>
      </c>
    </row>
    <row r="1241" spans="1:26" s="209" customFormat="1" ht="16.5" customHeight="1" x14ac:dyDescent="0.25">
      <c r="A1241" s="207">
        <v>4969</v>
      </c>
      <c r="B1241" s="208">
        <v>43171</v>
      </c>
      <c r="C1241" s="209" t="s">
        <v>351</v>
      </c>
      <c r="D1241" s="209">
        <v>68.2</v>
      </c>
      <c r="E1241" s="209">
        <v>65</v>
      </c>
      <c r="F1241" s="209" t="s">
        <v>193</v>
      </c>
      <c r="G1241" s="209">
        <v>625212</v>
      </c>
      <c r="H1241" s="209">
        <v>13160</v>
      </c>
      <c r="I1241" s="209">
        <v>21.4</v>
      </c>
      <c r="J1241" s="209">
        <v>114.5</v>
      </c>
      <c r="K1241" s="209">
        <v>114.5</v>
      </c>
      <c r="L1241" s="209">
        <v>18.3</v>
      </c>
      <c r="M1241" s="209">
        <v>0.9445927903871828</v>
      </c>
      <c r="N1241" s="209">
        <v>5.1372</v>
      </c>
      <c r="O1241" s="209">
        <v>5.2508999999999997</v>
      </c>
      <c r="P1241" s="209">
        <v>0.54298812459845391</v>
      </c>
      <c r="Q1241" s="209">
        <v>0.5005935628277135</v>
      </c>
      <c r="R1241" s="209">
        <v>4.8250999999999999</v>
      </c>
      <c r="S1241" s="209">
        <v>5.0999999999999997E-2</v>
      </c>
      <c r="T1241" s="209">
        <v>4.5999999999999999E-2</v>
      </c>
      <c r="U1241" s="209">
        <v>4.5999999999999999E-2</v>
      </c>
      <c r="V1241" s="209">
        <v>4.5999999999999999E-2</v>
      </c>
      <c r="W1241" s="209" t="s">
        <v>148</v>
      </c>
      <c r="X1241" s="209" t="s">
        <v>190</v>
      </c>
      <c r="Y1241" s="209" t="s">
        <v>89</v>
      </c>
      <c r="Z1241" s="209" t="s">
        <v>198</v>
      </c>
    </row>
    <row r="1242" spans="1:26" s="209" customFormat="1" ht="16.5" customHeight="1" x14ac:dyDescent="0.25">
      <c r="A1242" s="207">
        <v>4968</v>
      </c>
      <c r="B1242" s="208">
        <v>43170</v>
      </c>
      <c r="C1242" s="209" t="s">
        <v>750</v>
      </c>
      <c r="D1242" s="209">
        <v>67.8</v>
      </c>
      <c r="E1242" s="209">
        <v>66</v>
      </c>
      <c r="F1242" s="209" t="s">
        <v>193</v>
      </c>
      <c r="G1242" s="209">
        <v>625212</v>
      </c>
      <c r="H1242" s="209">
        <v>13160</v>
      </c>
      <c r="I1242" s="209">
        <v>21.4</v>
      </c>
      <c r="J1242" s="209">
        <v>114</v>
      </c>
      <c r="K1242" s="209">
        <v>114</v>
      </c>
      <c r="L1242" s="209">
        <v>18.3</v>
      </c>
      <c r="M1242" s="209">
        <v>0.9445927903871828</v>
      </c>
      <c r="N1242" s="209">
        <v>5.2691999999999997</v>
      </c>
      <c r="O1242" s="209">
        <v>5.1944999999999997</v>
      </c>
      <c r="P1242" s="209">
        <v>0.51488842357164222</v>
      </c>
      <c r="Q1242" s="209">
        <v>0.52830690996111274</v>
      </c>
      <c r="R1242" s="209">
        <v>5.0145</v>
      </c>
      <c r="S1242" s="209">
        <v>4.9000000000000002E-2</v>
      </c>
      <c r="T1242" s="209">
        <v>5.0999999999999997E-2</v>
      </c>
      <c r="U1242" s="209">
        <v>4.7E-2</v>
      </c>
      <c r="V1242" s="209">
        <v>4.7E-2</v>
      </c>
      <c r="W1242" s="209" t="s">
        <v>148</v>
      </c>
      <c r="X1242" s="209" t="s">
        <v>190</v>
      </c>
      <c r="Y1242" s="209" t="s">
        <v>89</v>
      </c>
      <c r="Z1242" s="209" t="s">
        <v>198</v>
      </c>
    </row>
    <row r="1243" spans="1:26" s="209" customFormat="1" ht="16.5" customHeight="1" x14ac:dyDescent="0.25">
      <c r="A1243" s="207">
        <v>4967</v>
      </c>
      <c r="B1243" s="208">
        <v>43170</v>
      </c>
      <c r="C1243" s="209" t="s">
        <v>283</v>
      </c>
      <c r="D1243" s="209">
        <v>67.8</v>
      </c>
      <c r="E1243" s="209">
        <v>66</v>
      </c>
      <c r="F1243" s="209" t="s">
        <v>193</v>
      </c>
      <c r="G1243" s="209">
        <v>625212</v>
      </c>
      <c r="H1243" s="209">
        <v>13160</v>
      </c>
      <c r="I1243" s="209">
        <v>21.5</v>
      </c>
      <c r="J1243" s="209">
        <v>114</v>
      </c>
      <c r="K1243" s="209">
        <v>114</v>
      </c>
      <c r="L1243" s="209">
        <v>18.399999999999999</v>
      </c>
      <c r="M1243" s="209">
        <v>0.94396264176117406</v>
      </c>
      <c r="N1243" s="209">
        <v>5.1603000000000003</v>
      </c>
      <c r="O1243" s="209">
        <v>5.1498999999999997</v>
      </c>
      <c r="P1243" s="209">
        <v>0.64831767873167812</v>
      </c>
      <c r="Q1243" s="209">
        <v>0.61620101705055341</v>
      </c>
      <c r="R1243" s="209">
        <v>5.0145</v>
      </c>
      <c r="S1243" s="209">
        <v>6.3E-2</v>
      </c>
      <c r="T1243" s="209">
        <v>0.06</v>
      </c>
      <c r="U1243" s="209">
        <v>5.8000000000000003E-2</v>
      </c>
      <c r="V1243" s="209">
        <v>5.8000000000000003E-2</v>
      </c>
      <c r="W1243" s="209" t="s">
        <v>148</v>
      </c>
      <c r="X1243" s="209" t="s">
        <v>190</v>
      </c>
      <c r="Y1243" s="209" t="s">
        <v>89</v>
      </c>
      <c r="Z1243" s="209" t="s">
        <v>198</v>
      </c>
    </row>
    <row r="1244" spans="1:26" s="209" customFormat="1" ht="16.5" customHeight="1" x14ac:dyDescent="0.25">
      <c r="A1244" s="207">
        <v>4966</v>
      </c>
      <c r="B1244" s="208">
        <v>43170</v>
      </c>
      <c r="C1244" s="209" t="s">
        <v>379</v>
      </c>
      <c r="D1244" s="209">
        <v>67.8</v>
      </c>
      <c r="E1244" s="209">
        <v>66</v>
      </c>
      <c r="F1244" s="209" t="s">
        <v>193</v>
      </c>
      <c r="G1244" s="209">
        <v>625212</v>
      </c>
      <c r="H1244" s="209">
        <v>13160</v>
      </c>
      <c r="I1244" s="209">
        <v>21.3</v>
      </c>
      <c r="J1244" s="209">
        <v>114</v>
      </c>
      <c r="K1244" s="209">
        <v>114</v>
      </c>
      <c r="L1244" s="209">
        <v>18.2</v>
      </c>
      <c r="M1244" s="209">
        <v>0.9452237808951236</v>
      </c>
      <c r="N1244" s="209">
        <v>5.0784000000000002</v>
      </c>
      <c r="O1244" s="209">
        <v>5.1210000000000004</v>
      </c>
      <c r="P1244" s="209">
        <v>0.49624409213281484</v>
      </c>
      <c r="Q1244" s="209">
        <v>0.53104397247980861</v>
      </c>
      <c r="R1244" s="209">
        <v>5.0145</v>
      </c>
      <c r="S1244" s="209">
        <v>4.9000000000000002E-2</v>
      </c>
      <c r="T1244" s="209">
        <v>5.1999999999999998E-2</v>
      </c>
      <c r="U1244" s="209">
        <v>4.8000000000000001E-2</v>
      </c>
      <c r="V1244" s="209">
        <v>4.8000000000000001E-2</v>
      </c>
      <c r="W1244" s="209" t="s">
        <v>148</v>
      </c>
      <c r="X1244" s="209" t="s">
        <v>190</v>
      </c>
      <c r="Y1244" s="209" t="s">
        <v>89</v>
      </c>
      <c r="Z1244" s="209" t="s">
        <v>198</v>
      </c>
    </row>
    <row r="1245" spans="1:26" s="209" customFormat="1" ht="16.5" customHeight="1" x14ac:dyDescent="0.25">
      <c r="A1245" s="207">
        <v>4965</v>
      </c>
      <c r="B1245" s="208">
        <v>43170</v>
      </c>
      <c r="C1245" s="209" t="s">
        <v>1312</v>
      </c>
      <c r="D1245" s="209">
        <v>67.8</v>
      </c>
      <c r="E1245" s="209">
        <v>66</v>
      </c>
      <c r="F1245" s="209" t="s">
        <v>193</v>
      </c>
      <c r="G1245" s="209">
        <v>625212</v>
      </c>
      <c r="H1245" s="209">
        <v>13160</v>
      </c>
      <c r="I1245" s="209">
        <v>21.3</v>
      </c>
      <c r="J1245" s="209">
        <v>114</v>
      </c>
      <c r="K1245" s="209">
        <v>114</v>
      </c>
      <c r="L1245" s="209">
        <v>18.2</v>
      </c>
      <c r="M1245" s="209">
        <v>0.9452237808951236</v>
      </c>
      <c r="N1245" s="209">
        <v>5.2046000000000001</v>
      </c>
      <c r="O1245" s="209">
        <v>5.2239000000000004</v>
      </c>
      <c r="P1245" s="209">
        <v>0.45668042676238912</v>
      </c>
      <c r="Q1245" s="209">
        <v>0.44795632665270718</v>
      </c>
      <c r="R1245" s="209">
        <v>5.0145</v>
      </c>
      <c r="S1245" s="209">
        <v>4.3999999999999997E-2</v>
      </c>
      <c r="T1245" s="209">
        <v>4.2999999999999997E-2</v>
      </c>
      <c r="U1245" s="209">
        <v>4.1000000000000002E-2</v>
      </c>
      <c r="V1245" s="209">
        <v>4.1000000000000002E-2</v>
      </c>
      <c r="W1245" s="209" t="s">
        <v>148</v>
      </c>
      <c r="X1245" s="209" t="s">
        <v>190</v>
      </c>
      <c r="Y1245" s="209" t="s">
        <v>89</v>
      </c>
      <c r="Z1245" s="209" t="s">
        <v>198</v>
      </c>
    </row>
    <row r="1246" spans="1:26" s="209" customFormat="1" ht="16.5" customHeight="1" x14ac:dyDescent="0.25">
      <c r="A1246" s="207">
        <v>4964</v>
      </c>
      <c r="B1246" s="208">
        <v>43170</v>
      </c>
      <c r="C1246" s="209" t="s">
        <v>239</v>
      </c>
      <c r="D1246" s="209">
        <v>67.8</v>
      </c>
      <c r="E1246" s="209">
        <v>66</v>
      </c>
      <c r="F1246" s="209" t="s">
        <v>187</v>
      </c>
      <c r="G1246" s="209">
        <v>916148</v>
      </c>
      <c r="H1246" s="209">
        <v>13160</v>
      </c>
      <c r="I1246" s="209">
        <v>33</v>
      </c>
      <c r="J1246" s="209">
        <v>69.5</v>
      </c>
      <c r="K1246" s="209">
        <v>69.5</v>
      </c>
      <c r="L1246" s="209">
        <v>32.200000000000003</v>
      </c>
      <c r="M1246" s="209">
        <v>0.86438607208307883</v>
      </c>
      <c r="N1246" s="209">
        <v>5.1791999999999998</v>
      </c>
      <c r="O1246" s="209">
        <v>5.2568999999999999</v>
      </c>
      <c r="P1246" s="209">
        <v>0.21689739754711335</v>
      </c>
      <c r="Q1246" s="209">
        <v>0.26208495363446005</v>
      </c>
      <c r="R1246" s="209">
        <v>5.0145</v>
      </c>
      <c r="S1246" s="209">
        <v>2.1000000000000001E-2</v>
      </c>
      <c r="T1246" s="209">
        <v>2.5000000000000001E-2</v>
      </c>
      <c r="U1246" s="209">
        <v>0.02</v>
      </c>
      <c r="V1246" s="209">
        <v>0.02</v>
      </c>
      <c r="W1246" s="209" t="s">
        <v>148</v>
      </c>
      <c r="X1246" s="209" t="s">
        <v>190</v>
      </c>
      <c r="Y1246" s="209" t="s">
        <v>89</v>
      </c>
      <c r="Z1246" s="209" t="s">
        <v>207</v>
      </c>
    </row>
    <row r="1247" spans="1:26" s="209" customFormat="1" ht="16.5" customHeight="1" x14ac:dyDescent="0.25">
      <c r="A1247" s="207">
        <v>4963</v>
      </c>
      <c r="B1247" s="208">
        <v>43170</v>
      </c>
      <c r="C1247" s="209" t="s">
        <v>1011</v>
      </c>
      <c r="D1247" s="209">
        <v>67.8</v>
      </c>
      <c r="E1247" s="209">
        <v>66</v>
      </c>
      <c r="F1247" s="209" t="s">
        <v>187</v>
      </c>
      <c r="G1247" s="209">
        <v>916148</v>
      </c>
      <c r="H1247" s="209">
        <v>13160</v>
      </c>
      <c r="I1247" s="209">
        <v>32.6</v>
      </c>
      <c r="J1247" s="209">
        <v>69</v>
      </c>
      <c r="K1247" s="209">
        <v>69</v>
      </c>
      <c r="L1247" s="209">
        <v>31.8</v>
      </c>
      <c r="M1247" s="209">
        <v>0.86650336803429262</v>
      </c>
      <c r="N1247" s="209">
        <v>5.3072999999999997</v>
      </c>
      <c r="O1247" s="209">
        <v>5.1844000000000001</v>
      </c>
      <c r="P1247" s="209">
        <v>0.32810110679030807</v>
      </c>
      <c r="Q1247" s="209">
        <v>0.24813161830690997</v>
      </c>
      <c r="R1247" s="209">
        <v>5.0145</v>
      </c>
      <c r="S1247" s="209">
        <v>3.1E-2</v>
      </c>
      <c r="T1247" s="209">
        <v>2.4E-2</v>
      </c>
      <c r="U1247" s="209">
        <v>2.4E-2</v>
      </c>
      <c r="V1247" s="209">
        <v>2.4E-2</v>
      </c>
      <c r="W1247" s="209" t="s">
        <v>148</v>
      </c>
      <c r="X1247" s="209" t="s">
        <v>190</v>
      </c>
      <c r="Y1247" s="209" t="s">
        <v>89</v>
      </c>
      <c r="Z1247" s="209" t="s">
        <v>207</v>
      </c>
    </row>
    <row r="1248" spans="1:26" s="209" customFormat="1" ht="16.5" customHeight="1" x14ac:dyDescent="0.25">
      <c r="A1248" s="207">
        <v>4962</v>
      </c>
      <c r="B1248" s="208">
        <v>43169</v>
      </c>
      <c r="C1248" s="209" t="s">
        <v>1311</v>
      </c>
      <c r="D1248" s="209">
        <v>67.900000000000006</v>
      </c>
      <c r="E1248" s="209">
        <v>70</v>
      </c>
      <c r="F1248" s="209" t="s">
        <v>193</v>
      </c>
      <c r="G1248" s="209">
        <v>625212</v>
      </c>
      <c r="H1248" s="209">
        <v>13160</v>
      </c>
      <c r="I1248" s="209">
        <v>21.5</v>
      </c>
      <c r="J1248" s="209">
        <v>114</v>
      </c>
      <c r="K1248" s="209">
        <v>114</v>
      </c>
      <c r="L1248" s="209">
        <v>18.399999999999999</v>
      </c>
      <c r="M1248" s="209">
        <v>0.94396264176117406</v>
      </c>
      <c r="N1248" s="209">
        <v>5.0479000000000003</v>
      </c>
      <c r="O1248" s="209">
        <v>5.1238000000000001</v>
      </c>
      <c r="P1248" s="209">
        <v>0.63342568617296735</v>
      </c>
      <c r="Q1248" s="209">
        <v>0.57151097478389046</v>
      </c>
      <c r="R1248" s="209">
        <v>5.0206</v>
      </c>
      <c r="S1248" s="209">
        <v>6.3E-2</v>
      </c>
      <c r="T1248" s="209">
        <v>5.6000000000000001E-2</v>
      </c>
      <c r="U1248" s="209">
        <v>5.6000000000000001E-2</v>
      </c>
      <c r="V1248" s="209">
        <v>5.6000000000000001E-2</v>
      </c>
      <c r="W1248" s="209" t="s">
        <v>148</v>
      </c>
      <c r="X1248" s="209" t="s">
        <v>190</v>
      </c>
      <c r="Y1248" s="209" t="s">
        <v>89</v>
      </c>
      <c r="Z1248" s="209" t="s">
        <v>198</v>
      </c>
    </row>
    <row r="1249" spans="1:26" s="209" customFormat="1" ht="16.5" customHeight="1" x14ac:dyDescent="0.25">
      <c r="A1249" s="207">
        <v>4961</v>
      </c>
      <c r="B1249" s="208">
        <v>43169</v>
      </c>
      <c r="C1249" s="209" t="s">
        <v>1291</v>
      </c>
      <c r="D1249" s="209">
        <v>67.900000000000006</v>
      </c>
      <c r="E1249" s="209">
        <v>70</v>
      </c>
      <c r="F1249" s="209" t="s">
        <v>193</v>
      </c>
      <c r="G1249" s="209">
        <v>625212</v>
      </c>
      <c r="H1249" s="209">
        <v>13160</v>
      </c>
      <c r="I1249" s="209">
        <v>21.3</v>
      </c>
      <c r="J1249" s="209">
        <v>114</v>
      </c>
      <c r="K1249" s="209">
        <v>114</v>
      </c>
      <c r="L1249" s="209">
        <v>18.2</v>
      </c>
      <c r="M1249" s="209">
        <v>0.9452237808951236</v>
      </c>
      <c r="N1249" s="209">
        <v>5.1482000000000001</v>
      </c>
      <c r="O1249" s="209">
        <v>5.2244000000000002</v>
      </c>
      <c r="P1249" s="209">
        <v>0.789569772537147</v>
      </c>
      <c r="Q1249" s="209">
        <v>0.74922678564315026</v>
      </c>
      <c r="R1249" s="209">
        <v>5.0206</v>
      </c>
      <c r="S1249" s="209">
        <v>7.6999999999999999E-2</v>
      </c>
      <c r="T1249" s="209">
        <v>7.1999999999999995E-2</v>
      </c>
      <c r="U1249" s="209">
        <v>7.0000000000000007E-2</v>
      </c>
      <c r="V1249" s="209">
        <v>7.0000000000000007E-2</v>
      </c>
      <c r="W1249" s="209" t="s">
        <v>148</v>
      </c>
      <c r="X1249" s="209" t="s">
        <v>190</v>
      </c>
      <c r="Y1249" s="209" t="s">
        <v>89</v>
      </c>
      <c r="Z1249" s="209" t="s">
        <v>198</v>
      </c>
    </row>
    <row r="1250" spans="1:26" s="209" customFormat="1" ht="16.5" customHeight="1" x14ac:dyDescent="0.25">
      <c r="A1250" s="207">
        <v>4960</v>
      </c>
      <c r="B1250" s="208">
        <v>43169</v>
      </c>
      <c r="C1250" s="209" t="s">
        <v>1310</v>
      </c>
      <c r="D1250" s="209">
        <v>67.900000000000006</v>
      </c>
      <c r="E1250" s="209">
        <v>70</v>
      </c>
      <c r="F1250" s="209" t="s">
        <v>193</v>
      </c>
      <c r="G1250" s="209">
        <v>625212</v>
      </c>
      <c r="H1250" s="209">
        <v>13160</v>
      </c>
      <c r="I1250" s="209">
        <v>21.2</v>
      </c>
      <c r="J1250" s="209">
        <v>114</v>
      </c>
      <c r="K1250" s="209">
        <v>114</v>
      </c>
      <c r="L1250" s="209">
        <v>18.100000000000001</v>
      </c>
      <c r="M1250" s="209">
        <v>0.94585561497326209</v>
      </c>
      <c r="N1250" s="209">
        <v>5.2083000000000004</v>
      </c>
      <c r="O1250" s="209">
        <v>5.2549000000000001</v>
      </c>
      <c r="P1250" s="209">
        <v>0.85065649523961284</v>
      </c>
      <c r="Q1250" s="209">
        <v>0.90013424690276056</v>
      </c>
      <c r="R1250" s="209">
        <v>5.0206</v>
      </c>
      <c r="S1250" s="209">
        <v>8.2000000000000003E-2</v>
      </c>
      <c r="T1250" s="209">
        <v>8.5999999999999993E-2</v>
      </c>
      <c r="U1250" s="209">
        <v>7.9000000000000001E-2</v>
      </c>
      <c r="V1250" s="209">
        <v>7.9000000000000001E-2</v>
      </c>
      <c r="W1250" s="209" t="s">
        <v>148</v>
      </c>
      <c r="X1250" s="209" t="s">
        <v>190</v>
      </c>
      <c r="Y1250" s="209" t="s">
        <v>89</v>
      </c>
      <c r="Z1250" s="209" t="s">
        <v>198</v>
      </c>
    </row>
    <row r="1251" spans="1:26" s="209" customFormat="1" ht="16.5" customHeight="1" x14ac:dyDescent="0.25">
      <c r="A1251" s="207">
        <v>4959</v>
      </c>
      <c r="B1251" s="208">
        <v>43169</v>
      </c>
      <c r="C1251" s="209" t="s">
        <v>1285</v>
      </c>
      <c r="D1251" s="209">
        <v>67.900000000000006</v>
      </c>
      <c r="E1251" s="209">
        <v>70</v>
      </c>
      <c r="F1251" s="209" t="s">
        <v>187</v>
      </c>
      <c r="G1251" s="209">
        <v>916148</v>
      </c>
      <c r="H1251" s="209">
        <v>13160</v>
      </c>
      <c r="I1251" s="209">
        <v>33.200000000000003</v>
      </c>
      <c r="J1251" s="209">
        <v>70</v>
      </c>
      <c r="K1251" s="209">
        <v>70</v>
      </c>
      <c r="L1251" s="209">
        <v>32.299999999999997</v>
      </c>
      <c r="M1251" s="209">
        <v>0.86385836385836379</v>
      </c>
      <c r="N1251" s="209">
        <v>5.2351000000000001</v>
      </c>
      <c r="O1251" s="209">
        <v>5.0046999999999997</v>
      </c>
      <c r="P1251" s="209">
        <v>0.2815354738477473</v>
      </c>
      <c r="Q1251" s="209">
        <v>0.26914492291757958</v>
      </c>
      <c r="R1251" s="209">
        <v>5.0206</v>
      </c>
      <c r="S1251" s="209">
        <v>2.7E-2</v>
      </c>
      <c r="T1251" s="209">
        <v>2.7E-2</v>
      </c>
      <c r="U1251" s="209">
        <v>2.3E-2</v>
      </c>
      <c r="V1251" s="209">
        <v>2.3E-2</v>
      </c>
      <c r="W1251" s="209" t="s">
        <v>148</v>
      </c>
      <c r="X1251" s="209" t="s">
        <v>190</v>
      </c>
      <c r="Y1251" s="209" t="s">
        <v>89</v>
      </c>
      <c r="Z1251" s="209" t="s">
        <v>207</v>
      </c>
    </row>
    <row r="1252" spans="1:26" s="209" customFormat="1" ht="16.5" customHeight="1" x14ac:dyDescent="0.25">
      <c r="A1252" s="207">
        <v>4958</v>
      </c>
      <c r="B1252" s="208">
        <v>43169</v>
      </c>
      <c r="C1252" s="209" t="s">
        <v>304</v>
      </c>
      <c r="D1252" s="209">
        <v>67.900000000000006</v>
      </c>
      <c r="E1252" s="209">
        <v>70</v>
      </c>
      <c r="F1252" s="209" t="s">
        <v>187</v>
      </c>
      <c r="G1252" s="209">
        <v>916148</v>
      </c>
      <c r="H1252" s="209">
        <v>13160</v>
      </c>
      <c r="I1252" s="209">
        <v>33.700000000000003</v>
      </c>
      <c r="J1252" s="209">
        <v>68</v>
      </c>
      <c r="K1252" s="209">
        <v>68</v>
      </c>
      <c r="L1252" s="209">
        <v>33</v>
      </c>
      <c r="M1252" s="209">
        <v>0.86018237082066873</v>
      </c>
      <c r="N1252" s="209">
        <v>5.1466000000000003</v>
      </c>
      <c r="O1252" s="209">
        <v>5.1939000000000002</v>
      </c>
      <c r="P1252" s="209">
        <v>0.23577221845994503</v>
      </c>
      <c r="Q1252" s="209">
        <v>0.22500000000000001</v>
      </c>
      <c r="R1252" s="209">
        <v>5.0206</v>
      </c>
      <c r="S1252" s="209">
        <v>2.3E-2</v>
      </c>
      <c r="T1252" s="209">
        <v>2.1999999999999999E-2</v>
      </c>
      <c r="U1252" s="209">
        <v>1.9E-2</v>
      </c>
      <c r="V1252" s="209">
        <v>1.9E-2</v>
      </c>
      <c r="W1252" s="209" t="s">
        <v>148</v>
      </c>
      <c r="X1252" s="209" t="s">
        <v>190</v>
      </c>
      <c r="Y1252" s="209" t="s">
        <v>89</v>
      </c>
      <c r="Z1252" s="209" t="s">
        <v>207</v>
      </c>
    </row>
    <row r="1253" spans="1:26" s="209" customFormat="1" ht="16.5" customHeight="1" x14ac:dyDescent="0.25">
      <c r="A1253" s="207">
        <v>4957</v>
      </c>
      <c r="B1253" s="208">
        <v>43169</v>
      </c>
      <c r="C1253" s="209" t="s">
        <v>625</v>
      </c>
      <c r="D1253" s="209">
        <v>67.900000000000006</v>
      </c>
      <c r="E1253" s="209">
        <v>70</v>
      </c>
      <c r="F1253" s="209" t="s">
        <v>187</v>
      </c>
      <c r="G1253" s="209">
        <v>916148</v>
      </c>
      <c r="H1253" s="209">
        <v>13160</v>
      </c>
      <c r="I1253" s="209">
        <v>32.9</v>
      </c>
      <c r="J1253" s="209">
        <v>68.5</v>
      </c>
      <c r="K1253" s="209">
        <v>68.5</v>
      </c>
      <c r="L1253" s="209">
        <v>32.200000000000003</v>
      </c>
      <c r="M1253" s="209">
        <v>0.86438607208307883</v>
      </c>
      <c r="N1253" s="209">
        <v>5.1783999999999999</v>
      </c>
      <c r="O1253" s="209">
        <v>5.2773000000000003</v>
      </c>
      <c r="P1253" s="209">
        <v>0.29911484683105605</v>
      </c>
      <c r="Q1253" s="209">
        <v>0.32585009759789668</v>
      </c>
      <c r="R1253" s="209">
        <v>5.0206</v>
      </c>
      <c r="S1253" s="209">
        <v>2.9000000000000001E-2</v>
      </c>
      <c r="T1253" s="209">
        <v>3.1E-2</v>
      </c>
      <c r="U1253" s="209">
        <v>2.5999999999999999E-2</v>
      </c>
      <c r="V1253" s="209">
        <v>2.5999999999999999E-2</v>
      </c>
      <c r="W1253" s="209" t="s">
        <v>148</v>
      </c>
      <c r="X1253" s="209" t="s">
        <v>190</v>
      </c>
      <c r="Y1253" s="209" t="s">
        <v>89</v>
      </c>
      <c r="Z1253" s="209" t="s">
        <v>207</v>
      </c>
    </row>
    <row r="1254" spans="1:26" s="209" customFormat="1" ht="16.5" customHeight="1" x14ac:dyDescent="0.25">
      <c r="A1254" s="207">
        <v>4956</v>
      </c>
      <c r="B1254" s="208">
        <v>43169</v>
      </c>
      <c r="C1254" s="209" t="s">
        <v>237</v>
      </c>
      <c r="D1254" s="209">
        <v>67.900000000000006</v>
      </c>
      <c r="E1254" s="209">
        <v>70</v>
      </c>
      <c r="F1254" s="209" t="s">
        <v>193</v>
      </c>
      <c r="G1254" s="209">
        <v>625212</v>
      </c>
      <c r="H1254" s="209">
        <v>13160</v>
      </c>
      <c r="I1254" s="209">
        <v>21.3</v>
      </c>
      <c r="J1254" s="209">
        <v>114</v>
      </c>
      <c r="K1254" s="209">
        <v>114</v>
      </c>
      <c r="L1254" s="209">
        <v>18.2</v>
      </c>
      <c r="M1254" s="209">
        <v>0.9452237808951236</v>
      </c>
      <c r="N1254" s="209">
        <v>5.1365999999999996</v>
      </c>
      <c r="O1254" s="209">
        <v>5.3102</v>
      </c>
      <c r="P1254" s="209">
        <v>0.66501812532366644</v>
      </c>
      <c r="Q1254" s="209">
        <v>0.666339879695654</v>
      </c>
      <c r="R1254" s="209">
        <v>5.0206</v>
      </c>
      <c r="S1254" s="209">
        <v>6.5000000000000002E-2</v>
      </c>
      <c r="T1254" s="209">
        <v>6.3E-2</v>
      </c>
      <c r="U1254" s="209">
        <v>0.06</v>
      </c>
      <c r="V1254" s="209">
        <v>0.06</v>
      </c>
      <c r="W1254" s="209" t="s">
        <v>148</v>
      </c>
      <c r="X1254" s="209" t="s">
        <v>190</v>
      </c>
      <c r="Y1254" s="209" t="s">
        <v>89</v>
      </c>
      <c r="Z1254" s="209" t="s">
        <v>198</v>
      </c>
    </row>
    <row r="1255" spans="1:26" s="209" customFormat="1" ht="16.5" customHeight="1" x14ac:dyDescent="0.25">
      <c r="A1255" s="207">
        <v>4955</v>
      </c>
      <c r="B1255" s="208">
        <v>43169</v>
      </c>
      <c r="C1255" s="209" t="s">
        <v>1259</v>
      </c>
      <c r="D1255" s="209">
        <v>67.900000000000006</v>
      </c>
      <c r="E1255" s="209">
        <v>70</v>
      </c>
      <c r="F1255" s="209" t="s">
        <v>193</v>
      </c>
      <c r="G1255" s="209">
        <v>625212</v>
      </c>
      <c r="H1255" s="209">
        <v>13160</v>
      </c>
      <c r="I1255" s="209">
        <v>21.2</v>
      </c>
      <c r="J1255" s="209">
        <v>113.5</v>
      </c>
      <c r="K1255" s="209">
        <v>113.5</v>
      </c>
      <c r="L1255" s="209">
        <v>18.2</v>
      </c>
      <c r="M1255" s="209">
        <v>0.9452237808951236</v>
      </c>
      <c r="N1255" s="209">
        <v>5.1496000000000004</v>
      </c>
      <c r="O1255" s="209">
        <v>5.1143000000000001</v>
      </c>
      <c r="P1255" s="209">
        <v>0.74875672230410706</v>
      </c>
      <c r="Q1255" s="209">
        <v>0.73343743775644343</v>
      </c>
      <c r="R1255" s="209">
        <v>5.0206</v>
      </c>
      <c r="S1255" s="209">
        <v>7.2999999999999995E-2</v>
      </c>
      <c r="T1255" s="209">
        <v>7.1999999999999995E-2</v>
      </c>
      <c r="U1255" s="209">
        <v>6.9000000000000006E-2</v>
      </c>
      <c r="V1255" s="209">
        <v>6.9000000000000006E-2</v>
      </c>
      <c r="W1255" s="209" t="s">
        <v>148</v>
      </c>
      <c r="X1255" s="209" t="s">
        <v>190</v>
      </c>
      <c r="Y1255" s="209" t="s">
        <v>89</v>
      </c>
      <c r="Z1255" s="209" t="s">
        <v>198</v>
      </c>
    </row>
    <row r="1256" spans="1:26" s="209" customFormat="1" ht="16.5" customHeight="1" x14ac:dyDescent="0.25">
      <c r="A1256" s="207">
        <v>4954</v>
      </c>
      <c r="B1256" s="208">
        <v>43169</v>
      </c>
      <c r="C1256" s="209" t="s">
        <v>233</v>
      </c>
      <c r="D1256" s="209">
        <v>67.900000000000006</v>
      </c>
      <c r="E1256" s="209">
        <v>70</v>
      </c>
      <c r="F1256" s="209" t="s">
        <v>193</v>
      </c>
      <c r="G1256" s="209">
        <v>625212</v>
      </c>
      <c r="H1256" s="209">
        <v>13160</v>
      </c>
      <c r="I1256" s="209">
        <v>21.1</v>
      </c>
      <c r="J1256" s="209">
        <v>114</v>
      </c>
      <c r="K1256" s="209">
        <v>114</v>
      </c>
      <c r="L1256" s="209">
        <v>18</v>
      </c>
      <c r="M1256" s="209">
        <v>0.94648829431438131</v>
      </c>
      <c r="N1256" s="209">
        <v>5.0922999999999998</v>
      </c>
      <c r="O1256" s="209">
        <v>5.1871999999999998</v>
      </c>
      <c r="P1256" s="209">
        <v>0.68971118989762181</v>
      </c>
      <c r="Q1256" s="209">
        <v>0.7232282994064454</v>
      </c>
      <c r="R1256" s="209">
        <v>5.0206</v>
      </c>
      <c r="S1256" s="209">
        <v>6.8000000000000005E-2</v>
      </c>
      <c r="T1256" s="209">
        <v>7.0000000000000007E-2</v>
      </c>
      <c r="U1256" s="209">
        <v>6.5000000000000002E-2</v>
      </c>
      <c r="V1256" s="209">
        <v>6.5000000000000002E-2</v>
      </c>
      <c r="W1256" s="209" t="s">
        <v>148</v>
      </c>
      <c r="X1256" s="209" t="s">
        <v>190</v>
      </c>
      <c r="Y1256" s="209" t="s">
        <v>89</v>
      </c>
      <c r="Z1256" s="209" t="s">
        <v>198</v>
      </c>
    </row>
    <row r="1257" spans="1:26" s="209" customFormat="1" ht="16.5" customHeight="1" x14ac:dyDescent="0.25">
      <c r="A1257" s="207">
        <v>4953</v>
      </c>
      <c r="B1257" s="208">
        <v>43168</v>
      </c>
      <c r="C1257" s="209" t="s">
        <v>1309</v>
      </c>
      <c r="D1257" s="209">
        <v>68.5</v>
      </c>
      <c r="E1257" s="209">
        <v>77</v>
      </c>
      <c r="F1257" s="209" t="s">
        <v>193</v>
      </c>
      <c r="G1257" s="209">
        <v>625212</v>
      </c>
      <c r="H1257" s="209">
        <v>13160</v>
      </c>
      <c r="I1257" s="209">
        <v>23.9</v>
      </c>
      <c r="J1257" s="209">
        <v>114</v>
      </c>
      <c r="K1257" s="209">
        <v>114</v>
      </c>
      <c r="L1257" s="209">
        <v>20.7</v>
      </c>
      <c r="M1257" s="209">
        <v>0.92969776609724053</v>
      </c>
      <c r="N1257" s="209">
        <v>5.2790999999999997</v>
      </c>
      <c r="O1257" s="209">
        <v>5.1264000000000003</v>
      </c>
      <c r="P1257" s="209">
        <v>0.51068228930171955</v>
      </c>
      <c r="Q1257" s="209">
        <v>0.42506623497127516</v>
      </c>
      <c r="R1257" s="209">
        <v>5.0652999999999997</v>
      </c>
      <c r="S1257" s="209">
        <v>4.9000000000000002E-2</v>
      </c>
      <c r="T1257" s="209">
        <v>4.2000000000000003E-2</v>
      </c>
      <c r="U1257" s="209">
        <v>4.2000000000000003E-2</v>
      </c>
      <c r="V1257" s="209">
        <v>4.2000000000000003E-2</v>
      </c>
      <c r="W1257" s="209" t="s">
        <v>148</v>
      </c>
      <c r="X1257" s="209" t="s">
        <v>190</v>
      </c>
      <c r="Y1257" s="209" t="s">
        <v>89</v>
      </c>
      <c r="Z1257" s="209" t="s">
        <v>198</v>
      </c>
    </row>
    <row r="1258" spans="1:26" s="209" customFormat="1" ht="16.5" customHeight="1" x14ac:dyDescent="0.25">
      <c r="A1258" s="207">
        <v>4951</v>
      </c>
      <c r="B1258" s="208">
        <v>43168</v>
      </c>
      <c r="C1258" s="209" t="s">
        <v>387</v>
      </c>
      <c r="D1258" s="209">
        <v>68.5</v>
      </c>
      <c r="E1258" s="209">
        <v>77</v>
      </c>
      <c r="F1258" s="209" t="s">
        <v>193</v>
      </c>
      <c r="G1258" s="209">
        <v>625212</v>
      </c>
      <c r="H1258" s="209">
        <v>13160</v>
      </c>
      <c r="I1258" s="209">
        <v>22</v>
      </c>
      <c r="J1258" s="209">
        <v>113.5</v>
      </c>
      <c r="K1258" s="209">
        <v>113.5</v>
      </c>
      <c r="L1258" s="209">
        <v>18.899999999999999</v>
      </c>
      <c r="M1258" s="209">
        <v>0.94082446808510634</v>
      </c>
      <c r="N1258" s="209">
        <v>5.2702999999999998</v>
      </c>
      <c r="O1258" s="209">
        <v>5.2244000000000002</v>
      </c>
      <c r="P1258" s="209">
        <v>0.56185457919570414</v>
      </c>
      <c r="Q1258" s="209">
        <v>0.53633308984660344</v>
      </c>
      <c r="R1258" s="209">
        <v>5.0652999999999997</v>
      </c>
      <c r="S1258" s="209">
        <v>5.3999999999999999E-2</v>
      </c>
      <c r="T1258" s="209">
        <v>5.1999999999999998E-2</v>
      </c>
      <c r="U1258" s="209">
        <v>0.05</v>
      </c>
      <c r="V1258" s="209">
        <v>0.05</v>
      </c>
      <c r="W1258" s="209" t="s">
        <v>148</v>
      </c>
      <c r="X1258" s="209" t="s">
        <v>190</v>
      </c>
      <c r="Y1258" s="209" t="s">
        <v>89</v>
      </c>
      <c r="Z1258" s="209" t="s">
        <v>198</v>
      </c>
    </row>
    <row r="1259" spans="1:26" s="209" customFormat="1" ht="16.5" customHeight="1" x14ac:dyDescent="0.25">
      <c r="A1259" s="207">
        <v>4952</v>
      </c>
      <c r="B1259" s="208">
        <v>43168</v>
      </c>
      <c r="C1259" s="209" t="s">
        <v>648</v>
      </c>
      <c r="D1259" s="209">
        <v>68.5</v>
      </c>
      <c r="E1259" s="209">
        <v>77</v>
      </c>
      <c r="F1259" s="209" t="s">
        <v>187</v>
      </c>
      <c r="G1259" s="209">
        <v>916148</v>
      </c>
      <c r="H1259" s="209">
        <v>13160</v>
      </c>
      <c r="I1259" s="209">
        <v>34.700000000000003</v>
      </c>
      <c r="J1259" s="209">
        <v>68.5</v>
      </c>
      <c r="K1259" s="209">
        <v>68.5</v>
      </c>
      <c r="L1259" s="209">
        <v>33.9</v>
      </c>
      <c r="M1259" s="209">
        <v>0.8555018137847642</v>
      </c>
      <c r="N1259" s="209">
        <v>5.0857000000000001</v>
      </c>
      <c r="O1259" s="209">
        <v>5.1393000000000004</v>
      </c>
      <c r="P1259" s="209">
        <v>0.24096657651076933</v>
      </c>
      <c r="Q1259" s="209">
        <v>0.23336011687363042</v>
      </c>
      <c r="R1259" s="209">
        <v>5.0652999999999997</v>
      </c>
      <c r="S1259" s="209">
        <v>2.4E-2</v>
      </c>
      <c r="T1259" s="209">
        <v>2.3E-2</v>
      </c>
      <c r="U1259" s="209">
        <v>0.02</v>
      </c>
      <c r="V1259" s="209">
        <v>0.02</v>
      </c>
      <c r="W1259" s="209" t="s">
        <v>148</v>
      </c>
      <c r="X1259" s="209" t="s">
        <v>190</v>
      </c>
      <c r="Y1259" s="209" t="s">
        <v>89</v>
      </c>
      <c r="Z1259" s="209" t="s">
        <v>207</v>
      </c>
    </row>
    <row r="1260" spans="1:26" s="209" customFormat="1" ht="16.5" customHeight="1" x14ac:dyDescent="0.25">
      <c r="A1260" s="207">
        <v>4950</v>
      </c>
      <c r="B1260" s="208">
        <v>43168</v>
      </c>
      <c r="C1260" s="209" t="s">
        <v>219</v>
      </c>
      <c r="D1260" s="209">
        <v>68.5</v>
      </c>
      <c r="E1260" s="209">
        <v>77</v>
      </c>
      <c r="F1260" s="209" t="s">
        <v>187</v>
      </c>
      <c r="G1260" s="209">
        <v>916148</v>
      </c>
      <c r="H1260" s="209">
        <v>13160</v>
      </c>
      <c r="I1260" s="209">
        <v>33.5</v>
      </c>
      <c r="J1260" s="209">
        <v>71</v>
      </c>
      <c r="K1260" s="209">
        <v>71</v>
      </c>
      <c r="L1260" s="209">
        <v>32.5</v>
      </c>
      <c r="M1260" s="209">
        <v>0.86280487804878048</v>
      </c>
      <c r="N1260" s="209">
        <v>5.1574</v>
      </c>
      <c r="O1260" s="209">
        <v>5.21</v>
      </c>
      <c r="P1260" s="209">
        <v>0.2749092847412789</v>
      </c>
      <c r="Q1260" s="209">
        <v>0.22628472153673035</v>
      </c>
      <c r="R1260" s="209">
        <v>5.0652999999999997</v>
      </c>
      <c r="S1260" s="209">
        <v>2.7E-2</v>
      </c>
      <c r="T1260" s="209">
        <v>2.1999999999999999E-2</v>
      </c>
      <c r="U1260" s="209">
        <v>2.1000000000000001E-2</v>
      </c>
      <c r="V1260" s="209">
        <v>2.1000000000000001E-2</v>
      </c>
      <c r="W1260" s="209" t="s">
        <v>148</v>
      </c>
      <c r="X1260" s="209" t="s">
        <v>190</v>
      </c>
      <c r="Y1260" s="209" t="s">
        <v>89</v>
      </c>
      <c r="Z1260" s="209" t="s">
        <v>207</v>
      </c>
    </row>
    <row r="1261" spans="1:26" s="209" customFormat="1" ht="16.5" customHeight="1" x14ac:dyDescent="0.25">
      <c r="A1261" s="207">
        <v>4949</v>
      </c>
      <c r="B1261" s="208">
        <v>43168</v>
      </c>
      <c r="C1261" s="209" t="s">
        <v>278</v>
      </c>
      <c r="D1261" s="209">
        <v>68.5</v>
      </c>
      <c r="E1261" s="209">
        <v>77</v>
      </c>
      <c r="F1261" s="209" t="s">
        <v>187</v>
      </c>
      <c r="G1261" s="209">
        <v>916148</v>
      </c>
      <c r="H1261" s="209">
        <v>13160</v>
      </c>
      <c r="I1261" s="209">
        <v>32.799999999999997</v>
      </c>
      <c r="J1261" s="209">
        <v>69.5</v>
      </c>
      <c r="K1261" s="209">
        <v>69.5</v>
      </c>
      <c r="L1261" s="209">
        <v>32</v>
      </c>
      <c r="M1261" s="209">
        <v>0.86544342507645255</v>
      </c>
      <c r="N1261" s="209">
        <v>5.0689000000000002</v>
      </c>
      <c r="O1261" s="209">
        <v>5.1755000000000004</v>
      </c>
      <c r="P1261" s="209">
        <v>0.2401705723254299</v>
      </c>
      <c r="Q1261" s="209">
        <v>0.25</v>
      </c>
      <c r="R1261" s="209">
        <v>5.0652999999999997</v>
      </c>
      <c r="S1261" s="209">
        <v>2.4E-2</v>
      </c>
      <c r="T1261" s="209">
        <v>2.4E-2</v>
      </c>
      <c r="U1261" s="209">
        <v>2.1000000000000001E-2</v>
      </c>
      <c r="V1261" s="209">
        <v>2.1000000000000001E-2</v>
      </c>
      <c r="W1261" s="209" t="s">
        <v>148</v>
      </c>
      <c r="X1261" s="209" t="s">
        <v>190</v>
      </c>
      <c r="Y1261" s="209" t="s">
        <v>89</v>
      </c>
      <c r="Z1261" s="209" t="s">
        <v>207</v>
      </c>
    </row>
    <row r="1262" spans="1:26" s="209" customFormat="1" ht="16.5" customHeight="1" x14ac:dyDescent="0.25">
      <c r="A1262" s="207">
        <v>4948</v>
      </c>
      <c r="B1262" s="208">
        <v>43168</v>
      </c>
      <c r="C1262" s="209" t="s">
        <v>230</v>
      </c>
      <c r="D1262" s="209">
        <v>68.5</v>
      </c>
      <c r="E1262" s="209">
        <v>77</v>
      </c>
      <c r="F1262" s="209" t="s">
        <v>187</v>
      </c>
      <c r="G1262" s="209">
        <v>916148</v>
      </c>
      <c r="H1262" s="209">
        <v>13160</v>
      </c>
      <c r="I1262" s="209">
        <v>33.9</v>
      </c>
      <c r="J1262" s="209">
        <v>69</v>
      </c>
      <c r="K1262" s="209">
        <v>69</v>
      </c>
      <c r="L1262" s="209">
        <v>33.1</v>
      </c>
      <c r="M1262" s="209">
        <v>0.85965978128797083</v>
      </c>
      <c r="N1262" s="209">
        <v>5.1586999999999996</v>
      </c>
      <c r="O1262" s="209">
        <v>5.1474000000000002</v>
      </c>
      <c r="P1262" s="209">
        <v>0.34626932264624011</v>
      </c>
      <c r="Q1262" s="209">
        <v>0.31502457899828246</v>
      </c>
      <c r="R1262" s="209">
        <v>5.0652999999999997</v>
      </c>
      <c r="S1262" s="209">
        <v>3.4000000000000002E-2</v>
      </c>
      <c r="T1262" s="209">
        <v>3.1E-2</v>
      </c>
      <c r="U1262" s="209">
        <v>2.8000000000000001E-2</v>
      </c>
      <c r="V1262" s="209">
        <v>2.8000000000000001E-2</v>
      </c>
      <c r="W1262" s="209" t="s">
        <v>148</v>
      </c>
      <c r="X1262" s="209" t="s">
        <v>190</v>
      </c>
      <c r="Y1262" s="209" t="s">
        <v>89</v>
      </c>
      <c r="Z1262" s="209" t="s">
        <v>207</v>
      </c>
    </row>
    <row r="1263" spans="1:26" s="209" customFormat="1" ht="16.5" customHeight="1" x14ac:dyDescent="0.25">
      <c r="A1263" s="207">
        <v>4947</v>
      </c>
      <c r="B1263" s="208">
        <v>43168</v>
      </c>
      <c r="C1263" s="209" t="s">
        <v>1270</v>
      </c>
      <c r="D1263" s="209">
        <v>68.5</v>
      </c>
      <c r="E1263" s="209">
        <v>77</v>
      </c>
      <c r="F1263" s="209" t="s">
        <v>193</v>
      </c>
      <c r="G1263" s="209">
        <v>625212</v>
      </c>
      <c r="H1263" s="209">
        <v>13160</v>
      </c>
      <c r="I1263" s="209">
        <v>22.1</v>
      </c>
      <c r="J1263" s="209">
        <v>113.5</v>
      </c>
      <c r="K1263" s="209">
        <v>113.5</v>
      </c>
      <c r="L1263" s="209">
        <v>19</v>
      </c>
      <c r="M1263" s="209">
        <v>0.94019933554817281</v>
      </c>
      <c r="N1263" s="209">
        <v>5.2102000000000004</v>
      </c>
      <c r="O1263" s="209">
        <v>5.2224000000000004</v>
      </c>
      <c r="P1263" s="209">
        <v>0.58630564823406317</v>
      </c>
      <c r="Q1263" s="209">
        <v>0.61860896689238554</v>
      </c>
      <c r="R1263" s="209">
        <v>5.0652999999999997</v>
      </c>
      <c r="S1263" s="209">
        <v>5.7000000000000002E-2</v>
      </c>
      <c r="T1263" s="209">
        <v>0.06</v>
      </c>
      <c r="U1263" s="209">
        <v>5.5E-2</v>
      </c>
      <c r="V1263" s="209">
        <v>5.5E-2</v>
      </c>
      <c r="W1263" s="209" t="s">
        <v>148</v>
      </c>
      <c r="X1263" s="209" t="s">
        <v>190</v>
      </c>
      <c r="Y1263" s="209" t="s">
        <v>89</v>
      </c>
      <c r="Z1263" s="209" t="s">
        <v>198</v>
      </c>
    </row>
    <row r="1264" spans="1:26" s="209" customFormat="1" ht="16.5" customHeight="1" x14ac:dyDescent="0.25">
      <c r="A1264" s="207">
        <v>4946</v>
      </c>
      <c r="B1264" s="208">
        <v>43168</v>
      </c>
      <c r="C1264" s="209" t="s">
        <v>435</v>
      </c>
      <c r="D1264" s="209">
        <v>68.5</v>
      </c>
      <c r="E1264" s="209">
        <v>77</v>
      </c>
      <c r="F1264" s="209" t="s">
        <v>193</v>
      </c>
      <c r="G1264" s="209">
        <v>625212</v>
      </c>
      <c r="H1264" s="209">
        <v>13160</v>
      </c>
      <c r="I1264" s="209">
        <v>22.6</v>
      </c>
      <c r="J1264" s="209">
        <v>114</v>
      </c>
      <c r="K1264" s="209">
        <v>114</v>
      </c>
      <c r="L1264" s="209">
        <v>19.5</v>
      </c>
      <c r="M1264" s="209">
        <v>0.9370860927152318</v>
      </c>
      <c r="N1264" s="209">
        <v>5.1833</v>
      </c>
      <c r="O1264" s="209">
        <v>5.2095000000000002</v>
      </c>
      <c r="P1264" s="209">
        <v>0.53211379385228919</v>
      </c>
      <c r="Q1264" s="209">
        <v>0.52451878467218138</v>
      </c>
      <c r="R1264" s="209">
        <v>5.0652999999999997</v>
      </c>
      <c r="S1264" s="209">
        <v>5.1999999999999998E-2</v>
      </c>
      <c r="T1264" s="209">
        <v>5.0999999999999997E-2</v>
      </c>
      <c r="U1264" s="209">
        <v>4.8000000000000001E-2</v>
      </c>
      <c r="V1264" s="209">
        <v>4.8000000000000001E-2</v>
      </c>
      <c r="W1264" s="209" t="s">
        <v>148</v>
      </c>
      <c r="X1264" s="209" t="s">
        <v>190</v>
      </c>
      <c r="Y1264" s="209" t="s">
        <v>89</v>
      </c>
      <c r="Z1264" s="209" t="s">
        <v>198</v>
      </c>
    </row>
    <row r="1265" spans="1:26" s="209" customFormat="1" ht="16.5" customHeight="1" x14ac:dyDescent="0.25">
      <c r="A1265" s="207">
        <v>4945</v>
      </c>
      <c r="B1265" s="208">
        <v>43168</v>
      </c>
      <c r="C1265" s="209" t="s">
        <v>479</v>
      </c>
      <c r="D1265" s="209">
        <v>68.5</v>
      </c>
      <c r="E1265" s="209">
        <v>77</v>
      </c>
      <c r="F1265" s="209" t="s">
        <v>193</v>
      </c>
      <c r="G1265" s="209">
        <v>625212</v>
      </c>
      <c r="H1265" s="209">
        <v>13160</v>
      </c>
      <c r="I1265" s="209">
        <v>22.1</v>
      </c>
      <c r="J1265" s="209">
        <v>114</v>
      </c>
      <c r="K1265" s="209">
        <v>114</v>
      </c>
      <c r="L1265" s="209">
        <v>19</v>
      </c>
      <c r="M1265" s="209">
        <v>0.94019933554817281</v>
      </c>
      <c r="N1265" s="209">
        <v>5.2781000000000002</v>
      </c>
      <c r="O1265" s="209">
        <v>5.1492000000000004</v>
      </c>
      <c r="P1265" s="209">
        <v>0.59394645924229561</v>
      </c>
      <c r="Q1265" s="209">
        <v>0.49811620239669918</v>
      </c>
      <c r="R1265" s="209">
        <v>5.0652999999999997</v>
      </c>
      <c r="S1265" s="209">
        <v>5.7000000000000002E-2</v>
      </c>
      <c r="T1265" s="209">
        <v>4.9000000000000002E-2</v>
      </c>
      <c r="U1265" s="209">
        <v>0.05</v>
      </c>
      <c r="V1265" s="209">
        <v>0.05</v>
      </c>
      <c r="W1265" s="209" t="s">
        <v>148</v>
      </c>
      <c r="X1265" s="209" t="s">
        <v>190</v>
      </c>
      <c r="Y1265" s="209" t="s">
        <v>89</v>
      </c>
      <c r="Z1265" s="209" t="s">
        <v>198</v>
      </c>
    </row>
    <row r="1266" spans="1:26" s="209" customFormat="1" ht="16.5" customHeight="1" x14ac:dyDescent="0.25">
      <c r="A1266" s="207">
        <v>4944</v>
      </c>
      <c r="B1266" s="208">
        <v>43167</v>
      </c>
      <c r="C1266" s="209" t="s">
        <v>664</v>
      </c>
      <c r="D1266" s="209">
        <v>65.8</v>
      </c>
      <c r="E1266" s="209">
        <v>73</v>
      </c>
      <c r="F1266" s="209" t="s">
        <v>193</v>
      </c>
      <c r="G1266" s="209">
        <v>625212</v>
      </c>
      <c r="H1266" s="209">
        <v>13160</v>
      </c>
      <c r="I1266" s="209">
        <v>22.5</v>
      </c>
      <c r="J1266" s="209">
        <v>113</v>
      </c>
      <c r="K1266" s="209">
        <v>113</v>
      </c>
      <c r="L1266" s="209">
        <v>19.399999999999999</v>
      </c>
      <c r="M1266" s="209">
        <v>0.9377070907886017</v>
      </c>
      <c r="N1266" s="209">
        <v>5.1492000000000004</v>
      </c>
      <c r="O1266" s="209">
        <v>5.0377000000000001</v>
      </c>
      <c r="P1266" s="209">
        <v>0.59223228878710232</v>
      </c>
      <c r="Q1266" s="209">
        <v>0.51841784539639624</v>
      </c>
      <c r="R1266" s="209">
        <v>4.9558999999999997</v>
      </c>
      <c r="S1266" s="209">
        <v>5.7000000000000002E-2</v>
      </c>
      <c r="T1266" s="209">
        <v>5.0999999999999997E-2</v>
      </c>
      <c r="U1266" s="209">
        <v>5.0999999999999997E-2</v>
      </c>
      <c r="V1266" s="209">
        <v>5.0999999999999997E-2</v>
      </c>
      <c r="W1266" s="209" t="s">
        <v>148</v>
      </c>
      <c r="X1266" s="209" t="s">
        <v>190</v>
      </c>
      <c r="Y1266" s="209" t="s">
        <v>89</v>
      </c>
      <c r="Z1266" s="209" t="s">
        <v>198</v>
      </c>
    </row>
    <row r="1267" spans="1:26" s="209" customFormat="1" ht="16.5" customHeight="1" x14ac:dyDescent="0.25">
      <c r="A1267" s="207">
        <v>4943</v>
      </c>
      <c r="B1267" s="208">
        <v>43167</v>
      </c>
      <c r="C1267" s="209" t="s">
        <v>204</v>
      </c>
      <c r="D1267" s="209">
        <v>65.8</v>
      </c>
      <c r="E1267" s="209">
        <v>73</v>
      </c>
      <c r="F1267" s="209" t="s">
        <v>193</v>
      </c>
      <c r="G1267" s="209">
        <v>625212</v>
      </c>
      <c r="H1267" s="209">
        <v>13160</v>
      </c>
      <c r="I1267" s="209">
        <v>22.2</v>
      </c>
      <c r="J1267" s="209">
        <v>113</v>
      </c>
      <c r="K1267" s="209">
        <v>113</v>
      </c>
      <c r="L1267" s="209">
        <v>19.100000000000001</v>
      </c>
      <c r="M1267" s="209">
        <v>0.93957503320053126</v>
      </c>
      <c r="N1267" s="209">
        <v>5.2470999999999997</v>
      </c>
      <c r="O1267" s="209">
        <v>5.2664999999999997</v>
      </c>
      <c r="P1267" s="209">
        <v>0.76230593837648053</v>
      </c>
      <c r="Q1267" s="209">
        <v>0.75449766944450047</v>
      </c>
      <c r="R1267" s="209">
        <v>4.9558999999999997</v>
      </c>
      <c r="S1267" s="209">
        <v>7.1999999999999995E-2</v>
      </c>
      <c r="T1267" s="209">
        <v>7.0999999999999994E-2</v>
      </c>
      <c r="U1267" s="209">
        <v>6.7000000000000004E-2</v>
      </c>
      <c r="V1267" s="209">
        <v>6.7000000000000004E-2</v>
      </c>
      <c r="W1267" s="209" t="s">
        <v>148</v>
      </c>
      <c r="X1267" s="209" t="s">
        <v>190</v>
      </c>
      <c r="Y1267" s="209" t="s">
        <v>89</v>
      </c>
      <c r="Z1267" s="209" t="s">
        <v>198</v>
      </c>
    </row>
    <row r="1268" spans="1:26" s="209" customFormat="1" ht="16.5" customHeight="1" x14ac:dyDescent="0.25">
      <c r="A1268" s="207">
        <v>4942</v>
      </c>
      <c r="B1268" s="208">
        <v>43167</v>
      </c>
      <c r="C1268" s="209" t="s">
        <v>1035</v>
      </c>
      <c r="D1268" s="209">
        <v>65.8</v>
      </c>
      <c r="E1268" s="209">
        <v>73</v>
      </c>
      <c r="F1268" s="209" t="s">
        <v>193</v>
      </c>
      <c r="G1268" s="209">
        <v>625212</v>
      </c>
      <c r="H1268" s="209">
        <v>13160</v>
      </c>
      <c r="I1268" s="209">
        <v>22.6</v>
      </c>
      <c r="J1268" s="209">
        <v>113</v>
      </c>
      <c r="K1268" s="209">
        <v>113</v>
      </c>
      <c r="L1268" s="209">
        <v>19.5</v>
      </c>
      <c r="M1268" s="209">
        <v>0.9370860927152318</v>
      </c>
      <c r="N1268" s="209">
        <v>5.1988000000000003</v>
      </c>
      <c r="O1268" s="209">
        <v>5.1901999999999999</v>
      </c>
      <c r="P1268" s="209">
        <v>0.68185798744930293</v>
      </c>
      <c r="Q1268" s="209">
        <v>0.63883895962388271</v>
      </c>
      <c r="R1268" s="209">
        <v>4.9558999999999997</v>
      </c>
      <c r="S1268" s="209">
        <v>6.5000000000000002E-2</v>
      </c>
      <c r="T1268" s="209">
        <v>6.0999999999999999E-2</v>
      </c>
      <c r="U1268" s="209">
        <v>5.8999999999999997E-2</v>
      </c>
      <c r="V1268" s="209">
        <v>5.8999999999999997E-2</v>
      </c>
      <c r="W1268" s="209" t="s">
        <v>148</v>
      </c>
      <c r="X1268" s="209" t="s">
        <v>190</v>
      </c>
      <c r="Y1268" s="209" t="s">
        <v>89</v>
      </c>
      <c r="Z1268" s="209" t="s">
        <v>198</v>
      </c>
    </row>
    <row r="1269" spans="1:26" s="209" customFormat="1" ht="16.5" customHeight="1" x14ac:dyDescent="0.25">
      <c r="A1269" s="207">
        <v>4941</v>
      </c>
      <c r="B1269" s="208">
        <v>43167</v>
      </c>
      <c r="C1269" s="209" t="s">
        <v>229</v>
      </c>
      <c r="D1269" s="209">
        <v>65.8</v>
      </c>
      <c r="E1269" s="209">
        <v>73</v>
      </c>
      <c r="F1269" s="209" t="s">
        <v>193</v>
      </c>
      <c r="G1269" s="209">
        <v>625212</v>
      </c>
      <c r="H1269" s="209">
        <v>13160</v>
      </c>
      <c r="I1269" s="209">
        <v>22.6</v>
      </c>
      <c r="J1269" s="209">
        <v>113</v>
      </c>
      <c r="K1269" s="209">
        <v>113</v>
      </c>
      <c r="L1269" s="209">
        <v>19.5</v>
      </c>
      <c r="M1269" s="209">
        <v>0.9370860927152318</v>
      </c>
      <c r="N1269" s="209">
        <v>5.2812000000000001</v>
      </c>
      <c r="O1269" s="209">
        <v>5.1475999999999997</v>
      </c>
      <c r="P1269" s="209">
        <v>0.69266530801670745</v>
      </c>
      <c r="Q1269" s="209">
        <v>0.69591638249359344</v>
      </c>
      <c r="R1269" s="209">
        <v>4.9558999999999997</v>
      </c>
      <c r="S1269" s="209">
        <v>6.5000000000000002E-2</v>
      </c>
      <c r="T1269" s="209">
        <v>6.7000000000000004E-2</v>
      </c>
      <c r="U1269" s="209">
        <v>6.2E-2</v>
      </c>
      <c r="V1269" s="209">
        <v>6.2E-2</v>
      </c>
      <c r="W1269" s="209" t="s">
        <v>148</v>
      </c>
      <c r="X1269" s="209" t="s">
        <v>190</v>
      </c>
      <c r="Y1269" s="209" t="s">
        <v>89</v>
      </c>
      <c r="Z1269" s="209" t="s">
        <v>198</v>
      </c>
    </row>
    <row r="1270" spans="1:26" s="209" customFormat="1" ht="16.5" customHeight="1" x14ac:dyDescent="0.25">
      <c r="A1270" s="207">
        <v>4940</v>
      </c>
      <c r="B1270" s="208">
        <v>43167</v>
      </c>
      <c r="C1270" s="209" t="s">
        <v>504</v>
      </c>
      <c r="D1270" s="209">
        <v>65.8</v>
      </c>
      <c r="E1270" s="209">
        <v>73</v>
      </c>
      <c r="F1270" s="209" t="s">
        <v>193</v>
      </c>
      <c r="G1270" s="209">
        <v>625212</v>
      </c>
      <c r="H1270" s="209">
        <v>13160</v>
      </c>
      <c r="I1270" s="209">
        <v>22.6</v>
      </c>
      <c r="J1270" s="209">
        <v>113.5</v>
      </c>
      <c r="K1270" s="209">
        <v>113.5</v>
      </c>
      <c r="L1270" s="209">
        <v>19.5</v>
      </c>
      <c r="M1270" s="209">
        <v>0.9370860927152318</v>
      </c>
      <c r="N1270" s="209">
        <v>5.1097000000000001</v>
      </c>
      <c r="O1270" s="209">
        <v>5.2485999999999997</v>
      </c>
      <c r="P1270" s="209">
        <v>0.78358562521439101</v>
      </c>
      <c r="Q1270" s="209">
        <v>0.74134264210335155</v>
      </c>
      <c r="R1270" s="209">
        <v>4.9558999999999997</v>
      </c>
      <c r="S1270" s="209">
        <v>7.5999999999999998E-2</v>
      </c>
      <c r="T1270" s="209">
        <v>7.0000000000000007E-2</v>
      </c>
      <c r="U1270" s="209">
        <v>6.8000000000000005E-2</v>
      </c>
      <c r="V1270" s="209">
        <v>6.8000000000000005E-2</v>
      </c>
      <c r="W1270" s="209" t="s">
        <v>148</v>
      </c>
      <c r="X1270" s="209" t="s">
        <v>190</v>
      </c>
      <c r="Y1270" s="209" t="s">
        <v>89</v>
      </c>
      <c r="Z1270" s="209" t="s">
        <v>198</v>
      </c>
    </row>
    <row r="1271" spans="1:26" s="209" customFormat="1" ht="16.5" customHeight="1" x14ac:dyDescent="0.25">
      <c r="A1271" s="207">
        <v>4939</v>
      </c>
      <c r="B1271" s="208">
        <v>43167</v>
      </c>
      <c r="C1271" s="209" t="s">
        <v>494</v>
      </c>
      <c r="D1271" s="209">
        <v>65.8</v>
      </c>
      <c r="E1271" s="209">
        <v>73</v>
      </c>
      <c r="F1271" s="209" t="s">
        <v>187</v>
      </c>
      <c r="G1271" s="209">
        <v>916148</v>
      </c>
      <c r="H1271" s="209">
        <v>13160</v>
      </c>
      <c r="I1271" s="209">
        <v>34.4</v>
      </c>
      <c r="J1271" s="209">
        <v>67</v>
      </c>
      <c r="K1271" s="209">
        <v>67</v>
      </c>
      <c r="L1271" s="209">
        <v>33.799999999999997</v>
      </c>
      <c r="M1271" s="209">
        <v>0.85601935874168178</v>
      </c>
      <c r="N1271" s="209">
        <v>5.1496000000000004</v>
      </c>
      <c r="O1271" s="209">
        <v>5.1923000000000004</v>
      </c>
      <c r="P1271" s="209">
        <v>0.40524304364494851</v>
      </c>
      <c r="Q1271" s="209">
        <v>0.36669525212373133</v>
      </c>
      <c r="R1271" s="209">
        <v>4.9558999999999997</v>
      </c>
      <c r="S1271" s="209">
        <v>3.9E-2</v>
      </c>
      <c r="T1271" s="209">
        <v>3.5000000000000003E-2</v>
      </c>
      <c r="U1271" s="209">
        <v>3.2000000000000001E-2</v>
      </c>
      <c r="V1271" s="209">
        <v>3.2000000000000001E-2</v>
      </c>
      <c r="W1271" s="209" t="s">
        <v>148</v>
      </c>
      <c r="X1271" s="209" t="s">
        <v>190</v>
      </c>
      <c r="Y1271" s="209" t="s">
        <v>89</v>
      </c>
      <c r="Z1271" s="209" t="s">
        <v>207</v>
      </c>
    </row>
    <row r="1272" spans="1:26" s="209" customFormat="1" ht="16.5" customHeight="1" x14ac:dyDescent="0.25">
      <c r="A1272" s="207">
        <v>4938</v>
      </c>
      <c r="B1272" s="208">
        <v>43166</v>
      </c>
      <c r="C1272" s="209" t="s">
        <v>279</v>
      </c>
      <c r="D1272" s="209">
        <v>68.7</v>
      </c>
      <c r="E1272" s="209">
        <v>42</v>
      </c>
      <c r="F1272" s="209" t="s">
        <v>187</v>
      </c>
      <c r="G1272" s="209">
        <v>916148</v>
      </c>
      <c r="H1272" s="209">
        <v>13160</v>
      </c>
      <c r="I1272" s="209">
        <v>35.1</v>
      </c>
      <c r="J1272" s="209">
        <v>77</v>
      </c>
      <c r="K1272" s="209">
        <v>77</v>
      </c>
      <c r="L1272" s="209">
        <v>33.6</v>
      </c>
      <c r="M1272" s="209">
        <v>0.85705632949727439</v>
      </c>
      <c r="N1272" s="209">
        <v>5.0735999999999999</v>
      </c>
      <c r="O1272" s="209">
        <v>4.9820000000000002</v>
      </c>
      <c r="P1272" s="209">
        <v>0.161</v>
      </c>
      <c r="Q1272" s="209">
        <v>0.14899999999999999</v>
      </c>
      <c r="R1272" s="209">
        <v>4.8071000000000002</v>
      </c>
      <c r="S1272" s="209">
        <v>1.4999999999999999E-2</v>
      </c>
      <c r="T1272" s="209">
        <v>1.4E-2</v>
      </c>
      <c r="U1272" s="209">
        <v>1.2E-2</v>
      </c>
      <c r="V1272" s="209">
        <v>1.2E-2</v>
      </c>
      <c r="W1272" s="209" t="s">
        <v>148</v>
      </c>
      <c r="X1272" s="209" t="s">
        <v>189</v>
      </c>
      <c r="Y1272" s="209" t="s">
        <v>89</v>
      </c>
      <c r="Z1272" s="209" t="s">
        <v>207</v>
      </c>
    </row>
    <row r="1273" spans="1:26" s="209" customFormat="1" ht="16.5" customHeight="1" x14ac:dyDescent="0.25">
      <c r="A1273" s="207">
        <v>4937</v>
      </c>
      <c r="B1273" s="208">
        <v>43166</v>
      </c>
      <c r="C1273" s="209" t="s">
        <v>631</v>
      </c>
      <c r="D1273" s="209">
        <v>68.7</v>
      </c>
      <c r="E1273" s="209">
        <v>42</v>
      </c>
      <c r="F1273" s="209" t="s">
        <v>187</v>
      </c>
      <c r="G1273" s="209">
        <v>916148</v>
      </c>
      <c r="H1273" s="209">
        <v>13160</v>
      </c>
      <c r="I1273" s="209">
        <v>36.200000000000003</v>
      </c>
      <c r="J1273" s="209">
        <v>77.5</v>
      </c>
      <c r="K1273" s="209">
        <v>77.5</v>
      </c>
      <c r="L1273" s="209">
        <v>34.6</v>
      </c>
      <c r="M1273" s="209">
        <v>0.85189644792293806</v>
      </c>
      <c r="N1273" s="209">
        <v>4.8375000000000004</v>
      </c>
      <c r="O1273" s="209">
        <v>4.9825999999999997</v>
      </c>
      <c r="P1273" s="209">
        <v>0.215</v>
      </c>
      <c r="Q1273" s="209">
        <v>0.22</v>
      </c>
      <c r="R1273" s="209">
        <v>4.8071000000000002</v>
      </c>
      <c r="S1273" s="209">
        <v>2.1000000000000001E-2</v>
      </c>
      <c r="T1273" s="209">
        <v>2.1000000000000001E-2</v>
      </c>
      <c r="U1273" s="209">
        <v>1.7999999999999999E-2</v>
      </c>
      <c r="V1273" s="209">
        <v>1.7999999999999999E-2</v>
      </c>
      <c r="W1273" s="209" t="s">
        <v>148</v>
      </c>
      <c r="X1273" s="209" t="s">
        <v>189</v>
      </c>
      <c r="Y1273" s="209" t="s">
        <v>89</v>
      </c>
      <c r="Z1273" s="209" t="s">
        <v>207</v>
      </c>
    </row>
    <row r="1274" spans="1:26" s="209" customFormat="1" ht="16.5" customHeight="1" x14ac:dyDescent="0.25">
      <c r="A1274" s="207">
        <v>4936</v>
      </c>
      <c r="B1274" s="208">
        <v>43166</v>
      </c>
      <c r="C1274" s="209" t="s">
        <v>1308</v>
      </c>
      <c r="D1274" s="209">
        <v>68.7</v>
      </c>
      <c r="E1274" s="209">
        <v>42</v>
      </c>
      <c r="F1274" s="209" t="s">
        <v>193</v>
      </c>
      <c r="G1274" s="209">
        <v>625212</v>
      </c>
      <c r="H1274" s="209">
        <v>13160</v>
      </c>
      <c r="I1274" s="209">
        <v>21.3</v>
      </c>
      <c r="J1274" s="209">
        <v>109</v>
      </c>
      <c r="K1274" s="209">
        <v>109</v>
      </c>
      <c r="L1274" s="209">
        <v>18.5</v>
      </c>
      <c r="M1274" s="209">
        <v>0.94333333333333336</v>
      </c>
      <c r="N1274" s="209">
        <v>4.9627999999999997</v>
      </c>
      <c r="O1274" s="209">
        <v>4.8114999999999997</v>
      </c>
      <c r="P1274" s="209">
        <v>0.57499999999999996</v>
      </c>
      <c r="Q1274" s="209">
        <v>0.55900000000000005</v>
      </c>
      <c r="R1274" s="209">
        <v>4.8071000000000002</v>
      </c>
      <c r="S1274" s="209">
        <v>5.6000000000000001E-2</v>
      </c>
      <c r="T1274" s="209">
        <v>5.6000000000000001E-2</v>
      </c>
      <c r="U1274" s="209">
        <v>5.2999999999999999E-2</v>
      </c>
      <c r="V1274" s="209">
        <v>5.2999999999999999E-2</v>
      </c>
      <c r="W1274" s="209" t="s">
        <v>148</v>
      </c>
      <c r="X1274" s="209" t="s">
        <v>189</v>
      </c>
      <c r="Y1274" s="209" t="s">
        <v>89</v>
      </c>
      <c r="Z1274" s="209" t="s">
        <v>198</v>
      </c>
    </row>
    <row r="1275" spans="1:26" s="209" customFormat="1" ht="16.5" customHeight="1" x14ac:dyDescent="0.25">
      <c r="A1275" s="207">
        <v>4935</v>
      </c>
      <c r="B1275" s="208">
        <v>43166</v>
      </c>
      <c r="C1275" s="209" t="s">
        <v>1278</v>
      </c>
      <c r="D1275" s="209">
        <v>68.7</v>
      </c>
      <c r="E1275" s="209">
        <v>42</v>
      </c>
      <c r="F1275" s="209" t="s">
        <v>193</v>
      </c>
      <c r="G1275" s="209">
        <v>625212</v>
      </c>
      <c r="H1275" s="209">
        <v>13160</v>
      </c>
      <c r="I1275" s="209">
        <v>22.2</v>
      </c>
      <c r="J1275" s="209">
        <v>112</v>
      </c>
      <c r="K1275" s="209">
        <v>112</v>
      </c>
      <c r="L1275" s="209">
        <v>19.2</v>
      </c>
      <c r="M1275" s="209">
        <v>0.93895155938951569</v>
      </c>
      <c r="N1275" s="209">
        <v>4.9025999999999996</v>
      </c>
      <c r="O1275" s="209">
        <v>4.9779</v>
      </c>
      <c r="P1275" s="209">
        <v>0.52800000000000002</v>
      </c>
      <c r="Q1275" s="209">
        <v>0.53200000000000003</v>
      </c>
      <c r="R1275" s="209">
        <v>4.8071000000000002</v>
      </c>
      <c r="S1275" s="209">
        <v>5.1999999999999998E-2</v>
      </c>
      <c r="T1275" s="209">
        <v>5.0999999999999997E-2</v>
      </c>
      <c r="U1275" s="209">
        <v>4.8000000000000001E-2</v>
      </c>
      <c r="V1275" s="209">
        <v>4.8000000000000001E-2</v>
      </c>
      <c r="W1275" s="209" t="s">
        <v>148</v>
      </c>
      <c r="X1275" s="209" t="s">
        <v>189</v>
      </c>
      <c r="Y1275" s="209" t="s">
        <v>89</v>
      </c>
      <c r="Z1275" s="209" t="s">
        <v>198</v>
      </c>
    </row>
    <row r="1276" spans="1:26" s="209" customFormat="1" ht="16.5" customHeight="1" x14ac:dyDescent="0.25">
      <c r="A1276" s="207">
        <v>4934</v>
      </c>
      <c r="B1276" s="208">
        <v>43165</v>
      </c>
      <c r="C1276" s="209" t="s">
        <v>462</v>
      </c>
      <c r="D1276" s="209">
        <v>65.8</v>
      </c>
      <c r="E1276" s="209">
        <v>52</v>
      </c>
      <c r="F1276" s="209" t="s">
        <v>187</v>
      </c>
      <c r="G1276" s="209">
        <v>916148</v>
      </c>
      <c r="H1276" s="209">
        <v>13160</v>
      </c>
      <c r="I1276" s="209">
        <v>35.6</v>
      </c>
      <c r="J1276" s="209">
        <v>77</v>
      </c>
      <c r="K1276" s="209">
        <v>77</v>
      </c>
      <c r="L1276" s="209">
        <v>34.1</v>
      </c>
      <c r="M1276" s="209">
        <v>0.85446859903381644</v>
      </c>
      <c r="N1276" s="209">
        <v>4.9164000000000003</v>
      </c>
      <c r="O1276" s="209">
        <v>4.9775999999999998</v>
      </c>
      <c r="P1276" s="209">
        <v>0.17499999999999999</v>
      </c>
      <c r="Q1276" s="209">
        <v>0.16600000000000001</v>
      </c>
      <c r="R1276" s="209">
        <v>4.742</v>
      </c>
      <c r="S1276" s="209">
        <v>1.7000000000000001E-2</v>
      </c>
      <c r="T1276" s="209">
        <v>1.6E-2</v>
      </c>
      <c r="U1276" s="209">
        <v>1.4E-2</v>
      </c>
      <c r="V1276" s="209">
        <v>1.4E-2</v>
      </c>
      <c r="W1276" s="209" t="s">
        <v>148</v>
      </c>
      <c r="X1276" s="209" t="s">
        <v>189</v>
      </c>
      <c r="Y1276" s="209" t="s">
        <v>89</v>
      </c>
      <c r="Z1276" s="209" t="s">
        <v>207</v>
      </c>
    </row>
    <row r="1277" spans="1:26" s="209" customFormat="1" ht="16.5" customHeight="1" x14ac:dyDescent="0.25">
      <c r="A1277" s="207">
        <v>4933</v>
      </c>
      <c r="B1277" s="208">
        <v>43165</v>
      </c>
      <c r="C1277" s="209" t="s">
        <v>372</v>
      </c>
      <c r="D1277" s="209">
        <v>65.8</v>
      </c>
      <c r="E1277" s="209">
        <v>52</v>
      </c>
      <c r="F1277" s="209" t="s">
        <v>187</v>
      </c>
      <c r="G1277" s="209">
        <v>916148</v>
      </c>
      <c r="H1277" s="209">
        <v>13160</v>
      </c>
      <c r="I1277" s="209">
        <v>34.1</v>
      </c>
      <c r="J1277" s="209">
        <v>77</v>
      </c>
      <c r="K1277" s="209">
        <v>77</v>
      </c>
      <c r="L1277" s="209">
        <v>32.6</v>
      </c>
      <c r="M1277" s="209">
        <v>0.86227909811090797</v>
      </c>
      <c r="N1277" s="209">
        <v>4.7907999999999999</v>
      </c>
      <c r="O1277" s="209">
        <v>4.8993000000000002</v>
      </c>
      <c r="P1277" s="209">
        <v>0.17399999999999999</v>
      </c>
      <c r="Q1277" s="209">
        <v>0.18</v>
      </c>
      <c r="R1277" s="209">
        <v>4.742</v>
      </c>
      <c r="S1277" s="209">
        <v>1.7000000000000001E-2</v>
      </c>
      <c r="T1277" s="209">
        <v>1.7000000000000001E-2</v>
      </c>
      <c r="U1277" s="209">
        <v>1.4999999999999999E-2</v>
      </c>
      <c r="V1277" s="209">
        <v>1.4999999999999999E-2</v>
      </c>
      <c r="W1277" s="209" t="s">
        <v>148</v>
      </c>
      <c r="X1277" s="209" t="s">
        <v>189</v>
      </c>
      <c r="Y1277" s="209" t="s">
        <v>89</v>
      </c>
      <c r="Z1277" s="209" t="s">
        <v>207</v>
      </c>
    </row>
    <row r="1278" spans="1:26" s="209" customFormat="1" ht="16.5" customHeight="1" x14ac:dyDescent="0.25">
      <c r="A1278" s="207">
        <v>4932</v>
      </c>
      <c r="B1278" s="208">
        <v>43165</v>
      </c>
      <c r="C1278" s="209" t="s">
        <v>266</v>
      </c>
      <c r="D1278" s="209">
        <v>65.8</v>
      </c>
      <c r="E1278" s="209">
        <v>52</v>
      </c>
      <c r="F1278" s="209" t="s">
        <v>193</v>
      </c>
      <c r="G1278" s="209">
        <v>625212</v>
      </c>
      <c r="H1278" s="209">
        <v>13160</v>
      </c>
      <c r="I1278" s="209">
        <v>22.2</v>
      </c>
      <c r="J1278" s="209">
        <v>112</v>
      </c>
      <c r="K1278" s="209">
        <v>112</v>
      </c>
      <c r="L1278" s="209">
        <v>19.2</v>
      </c>
      <c r="M1278" s="209">
        <v>0.93895155938951569</v>
      </c>
      <c r="N1278" s="209">
        <v>5.0644</v>
      </c>
      <c r="O1278" s="209">
        <v>4.9543999999999997</v>
      </c>
      <c r="P1278" s="209">
        <v>0.49</v>
      </c>
      <c r="Q1278" s="209">
        <v>0.47599999999999998</v>
      </c>
      <c r="R1278" s="209">
        <v>4.742</v>
      </c>
      <c r="S1278" s="209">
        <v>4.5999999999999999E-2</v>
      </c>
      <c r="T1278" s="209">
        <v>4.5999999999999999E-2</v>
      </c>
      <c r="U1278" s="209">
        <v>4.2999999999999997E-2</v>
      </c>
      <c r="V1278" s="209">
        <v>4.2999999999999997E-2</v>
      </c>
      <c r="W1278" s="209" t="s">
        <v>148</v>
      </c>
      <c r="X1278" s="209" t="s">
        <v>189</v>
      </c>
      <c r="Y1278" s="209" t="s">
        <v>89</v>
      </c>
      <c r="Z1278" s="209" t="s">
        <v>198</v>
      </c>
    </row>
    <row r="1279" spans="1:26" s="209" customFormat="1" ht="16.5" customHeight="1" x14ac:dyDescent="0.25">
      <c r="A1279" s="207">
        <v>4931</v>
      </c>
      <c r="B1279" s="208">
        <v>43165</v>
      </c>
      <c r="C1279" s="209" t="s">
        <v>830</v>
      </c>
      <c r="D1279" s="209">
        <v>65.8</v>
      </c>
      <c r="E1279" s="209">
        <v>52</v>
      </c>
      <c r="F1279" s="209" t="s">
        <v>193</v>
      </c>
      <c r="G1279" s="209">
        <v>625212</v>
      </c>
      <c r="H1279" s="209">
        <v>13160</v>
      </c>
      <c r="I1279" s="209">
        <v>22.2</v>
      </c>
      <c r="J1279" s="209">
        <v>112</v>
      </c>
      <c r="K1279" s="209">
        <v>112</v>
      </c>
      <c r="L1279" s="209">
        <v>19.2</v>
      </c>
      <c r="M1279" s="209">
        <v>0.93895155938951569</v>
      </c>
      <c r="N1279" s="209">
        <v>4.9546999999999999</v>
      </c>
      <c r="O1279" s="209">
        <v>4.7826000000000004</v>
      </c>
      <c r="P1279" s="209">
        <v>0.442</v>
      </c>
      <c r="Q1279" s="209">
        <v>0.43</v>
      </c>
      <c r="R1279" s="209">
        <v>4.742</v>
      </c>
      <c r="S1279" s="209">
        <v>4.2000000000000003E-2</v>
      </c>
      <c r="T1279" s="209">
        <v>4.2999999999999997E-2</v>
      </c>
      <c r="U1279" s="209">
        <v>0.04</v>
      </c>
      <c r="V1279" s="209">
        <v>0.04</v>
      </c>
      <c r="W1279" s="209" t="s">
        <v>148</v>
      </c>
      <c r="X1279" s="209" t="s">
        <v>189</v>
      </c>
      <c r="Y1279" s="209" t="s">
        <v>89</v>
      </c>
      <c r="Z1279" s="209" t="s">
        <v>198</v>
      </c>
    </row>
    <row r="1280" spans="1:26" s="209" customFormat="1" ht="16.5" customHeight="1" x14ac:dyDescent="0.25">
      <c r="A1280" s="207">
        <v>4930</v>
      </c>
      <c r="B1280" s="208">
        <v>43165</v>
      </c>
      <c r="C1280" s="209" t="s">
        <v>258</v>
      </c>
      <c r="D1280" s="209">
        <v>65.8</v>
      </c>
      <c r="E1280" s="209">
        <v>52</v>
      </c>
      <c r="F1280" s="209" t="s">
        <v>187</v>
      </c>
      <c r="G1280" s="209">
        <v>916148</v>
      </c>
      <c r="H1280" s="209">
        <v>13160</v>
      </c>
      <c r="I1280" s="209">
        <v>33.4</v>
      </c>
      <c r="J1280" s="209">
        <v>78</v>
      </c>
      <c r="K1280" s="209">
        <v>78</v>
      </c>
      <c r="L1280" s="209">
        <v>31.8</v>
      </c>
      <c r="M1280" s="209">
        <v>0.86650336803429262</v>
      </c>
      <c r="N1280" s="209">
        <v>5.0052000000000003</v>
      </c>
      <c r="O1280" s="209">
        <v>4.9661</v>
      </c>
      <c r="P1280" s="209">
        <v>0.152</v>
      </c>
      <c r="Q1280" s="209">
        <v>0.161</v>
      </c>
      <c r="R1280" s="209">
        <v>4.742</v>
      </c>
      <c r="S1280" s="209">
        <v>1.4E-2</v>
      </c>
      <c r="T1280" s="209">
        <v>1.4999999999999999E-2</v>
      </c>
      <c r="U1280" s="209">
        <v>1.2999999999999999E-2</v>
      </c>
      <c r="V1280" s="209">
        <v>1.2999999999999999E-2</v>
      </c>
      <c r="W1280" s="209" t="s">
        <v>148</v>
      </c>
      <c r="X1280" s="209" t="s">
        <v>189</v>
      </c>
      <c r="Y1280" s="209" t="s">
        <v>89</v>
      </c>
      <c r="Z1280" s="209" t="s">
        <v>207</v>
      </c>
    </row>
    <row r="1281" spans="1:26" s="209" customFormat="1" ht="16.5" customHeight="1" x14ac:dyDescent="0.25">
      <c r="A1281" s="207">
        <v>4929</v>
      </c>
      <c r="B1281" s="208">
        <v>43165</v>
      </c>
      <c r="C1281" s="209" t="s">
        <v>996</v>
      </c>
      <c r="D1281" s="209">
        <v>65.8</v>
      </c>
      <c r="E1281" s="209">
        <v>52</v>
      </c>
      <c r="F1281" s="209" t="s">
        <v>187</v>
      </c>
      <c r="G1281" s="209">
        <v>916148</v>
      </c>
      <c r="H1281" s="209">
        <v>13160</v>
      </c>
      <c r="I1281" s="209">
        <v>33.4</v>
      </c>
      <c r="J1281" s="209">
        <v>78</v>
      </c>
      <c r="K1281" s="209">
        <v>78</v>
      </c>
      <c r="L1281" s="209">
        <v>31.8</v>
      </c>
      <c r="M1281" s="209">
        <v>0.86650336803429262</v>
      </c>
      <c r="N1281" s="209">
        <v>4.9762000000000004</v>
      </c>
      <c r="O1281" s="209">
        <v>4.9318</v>
      </c>
      <c r="P1281" s="209">
        <v>0.216</v>
      </c>
      <c r="Q1281" s="209">
        <v>0.214</v>
      </c>
      <c r="R1281" s="209">
        <v>4.742</v>
      </c>
      <c r="S1281" s="209">
        <v>2.1000000000000001E-2</v>
      </c>
      <c r="T1281" s="209">
        <v>2.1000000000000001E-2</v>
      </c>
      <c r="U1281" s="209">
        <v>1.7999999999999999E-2</v>
      </c>
      <c r="V1281" s="209">
        <v>1.7999999999999999E-2</v>
      </c>
      <c r="W1281" s="209" t="s">
        <v>148</v>
      </c>
      <c r="X1281" s="209" t="s">
        <v>189</v>
      </c>
      <c r="Y1281" s="209" t="s">
        <v>89</v>
      </c>
      <c r="Z1281" s="209" t="s">
        <v>207</v>
      </c>
    </row>
    <row r="1282" spans="1:26" s="209" customFormat="1" ht="16.5" customHeight="1" x14ac:dyDescent="0.25">
      <c r="A1282" s="207">
        <v>4928</v>
      </c>
      <c r="B1282" s="208">
        <v>43165</v>
      </c>
      <c r="C1282" s="209" t="s">
        <v>232</v>
      </c>
      <c r="D1282" s="209">
        <v>65.8</v>
      </c>
      <c r="E1282" s="209">
        <v>52</v>
      </c>
      <c r="F1282" s="209" t="s">
        <v>187</v>
      </c>
      <c r="G1282" s="209">
        <v>916148</v>
      </c>
      <c r="H1282" s="209">
        <v>13160</v>
      </c>
      <c r="I1282" s="209">
        <v>34</v>
      </c>
      <c r="J1282" s="209">
        <v>76.5</v>
      </c>
      <c r="K1282" s="209">
        <v>76.5</v>
      </c>
      <c r="L1282" s="209">
        <v>32.6</v>
      </c>
      <c r="M1282" s="209">
        <v>0.86227909811090797</v>
      </c>
      <c r="N1282" s="209">
        <v>4.8898000000000001</v>
      </c>
      <c r="O1282" s="209">
        <v>5.0091000000000001</v>
      </c>
      <c r="P1282" s="209">
        <v>0.27</v>
      </c>
      <c r="Q1282" s="209">
        <v>0.29899999999999999</v>
      </c>
      <c r="R1282" s="209">
        <v>4.742</v>
      </c>
      <c r="S1282" s="209">
        <v>2.5999999999999999E-2</v>
      </c>
      <c r="T1282" s="209">
        <v>2.8000000000000001E-2</v>
      </c>
      <c r="U1282" s="209">
        <v>2.3E-2</v>
      </c>
      <c r="V1282" s="209">
        <v>2.3E-2</v>
      </c>
      <c r="W1282" s="209" t="s">
        <v>148</v>
      </c>
      <c r="X1282" s="209" t="s">
        <v>189</v>
      </c>
      <c r="Y1282" s="209" t="s">
        <v>89</v>
      </c>
      <c r="Z1282" s="209" t="s">
        <v>207</v>
      </c>
    </row>
    <row r="1283" spans="1:26" s="209" customFormat="1" ht="16.5" customHeight="1" x14ac:dyDescent="0.25">
      <c r="A1283" s="207">
        <v>4927</v>
      </c>
      <c r="B1283" s="208">
        <v>43165</v>
      </c>
      <c r="C1283" s="209" t="s">
        <v>669</v>
      </c>
      <c r="D1283" s="209">
        <v>65.8</v>
      </c>
      <c r="E1283" s="209">
        <v>52</v>
      </c>
      <c r="F1283" s="209" t="s">
        <v>187</v>
      </c>
      <c r="G1283" s="209">
        <v>916148</v>
      </c>
      <c r="H1283" s="209">
        <v>13160</v>
      </c>
      <c r="I1283" s="209">
        <v>34.1</v>
      </c>
      <c r="J1283" s="209">
        <v>77.5</v>
      </c>
      <c r="K1283" s="209">
        <v>77.5</v>
      </c>
      <c r="L1283" s="209">
        <v>32.6</v>
      </c>
      <c r="M1283" s="209">
        <v>0.86227909811090797</v>
      </c>
      <c r="N1283" s="209">
        <v>4.8968999999999996</v>
      </c>
      <c r="O1283" s="209">
        <v>4.9322999999999997</v>
      </c>
      <c r="P1283" s="209">
        <v>0.19</v>
      </c>
      <c r="Q1283" s="209">
        <v>0.192</v>
      </c>
      <c r="R1283" s="209">
        <v>4.742</v>
      </c>
      <c r="S1283" s="209">
        <v>1.7999999999999999E-2</v>
      </c>
      <c r="T1283" s="209">
        <v>1.7999999999999999E-2</v>
      </c>
      <c r="U1283" s="209">
        <v>1.6E-2</v>
      </c>
      <c r="V1283" s="209">
        <v>1.6E-2</v>
      </c>
      <c r="W1283" s="209" t="s">
        <v>148</v>
      </c>
      <c r="X1283" s="209" t="s">
        <v>189</v>
      </c>
      <c r="Y1283" s="209" t="s">
        <v>89</v>
      </c>
      <c r="Z1283" s="209" t="s">
        <v>207</v>
      </c>
    </row>
    <row r="1284" spans="1:26" s="209" customFormat="1" ht="16.5" customHeight="1" x14ac:dyDescent="0.25">
      <c r="A1284" s="207">
        <v>4926</v>
      </c>
      <c r="B1284" s="208">
        <v>43164</v>
      </c>
      <c r="C1284" s="209" t="s">
        <v>1178</v>
      </c>
      <c r="D1284" s="209">
        <v>69.099999999999994</v>
      </c>
      <c r="E1284" s="209">
        <v>90</v>
      </c>
      <c r="F1284" s="209" t="s">
        <v>193</v>
      </c>
      <c r="G1284" s="209">
        <v>625212</v>
      </c>
      <c r="H1284" s="209">
        <v>13160</v>
      </c>
      <c r="I1284" s="209">
        <v>21.5</v>
      </c>
      <c r="J1284" s="209">
        <v>113</v>
      </c>
      <c r="K1284" s="209">
        <v>113</v>
      </c>
      <c r="L1284" s="209">
        <v>18.5</v>
      </c>
      <c r="M1284" s="209">
        <v>0.94333333333333336</v>
      </c>
      <c r="N1284" s="209">
        <v>5.0030999999999999</v>
      </c>
      <c r="O1284" s="209">
        <v>4.8068999999999997</v>
      </c>
      <c r="P1284" s="209">
        <v>0.85599999999999998</v>
      </c>
      <c r="Q1284" s="209">
        <v>0.80300000000000005</v>
      </c>
      <c r="R1284" s="209">
        <v>4.9073000000000002</v>
      </c>
      <c r="S1284" s="209">
        <v>8.4000000000000005E-2</v>
      </c>
      <c r="T1284" s="209">
        <v>8.2000000000000003E-2</v>
      </c>
      <c r="U1284" s="209">
        <v>7.8E-2</v>
      </c>
      <c r="V1284" s="209">
        <v>7.8E-2</v>
      </c>
      <c r="W1284" s="209" t="s">
        <v>148</v>
      </c>
      <c r="X1284" s="209" t="s">
        <v>189</v>
      </c>
      <c r="Y1284" s="209" t="s">
        <v>89</v>
      </c>
      <c r="Z1284" s="209" t="s">
        <v>198</v>
      </c>
    </row>
    <row r="1285" spans="1:26" s="209" customFormat="1" ht="16.5" customHeight="1" x14ac:dyDescent="0.25">
      <c r="A1285" s="207">
        <v>4925</v>
      </c>
      <c r="B1285" s="208">
        <v>43164</v>
      </c>
      <c r="C1285" s="209" t="s">
        <v>519</v>
      </c>
      <c r="D1285" s="209">
        <v>69.099999999999994</v>
      </c>
      <c r="E1285" s="209">
        <v>90</v>
      </c>
      <c r="F1285" s="209" t="s">
        <v>193</v>
      </c>
      <c r="G1285" s="209">
        <v>625212</v>
      </c>
      <c r="H1285" s="209">
        <v>13160</v>
      </c>
      <c r="I1285" s="209">
        <v>21.5</v>
      </c>
      <c r="J1285" s="209">
        <v>113</v>
      </c>
      <c r="K1285" s="209">
        <v>113</v>
      </c>
      <c r="L1285" s="209">
        <v>18.5</v>
      </c>
      <c r="M1285" s="209">
        <v>0.94333333333333336</v>
      </c>
      <c r="N1285" s="209">
        <v>5.0160999999999998</v>
      </c>
      <c r="O1285" s="209">
        <v>4.8703000000000003</v>
      </c>
      <c r="P1285" s="209">
        <v>0.65400000000000003</v>
      </c>
      <c r="Q1285" s="209">
        <v>0.63500000000000001</v>
      </c>
      <c r="R1285" s="209">
        <v>4.9073000000000002</v>
      </c>
      <c r="S1285" s="209">
        <v>6.4000000000000001E-2</v>
      </c>
      <c r="T1285" s="209">
        <v>6.4000000000000001E-2</v>
      </c>
      <c r="U1285" s="209">
        <v>0.06</v>
      </c>
      <c r="V1285" s="209">
        <v>0.06</v>
      </c>
      <c r="W1285" s="209" t="s">
        <v>148</v>
      </c>
      <c r="X1285" s="209" t="s">
        <v>189</v>
      </c>
      <c r="Y1285" s="209" t="s">
        <v>89</v>
      </c>
      <c r="Z1285" s="209" t="s">
        <v>198</v>
      </c>
    </row>
    <row r="1286" spans="1:26" s="209" customFormat="1" ht="16.5" customHeight="1" x14ac:dyDescent="0.25">
      <c r="A1286" s="207">
        <v>4924</v>
      </c>
      <c r="B1286" s="208">
        <v>43164</v>
      </c>
      <c r="C1286" s="209" t="s">
        <v>233</v>
      </c>
      <c r="D1286" s="209">
        <v>69.099999999999994</v>
      </c>
      <c r="E1286" s="209">
        <v>90</v>
      </c>
      <c r="F1286" s="209" t="s">
        <v>193</v>
      </c>
      <c r="G1286" s="209">
        <v>625212</v>
      </c>
      <c r="H1286" s="209">
        <v>13160</v>
      </c>
      <c r="I1286" s="209">
        <v>21.4</v>
      </c>
      <c r="J1286" s="209">
        <v>111</v>
      </c>
      <c r="K1286" s="209">
        <v>111</v>
      </c>
      <c r="L1286" s="209">
        <v>18.5</v>
      </c>
      <c r="M1286" s="209">
        <v>0.94333333333333336</v>
      </c>
      <c r="N1286" s="209">
        <v>4.9427000000000003</v>
      </c>
      <c r="O1286" s="209">
        <v>4.8063000000000002</v>
      </c>
      <c r="P1286" s="209">
        <v>0.745</v>
      </c>
      <c r="Q1286" s="209">
        <v>0.74399999999999999</v>
      </c>
      <c r="R1286" s="209">
        <v>4.9073000000000002</v>
      </c>
      <c r="S1286" s="209">
        <v>7.3999999999999996E-2</v>
      </c>
      <c r="T1286" s="209">
        <v>7.5999999999999998E-2</v>
      </c>
      <c r="U1286" s="209">
        <v>7.0999999999999994E-2</v>
      </c>
      <c r="V1286" s="209">
        <v>7.0999999999999994E-2</v>
      </c>
      <c r="W1286" s="209" t="s">
        <v>148</v>
      </c>
      <c r="X1286" s="209" t="s">
        <v>189</v>
      </c>
      <c r="Y1286" s="209" t="s">
        <v>89</v>
      </c>
      <c r="Z1286" s="209" t="s">
        <v>198</v>
      </c>
    </row>
    <row r="1287" spans="1:26" s="209" customFormat="1" ht="16.5" customHeight="1" x14ac:dyDescent="0.25">
      <c r="A1287" s="207">
        <v>4923</v>
      </c>
      <c r="B1287" s="208">
        <v>43164</v>
      </c>
      <c r="C1287" s="209" t="s">
        <v>694</v>
      </c>
      <c r="D1287" s="209">
        <v>69.099999999999994</v>
      </c>
      <c r="E1287" s="209">
        <v>90</v>
      </c>
      <c r="F1287" s="209" t="s">
        <v>187</v>
      </c>
      <c r="G1287" s="209">
        <v>916148</v>
      </c>
      <c r="H1287" s="209">
        <v>13160</v>
      </c>
      <c r="I1287" s="209">
        <v>33.700000000000003</v>
      </c>
      <c r="J1287" s="209">
        <v>79</v>
      </c>
      <c r="K1287" s="209">
        <v>79</v>
      </c>
      <c r="L1287" s="209">
        <v>32</v>
      </c>
      <c r="M1287" s="209">
        <v>0.86544342507645255</v>
      </c>
      <c r="N1287" s="209">
        <v>4.9880000000000004</v>
      </c>
      <c r="O1287" s="209">
        <v>5.0454999999999997</v>
      </c>
      <c r="P1287" s="209">
        <v>0.20300000000000001</v>
      </c>
      <c r="Q1287" s="209">
        <v>0.22600000000000001</v>
      </c>
      <c r="R1287" s="209">
        <v>4.9073000000000002</v>
      </c>
      <c r="S1287" s="209">
        <v>0.02</v>
      </c>
      <c r="T1287" s="209">
        <v>2.1999999999999999E-2</v>
      </c>
      <c r="U1287" s="209">
        <v>1.7999999999999999E-2</v>
      </c>
      <c r="V1287" s="209">
        <v>1.7999999999999999E-2</v>
      </c>
      <c r="W1287" s="209" t="s">
        <v>148</v>
      </c>
      <c r="X1287" s="209" t="s">
        <v>189</v>
      </c>
      <c r="Y1287" s="209" t="s">
        <v>89</v>
      </c>
      <c r="Z1287" s="209" t="s">
        <v>207</v>
      </c>
    </row>
    <row r="1288" spans="1:26" s="209" customFormat="1" ht="16.5" customHeight="1" x14ac:dyDescent="0.25">
      <c r="A1288" s="207">
        <v>4922</v>
      </c>
      <c r="B1288" s="208">
        <v>43164</v>
      </c>
      <c r="C1288" s="209" t="s">
        <v>709</v>
      </c>
      <c r="D1288" s="209">
        <v>69.099999999999994</v>
      </c>
      <c r="E1288" s="209">
        <v>90</v>
      </c>
      <c r="F1288" s="209" t="s">
        <v>187</v>
      </c>
      <c r="G1288" s="209">
        <v>916148</v>
      </c>
      <c r="H1288" s="209">
        <v>13160</v>
      </c>
      <c r="I1288" s="209">
        <v>34.6</v>
      </c>
      <c r="J1288" s="209">
        <v>79</v>
      </c>
      <c r="K1288" s="209">
        <v>79</v>
      </c>
      <c r="L1288" s="209">
        <v>32.9</v>
      </c>
      <c r="M1288" s="209">
        <v>0.86070559610705588</v>
      </c>
      <c r="N1288" s="209">
        <v>5.0571000000000002</v>
      </c>
      <c r="O1288" s="209">
        <v>4.9562999999999997</v>
      </c>
      <c r="P1288" s="209">
        <v>0.31900000000000001</v>
      </c>
      <c r="Q1288" s="209">
        <v>0.313</v>
      </c>
      <c r="R1288" s="209">
        <v>4.9073000000000002</v>
      </c>
      <c r="S1288" s="209">
        <v>3.1E-2</v>
      </c>
      <c r="T1288" s="209">
        <v>3.1E-2</v>
      </c>
      <c r="U1288" s="209">
        <v>2.7E-2</v>
      </c>
      <c r="V1288" s="209">
        <v>2.7E-2</v>
      </c>
      <c r="W1288" s="209" t="s">
        <v>148</v>
      </c>
      <c r="X1288" s="209" t="s">
        <v>189</v>
      </c>
      <c r="Y1288" s="209" t="s">
        <v>89</v>
      </c>
      <c r="Z1288" s="209" t="s">
        <v>207</v>
      </c>
    </row>
    <row r="1289" spans="1:26" s="209" customFormat="1" ht="16.5" customHeight="1" x14ac:dyDescent="0.25">
      <c r="A1289" s="207">
        <v>4921</v>
      </c>
      <c r="B1289" s="208">
        <v>43164</v>
      </c>
      <c r="C1289" s="209" t="s">
        <v>589</v>
      </c>
      <c r="D1289" s="209">
        <v>69.099999999999994</v>
      </c>
      <c r="E1289" s="209">
        <v>90</v>
      </c>
      <c r="F1289" s="209" t="s">
        <v>193</v>
      </c>
      <c r="G1289" s="209">
        <v>625212</v>
      </c>
      <c r="H1289" s="209">
        <v>13160</v>
      </c>
      <c r="I1289" s="209">
        <v>21.4</v>
      </c>
      <c r="J1289" s="209">
        <v>110</v>
      </c>
      <c r="K1289" s="209">
        <v>110</v>
      </c>
      <c r="L1289" s="209">
        <v>18.5</v>
      </c>
      <c r="M1289" s="209">
        <v>0.94333333333333336</v>
      </c>
      <c r="N1289" s="209">
        <v>4.8867000000000003</v>
      </c>
      <c r="O1289" s="209">
        <v>5.0624000000000002</v>
      </c>
      <c r="P1289" s="209">
        <v>0.50800000000000001</v>
      </c>
      <c r="Q1289" s="209">
        <v>0.54700000000000004</v>
      </c>
      <c r="R1289" s="209">
        <v>4.9073000000000002</v>
      </c>
      <c r="S1289" s="209">
        <v>5.0999999999999997E-2</v>
      </c>
      <c r="T1289" s="209">
        <v>5.2999999999999999E-2</v>
      </c>
      <c r="U1289" s="209">
        <v>4.9000000000000002E-2</v>
      </c>
      <c r="V1289" s="209">
        <v>4.9000000000000002E-2</v>
      </c>
      <c r="W1289" s="209" t="s">
        <v>148</v>
      </c>
      <c r="X1289" s="209" t="s">
        <v>189</v>
      </c>
      <c r="Y1289" s="209" t="s">
        <v>89</v>
      </c>
      <c r="Z1289" s="209" t="s">
        <v>198</v>
      </c>
    </row>
    <row r="1290" spans="1:26" s="209" customFormat="1" ht="16.5" customHeight="1" x14ac:dyDescent="0.25">
      <c r="A1290" s="207">
        <v>4920</v>
      </c>
      <c r="B1290" s="208">
        <v>43164</v>
      </c>
      <c r="C1290" s="209" t="s">
        <v>288</v>
      </c>
      <c r="D1290" s="209">
        <v>69.099999999999994</v>
      </c>
      <c r="E1290" s="209">
        <v>90</v>
      </c>
      <c r="F1290" s="209" t="s">
        <v>193</v>
      </c>
      <c r="G1290" s="209">
        <v>625212</v>
      </c>
      <c r="H1290" s="209">
        <v>13160</v>
      </c>
      <c r="I1290" s="209">
        <v>21.2</v>
      </c>
      <c r="J1290" s="209">
        <v>108</v>
      </c>
      <c r="K1290" s="209">
        <v>108</v>
      </c>
      <c r="L1290" s="209">
        <v>18.5</v>
      </c>
      <c r="M1290" s="209">
        <v>0.94333333333333336</v>
      </c>
      <c r="N1290" s="209">
        <v>4.7023000000000001</v>
      </c>
      <c r="O1290" s="209">
        <v>4.9913999999999996</v>
      </c>
      <c r="P1290" s="209">
        <v>0.441</v>
      </c>
      <c r="Q1290" s="209">
        <v>0.46800000000000003</v>
      </c>
      <c r="R1290" s="209">
        <v>4.9073000000000002</v>
      </c>
      <c r="S1290" s="209">
        <v>4.5999999999999999E-2</v>
      </c>
      <c r="T1290" s="209">
        <v>4.5999999999999999E-2</v>
      </c>
      <c r="U1290" s="209">
        <v>4.2999999999999997E-2</v>
      </c>
      <c r="V1290" s="209">
        <v>4.2999999999999997E-2</v>
      </c>
      <c r="W1290" s="209" t="s">
        <v>148</v>
      </c>
      <c r="X1290" s="209" t="s">
        <v>189</v>
      </c>
      <c r="Y1290" s="209" t="s">
        <v>89</v>
      </c>
      <c r="Z1290" s="209" t="s">
        <v>198</v>
      </c>
    </row>
    <row r="1291" spans="1:26" s="209" customFormat="1" ht="16.5" customHeight="1" x14ac:dyDescent="0.25">
      <c r="A1291" s="207">
        <v>4919</v>
      </c>
      <c r="B1291" s="208">
        <v>43163</v>
      </c>
      <c r="C1291" s="209" t="s">
        <v>405</v>
      </c>
      <c r="D1291" s="209">
        <v>68.7</v>
      </c>
      <c r="E1291" s="209">
        <v>50</v>
      </c>
      <c r="F1291" s="209" t="s">
        <v>193</v>
      </c>
      <c r="G1291" s="209">
        <v>625212</v>
      </c>
      <c r="H1291" s="209">
        <v>13160</v>
      </c>
      <c r="I1291" s="209">
        <v>21.7</v>
      </c>
      <c r="J1291" s="209">
        <v>113</v>
      </c>
      <c r="K1291" s="209">
        <v>113</v>
      </c>
      <c r="L1291" s="209">
        <v>18.7</v>
      </c>
      <c r="M1291" s="209">
        <v>0.94207723035952073</v>
      </c>
      <c r="N1291" s="209">
        <v>4.9821</v>
      </c>
      <c r="O1291" s="209">
        <v>4.7862999999999998</v>
      </c>
      <c r="P1291" s="209">
        <v>0.51700000000000002</v>
      </c>
      <c r="Q1291" s="209">
        <v>0.51600000000000001</v>
      </c>
      <c r="R1291" s="209">
        <v>5.0118</v>
      </c>
      <c r="S1291" s="209">
        <v>5.1999999999999998E-2</v>
      </c>
      <c r="T1291" s="209">
        <v>5.3999999999999999E-2</v>
      </c>
      <c r="U1291" s="209">
        <v>0.05</v>
      </c>
      <c r="V1291" s="209">
        <v>0.05</v>
      </c>
      <c r="W1291" s="209" t="s">
        <v>148</v>
      </c>
      <c r="X1291" s="209" t="s">
        <v>189</v>
      </c>
      <c r="Y1291" s="209" t="s">
        <v>89</v>
      </c>
      <c r="Z1291" s="209" t="s">
        <v>198</v>
      </c>
    </row>
    <row r="1292" spans="1:26" s="209" customFormat="1" ht="16.5" customHeight="1" x14ac:dyDescent="0.25">
      <c r="A1292" s="207">
        <v>4918</v>
      </c>
      <c r="B1292" s="208">
        <v>43163</v>
      </c>
      <c r="C1292" s="209" t="s">
        <v>236</v>
      </c>
      <c r="D1292" s="209">
        <v>68.7</v>
      </c>
      <c r="E1292" s="209">
        <v>50</v>
      </c>
      <c r="F1292" s="209" t="s">
        <v>187</v>
      </c>
      <c r="G1292" s="209">
        <v>916148</v>
      </c>
      <c r="H1292" s="209">
        <v>13160</v>
      </c>
      <c r="I1292" s="209">
        <v>33.799999999999997</v>
      </c>
      <c r="J1292" s="209">
        <v>82</v>
      </c>
      <c r="K1292" s="209">
        <v>82</v>
      </c>
      <c r="L1292" s="209">
        <v>31.9</v>
      </c>
      <c r="M1292" s="209">
        <v>0.8659730722154223</v>
      </c>
      <c r="N1292" s="209">
        <v>4.9523999999999999</v>
      </c>
      <c r="O1292" s="209">
        <v>4.7961</v>
      </c>
      <c r="P1292" s="209">
        <v>0.28699999999999998</v>
      </c>
      <c r="Q1292" s="209">
        <v>0.27800000000000002</v>
      </c>
      <c r="R1292" s="209">
        <v>5.0118</v>
      </c>
      <c r="S1292" s="209">
        <v>2.9000000000000001E-2</v>
      </c>
      <c r="T1292" s="209">
        <v>2.9000000000000001E-2</v>
      </c>
      <c r="U1292" s="209">
        <v>2.5000000000000001E-2</v>
      </c>
      <c r="V1292" s="209">
        <v>2.5000000000000001E-2</v>
      </c>
      <c r="W1292" s="209" t="s">
        <v>148</v>
      </c>
      <c r="X1292" s="209" t="s">
        <v>189</v>
      </c>
      <c r="Y1292" s="209" t="s">
        <v>89</v>
      </c>
      <c r="Z1292" s="209" t="s">
        <v>207</v>
      </c>
    </row>
    <row r="1293" spans="1:26" s="209" customFormat="1" ht="16.5" customHeight="1" x14ac:dyDescent="0.25">
      <c r="A1293" s="207">
        <v>4917</v>
      </c>
      <c r="B1293" s="208">
        <v>43163</v>
      </c>
      <c r="C1293" s="209" t="s">
        <v>235</v>
      </c>
      <c r="D1293" s="209">
        <v>68.7</v>
      </c>
      <c r="E1293" s="209">
        <v>50</v>
      </c>
      <c r="F1293" s="209" t="s">
        <v>187</v>
      </c>
      <c r="G1293" s="209">
        <v>916148</v>
      </c>
      <c r="H1293" s="209">
        <v>13160</v>
      </c>
      <c r="I1293" s="209">
        <v>33.6</v>
      </c>
      <c r="J1293" s="209">
        <v>81</v>
      </c>
      <c r="K1293" s="209">
        <v>81</v>
      </c>
      <c r="L1293" s="209">
        <v>31.8</v>
      </c>
      <c r="M1293" s="209">
        <v>0.86650336803429262</v>
      </c>
      <c r="N1293" s="209">
        <v>5.1010999999999997</v>
      </c>
      <c r="O1293" s="209">
        <v>4.8856999999999999</v>
      </c>
      <c r="P1293" s="209">
        <v>0.68200000000000005</v>
      </c>
      <c r="Q1293" s="209">
        <v>0.67300000000000004</v>
      </c>
      <c r="R1293" s="209">
        <v>5.0118</v>
      </c>
      <c r="S1293" s="209">
        <v>6.7000000000000004E-2</v>
      </c>
      <c r="T1293" s="209">
        <v>6.9000000000000006E-2</v>
      </c>
      <c r="U1293" s="209">
        <v>5.8999999999999997E-2</v>
      </c>
      <c r="V1293" s="209">
        <v>5.8999999999999997E-2</v>
      </c>
      <c r="W1293" s="209" t="s">
        <v>148</v>
      </c>
      <c r="X1293" s="209" t="s">
        <v>189</v>
      </c>
      <c r="Y1293" s="209" t="s">
        <v>89</v>
      </c>
      <c r="Z1293" s="209" t="s">
        <v>207</v>
      </c>
    </row>
    <row r="1294" spans="1:26" s="209" customFormat="1" ht="16.5" customHeight="1" x14ac:dyDescent="0.25">
      <c r="A1294" s="207">
        <v>4916</v>
      </c>
      <c r="B1294" s="208">
        <v>43163</v>
      </c>
      <c r="C1294" s="209" t="s">
        <v>1301</v>
      </c>
      <c r="D1294" s="209">
        <v>68.7</v>
      </c>
      <c r="E1294" s="209">
        <v>50</v>
      </c>
      <c r="F1294" s="209" t="s">
        <v>193</v>
      </c>
      <c r="G1294" s="209">
        <v>625212</v>
      </c>
      <c r="H1294" s="209">
        <v>13160</v>
      </c>
      <c r="I1294" s="209">
        <v>21.7</v>
      </c>
      <c r="J1294" s="209">
        <v>113</v>
      </c>
      <c r="K1294" s="209">
        <v>113</v>
      </c>
      <c r="L1294" s="209">
        <v>18.7</v>
      </c>
      <c r="M1294" s="209">
        <v>0.94207723035952073</v>
      </c>
      <c r="N1294" s="209">
        <v>4.9861000000000004</v>
      </c>
      <c r="O1294" s="209">
        <v>4.9313000000000002</v>
      </c>
      <c r="P1294" s="209">
        <v>0.69599999999999995</v>
      </c>
      <c r="Q1294" s="209">
        <v>0.66900000000000004</v>
      </c>
      <c r="R1294" s="209">
        <v>5.0118</v>
      </c>
      <c r="S1294" s="209">
        <v>7.0000000000000007E-2</v>
      </c>
      <c r="T1294" s="209">
        <v>6.8000000000000005E-2</v>
      </c>
      <c r="U1294" s="209">
        <v>6.5000000000000002E-2</v>
      </c>
      <c r="V1294" s="209">
        <v>6.5000000000000002E-2</v>
      </c>
      <c r="W1294" s="209" t="s">
        <v>148</v>
      </c>
      <c r="X1294" s="209" t="s">
        <v>189</v>
      </c>
      <c r="Y1294" s="209" t="s">
        <v>89</v>
      </c>
      <c r="Z1294" s="209" t="s">
        <v>198</v>
      </c>
    </row>
    <row r="1295" spans="1:26" s="209" customFormat="1" ht="16.5" customHeight="1" x14ac:dyDescent="0.25">
      <c r="A1295" s="207">
        <v>4915</v>
      </c>
      <c r="B1295" s="208">
        <v>43163</v>
      </c>
      <c r="C1295" s="209" t="s">
        <v>1051</v>
      </c>
      <c r="D1295" s="209">
        <v>68.7</v>
      </c>
      <c r="E1295" s="209">
        <v>50</v>
      </c>
      <c r="F1295" s="209" t="s">
        <v>193</v>
      </c>
      <c r="G1295" s="209">
        <v>625212</v>
      </c>
      <c r="H1295" s="209">
        <v>13160</v>
      </c>
      <c r="I1295" s="209">
        <v>21.7</v>
      </c>
      <c r="J1295" s="209">
        <v>113</v>
      </c>
      <c r="K1295" s="209">
        <v>113</v>
      </c>
      <c r="L1295" s="209">
        <v>18.7</v>
      </c>
      <c r="M1295" s="209">
        <v>0.94207723035952073</v>
      </c>
      <c r="N1295" s="209">
        <v>4.9006999999999996</v>
      </c>
      <c r="O1295" s="209">
        <v>4.9768999999999997</v>
      </c>
      <c r="P1295" s="209">
        <v>0.63600000000000001</v>
      </c>
      <c r="Q1295" s="209">
        <v>0.64500000000000002</v>
      </c>
      <c r="R1295" s="209">
        <v>5.0118</v>
      </c>
      <c r="S1295" s="209">
        <v>6.5000000000000002E-2</v>
      </c>
      <c r="T1295" s="209">
        <v>6.5000000000000002E-2</v>
      </c>
      <c r="U1295" s="209">
        <v>6.0999999999999999E-2</v>
      </c>
      <c r="V1295" s="209">
        <v>6.0999999999999999E-2</v>
      </c>
      <c r="W1295" s="209" t="s">
        <v>148</v>
      </c>
      <c r="X1295" s="209" t="s">
        <v>189</v>
      </c>
      <c r="Y1295" s="209" t="s">
        <v>89</v>
      </c>
      <c r="Z1295" s="209" t="s">
        <v>198</v>
      </c>
    </row>
    <row r="1296" spans="1:26" s="209" customFormat="1" ht="16.5" customHeight="1" x14ac:dyDescent="0.25">
      <c r="A1296" s="207">
        <v>4914</v>
      </c>
      <c r="B1296" s="208">
        <v>43163</v>
      </c>
      <c r="C1296" s="209" t="s">
        <v>1291</v>
      </c>
      <c r="D1296" s="209">
        <v>68.7</v>
      </c>
      <c r="E1296" s="209">
        <v>50</v>
      </c>
      <c r="F1296" s="209" t="s">
        <v>193</v>
      </c>
      <c r="G1296" s="209">
        <v>625212</v>
      </c>
      <c r="H1296" s="209">
        <v>13160</v>
      </c>
      <c r="I1296" s="209">
        <v>21.7</v>
      </c>
      <c r="J1296" s="209">
        <v>113</v>
      </c>
      <c r="K1296" s="209">
        <v>113</v>
      </c>
      <c r="L1296" s="209">
        <v>18.7</v>
      </c>
      <c r="M1296" s="209">
        <v>0.94207723035952073</v>
      </c>
      <c r="N1296" s="209">
        <v>5.1239999999999997</v>
      </c>
      <c r="O1296" s="209">
        <v>4.976</v>
      </c>
      <c r="P1296" s="209">
        <v>0.35799999999999998</v>
      </c>
      <c r="Q1296" s="209">
        <v>0.36699999999999999</v>
      </c>
      <c r="R1296" s="209">
        <v>5.0118</v>
      </c>
      <c r="S1296" s="209">
        <v>3.5000000000000003E-2</v>
      </c>
      <c r="T1296" s="209">
        <v>3.6999999999999998E-2</v>
      </c>
      <c r="U1296" s="209">
        <v>3.4000000000000002E-2</v>
      </c>
      <c r="V1296" s="209">
        <v>3.4000000000000002E-2</v>
      </c>
      <c r="W1296" s="209" t="s">
        <v>148</v>
      </c>
      <c r="X1296" s="209" t="s">
        <v>189</v>
      </c>
      <c r="Y1296" s="209" t="s">
        <v>89</v>
      </c>
      <c r="Z1296" s="209" t="s">
        <v>198</v>
      </c>
    </row>
    <row r="1297" spans="1:26" s="209" customFormat="1" ht="16.5" customHeight="1" x14ac:dyDescent="0.25">
      <c r="A1297" s="207">
        <v>4913</v>
      </c>
      <c r="B1297" s="208">
        <v>43163</v>
      </c>
      <c r="C1297" s="209" t="s">
        <v>262</v>
      </c>
      <c r="D1297" s="209">
        <v>68.7</v>
      </c>
      <c r="E1297" s="209">
        <v>50</v>
      </c>
      <c r="F1297" s="209" t="s">
        <v>187</v>
      </c>
      <c r="G1297" s="209">
        <v>916148</v>
      </c>
      <c r="H1297" s="209">
        <v>13160</v>
      </c>
      <c r="I1297" s="209">
        <v>34.200000000000003</v>
      </c>
      <c r="J1297" s="209">
        <v>84</v>
      </c>
      <c r="K1297" s="209">
        <v>84</v>
      </c>
      <c r="L1297" s="209">
        <v>32.1</v>
      </c>
      <c r="M1297" s="209">
        <v>0.86491442542787289</v>
      </c>
      <c r="N1297" s="209">
        <v>4.9363000000000001</v>
      </c>
      <c r="O1297" s="209">
        <v>5.1007999999999996</v>
      </c>
      <c r="P1297" s="209">
        <v>0.13800000000000001</v>
      </c>
      <c r="Q1297" s="209">
        <v>0.14199999999999999</v>
      </c>
      <c r="R1297" s="209">
        <v>5.0118</v>
      </c>
      <c r="S1297" s="209">
        <v>1.4E-2</v>
      </c>
      <c r="T1297" s="209">
        <v>1.4E-2</v>
      </c>
      <c r="U1297" s="209">
        <v>1.2E-2</v>
      </c>
      <c r="V1297" s="209">
        <v>1.2E-2</v>
      </c>
      <c r="W1297" s="209" t="s">
        <v>148</v>
      </c>
      <c r="X1297" s="209" t="s">
        <v>189</v>
      </c>
      <c r="Y1297" s="209" t="s">
        <v>89</v>
      </c>
      <c r="Z1297" s="209" t="s">
        <v>207</v>
      </c>
    </row>
    <row r="1298" spans="1:26" s="209" customFormat="1" ht="16.5" customHeight="1" x14ac:dyDescent="0.25">
      <c r="A1298" s="207">
        <v>4912</v>
      </c>
      <c r="B1298" s="208">
        <v>43163</v>
      </c>
      <c r="C1298" s="209" t="s">
        <v>841</v>
      </c>
      <c r="D1298" s="209">
        <v>68.7</v>
      </c>
      <c r="E1298" s="209">
        <v>50</v>
      </c>
      <c r="F1298" s="209" t="s">
        <v>193</v>
      </c>
      <c r="G1298" s="209">
        <v>625212</v>
      </c>
      <c r="H1298" s="209">
        <v>13160</v>
      </c>
      <c r="I1298" s="209">
        <v>21.7</v>
      </c>
      <c r="J1298" s="209">
        <v>113</v>
      </c>
      <c r="K1298" s="209">
        <v>113</v>
      </c>
      <c r="L1298" s="209">
        <v>18.7</v>
      </c>
      <c r="M1298" s="209">
        <v>0.94207723035952073</v>
      </c>
      <c r="N1298" s="209">
        <v>4.9025999999999996</v>
      </c>
      <c r="O1298" s="209">
        <v>4.7990000000000004</v>
      </c>
      <c r="P1298" s="209">
        <v>0.52800000000000002</v>
      </c>
      <c r="Q1298" s="209">
        <v>0.498</v>
      </c>
      <c r="R1298" s="209">
        <v>5.0118</v>
      </c>
      <c r="S1298" s="209">
        <v>5.3999999999999999E-2</v>
      </c>
      <c r="T1298" s="209">
        <v>5.1999999999999998E-2</v>
      </c>
      <c r="U1298" s="209">
        <v>0.05</v>
      </c>
      <c r="V1298" s="209">
        <v>0.05</v>
      </c>
      <c r="W1298" s="209" t="s">
        <v>148</v>
      </c>
      <c r="X1298" s="209" t="s">
        <v>189</v>
      </c>
      <c r="Y1298" s="209" t="s">
        <v>89</v>
      </c>
      <c r="Z1298" s="209" t="s">
        <v>198</v>
      </c>
    </row>
    <row r="1299" spans="1:26" s="209" customFormat="1" ht="16.5" customHeight="1" x14ac:dyDescent="0.25">
      <c r="A1299" s="207">
        <v>4911</v>
      </c>
      <c r="B1299" s="208">
        <v>43163</v>
      </c>
      <c r="C1299" s="209" t="s">
        <v>679</v>
      </c>
      <c r="D1299" s="209">
        <v>68.7</v>
      </c>
      <c r="E1299" s="209">
        <v>50</v>
      </c>
      <c r="F1299" s="209" t="s">
        <v>187</v>
      </c>
      <c r="G1299" s="209">
        <v>916148</v>
      </c>
      <c r="H1299" s="209">
        <v>13160</v>
      </c>
      <c r="I1299" s="209">
        <v>34.9</v>
      </c>
      <c r="J1299" s="209">
        <v>83</v>
      </c>
      <c r="K1299" s="209">
        <v>83</v>
      </c>
      <c r="L1299" s="209">
        <v>32.9</v>
      </c>
      <c r="M1299" s="209">
        <v>0.86070559610705588</v>
      </c>
      <c r="N1299" s="209">
        <v>5.0122</v>
      </c>
      <c r="O1299" s="209">
        <v>4.8997000000000002</v>
      </c>
      <c r="P1299" s="209">
        <v>0.12</v>
      </c>
      <c r="Q1299" s="209">
        <v>0.13700000000000001</v>
      </c>
      <c r="R1299" s="209">
        <v>5.0118</v>
      </c>
      <c r="S1299" s="209">
        <v>1.2E-2</v>
      </c>
      <c r="T1299" s="209">
        <v>1.4E-2</v>
      </c>
      <c r="U1299" s="209">
        <v>1.0999999999999999E-2</v>
      </c>
      <c r="V1299" s="209">
        <v>1.0999999999999999E-2</v>
      </c>
      <c r="W1299" s="209" t="s">
        <v>148</v>
      </c>
      <c r="X1299" s="209" t="s">
        <v>189</v>
      </c>
      <c r="Y1299" s="209" t="s">
        <v>89</v>
      </c>
      <c r="Z1299" s="209" t="s">
        <v>207</v>
      </c>
    </row>
    <row r="1300" spans="1:26" s="209" customFormat="1" ht="16.5" customHeight="1" x14ac:dyDescent="0.25">
      <c r="A1300" s="207">
        <v>4910</v>
      </c>
      <c r="B1300" s="208">
        <v>43163</v>
      </c>
      <c r="C1300" s="209" t="s">
        <v>219</v>
      </c>
      <c r="D1300" s="209">
        <v>68.7</v>
      </c>
      <c r="E1300" s="209">
        <v>50</v>
      </c>
      <c r="F1300" s="209" t="s">
        <v>187</v>
      </c>
      <c r="G1300" s="209">
        <v>916148</v>
      </c>
      <c r="H1300" s="209">
        <v>13160</v>
      </c>
      <c r="I1300" s="209">
        <v>33.9</v>
      </c>
      <c r="J1300" s="209">
        <v>82.5</v>
      </c>
      <c r="K1300" s="209">
        <v>82.5</v>
      </c>
      <c r="L1300" s="209">
        <v>31.9</v>
      </c>
      <c r="M1300" s="209">
        <v>0.8659730722154223</v>
      </c>
      <c r="N1300" s="209">
        <v>4.9916999999999998</v>
      </c>
      <c r="O1300" s="209">
        <v>4.9100999999999999</v>
      </c>
      <c r="P1300" s="209">
        <v>0.129</v>
      </c>
      <c r="Q1300" s="209">
        <v>0.127</v>
      </c>
      <c r="R1300" s="209">
        <v>5.0118</v>
      </c>
      <c r="S1300" s="209">
        <v>1.2999999999999999E-2</v>
      </c>
      <c r="T1300" s="209">
        <v>1.2999999999999999E-2</v>
      </c>
      <c r="U1300" s="209">
        <v>1.0999999999999999E-2</v>
      </c>
      <c r="V1300" s="209">
        <v>1.0999999999999999E-2</v>
      </c>
      <c r="W1300" s="209" t="s">
        <v>148</v>
      </c>
      <c r="X1300" s="209" t="s">
        <v>189</v>
      </c>
      <c r="Y1300" s="209" t="s">
        <v>89</v>
      </c>
      <c r="Z1300" s="209" t="s">
        <v>207</v>
      </c>
    </row>
    <row r="1301" spans="1:26" s="209" customFormat="1" ht="16.5" customHeight="1" x14ac:dyDescent="0.25">
      <c r="A1301" s="207">
        <v>4909</v>
      </c>
      <c r="B1301" s="208">
        <v>43162</v>
      </c>
      <c r="C1301" s="209" t="s">
        <v>440</v>
      </c>
      <c r="D1301" s="209">
        <v>66</v>
      </c>
      <c r="E1301" s="209">
        <v>62</v>
      </c>
      <c r="F1301" s="209" t="s">
        <v>187</v>
      </c>
      <c r="G1301" s="209">
        <v>916148</v>
      </c>
      <c r="H1301" s="209">
        <v>13160</v>
      </c>
      <c r="I1301" s="209">
        <v>34.700000000000003</v>
      </c>
      <c r="J1301" s="209">
        <v>81.5</v>
      </c>
      <c r="K1301" s="209">
        <v>81.5</v>
      </c>
      <c r="L1301" s="209">
        <v>32.799999999999997</v>
      </c>
      <c r="M1301" s="209">
        <v>0.86122945830797315</v>
      </c>
      <c r="N1301" s="209">
        <v>5.1898</v>
      </c>
      <c r="O1301" s="209">
        <v>5.1429</v>
      </c>
      <c r="P1301" s="209">
        <v>0.33400000000000002</v>
      </c>
      <c r="Q1301" s="209">
        <v>0.28699999999999998</v>
      </c>
      <c r="R1301" s="209">
        <v>5.0900999999999996</v>
      </c>
      <c r="S1301" s="209">
        <v>3.3000000000000002E-2</v>
      </c>
      <c r="T1301" s="209">
        <v>2.8000000000000001E-2</v>
      </c>
      <c r="U1301" s="209">
        <v>2.5999999999999999E-2</v>
      </c>
      <c r="V1301" s="209">
        <v>2.5999999999999999E-2</v>
      </c>
      <c r="W1301" s="209" t="s">
        <v>148</v>
      </c>
      <c r="X1301" s="209" t="s">
        <v>671</v>
      </c>
      <c r="Y1301" s="209" t="s">
        <v>89</v>
      </c>
      <c r="Z1301" s="209" t="s">
        <v>207</v>
      </c>
    </row>
    <row r="1302" spans="1:26" s="209" customFormat="1" ht="16.5" customHeight="1" x14ac:dyDescent="0.25">
      <c r="A1302" s="207">
        <v>4908</v>
      </c>
      <c r="B1302" s="208">
        <v>43162</v>
      </c>
      <c r="C1302" s="209" t="s">
        <v>1307</v>
      </c>
      <c r="D1302" s="209">
        <v>64.8</v>
      </c>
      <c r="E1302" s="209">
        <v>66</v>
      </c>
      <c r="F1302" s="209" t="s">
        <v>193</v>
      </c>
      <c r="G1302" s="209">
        <v>625212</v>
      </c>
      <c r="H1302" s="209">
        <v>13160</v>
      </c>
      <c r="I1302" s="209">
        <v>21.7</v>
      </c>
      <c r="J1302" s="209">
        <v>115</v>
      </c>
      <c r="K1302" s="209">
        <v>115</v>
      </c>
      <c r="L1302" s="209">
        <v>18.5</v>
      </c>
      <c r="M1302" s="209">
        <v>0.94333333333333336</v>
      </c>
      <c r="N1302" s="209">
        <v>5.1022999999999996</v>
      </c>
      <c r="O1302" s="209">
        <v>5.0621</v>
      </c>
      <c r="P1302" s="209">
        <v>0.75600000000000001</v>
      </c>
      <c r="Q1302" s="209">
        <v>0.68700000000000006</v>
      </c>
      <c r="R1302" s="209">
        <v>5.0900999999999996</v>
      </c>
      <c r="S1302" s="209">
        <v>7.4999999999999997E-2</v>
      </c>
      <c r="T1302" s="209">
        <v>6.9000000000000006E-2</v>
      </c>
      <c r="U1302" s="209">
        <v>6.8000000000000005E-2</v>
      </c>
      <c r="V1302" s="209">
        <v>6.8000000000000005E-2</v>
      </c>
      <c r="W1302" s="209" t="s">
        <v>148</v>
      </c>
      <c r="X1302" s="209" t="s">
        <v>671</v>
      </c>
      <c r="Y1302" s="209" t="s">
        <v>89</v>
      </c>
      <c r="Z1302" s="209" t="s">
        <v>198</v>
      </c>
    </row>
    <row r="1303" spans="1:26" s="209" customFormat="1" ht="16.5" customHeight="1" x14ac:dyDescent="0.25">
      <c r="A1303" s="207">
        <v>4907</v>
      </c>
      <c r="B1303" s="208">
        <v>43162</v>
      </c>
      <c r="C1303" s="209" t="s">
        <v>350</v>
      </c>
      <c r="D1303" s="209">
        <v>64.900000000000006</v>
      </c>
      <c r="E1303" s="209">
        <v>72</v>
      </c>
      <c r="F1303" s="209" t="s">
        <v>193</v>
      </c>
      <c r="G1303" s="209">
        <v>625212</v>
      </c>
      <c r="H1303" s="209">
        <v>13160</v>
      </c>
      <c r="I1303" s="209">
        <v>21.8</v>
      </c>
      <c r="J1303" s="209">
        <v>115</v>
      </c>
      <c r="K1303" s="209">
        <v>115</v>
      </c>
      <c r="L1303" s="209">
        <v>18.600000000000001</v>
      </c>
      <c r="M1303" s="209">
        <v>0.94270486342438375</v>
      </c>
      <c r="N1303" s="209">
        <v>5.1002000000000001</v>
      </c>
      <c r="O1303" s="209">
        <v>5.0711000000000004</v>
      </c>
      <c r="P1303" s="209">
        <v>0.60199999999999998</v>
      </c>
      <c r="Q1303" s="209">
        <v>0.55100000000000005</v>
      </c>
      <c r="R1303" s="209">
        <v>5.0900999999999996</v>
      </c>
      <c r="S1303" s="209">
        <v>0.06</v>
      </c>
      <c r="T1303" s="209">
        <v>5.5E-2</v>
      </c>
      <c r="U1303" s="209">
        <v>5.3999999999999999E-2</v>
      </c>
      <c r="V1303" s="209">
        <v>5.3999999999999999E-2</v>
      </c>
      <c r="W1303" s="209" t="s">
        <v>148</v>
      </c>
      <c r="X1303" s="209" t="s">
        <v>671</v>
      </c>
      <c r="Y1303" s="209" t="s">
        <v>89</v>
      </c>
      <c r="Z1303" s="209" t="s">
        <v>198</v>
      </c>
    </row>
    <row r="1304" spans="1:26" s="209" customFormat="1" ht="16.5" customHeight="1" x14ac:dyDescent="0.25">
      <c r="A1304" s="207">
        <v>4906</v>
      </c>
      <c r="B1304" s="208">
        <v>43162</v>
      </c>
      <c r="C1304" s="209" t="s">
        <v>750</v>
      </c>
      <c r="D1304" s="209">
        <v>64.400000000000006</v>
      </c>
      <c r="E1304" s="209">
        <v>67</v>
      </c>
      <c r="F1304" s="209" t="s">
        <v>193</v>
      </c>
      <c r="G1304" s="209">
        <v>625212</v>
      </c>
      <c r="H1304" s="209">
        <v>13160</v>
      </c>
      <c r="I1304" s="209">
        <v>21.6</v>
      </c>
      <c r="J1304" s="209">
        <v>114.5</v>
      </c>
      <c r="K1304" s="209">
        <v>114.5</v>
      </c>
      <c r="L1304" s="209">
        <v>18.5</v>
      </c>
      <c r="M1304" s="209">
        <v>0.94333333333333336</v>
      </c>
      <c r="N1304" s="209">
        <v>5.1388999999999996</v>
      </c>
      <c r="O1304" s="209">
        <v>5.0896999999999997</v>
      </c>
      <c r="P1304" s="209">
        <v>0.754</v>
      </c>
      <c r="Q1304" s="209">
        <v>0.623</v>
      </c>
      <c r="R1304" s="209">
        <v>5.0900999999999996</v>
      </c>
      <c r="S1304" s="209">
        <v>7.4999999999999997E-2</v>
      </c>
      <c r="T1304" s="209">
        <v>6.2E-2</v>
      </c>
      <c r="U1304" s="209">
        <v>6.5000000000000002E-2</v>
      </c>
      <c r="V1304" s="209">
        <v>6.5000000000000002E-2</v>
      </c>
      <c r="W1304" s="209" t="s">
        <v>148</v>
      </c>
      <c r="X1304" s="209" t="s">
        <v>671</v>
      </c>
      <c r="Y1304" s="209" t="s">
        <v>89</v>
      </c>
      <c r="Z1304" s="209" t="s">
        <v>198</v>
      </c>
    </row>
    <row r="1305" spans="1:26" s="209" customFormat="1" ht="16.5" customHeight="1" x14ac:dyDescent="0.25">
      <c r="A1305" s="207">
        <v>4905</v>
      </c>
      <c r="B1305" s="208">
        <v>43162</v>
      </c>
      <c r="C1305" s="209" t="s">
        <v>379</v>
      </c>
      <c r="D1305" s="209">
        <v>63.9</v>
      </c>
      <c r="E1305" s="209">
        <v>67</v>
      </c>
      <c r="F1305" s="209" t="s">
        <v>193</v>
      </c>
      <c r="G1305" s="209">
        <v>625212</v>
      </c>
      <c r="H1305" s="209">
        <v>13160</v>
      </c>
      <c r="I1305" s="209">
        <v>21.8</v>
      </c>
      <c r="J1305" s="209">
        <v>115</v>
      </c>
      <c r="K1305" s="209">
        <v>115</v>
      </c>
      <c r="L1305" s="209">
        <v>18.600000000000001</v>
      </c>
      <c r="M1305" s="209">
        <v>0.94270486342438375</v>
      </c>
      <c r="N1305" s="209">
        <v>5.1220999999999997</v>
      </c>
      <c r="O1305" s="209">
        <v>5.0191999999999997</v>
      </c>
      <c r="P1305" s="209">
        <v>0.55200000000000005</v>
      </c>
      <c r="Q1305" s="209">
        <v>0.46500000000000002</v>
      </c>
      <c r="R1305" s="209">
        <v>5.0900999999999996</v>
      </c>
      <c r="S1305" s="209">
        <v>5.5E-2</v>
      </c>
      <c r="T1305" s="209">
        <v>4.7E-2</v>
      </c>
      <c r="U1305" s="209">
        <v>4.8000000000000001E-2</v>
      </c>
      <c r="V1305" s="209">
        <v>4.8000000000000001E-2</v>
      </c>
      <c r="W1305" s="209" t="s">
        <v>148</v>
      </c>
      <c r="X1305" s="209" t="s">
        <v>671</v>
      </c>
      <c r="Y1305" s="209" t="s">
        <v>89</v>
      </c>
      <c r="Z1305" s="209" t="s">
        <v>198</v>
      </c>
    </row>
    <row r="1306" spans="1:26" s="209" customFormat="1" ht="16.5" customHeight="1" x14ac:dyDescent="0.25">
      <c r="A1306" s="207">
        <v>4904</v>
      </c>
      <c r="B1306" s="208">
        <v>43162</v>
      </c>
      <c r="C1306" s="209" t="s">
        <v>229</v>
      </c>
      <c r="D1306" s="209">
        <v>64.2</v>
      </c>
      <c r="E1306" s="209">
        <v>65</v>
      </c>
      <c r="F1306" s="209" t="s">
        <v>193</v>
      </c>
      <c r="G1306" s="209">
        <v>625212</v>
      </c>
      <c r="H1306" s="209">
        <v>13160</v>
      </c>
      <c r="I1306" s="209">
        <v>21.5</v>
      </c>
      <c r="J1306" s="209">
        <v>114.5</v>
      </c>
      <c r="K1306" s="209">
        <v>114.5</v>
      </c>
      <c r="L1306" s="209">
        <v>18.399999999999999</v>
      </c>
      <c r="M1306" s="209">
        <v>0.94396264176117406</v>
      </c>
      <c r="N1306" s="209">
        <v>5.1645000000000003</v>
      </c>
      <c r="O1306" s="209">
        <v>5.1551</v>
      </c>
      <c r="P1306" s="209">
        <v>0.70199999999999996</v>
      </c>
      <c r="Q1306" s="209">
        <v>0.59799999999999998</v>
      </c>
      <c r="R1306" s="209">
        <v>5.0900999999999996</v>
      </c>
      <c r="S1306" s="209">
        <v>6.9000000000000006E-2</v>
      </c>
      <c r="T1306" s="209">
        <v>5.8999999999999997E-2</v>
      </c>
      <c r="U1306" s="209">
        <v>0.06</v>
      </c>
      <c r="V1306" s="209">
        <v>0.06</v>
      </c>
      <c r="W1306" s="209" t="s">
        <v>148</v>
      </c>
      <c r="X1306" s="209" t="s">
        <v>671</v>
      </c>
      <c r="Y1306" s="209" t="s">
        <v>89</v>
      </c>
      <c r="Z1306" s="209" t="s">
        <v>198</v>
      </c>
    </row>
    <row r="1307" spans="1:26" s="209" customFormat="1" ht="16.5" customHeight="1" x14ac:dyDescent="0.25">
      <c r="A1307" s="207">
        <v>4903</v>
      </c>
      <c r="B1307" s="208">
        <v>43162</v>
      </c>
      <c r="C1307" s="209" t="s">
        <v>263</v>
      </c>
      <c r="D1307" s="209">
        <v>64.400000000000006</v>
      </c>
      <c r="E1307" s="209">
        <v>66</v>
      </c>
      <c r="F1307" s="209" t="s">
        <v>187</v>
      </c>
      <c r="G1307" s="209">
        <v>916148</v>
      </c>
      <c r="H1307" s="209">
        <v>13160</v>
      </c>
      <c r="I1307" s="209">
        <v>32.9</v>
      </c>
      <c r="J1307" s="209">
        <v>83</v>
      </c>
      <c r="K1307" s="209">
        <v>83</v>
      </c>
      <c r="L1307" s="209">
        <v>30.9</v>
      </c>
      <c r="M1307" s="209">
        <v>0.87130541871921174</v>
      </c>
      <c r="N1307" s="209">
        <v>5.1223000000000001</v>
      </c>
      <c r="O1307" s="209">
        <v>5.0891000000000002</v>
      </c>
      <c r="P1307" s="209">
        <v>0.28899999999999998</v>
      </c>
      <c r="Q1307" s="209">
        <v>0.20100000000000001</v>
      </c>
      <c r="R1307" s="209">
        <v>5.0900999999999996</v>
      </c>
      <c r="S1307" s="209">
        <v>2.9000000000000001E-2</v>
      </c>
      <c r="T1307" s="209">
        <v>0.02</v>
      </c>
      <c r="U1307" s="209">
        <v>2.1000000000000001E-2</v>
      </c>
      <c r="V1307" s="209">
        <v>2.1000000000000001E-2</v>
      </c>
      <c r="W1307" s="209" t="s">
        <v>148</v>
      </c>
      <c r="X1307" s="209" t="s">
        <v>671</v>
      </c>
      <c r="Y1307" s="209" t="s">
        <v>89</v>
      </c>
      <c r="Z1307" s="209" t="s">
        <v>207</v>
      </c>
    </row>
    <row r="1308" spans="1:26" s="209" customFormat="1" ht="16.5" customHeight="1" x14ac:dyDescent="0.25">
      <c r="A1308" s="207">
        <v>4902</v>
      </c>
      <c r="B1308" s="208">
        <v>43162</v>
      </c>
      <c r="C1308" s="209" t="s">
        <v>1206</v>
      </c>
      <c r="D1308" s="209">
        <v>64.400000000000006</v>
      </c>
      <c r="E1308" s="209">
        <v>64</v>
      </c>
      <c r="F1308" s="209" t="s">
        <v>193</v>
      </c>
      <c r="G1308" s="209">
        <v>625212</v>
      </c>
      <c r="H1308" s="209">
        <v>13160</v>
      </c>
      <c r="I1308" s="209">
        <v>22.9</v>
      </c>
      <c r="J1308" s="209">
        <v>114.5</v>
      </c>
      <c r="K1308" s="209">
        <v>114.5</v>
      </c>
      <c r="L1308" s="209">
        <v>19.7</v>
      </c>
      <c r="M1308" s="209">
        <v>0.93584656084656093</v>
      </c>
      <c r="N1308" s="209">
        <v>5.1273</v>
      </c>
      <c r="O1308" s="209">
        <v>5.0978000000000003</v>
      </c>
      <c r="P1308" s="209">
        <v>0.68700000000000006</v>
      </c>
      <c r="Q1308" s="209">
        <v>0.56699999999999995</v>
      </c>
      <c r="R1308" s="209">
        <v>5.0900999999999996</v>
      </c>
      <c r="S1308" s="209">
        <v>6.8000000000000005E-2</v>
      </c>
      <c r="T1308" s="209">
        <v>5.7000000000000002E-2</v>
      </c>
      <c r="U1308" s="209">
        <v>5.8000000000000003E-2</v>
      </c>
      <c r="V1308" s="209">
        <v>5.8000000000000003E-2</v>
      </c>
      <c r="W1308" s="209" t="s">
        <v>148</v>
      </c>
      <c r="X1308" s="209" t="s">
        <v>671</v>
      </c>
      <c r="Y1308" s="209" t="s">
        <v>89</v>
      </c>
      <c r="Z1308" s="209" t="s">
        <v>198</v>
      </c>
    </row>
    <row r="1309" spans="1:26" s="209" customFormat="1" ht="16.5" customHeight="1" x14ac:dyDescent="0.25">
      <c r="A1309" s="207">
        <v>4901</v>
      </c>
      <c r="B1309" s="208">
        <v>43162</v>
      </c>
      <c r="C1309" s="209" t="s">
        <v>261</v>
      </c>
      <c r="D1309" s="209">
        <v>65.099999999999994</v>
      </c>
      <c r="E1309" s="209">
        <v>66</v>
      </c>
      <c r="F1309" s="209" t="s">
        <v>187</v>
      </c>
      <c r="G1309" s="209">
        <v>916148</v>
      </c>
      <c r="H1309" s="209">
        <v>13160</v>
      </c>
      <c r="I1309" s="209">
        <v>36.200000000000003</v>
      </c>
      <c r="J1309" s="209">
        <v>82.5</v>
      </c>
      <c r="K1309" s="209">
        <v>82.5</v>
      </c>
      <c r="L1309" s="209">
        <v>34.200000000000003</v>
      </c>
      <c r="M1309" s="209">
        <v>0.85395292697646352</v>
      </c>
      <c r="N1309" s="209">
        <v>5.1669999999999998</v>
      </c>
      <c r="O1309" s="209">
        <v>5.1024000000000003</v>
      </c>
      <c r="P1309" s="209">
        <v>0.24199999999999999</v>
      </c>
      <c r="Q1309" s="209">
        <v>0.16400000000000001</v>
      </c>
      <c r="R1309" s="209">
        <v>5.0900999999999996</v>
      </c>
      <c r="S1309" s="209">
        <v>2.4E-2</v>
      </c>
      <c r="T1309" s="209">
        <v>1.6E-2</v>
      </c>
      <c r="U1309" s="209">
        <v>1.7000000000000001E-2</v>
      </c>
      <c r="V1309" s="209">
        <v>1.7000000000000001E-2</v>
      </c>
      <c r="W1309" s="209" t="s">
        <v>148</v>
      </c>
      <c r="X1309" s="209" t="s">
        <v>671</v>
      </c>
      <c r="Y1309" s="209" t="s">
        <v>89</v>
      </c>
      <c r="Z1309" s="209" t="s">
        <v>207</v>
      </c>
    </row>
    <row r="1310" spans="1:26" s="209" customFormat="1" ht="16.5" customHeight="1" x14ac:dyDescent="0.25">
      <c r="A1310" s="207">
        <v>4900</v>
      </c>
      <c r="B1310" s="208">
        <v>43161</v>
      </c>
      <c r="C1310" s="209" t="s">
        <v>803</v>
      </c>
      <c r="D1310" s="209">
        <v>65</v>
      </c>
      <c r="E1310" s="209">
        <v>52</v>
      </c>
      <c r="F1310" s="209" t="s">
        <v>187</v>
      </c>
      <c r="G1310" s="209">
        <v>916148</v>
      </c>
      <c r="H1310" s="209">
        <v>13160</v>
      </c>
      <c r="I1310" s="209">
        <v>33.9</v>
      </c>
      <c r="J1310" s="209">
        <v>81</v>
      </c>
      <c r="K1310" s="209">
        <v>81</v>
      </c>
      <c r="L1310" s="209">
        <v>32.1</v>
      </c>
      <c r="M1310" s="209">
        <v>0.86491442542787289</v>
      </c>
      <c r="N1310" s="209">
        <v>5.1367000000000003</v>
      </c>
      <c r="O1310" s="209">
        <v>5.1093000000000002</v>
      </c>
      <c r="P1310" s="209">
        <v>0.23200000000000001</v>
      </c>
      <c r="Q1310" s="209">
        <v>0.157</v>
      </c>
      <c r="R1310" s="209">
        <v>5.0902000000000003</v>
      </c>
      <c r="S1310" s="209">
        <v>2.3E-2</v>
      </c>
      <c r="T1310" s="209">
        <v>1.6E-2</v>
      </c>
      <c r="U1310" s="209">
        <v>1.7000000000000001E-2</v>
      </c>
      <c r="V1310" s="209">
        <v>1.7000000000000001E-2</v>
      </c>
      <c r="W1310" s="209" t="s">
        <v>148</v>
      </c>
      <c r="X1310" s="209" t="s">
        <v>671</v>
      </c>
      <c r="Y1310" s="209" t="s">
        <v>89</v>
      </c>
      <c r="Z1310" s="209" t="s">
        <v>207</v>
      </c>
    </row>
    <row r="1311" spans="1:26" s="209" customFormat="1" ht="16.5" customHeight="1" x14ac:dyDescent="0.25">
      <c r="A1311" s="207">
        <v>4899</v>
      </c>
      <c r="B1311" s="208">
        <v>43161</v>
      </c>
      <c r="C1311" s="209" t="s">
        <v>834</v>
      </c>
      <c r="D1311" s="209">
        <v>64.599999999999994</v>
      </c>
      <c r="E1311" s="209">
        <v>45</v>
      </c>
      <c r="F1311" s="209" t="s">
        <v>193</v>
      </c>
      <c r="G1311" s="209">
        <v>625212</v>
      </c>
      <c r="H1311" s="209">
        <v>13160</v>
      </c>
      <c r="I1311" s="209">
        <v>21.3</v>
      </c>
      <c r="J1311" s="209">
        <v>115</v>
      </c>
      <c r="K1311" s="209">
        <v>115</v>
      </c>
      <c r="L1311" s="209">
        <v>18.2</v>
      </c>
      <c r="M1311" s="209">
        <v>0.9452237808951236</v>
      </c>
      <c r="N1311" s="209">
        <v>5.1092000000000004</v>
      </c>
      <c r="O1311" s="209">
        <v>5.0674999999999999</v>
      </c>
      <c r="P1311" s="209">
        <v>0.70199999999999996</v>
      </c>
      <c r="Q1311" s="209">
        <v>0.60099999999999998</v>
      </c>
      <c r="R1311" s="209">
        <v>5.0902000000000003</v>
      </c>
      <c r="S1311" s="209">
        <v>7.0000000000000007E-2</v>
      </c>
      <c r="T1311" s="209">
        <v>0.06</v>
      </c>
      <c r="U1311" s="209">
        <v>6.0999999999999999E-2</v>
      </c>
      <c r="V1311" s="209">
        <v>6.0999999999999999E-2</v>
      </c>
      <c r="W1311" s="209" t="s">
        <v>148</v>
      </c>
      <c r="X1311" s="209" t="s">
        <v>671</v>
      </c>
      <c r="Y1311" s="209" t="s">
        <v>89</v>
      </c>
      <c r="Z1311" s="209" t="s">
        <v>198</v>
      </c>
    </row>
    <row r="1312" spans="1:26" s="209" customFormat="1" ht="16.5" customHeight="1" x14ac:dyDescent="0.25">
      <c r="A1312" s="207">
        <v>4898</v>
      </c>
      <c r="B1312" s="208">
        <v>43161</v>
      </c>
      <c r="C1312" s="209" t="s">
        <v>1249</v>
      </c>
      <c r="D1312" s="209">
        <v>64.8</v>
      </c>
      <c r="E1312" s="209">
        <v>47</v>
      </c>
      <c r="F1312" s="209" t="s">
        <v>193</v>
      </c>
      <c r="G1312" s="209">
        <v>625212</v>
      </c>
      <c r="H1312" s="209">
        <v>13160</v>
      </c>
      <c r="I1312" s="209">
        <v>21.4</v>
      </c>
      <c r="J1312" s="209">
        <v>114.5</v>
      </c>
      <c r="K1312" s="209">
        <v>114.5</v>
      </c>
      <c r="L1312" s="209">
        <v>18.3</v>
      </c>
      <c r="M1312" s="209">
        <v>0.9445927903871828</v>
      </c>
      <c r="N1312" s="209">
        <v>5.1022999999999996</v>
      </c>
      <c r="O1312" s="209">
        <v>5.0895000000000001</v>
      </c>
      <c r="P1312" s="209">
        <v>0.65600000000000003</v>
      </c>
      <c r="Q1312" s="209">
        <v>0.56699999999999995</v>
      </c>
      <c r="R1312" s="209">
        <v>5.0902000000000003</v>
      </c>
      <c r="S1312" s="209">
        <v>6.5000000000000002E-2</v>
      </c>
      <c r="T1312" s="209">
        <v>5.7000000000000002E-2</v>
      </c>
      <c r="U1312" s="209">
        <v>5.8000000000000003E-2</v>
      </c>
      <c r="V1312" s="209">
        <v>5.8000000000000003E-2</v>
      </c>
      <c r="W1312" s="209" t="s">
        <v>148</v>
      </c>
      <c r="X1312" s="209" t="s">
        <v>671</v>
      </c>
      <c r="Y1312" s="209" t="s">
        <v>89</v>
      </c>
      <c r="Z1312" s="209" t="s">
        <v>198</v>
      </c>
    </row>
    <row r="1313" spans="1:26" s="209" customFormat="1" ht="16.5" customHeight="1" x14ac:dyDescent="0.25">
      <c r="A1313" s="207">
        <v>4897</v>
      </c>
      <c r="B1313" s="208">
        <v>43161</v>
      </c>
      <c r="C1313" s="209" t="s">
        <v>1238</v>
      </c>
      <c r="D1313" s="209">
        <v>64.8</v>
      </c>
      <c r="E1313" s="209">
        <v>51</v>
      </c>
      <c r="F1313" s="209" t="s">
        <v>193</v>
      </c>
      <c r="G1313" s="209">
        <v>625212</v>
      </c>
      <c r="H1313" s="209">
        <v>13160</v>
      </c>
      <c r="I1313" s="209">
        <v>24.3</v>
      </c>
      <c r="J1313" s="209">
        <v>114.5</v>
      </c>
      <c r="K1313" s="209">
        <v>114.5</v>
      </c>
      <c r="L1313" s="209">
        <v>21</v>
      </c>
      <c r="M1313" s="209">
        <v>0.9278688524590164</v>
      </c>
      <c r="N1313" s="209">
        <v>5.1867000000000001</v>
      </c>
      <c r="O1313" s="209">
        <v>5.1657000000000002</v>
      </c>
      <c r="P1313" s="209">
        <v>0.623</v>
      </c>
      <c r="Q1313" s="209">
        <v>0.54700000000000004</v>
      </c>
      <c r="R1313" s="209">
        <v>5.0902000000000003</v>
      </c>
      <c r="S1313" s="209">
        <v>6.0999999999999999E-2</v>
      </c>
      <c r="T1313" s="209">
        <v>5.3999999999999999E-2</v>
      </c>
      <c r="U1313" s="209">
        <v>5.2999999999999999E-2</v>
      </c>
      <c r="V1313" s="209">
        <v>5.2999999999999999E-2</v>
      </c>
      <c r="W1313" s="209" t="s">
        <v>148</v>
      </c>
      <c r="X1313" s="209" t="s">
        <v>671</v>
      </c>
      <c r="Y1313" s="209" t="s">
        <v>89</v>
      </c>
      <c r="Z1313" s="209" t="s">
        <v>198</v>
      </c>
    </row>
    <row r="1314" spans="1:26" s="209" customFormat="1" ht="16.5" customHeight="1" x14ac:dyDescent="0.25">
      <c r="A1314" s="207">
        <v>4896</v>
      </c>
      <c r="B1314" s="208">
        <v>43161</v>
      </c>
      <c r="C1314" s="209" t="s">
        <v>1306</v>
      </c>
      <c r="D1314" s="209">
        <v>64.900000000000006</v>
      </c>
      <c r="E1314" s="209">
        <v>57</v>
      </c>
      <c r="F1314" s="209" t="s">
        <v>187</v>
      </c>
      <c r="G1314" s="209">
        <v>916148</v>
      </c>
      <c r="H1314" s="209">
        <v>13160</v>
      </c>
      <c r="I1314" s="209">
        <v>34</v>
      </c>
      <c r="J1314" s="209">
        <v>82</v>
      </c>
      <c r="K1314" s="209">
        <v>82</v>
      </c>
      <c r="L1314" s="209">
        <v>32.1</v>
      </c>
      <c r="M1314" s="209">
        <v>0.86491442542787289</v>
      </c>
      <c r="N1314" s="209">
        <v>5.1673999999999998</v>
      </c>
      <c r="O1314" s="209">
        <v>5.1022999999999996</v>
      </c>
      <c r="P1314" s="209">
        <v>0.28699999999999998</v>
      </c>
      <c r="Q1314" s="209">
        <v>0.187</v>
      </c>
      <c r="R1314" s="209">
        <v>5.0902000000000003</v>
      </c>
      <c r="S1314" s="209">
        <v>2.8000000000000001E-2</v>
      </c>
      <c r="T1314" s="209">
        <v>1.9E-2</v>
      </c>
      <c r="U1314" s="209">
        <v>0.02</v>
      </c>
      <c r="V1314" s="209">
        <v>0.02</v>
      </c>
      <c r="W1314" s="209" t="s">
        <v>148</v>
      </c>
      <c r="X1314" s="209" t="s">
        <v>671</v>
      </c>
      <c r="Y1314" s="209" t="s">
        <v>89</v>
      </c>
      <c r="Z1314" s="209" t="s">
        <v>207</v>
      </c>
    </row>
    <row r="1315" spans="1:26" s="209" customFormat="1" ht="16.5" customHeight="1" x14ac:dyDescent="0.25">
      <c r="A1315" s="207">
        <v>4895</v>
      </c>
      <c r="B1315" s="208">
        <v>43161</v>
      </c>
      <c r="C1315" s="209" t="s">
        <v>230</v>
      </c>
      <c r="D1315" s="209">
        <v>65.5</v>
      </c>
      <c r="E1315" s="209">
        <v>53</v>
      </c>
      <c r="F1315" s="209" t="s">
        <v>187</v>
      </c>
      <c r="G1315" s="209">
        <v>916148</v>
      </c>
      <c r="H1315" s="209">
        <v>13160</v>
      </c>
      <c r="I1315" s="209">
        <v>33.9</v>
      </c>
      <c r="J1315" s="209">
        <v>81</v>
      </c>
      <c r="K1315" s="209">
        <v>81</v>
      </c>
      <c r="L1315" s="209">
        <v>32.1</v>
      </c>
      <c r="M1315" s="209">
        <v>0.86491442542787289</v>
      </c>
      <c r="N1315" s="209">
        <v>5.1376999999999997</v>
      </c>
      <c r="O1315" s="209">
        <v>5.0945</v>
      </c>
      <c r="P1315" s="209">
        <v>0.223</v>
      </c>
      <c r="Q1315" s="209">
        <v>0.154</v>
      </c>
      <c r="R1315" s="209">
        <v>5.0902000000000003</v>
      </c>
      <c r="S1315" s="209">
        <v>2.1999999999999999E-2</v>
      </c>
      <c r="T1315" s="209">
        <v>1.4999999999999999E-2</v>
      </c>
      <c r="U1315" s="209">
        <v>1.6E-2</v>
      </c>
      <c r="V1315" s="209">
        <v>1.6E-2</v>
      </c>
      <c r="W1315" s="209" t="s">
        <v>148</v>
      </c>
      <c r="X1315" s="209" t="s">
        <v>671</v>
      </c>
      <c r="Y1315" s="209" t="s">
        <v>89</v>
      </c>
      <c r="Z1315" s="209" t="s">
        <v>207</v>
      </c>
    </row>
    <row r="1316" spans="1:26" s="209" customFormat="1" ht="16.5" customHeight="1" x14ac:dyDescent="0.25">
      <c r="A1316" s="207">
        <v>4894</v>
      </c>
      <c r="B1316" s="208">
        <v>43160</v>
      </c>
      <c r="C1316" s="209" t="s">
        <v>435</v>
      </c>
      <c r="D1316" s="209">
        <v>64</v>
      </c>
      <c r="E1316" s="209">
        <v>56</v>
      </c>
      <c r="F1316" s="209" t="s">
        <v>193</v>
      </c>
      <c r="G1316" s="209">
        <v>625212</v>
      </c>
      <c r="H1316" s="209">
        <v>13160</v>
      </c>
      <c r="I1316" s="209">
        <v>24.4</v>
      </c>
      <c r="J1316" s="209">
        <v>114.5</v>
      </c>
      <c r="K1316" s="209">
        <v>114.5</v>
      </c>
      <c r="L1316" s="209">
        <v>21.1</v>
      </c>
      <c r="M1316" s="209">
        <v>0.92726081258191351</v>
      </c>
      <c r="N1316" s="209">
        <v>5.1980000000000004</v>
      </c>
      <c r="O1316" s="209">
        <v>5.1455000000000002</v>
      </c>
      <c r="P1316" s="209">
        <v>0.84699999999999998</v>
      </c>
      <c r="Q1316" s="209">
        <v>0.74299999999999999</v>
      </c>
      <c r="R1316" s="209">
        <v>5.1364999999999998</v>
      </c>
      <c r="S1316" s="209">
        <v>8.4000000000000005E-2</v>
      </c>
      <c r="T1316" s="209">
        <v>7.3999999999999996E-2</v>
      </c>
      <c r="U1316" s="209">
        <v>7.2999999999999995E-2</v>
      </c>
      <c r="V1316" s="209">
        <v>7.2999999999999995E-2</v>
      </c>
      <c r="W1316" s="209" t="s">
        <v>148</v>
      </c>
      <c r="X1316" s="209" t="s">
        <v>671</v>
      </c>
      <c r="Y1316" s="209" t="s">
        <v>89</v>
      </c>
      <c r="Z1316" s="209" t="s">
        <v>198</v>
      </c>
    </row>
    <row r="1317" spans="1:26" s="209" customFormat="1" ht="16.5" customHeight="1" x14ac:dyDescent="0.25">
      <c r="A1317" s="207">
        <v>4893</v>
      </c>
      <c r="B1317" s="208">
        <v>43160</v>
      </c>
      <c r="C1317" s="209" t="s">
        <v>327</v>
      </c>
      <c r="D1317" s="209">
        <v>64.900000000000006</v>
      </c>
      <c r="E1317" s="209">
        <v>58</v>
      </c>
      <c r="F1317" s="209" t="s">
        <v>187</v>
      </c>
      <c r="G1317" s="209">
        <v>916148</v>
      </c>
      <c r="H1317" s="209">
        <v>13160</v>
      </c>
      <c r="I1317" s="209">
        <v>35.700000000000003</v>
      </c>
      <c r="J1317" s="209">
        <v>86.5</v>
      </c>
      <c r="K1317" s="209">
        <v>86.5</v>
      </c>
      <c r="L1317" s="209">
        <v>33.299999999999997</v>
      </c>
      <c r="M1317" s="209">
        <v>0.85861650485436891</v>
      </c>
      <c r="N1317" s="209">
        <v>5.0890000000000004</v>
      </c>
      <c r="O1317" s="209">
        <v>5.0789</v>
      </c>
      <c r="P1317" s="209">
        <v>0.27600000000000002</v>
      </c>
      <c r="Q1317" s="209">
        <v>0.223</v>
      </c>
      <c r="R1317" s="209">
        <v>5.1364999999999998</v>
      </c>
      <c r="S1317" s="209">
        <v>2.8000000000000001E-2</v>
      </c>
      <c r="T1317" s="209">
        <v>2.3E-2</v>
      </c>
      <c r="U1317" s="209">
        <v>2.1999999999999999E-2</v>
      </c>
      <c r="V1317" s="209">
        <v>2.1999999999999999E-2</v>
      </c>
      <c r="W1317" s="209" t="s">
        <v>148</v>
      </c>
      <c r="X1317" s="209" t="s">
        <v>671</v>
      </c>
      <c r="Y1317" s="209" t="s">
        <v>89</v>
      </c>
      <c r="Z1317" s="209" t="s">
        <v>207</v>
      </c>
    </row>
    <row r="1318" spans="1:26" s="209" customFormat="1" ht="16.5" customHeight="1" x14ac:dyDescent="0.25">
      <c r="A1318" s="207">
        <v>4892</v>
      </c>
      <c r="B1318" s="208">
        <v>43160</v>
      </c>
      <c r="C1318" s="209" t="s">
        <v>224</v>
      </c>
      <c r="D1318" s="209">
        <v>65.8</v>
      </c>
      <c r="E1318" s="209">
        <v>58</v>
      </c>
      <c r="F1318" s="209" t="s">
        <v>187</v>
      </c>
      <c r="G1318" s="209">
        <v>916148</v>
      </c>
      <c r="H1318" s="209">
        <v>13160</v>
      </c>
      <c r="I1318" s="209">
        <v>35.5</v>
      </c>
      <c r="J1318" s="209">
        <v>85</v>
      </c>
      <c r="K1318" s="209">
        <v>85</v>
      </c>
      <c r="L1318" s="209">
        <v>33.299999999999997</v>
      </c>
      <c r="M1318" s="209">
        <v>0.85861650485436891</v>
      </c>
      <c r="N1318" s="209">
        <v>5.1675000000000004</v>
      </c>
      <c r="O1318" s="209">
        <v>5.0788000000000002</v>
      </c>
      <c r="P1318" s="209">
        <v>0.28699999999999998</v>
      </c>
      <c r="Q1318" s="209">
        <v>0.20100000000000001</v>
      </c>
      <c r="R1318" s="209">
        <v>5.1364999999999998</v>
      </c>
      <c r="S1318" s="209">
        <v>2.9000000000000001E-2</v>
      </c>
      <c r="T1318" s="209">
        <v>0.02</v>
      </c>
      <c r="U1318" s="209">
        <v>2.1000000000000001E-2</v>
      </c>
      <c r="V1318" s="209">
        <v>2.1000000000000001E-2</v>
      </c>
      <c r="W1318" s="209" t="s">
        <v>148</v>
      </c>
      <c r="X1318" s="209" t="s">
        <v>671</v>
      </c>
      <c r="Y1318" s="209" t="s">
        <v>89</v>
      </c>
      <c r="Z1318" s="209" t="s">
        <v>207</v>
      </c>
    </row>
    <row r="1319" spans="1:26" s="209" customFormat="1" ht="16.5" customHeight="1" x14ac:dyDescent="0.25">
      <c r="A1319" s="207">
        <v>4891</v>
      </c>
      <c r="B1319" s="208">
        <v>43160</v>
      </c>
      <c r="C1319" s="209" t="s">
        <v>630</v>
      </c>
      <c r="D1319" s="209">
        <v>63</v>
      </c>
      <c r="E1319" s="209">
        <v>50</v>
      </c>
      <c r="F1319" s="209" t="s">
        <v>193</v>
      </c>
      <c r="G1319" s="209">
        <v>625212</v>
      </c>
      <c r="H1319" s="209">
        <v>13160</v>
      </c>
      <c r="I1319" s="209">
        <v>24.4</v>
      </c>
      <c r="J1319" s="209">
        <v>114.5</v>
      </c>
      <c r="K1319" s="209">
        <v>114.5</v>
      </c>
      <c r="L1319" s="209">
        <v>21.1</v>
      </c>
      <c r="M1319" s="209">
        <v>0.92726081258191351</v>
      </c>
      <c r="N1319" s="209">
        <v>5.0978000000000003</v>
      </c>
      <c r="O1319" s="209">
        <v>5.0785999999999998</v>
      </c>
      <c r="P1319" s="209">
        <v>0.70299999999999996</v>
      </c>
      <c r="Q1319" s="209">
        <v>0.64500000000000002</v>
      </c>
      <c r="R1319" s="209">
        <v>5.1364999999999998</v>
      </c>
      <c r="S1319" s="209">
        <v>7.0999999999999994E-2</v>
      </c>
      <c r="T1319" s="209">
        <v>6.5000000000000002E-2</v>
      </c>
      <c r="U1319" s="209">
        <v>6.3E-2</v>
      </c>
      <c r="V1319" s="209">
        <v>6.3E-2</v>
      </c>
      <c r="W1319" s="209" t="s">
        <v>148</v>
      </c>
      <c r="X1319" s="209" t="s">
        <v>671</v>
      </c>
      <c r="Y1319" s="209" t="s">
        <v>89</v>
      </c>
      <c r="Z1319" s="209" t="s">
        <v>198</v>
      </c>
    </row>
    <row r="1320" spans="1:26" s="209" customFormat="1" ht="16.5" customHeight="1" x14ac:dyDescent="0.25">
      <c r="A1320" s="207">
        <v>4890</v>
      </c>
      <c r="B1320" s="208">
        <v>43160</v>
      </c>
      <c r="C1320" s="209" t="s">
        <v>848</v>
      </c>
      <c r="D1320" s="209">
        <v>65.099999999999994</v>
      </c>
      <c r="E1320" s="209">
        <v>56</v>
      </c>
      <c r="F1320" s="209" t="s">
        <v>187</v>
      </c>
      <c r="G1320" s="209">
        <v>916148</v>
      </c>
      <c r="H1320" s="209">
        <v>13160</v>
      </c>
      <c r="I1320" s="209">
        <v>34.200000000000003</v>
      </c>
      <c r="J1320" s="209">
        <v>85.5</v>
      </c>
      <c r="K1320" s="209">
        <v>85.5</v>
      </c>
      <c r="L1320" s="209">
        <v>32</v>
      </c>
      <c r="M1320" s="209">
        <v>0.86544342507645255</v>
      </c>
      <c r="N1320" s="209">
        <v>5.1022999999999996</v>
      </c>
      <c r="O1320" s="209">
        <v>5.0890000000000004</v>
      </c>
      <c r="P1320" s="209">
        <v>0.187</v>
      </c>
      <c r="Q1320" s="209">
        <v>0.156</v>
      </c>
      <c r="R1320" s="209">
        <v>5.1364999999999998</v>
      </c>
      <c r="S1320" s="209">
        <v>1.9E-2</v>
      </c>
      <c r="T1320" s="209">
        <v>1.6E-2</v>
      </c>
      <c r="U1320" s="209">
        <v>1.4999999999999999E-2</v>
      </c>
      <c r="V1320" s="209">
        <v>1.4999999999999999E-2</v>
      </c>
      <c r="W1320" s="209" t="s">
        <v>148</v>
      </c>
      <c r="X1320" s="209" t="s">
        <v>671</v>
      </c>
      <c r="Y1320" s="209" t="s">
        <v>89</v>
      </c>
      <c r="Z1320" s="209" t="s">
        <v>207</v>
      </c>
    </row>
    <row r="1321" spans="1:26" s="209" customFormat="1" ht="16.5" customHeight="1" x14ac:dyDescent="0.25">
      <c r="A1321" s="207">
        <v>4889</v>
      </c>
      <c r="B1321" s="208">
        <v>43160</v>
      </c>
      <c r="C1321" s="209" t="s">
        <v>270</v>
      </c>
      <c r="D1321" s="209">
        <v>64.599999999999994</v>
      </c>
      <c r="E1321" s="209">
        <v>56</v>
      </c>
      <c r="F1321" s="209" t="s">
        <v>193</v>
      </c>
      <c r="G1321" s="209">
        <v>625212</v>
      </c>
      <c r="H1321" s="209">
        <v>13160</v>
      </c>
      <c r="I1321" s="209">
        <v>23.3</v>
      </c>
      <c r="J1321" s="209">
        <v>114.5</v>
      </c>
      <c r="K1321" s="209">
        <v>114.5</v>
      </c>
      <c r="L1321" s="209">
        <v>20.100000000000001</v>
      </c>
      <c r="M1321" s="209">
        <v>0.9333773087071241</v>
      </c>
      <c r="N1321" s="209">
        <v>5.1341999999999999</v>
      </c>
      <c r="O1321" s="209">
        <v>5.1092000000000004</v>
      </c>
      <c r="P1321" s="209">
        <v>0.745</v>
      </c>
      <c r="Q1321" s="209">
        <v>0.61699999999999999</v>
      </c>
      <c r="R1321" s="209">
        <v>5.1364999999999998</v>
      </c>
      <c r="S1321" s="209">
        <v>7.4999999999999997E-2</v>
      </c>
      <c r="T1321" s="209">
        <v>6.2E-2</v>
      </c>
      <c r="U1321" s="209">
        <v>6.4000000000000001E-2</v>
      </c>
      <c r="V1321" s="209">
        <v>6.4000000000000001E-2</v>
      </c>
      <c r="W1321" s="209" t="s">
        <v>148</v>
      </c>
      <c r="X1321" s="209" t="s">
        <v>671</v>
      </c>
      <c r="Y1321" s="209" t="s">
        <v>89</v>
      </c>
      <c r="Z1321" s="209" t="s">
        <v>198</v>
      </c>
    </row>
    <row r="1322" spans="1:26" s="209" customFormat="1" ht="16.5" customHeight="1" x14ac:dyDescent="0.25">
      <c r="A1322" s="207">
        <v>4888</v>
      </c>
      <c r="B1322" s="208">
        <v>43160</v>
      </c>
      <c r="C1322" s="209" t="s">
        <v>850</v>
      </c>
      <c r="D1322" s="209">
        <v>65.8</v>
      </c>
      <c r="E1322" s="209">
        <v>60</v>
      </c>
      <c r="F1322" s="209" t="s">
        <v>187</v>
      </c>
      <c r="G1322" s="209">
        <v>916148</v>
      </c>
      <c r="H1322" s="209">
        <v>13160</v>
      </c>
      <c r="I1322" s="209">
        <v>35.5</v>
      </c>
      <c r="J1322" s="209">
        <v>86.5</v>
      </c>
      <c r="K1322" s="209">
        <v>86.5</v>
      </c>
      <c r="L1322" s="209">
        <v>33.1</v>
      </c>
      <c r="M1322" s="209">
        <v>0.85965978128797083</v>
      </c>
      <c r="N1322" s="209">
        <v>5.1022999999999996</v>
      </c>
      <c r="O1322" s="209">
        <v>5.0989000000000004</v>
      </c>
      <c r="P1322" s="209">
        <v>0.27600000000000002</v>
      </c>
      <c r="Q1322" s="209">
        <v>0.187</v>
      </c>
      <c r="R1322" s="209">
        <v>5.1364999999999998</v>
      </c>
      <c r="S1322" s="209">
        <v>2.8000000000000001E-2</v>
      </c>
      <c r="T1322" s="209">
        <v>1.9E-2</v>
      </c>
      <c r="U1322" s="209">
        <v>0.02</v>
      </c>
      <c r="V1322" s="209">
        <v>0.02</v>
      </c>
      <c r="W1322" s="209" t="s">
        <v>148</v>
      </c>
      <c r="X1322" s="209" t="s">
        <v>671</v>
      </c>
      <c r="Y1322" s="209" t="s">
        <v>89</v>
      </c>
      <c r="Z1322" s="209" t="s">
        <v>207</v>
      </c>
    </row>
    <row r="1323" spans="1:26" s="209" customFormat="1" ht="16.5" customHeight="1" x14ac:dyDescent="0.25">
      <c r="A1323" s="207">
        <v>4887</v>
      </c>
      <c r="B1323" s="208">
        <v>43160</v>
      </c>
      <c r="C1323" s="209" t="s">
        <v>475</v>
      </c>
      <c r="D1323" s="209">
        <v>65.5</v>
      </c>
      <c r="E1323" s="209">
        <v>57</v>
      </c>
      <c r="F1323" s="209" t="s">
        <v>193</v>
      </c>
      <c r="G1323" s="209">
        <v>625212</v>
      </c>
      <c r="H1323" s="209">
        <v>13160</v>
      </c>
      <c r="I1323" s="209">
        <v>24.4</v>
      </c>
      <c r="J1323" s="209">
        <v>114.5</v>
      </c>
      <c r="K1323" s="209">
        <v>114.5</v>
      </c>
      <c r="L1323" s="209">
        <v>21.1</v>
      </c>
      <c r="M1323" s="209">
        <v>0.92726081258191351</v>
      </c>
      <c r="N1323" s="209">
        <v>5.1022999999999996</v>
      </c>
      <c r="O1323" s="209">
        <v>5.0978000000000003</v>
      </c>
      <c r="P1323" s="209">
        <v>0.60499999999999998</v>
      </c>
      <c r="Q1323" s="209">
        <v>0.57599999999999996</v>
      </c>
      <c r="R1323" s="209">
        <v>5.1364999999999998</v>
      </c>
      <c r="S1323" s="209">
        <v>6.0999999999999999E-2</v>
      </c>
      <c r="T1323" s="209">
        <v>5.8000000000000003E-2</v>
      </c>
      <c r="U1323" s="209">
        <v>5.5E-2</v>
      </c>
      <c r="V1323" s="209">
        <v>5.5E-2</v>
      </c>
      <c r="W1323" s="209" t="s">
        <v>148</v>
      </c>
      <c r="X1323" s="209" t="s">
        <v>671</v>
      </c>
      <c r="Y1323" s="209" t="s">
        <v>89</v>
      </c>
      <c r="Z1323" s="209" t="s">
        <v>198</v>
      </c>
    </row>
    <row r="1324" spans="1:26" s="209" customFormat="1" ht="16.5" customHeight="1" x14ac:dyDescent="0.25">
      <c r="A1324" s="207">
        <v>4886</v>
      </c>
      <c r="B1324" s="208">
        <v>43160</v>
      </c>
      <c r="C1324" s="209" t="s">
        <v>1203</v>
      </c>
      <c r="D1324" s="209">
        <v>64.599999999999994</v>
      </c>
      <c r="E1324" s="209">
        <v>57</v>
      </c>
      <c r="F1324" s="209" t="s">
        <v>193</v>
      </c>
      <c r="G1324" s="209">
        <v>625212</v>
      </c>
      <c r="H1324" s="209">
        <v>13160</v>
      </c>
      <c r="I1324" s="209">
        <v>22.2</v>
      </c>
      <c r="J1324" s="209">
        <v>114</v>
      </c>
      <c r="K1324" s="209">
        <v>114</v>
      </c>
      <c r="L1324" s="209">
        <v>19.100000000000001</v>
      </c>
      <c r="M1324" s="209">
        <v>0.93957503320053126</v>
      </c>
      <c r="N1324" s="209">
        <v>5.1675000000000004</v>
      </c>
      <c r="O1324" s="209">
        <v>5.1288999999999998</v>
      </c>
      <c r="P1324" s="209">
        <v>0.67600000000000005</v>
      </c>
      <c r="Q1324" s="209">
        <v>0.55600000000000005</v>
      </c>
      <c r="R1324" s="209">
        <v>5.1364999999999998</v>
      </c>
      <c r="S1324" s="209">
        <v>6.7000000000000004E-2</v>
      </c>
      <c r="T1324" s="209">
        <v>5.6000000000000001E-2</v>
      </c>
      <c r="U1324" s="209">
        <v>5.8000000000000003E-2</v>
      </c>
      <c r="V1324" s="209">
        <v>5.8000000000000003E-2</v>
      </c>
      <c r="W1324" s="209" t="s">
        <v>148</v>
      </c>
      <c r="X1324" s="209" t="s">
        <v>671</v>
      </c>
      <c r="Y1324" s="209" t="s">
        <v>89</v>
      </c>
      <c r="Z1324" s="209" t="s">
        <v>198</v>
      </c>
    </row>
    <row r="1325" spans="1:26" s="209" customFormat="1" ht="16.5" customHeight="1" x14ac:dyDescent="0.25">
      <c r="A1325" s="207">
        <v>4885</v>
      </c>
      <c r="B1325" s="208">
        <v>43160</v>
      </c>
      <c r="C1325" s="209" t="s">
        <v>233</v>
      </c>
      <c r="D1325" s="209">
        <v>66</v>
      </c>
      <c r="E1325" s="209">
        <v>60</v>
      </c>
      <c r="F1325" s="209" t="s">
        <v>193</v>
      </c>
      <c r="G1325" s="209">
        <v>625212</v>
      </c>
      <c r="H1325" s="209">
        <v>13160</v>
      </c>
      <c r="I1325" s="209">
        <v>24.3</v>
      </c>
      <c r="J1325" s="209">
        <v>114</v>
      </c>
      <c r="K1325" s="209">
        <v>114</v>
      </c>
      <c r="L1325" s="209">
        <v>21</v>
      </c>
      <c r="M1325" s="209">
        <v>0.9278688524590164</v>
      </c>
      <c r="N1325" s="209">
        <v>5.1786000000000003</v>
      </c>
      <c r="O1325" s="209">
        <v>5.1544999999999996</v>
      </c>
      <c r="P1325" s="209">
        <v>0.80900000000000005</v>
      </c>
      <c r="Q1325" s="209">
        <v>0.72399999999999998</v>
      </c>
      <c r="R1325" s="209">
        <v>5.1364999999999998</v>
      </c>
      <c r="S1325" s="209">
        <v>0.08</v>
      </c>
      <c r="T1325" s="209">
        <v>7.1999999999999995E-2</v>
      </c>
      <c r="U1325" s="209">
        <v>7.0999999999999994E-2</v>
      </c>
      <c r="V1325" s="209">
        <v>7.0999999999999994E-2</v>
      </c>
      <c r="W1325" s="209" t="s">
        <v>148</v>
      </c>
      <c r="X1325" s="209" t="s">
        <v>671</v>
      </c>
      <c r="Y1325" s="209" t="s">
        <v>89</v>
      </c>
      <c r="Z1325" s="209" t="s">
        <v>198</v>
      </c>
    </row>
    <row r="1326" spans="1:26" s="209" customFormat="1" ht="16.5" customHeight="1" x14ac:dyDescent="0.25">
      <c r="A1326" s="207">
        <v>4884</v>
      </c>
      <c r="B1326" s="208">
        <v>43160</v>
      </c>
      <c r="C1326" s="209" t="s">
        <v>1033</v>
      </c>
      <c r="D1326" s="209">
        <v>63.9</v>
      </c>
      <c r="E1326" s="209">
        <v>53</v>
      </c>
      <c r="F1326" s="209" t="s">
        <v>193</v>
      </c>
      <c r="G1326" s="209">
        <v>625212</v>
      </c>
      <c r="H1326" s="209">
        <v>13160</v>
      </c>
      <c r="I1326" s="209">
        <v>22.2</v>
      </c>
      <c r="J1326" s="209">
        <v>114</v>
      </c>
      <c r="K1326" s="209">
        <v>114</v>
      </c>
      <c r="L1326" s="209">
        <v>19.100000000000001</v>
      </c>
      <c r="M1326" s="209">
        <v>0.93957503320053126</v>
      </c>
      <c r="N1326" s="209">
        <v>5.1033999999999997</v>
      </c>
      <c r="O1326" s="209">
        <v>5.0922999999999998</v>
      </c>
      <c r="P1326" s="209">
        <v>0.75600000000000001</v>
      </c>
      <c r="Q1326" s="209">
        <v>0.64500000000000002</v>
      </c>
      <c r="R1326" s="209">
        <v>5.1364999999999998</v>
      </c>
      <c r="S1326" s="209">
        <v>7.5999999999999998E-2</v>
      </c>
      <c r="T1326" s="209">
        <v>6.5000000000000002E-2</v>
      </c>
      <c r="U1326" s="209">
        <v>6.6000000000000003E-2</v>
      </c>
      <c r="V1326" s="209">
        <v>6.6000000000000003E-2</v>
      </c>
      <c r="W1326" s="209" t="s">
        <v>148</v>
      </c>
      <c r="X1326" s="209" t="s">
        <v>671</v>
      </c>
      <c r="Y1326" s="209" t="s">
        <v>89</v>
      </c>
      <c r="Z1326" s="209" t="s">
        <v>198</v>
      </c>
    </row>
    <row r="1327" spans="1:26" s="209" customFormat="1" ht="16.5" customHeight="1" x14ac:dyDescent="0.25">
      <c r="A1327" s="207">
        <v>4883</v>
      </c>
      <c r="B1327" s="208">
        <v>43160</v>
      </c>
      <c r="C1327" s="209" t="s">
        <v>414</v>
      </c>
      <c r="D1327" s="209">
        <v>65.8</v>
      </c>
      <c r="E1327" s="209">
        <v>62</v>
      </c>
      <c r="F1327" s="209" t="s">
        <v>187</v>
      </c>
      <c r="G1327" s="209">
        <v>916148</v>
      </c>
      <c r="H1327" s="209">
        <v>13160</v>
      </c>
      <c r="I1327" s="209">
        <v>33.9</v>
      </c>
      <c r="J1327" s="209">
        <v>80</v>
      </c>
      <c r="K1327" s="209">
        <v>80</v>
      </c>
      <c r="L1327" s="209">
        <v>32.1</v>
      </c>
      <c r="M1327" s="209">
        <v>0.86491442542787289</v>
      </c>
      <c r="N1327" s="209">
        <v>5.1356000000000002</v>
      </c>
      <c r="O1327" s="209">
        <v>5.1093000000000002</v>
      </c>
      <c r="P1327" s="209">
        <v>0.245</v>
      </c>
      <c r="Q1327" s="209">
        <v>0.16500000000000001</v>
      </c>
      <c r="R1327" s="209">
        <v>5.1364999999999998</v>
      </c>
      <c r="S1327" s="209">
        <v>2.5000000000000001E-2</v>
      </c>
      <c r="T1327" s="209">
        <v>1.7000000000000001E-2</v>
      </c>
      <c r="U1327" s="209">
        <v>1.7999999999999999E-2</v>
      </c>
      <c r="V1327" s="209">
        <v>1.7999999999999999E-2</v>
      </c>
      <c r="W1327" s="209" t="s">
        <v>148</v>
      </c>
      <c r="X1327" s="209" t="s">
        <v>671</v>
      </c>
      <c r="Y1327" s="209" t="s">
        <v>89</v>
      </c>
      <c r="Z1327" s="209" t="s">
        <v>207</v>
      </c>
    </row>
    <row r="1328" spans="1:26" s="209" customFormat="1" ht="16.5" customHeight="1" x14ac:dyDescent="0.25">
      <c r="A1328" s="207">
        <v>4882</v>
      </c>
      <c r="B1328" s="208">
        <v>43160</v>
      </c>
      <c r="C1328" s="209" t="s">
        <v>875</v>
      </c>
      <c r="D1328" s="209">
        <v>54.4</v>
      </c>
      <c r="E1328" s="209">
        <v>51</v>
      </c>
      <c r="F1328" s="209" t="s">
        <v>291</v>
      </c>
      <c r="G1328" s="209">
        <v>521333</v>
      </c>
      <c r="H1328" s="209">
        <v>13160</v>
      </c>
      <c r="I1328" s="209">
        <v>16.600000000000001</v>
      </c>
      <c r="J1328" s="209">
        <v>114.5</v>
      </c>
      <c r="K1328" s="209">
        <v>114.5</v>
      </c>
      <c r="L1328" s="209">
        <v>13.8</v>
      </c>
      <c r="M1328" s="209">
        <v>0.97384721266345486</v>
      </c>
      <c r="N1328" s="209">
        <v>2.1674000000000002</v>
      </c>
      <c r="O1328" s="209">
        <v>2.1324000000000001</v>
      </c>
      <c r="P1328" s="209">
        <v>2.395</v>
      </c>
      <c r="Q1328" s="209">
        <v>2.254</v>
      </c>
      <c r="R1328" s="209">
        <v>5.1364999999999998</v>
      </c>
      <c r="S1328" s="209">
        <v>0.56799999999999995</v>
      </c>
      <c r="T1328" s="209">
        <v>0.54300000000000004</v>
      </c>
      <c r="U1328" s="209">
        <v>0.54100000000000004</v>
      </c>
      <c r="V1328" s="209">
        <v>0.54100000000000004</v>
      </c>
      <c r="W1328" s="209" t="s">
        <v>148</v>
      </c>
      <c r="X1328" s="209" t="s">
        <v>671</v>
      </c>
      <c r="Y1328" s="209" t="s">
        <v>89</v>
      </c>
      <c r="Z1328" s="209" t="s">
        <v>198</v>
      </c>
    </row>
    <row r="1329" spans="1:26" s="209" customFormat="1" ht="16.5" customHeight="1" x14ac:dyDescent="0.25">
      <c r="A1329" s="207">
        <v>4881</v>
      </c>
      <c r="B1329" s="208">
        <v>43160</v>
      </c>
      <c r="C1329" s="209" t="s">
        <v>899</v>
      </c>
      <c r="D1329" s="209">
        <v>64.8</v>
      </c>
      <c r="E1329" s="209">
        <v>58</v>
      </c>
      <c r="F1329" s="209" t="s">
        <v>291</v>
      </c>
      <c r="G1329" s="209">
        <v>521333</v>
      </c>
      <c r="H1329" s="209">
        <v>13160</v>
      </c>
      <c r="I1329" s="209">
        <v>16.7</v>
      </c>
      <c r="J1329" s="209">
        <v>114</v>
      </c>
      <c r="K1329" s="209">
        <v>114</v>
      </c>
      <c r="L1329" s="209">
        <v>13.9</v>
      </c>
      <c r="M1329" s="209">
        <v>0.97317744154057773</v>
      </c>
      <c r="N1329" s="209">
        <v>2.1663000000000001</v>
      </c>
      <c r="O1329" s="209">
        <v>2.1456</v>
      </c>
      <c r="P1329" s="209">
        <v>2.7879999999999998</v>
      </c>
      <c r="Q1329" s="209">
        <v>2.6930000000000001</v>
      </c>
      <c r="R1329" s="209">
        <v>5.1364999999999998</v>
      </c>
      <c r="S1329" s="209">
        <v>0.66100000000000003</v>
      </c>
      <c r="T1329" s="209">
        <v>0.64500000000000002</v>
      </c>
      <c r="U1329" s="209">
        <v>0.63500000000000001</v>
      </c>
      <c r="V1329" s="209">
        <v>0.63500000000000001</v>
      </c>
      <c r="W1329" s="209" t="s">
        <v>148</v>
      </c>
      <c r="X1329" s="209" t="s">
        <v>671</v>
      </c>
      <c r="Y1329" s="209" t="s">
        <v>89</v>
      </c>
      <c r="Z1329" s="209" t="s">
        <v>198</v>
      </c>
    </row>
    <row r="1330" spans="1:26" s="209" customFormat="1" ht="16.5" customHeight="1" x14ac:dyDescent="0.25">
      <c r="A1330" s="207">
        <v>4880</v>
      </c>
      <c r="B1330" s="208">
        <v>43160</v>
      </c>
      <c r="C1330" s="209" t="s">
        <v>1305</v>
      </c>
      <c r="D1330" s="209">
        <v>64.400000000000006</v>
      </c>
      <c r="E1330" s="209">
        <v>52</v>
      </c>
      <c r="F1330" s="209" t="s">
        <v>291</v>
      </c>
      <c r="G1330" s="209">
        <v>521333</v>
      </c>
      <c r="H1330" s="209">
        <v>13160</v>
      </c>
      <c r="I1330" s="209">
        <v>16.600000000000001</v>
      </c>
      <c r="J1330" s="209">
        <v>114.5</v>
      </c>
      <c r="K1330" s="209">
        <v>114.5</v>
      </c>
      <c r="L1330" s="209">
        <v>13.8</v>
      </c>
      <c r="M1330" s="209">
        <v>0.97384721266345486</v>
      </c>
      <c r="N1330" s="209">
        <v>2.1276000000000002</v>
      </c>
      <c r="O1330" s="209">
        <v>2.1012</v>
      </c>
      <c r="P1330" s="209">
        <v>2.911</v>
      </c>
      <c r="Q1330" s="209">
        <v>2.802</v>
      </c>
      <c r="R1330" s="209">
        <v>5.1364999999999998</v>
      </c>
      <c r="S1330" s="209">
        <v>0.70299999999999996</v>
      </c>
      <c r="T1330" s="209">
        <v>0.68500000000000005</v>
      </c>
      <c r="U1330" s="209">
        <v>0.67600000000000005</v>
      </c>
      <c r="V1330" s="209">
        <v>0.67600000000000005</v>
      </c>
      <c r="W1330" s="209" t="s">
        <v>148</v>
      </c>
      <c r="X1330" s="209" t="s">
        <v>671</v>
      </c>
      <c r="Y1330" s="209" t="s">
        <v>89</v>
      </c>
      <c r="Z1330" s="209" t="s">
        <v>198</v>
      </c>
    </row>
    <row r="1331" spans="1:26" s="209" customFormat="1" ht="16.5" customHeight="1" x14ac:dyDescent="0.25">
      <c r="A1331" s="207">
        <v>4879</v>
      </c>
      <c r="B1331" s="208">
        <v>43160</v>
      </c>
      <c r="C1331" s="209" t="s">
        <v>798</v>
      </c>
      <c r="D1331" s="209">
        <v>65.599999999999994</v>
      </c>
      <c r="E1331" s="209">
        <v>45</v>
      </c>
      <c r="F1331" s="209" t="s">
        <v>291</v>
      </c>
      <c r="G1331" s="209">
        <v>521333</v>
      </c>
      <c r="H1331" s="209">
        <v>13160</v>
      </c>
      <c r="I1331" s="209">
        <v>16.600000000000001</v>
      </c>
      <c r="J1331" s="209">
        <v>114</v>
      </c>
      <c r="K1331" s="209">
        <v>114</v>
      </c>
      <c r="L1331" s="209">
        <v>13.8</v>
      </c>
      <c r="M1331" s="209">
        <v>0.97384721266345486</v>
      </c>
      <c r="N1331" s="209">
        <v>2.1566999999999998</v>
      </c>
      <c r="O1331" s="209">
        <v>2.1267</v>
      </c>
      <c r="P1331" s="209">
        <v>2.9940000000000002</v>
      </c>
      <c r="Q1331" s="209">
        <v>2.8559999999999999</v>
      </c>
      <c r="R1331" s="209">
        <v>5.1364999999999998</v>
      </c>
      <c r="S1331" s="209">
        <v>0.71299999999999997</v>
      </c>
      <c r="T1331" s="209">
        <v>0.69</v>
      </c>
      <c r="U1331" s="209">
        <v>0.68300000000000005</v>
      </c>
      <c r="V1331" s="209">
        <v>0.68300000000000005</v>
      </c>
      <c r="W1331" s="209" t="s">
        <v>148</v>
      </c>
      <c r="X1331" s="209" t="s">
        <v>671</v>
      </c>
      <c r="Y1331" s="209" t="s">
        <v>89</v>
      </c>
      <c r="Z1331" s="209" t="s">
        <v>198</v>
      </c>
    </row>
    <row r="1332" spans="1:26" s="209" customFormat="1" ht="16.5" customHeight="1" x14ac:dyDescent="0.25">
      <c r="A1332" s="207">
        <v>4878</v>
      </c>
      <c r="B1332" s="208">
        <v>43159</v>
      </c>
      <c r="C1332" s="209" t="s">
        <v>479</v>
      </c>
      <c r="D1332" s="209">
        <v>66.400000000000006</v>
      </c>
      <c r="E1332" s="209">
        <v>63</v>
      </c>
      <c r="F1332" s="209" t="s">
        <v>193</v>
      </c>
      <c r="G1332" s="209">
        <v>625212</v>
      </c>
      <c r="H1332" s="209">
        <v>13160</v>
      </c>
      <c r="I1332" s="209">
        <v>22.3</v>
      </c>
      <c r="J1332" s="209">
        <v>115</v>
      </c>
      <c r="K1332" s="209">
        <v>115</v>
      </c>
      <c r="L1332" s="209">
        <v>19.100000000000001</v>
      </c>
      <c r="M1332" s="209">
        <v>0.93957503320053126</v>
      </c>
      <c r="N1332" s="209">
        <v>5.1452</v>
      </c>
      <c r="O1332" s="209">
        <v>5.0922999999999998</v>
      </c>
      <c r="P1332" s="209">
        <v>0.76500000000000001</v>
      </c>
      <c r="Q1332" s="209">
        <v>0.68700000000000006</v>
      </c>
      <c r="R1332" s="209">
        <v>5.1532999999999998</v>
      </c>
      <c r="S1332" s="209">
        <v>7.6999999999999999E-2</v>
      </c>
      <c r="T1332" s="209">
        <v>7.0000000000000007E-2</v>
      </c>
      <c r="U1332" s="209">
        <v>6.9000000000000006E-2</v>
      </c>
      <c r="V1332" s="209">
        <v>6.9000000000000006E-2</v>
      </c>
      <c r="W1332" s="209" t="s">
        <v>148</v>
      </c>
      <c r="X1332" s="209" t="s">
        <v>671</v>
      </c>
      <c r="Y1332" s="209" t="s">
        <v>89</v>
      </c>
      <c r="Z1332" s="209" t="s">
        <v>198</v>
      </c>
    </row>
    <row r="1333" spans="1:26" s="209" customFormat="1" ht="16.5" customHeight="1" x14ac:dyDescent="0.25">
      <c r="A1333" s="207">
        <v>4877</v>
      </c>
      <c r="B1333" s="208">
        <v>43159</v>
      </c>
      <c r="C1333" s="209" t="s">
        <v>1209</v>
      </c>
      <c r="D1333" s="209">
        <v>65.8</v>
      </c>
      <c r="E1333" s="209">
        <v>57</v>
      </c>
      <c r="F1333" s="209" t="s">
        <v>193</v>
      </c>
      <c r="G1333" s="209">
        <v>625212</v>
      </c>
      <c r="H1333" s="209">
        <v>13160</v>
      </c>
      <c r="I1333" s="209">
        <v>23.4</v>
      </c>
      <c r="J1333" s="209">
        <v>114.5</v>
      </c>
      <c r="K1333" s="209">
        <v>114.5</v>
      </c>
      <c r="L1333" s="209">
        <v>20.2</v>
      </c>
      <c r="M1333" s="209">
        <v>0.93276203032300598</v>
      </c>
      <c r="N1333" s="209">
        <v>5.1756000000000002</v>
      </c>
      <c r="O1333" s="209">
        <v>5.1256000000000004</v>
      </c>
      <c r="P1333" s="209">
        <v>0.66500000000000004</v>
      </c>
      <c r="Q1333" s="209">
        <v>0.58599999999999997</v>
      </c>
      <c r="R1333" s="209">
        <v>5.1532999999999998</v>
      </c>
      <c r="S1333" s="209">
        <v>6.6000000000000003E-2</v>
      </c>
      <c r="T1333" s="209">
        <v>5.8999999999999997E-2</v>
      </c>
      <c r="U1333" s="209">
        <v>5.8000000000000003E-2</v>
      </c>
      <c r="V1333" s="209">
        <v>5.8000000000000003E-2</v>
      </c>
      <c r="W1333" s="209" t="s">
        <v>148</v>
      </c>
      <c r="X1333" s="209" t="s">
        <v>671</v>
      </c>
      <c r="Y1333" s="209" t="s">
        <v>89</v>
      </c>
      <c r="Z1333" s="209" t="s">
        <v>198</v>
      </c>
    </row>
    <row r="1334" spans="1:26" s="209" customFormat="1" ht="16.5" customHeight="1" x14ac:dyDescent="0.25">
      <c r="A1334" s="207">
        <v>4876</v>
      </c>
      <c r="B1334" s="208">
        <v>43159</v>
      </c>
      <c r="C1334" s="209" t="s">
        <v>588</v>
      </c>
      <c r="D1334" s="209">
        <v>63.9</v>
      </c>
      <c r="E1334" s="209">
        <v>50</v>
      </c>
      <c r="F1334" s="209" t="s">
        <v>193</v>
      </c>
      <c r="G1334" s="209">
        <v>625212</v>
      </c>
      <c r="H1334" s="209">
        <v>13160</v>
      </c>
      <c r="I1334" s="209">
        <v>22.3</v>
      </c>
      <c r="J1334" s="209">
        <v>114.5</v>
      </c>
      <c r="K1334" s="209">
        <v>114.5</v>
      </c>
      <c r="L1334" s="209">
        <v>19.100000000000001</v>
      </c>
      <c r="M1334" s="209">
        <v>0.93957503320053126</v>
      </c>
      <c r="N1334" s="209">
        <v>5.1433999999999997</v>
      </c>
      <c r="O1334" s="209">
        <v>5.1166999999999998</v>
      </c>
      <c r="P1334" s="209">
        <v>0.73399999999999999</v>
      </c>
      <c r="Q1334" s="209">
        <v>0.63400000000000001</v>
      </c>
      <c r="R1334" s="209">
        <v>5.1532999999999998</v>
      </c>
      <c r="S1334" s="209">
        <v>7.3999999999999996E-2</v>
      </c>
      <c r="T1334" s="209">
        <v>6.4000000000000001E-2</v>
      </c>
      <c r="U1334" s="209">
        <v>6.5000000000000002E-2</v>
      </c>
      <c r="V1334" s="209">
        <v>6.5000000000000002E-2</v>
      </c>
      <c r="W1334" s="209" t="s">
        <v>148</v>
      </c>
      <c r="X1334" s="209" t="s">
        <v>671</v>
      </c>
      <c r="Y1334" s="209" t="s">
        <v>89</v>
      </c>
      <c r="Z1334" s="209" t="s">
        <v>198</v>
      </c>
    </row>
    <row r="1335" spans="1:26" s="209" customFormat="1" ht="16.5" customHeight="1" x14ac:dyDescent="0.25">
      <c r="A1335" s="207">
        <v>4875</v>
      </c>
      <c r="B1335" s="208">
        <v>43159</v>
      </c>
      <c r="C1335" s="209" t="s">
        <v>458</v>
      </c>
      <c r="D1335" s="209">
        <v>64.599999999999994</v>
      </c>
      <c r="E1335" s="209">
        <v>42</v>
      </c>
      <c r="F1335" s="209" t="s">
        <v>193</v>
      </c>
      <c r="G1335" s="209">
        <v>625212</v>
      </c>
      <c r="H1335" s="209">
        <v>13160</v>
      </c>
      <c r="I1335" s="209">
        <v>23.4</v>
      </c>
      <c r="J1335" s="209">
        <v>114</v>
      </c>
      <c r="K1335" s="209">
        <v>114</v>
      </c>
      <c r="L1335" s="209">
        <v>20.2</v>
      </c>
      <c r="M1335" s="209">
        <v>0.93276203032300598</v>
      </c>
      <c r="N1335" s="209">
        <v>5.1673999999999998</v>
      </c>
      <c r="O1335" s="209">
        <v>5.1135000000000002</v>
      </c>
      <c r="P1335" s="209">
        <v>0.59</v>
      </c>
      <c r="Q1335" s="209">
        <v>0.48699999999999999</v>
      </c>
      <c r="R1335" s="209">
        <v>5.1532999999999998</v>
      </c>
      <c r="S1335" s="209">
        <v>5.8999999999999997E-2</v>
      </c>
      <c r="T1335" s="209">
        <v>4.9000000000000002E-2</v>
      </c>
      <c r="U1335" s="209">
        <v>0.05</v>
      </c>
      <c r="V1335" s="209">
        <v>0.05</v>
      </c>
      <c r="W1335" s="209" t="s">
        <v>148</v>
      </c>
      <c r="X1335" s="209" t="s">
        <v>671</v>
      </c>
      <c r="Y1335" s="209" t="s">
        <v>89</v>
      </c>
      <c r="Z1335" s="209" t="s">
        <v>198</v>
      </c>
    </row>
    <row r="1336" spans="1:26" s="209" customFormat="1" ht="16.5" customHeight="1" x14ac:dyDescent="0.25">
      <c r="A1336" s="207">
        <v>4874</v>
      </c>
      <c r="B1336" s="208">
        <v>43159</v>
      </c>
      <c r="C1336" s="209" t="s">
        <v>249</v>
      </c>
      <c r="D1336" s="209">
        <v>65.5</v>
      </c>
      <c r="E1336" s="209">
        <v>67</v>
      </c>
      <c r="F1336" s="209" t="s">
        <v>187</v>
      </c>
      <c r="G1336" s="209">
        <v>916148</v>
      </c>
      <c r="H1336" s="209">
        <v>13160</v>
      </c>
      <c r="I1336" s="209">
        <v>34.799999999999997</v>
      </c>
      <c r="J1336" s="209">
        <v>83.5</v>
      </c>
      <c r="K1336" s="209">
        <v>83.5</v>
      </c>
      <c r="L1336" s="209">
        <v>32.700000000000003</v>
      </c>
      <c r="M1336" s="209">
        <v>0.86175395858708903</v>
      </c>
      <c r="N1336" s="209">
        <v>5.1656000000000004</v>
      </c>
      <c r="O1336" s="209">
        <v>5.1342999999999996</v>
      </c>
      <c r="P1336" s="209">
        <v>0.312</v>
      </c>
      <c r="Q1336" s="209">
        <v>0.223</v>
      </c>
      <c r="R1336" s="209">
        <v>5.1532999999999998</v>
      </c>
      <c r="S1336" s="209">
        <v>3.1E-2</v>
      </c>
      <c r="T1336" s="209">
        <v>2.1999999999999999E-2</v>
      </c>
      <c r="U1336" s="209">
        <v>2.3E-2</v>
      </c>
      <c r="V1336" s="209">
        <v>2.3E-2</v>
      </c>
      <c r="W1336" s="209" t="s">
        <v>148</v>
      </c>
      <c r="X1336" s="209" t="s">
        <v>671</v>
      </c>
      <c r="Y1336" s="209" t="s">
        <v>89</v>
      </c>
      <c r="Z1336" s="209" t="s">
        <v>207</v>
      </c>
    </row>
    <row r="1337" spans="1:26" s="209" customFormat="1" ht="16.5" customHeight="1" x14ac:dyDescent="0.25">
      <c r="A1337" s="207">
        <v>4873</v>
      </c>
      <c r="B1337" s="208">
        <v>43159</v>
      </c>
      <c r="C1337" s="209" t="s">
        <v>440</v>
      </c>
      <c r="D1337" s="209">
        <v>65.099999999999994</v>
      </c>
      <c r="E1337" s="209">
        <v>67</v>
      </c>
      <c r="F1337" s="209" t="s">
        <v>187</v>
      </c>
      <c r="G1337" s="209">
        <v>916148</v>
      </c>
      <c r="H1337" s="209">
        <v>13160</v>
      </c>
      <c r="I1337" s="209">
        <v>34.9</v>
      </c>
      <c r="J1337" s="209">
        <v>84</v>
      </c>
      <c r="K1337" s="209">
        <v>84</v>
      </c>
      <c r="L1337" s="209">
        <v>32.799999999999997</v>
      </c>
      <c r="M1337" s="209">
        <v>0.86122945830797315</v>
      </c>
      <c r="N1337" s="209">
        <v>5.1877000000000004</v>
      </c>
      <c r="O1337" s="209">
        <v>5.1452999999999998</v>
      </c>
      <c r="P1337" s="209">
        <v>0.28699999999999998</v>
      </c>
      <c r="Q1337" s="209">
        <v>0.19800000000000001</v>
      </c>
      <c r="R1337" s="209">
        <v>5.1532999999999998</v>
      </c>
      <c r="S1337" s="209">
        <v>2.9000000000000001E-2</v>
      </c>
      <c r="T1337" s="209">
        <v>0.02</v>
      </c>
      <c r="U1337" s="209">
        <v>0.02</v>
      </c>
      <c r="V1337" s="209">
        <v>2.1000000000000001E-2</v>
      </c>
      <c r="W1337" s="209" t="s">
        <v>148</v>
      </c>
      <c r="X1337" s="209" t="s">
        <v>671</v>
      </c>
      <c r="Y1337" s="209" t="s">
        <v>89</v>
      </c>
      <c r="Z1337" s="209" t="s">
        <v>207</v>
      </c>
    </row>
    <row r="1338" spans="1:26" s="209" customFormat="1" ht="16.5" customHeight="1" x14ac:dyDescent="0.25">
      <c r="A1338" s="207">
        <v>4872</v>
      </c>
      <c r="B1338" s="208">
        <v>43159</v>
      </c>
      <c r="C1338" s="209" t="s">
        <v>460</v>
      </c>
      <c r="D1338" s="209">
        <v>64.8</v>
      </c>
      <c r="E1338" s="209">
        <v>67</v>
      </c>
      <c r="F1338" s="209" t="s">
        <v>187</v>
      </c>
      <c r="G1338" s="209">
        <v>916148</v>
      </c>
      <c r="H1338" s="209">
        <v>13160</v>
      </c>
      <c r="I1338" s="209">
        <v>34.700000000000003</v>
      </c>
      <c r="J1338" s="209">
        <v>85.5</v>
      </c>
      <c r="K1338" s="209">
        <v>85.5</v>
      </c>
      <c r="L1338" s="209">
        <v>32.4</v>
      </c>
      <c r="M1338" s="209">
        <v>0.86333129957291033</v>
      </c>
      <c r="N1338" s="209">
        <v>5.1342999999999996</v>
      </c>
      <c r="O1338" s="209">
        <v>5.0833000000000004</v>
      </c>
      <c r="P1338" s="209">
        <v>0.21299999999999999</v>
      </c>
      <c r="Q1338" s="209">
        <v>0.13300000000000001</v>
      </c>
      <c r="R1338" s="209">
        <v>5.1532999999999998</v>
      </c>
      <c r="S1338" s="209">
        <v>2.1000000000000001E-2</v>
      </c>
      <c r="T1338" s="209">
        <v>1.2999999999999999E-2</v>
      </c>
      <c r="U1338" s="209">
        <v>1.4999999999999999E-2</v>
      </c>
      <c r="V1338" s="209">
        <v>1.4999999999999999E-2</v>
      </c>
      <c r="W1338" s="209" t="s">
        <v>148</v>
      </c>
      <c r="X1338" s="209" t="s">
        <v>671</v>
      </c>
      <c r="Y1338" s="209" t="s">
        <v>89</v>
      </c>
      <c r="Z1338" s="209" t="s">
        <v>207</v>
      </c>
    </row>
    <row r="1339" spans="1:26" s="209" customFormat="1" ht="16.5" customHeight="1" x14ac:dyDescent="0.25">
      <c r="A1339" s="207">
        <v>4871</v>
      </c>
      <c r="B1339" s="208">
        <v>43158</v>
      </c>
      <c r="C1339" s="209" t="s">
        <v>1160</v>
      </c>
      <c r="D1339" s="209">
        <v>65.5</v>
      </c>
      <c r="E1339" s="209">
        <v>46</v>
      </c>
      <c r="F1339" s="209" t="s">
        <v>193</v>
      </c>
      <c r="G1339" s="209">
        <v>625212</v>
      </c>
      <c r="H1339" s="209">
        <v>13160</v>
      </c>
      <c r="I1339" s="209">
        <v>23.4</v>
      </c>
      <c r="J1339" s="209">
        <v>115</v>
      </c>
      <c r="K1339" s="209">
        <v>115</v>
      </c>
      <c r="L1339" s="209">
        <v>20.100000000000001</v>
      </c>
      <c r="M1339" s="209">
        <v>0.9333773087071241</v>
      </c>
      <c r="N1339" s="209">
        <v>5.1340000000000003</v>
      </c>
      <c r="O1339" s="209">
        <v>5.1189</v>
      </c>
      <c r="P1339" s="209">
        <v>0.72299999999999998</v>
      </c>
      <c r="Q1339" s="209">
        <v>0.60199999999999998</v>
      </c>
      <c r="R1339" s="209">
        <v>5.1029</v>
      </c>
      <c r="S1339" s="209">
        <v>7.1999999999999995E-2</v>
      </c>
      <c r="T1339" s="209">
        <v>0.06</v>
      </c>
      <c r="U1339" s="209">
        <v>6.2E-2</v>
      </c>
      <c r="V1339" s="209">
        <v>6.2E-2</v>
      </c>
      <c r="W1339" s="209" t="s">
        <v>148</v>
      </c>
      <c r="X1339" s="209" t="s">
        <v>671</v>
      </c>
      <c r="Y1339" s="209" t="s">
        <v>89</v>
      </c>
      <c r="Z1339" s="209" t="s">
        <v>198</v>
      </c>
    </row>
    <row r="1340" spans="1:26" s="209" customFormat="1" ht="16.5" customHeight="1" x14ac:dyDescent="0.25">
      <c r="A1340" s="207">
        <v>4870</v>
      </c>
      <c r="B1340" s="208">
        <v>43158</v>
      </c>
      <c r="C1340" s="209" t="s">
        <v>1035</v>
      </c>
      <c r="D1340" s="209">
        <v>65.3</v>
      </c>
      <c r="E1340" s="209">
        <v>48</v>
      </c>
      <c r="F1340" s="209" t="s">
        <v>193</v>
      </c>
      <c r="G1340" s="209">
        <v>625212</v>
      </c>
      <c r="H1340" s="209">
        <v>13160</v>
      </c>
      <c r="I1340" s="209">
        <v>22.7</v>
      </c>
      <c r="J1340" s="209">
        <v>115</v>
      </c>
      <c r="K1340" s="209">
        <v>115</v>
      </c>
      <c r="L1340" s="209">
        <v>19.5</v>
      </c>
      <c r="M1340" s="209">
        <v>0.9370860927152318</v>
      </c>
      <c r="N1340" s="209">
        <v>5.1452999999999998</v>
      </c>
      <c r="O1340" s="209">
        <v>5.1276000000000002</v>
      </c>
      <c r="P1340" s="209">
        <v>0.70799999999999996</v>
      </c>
      <c r="Q1340" s="209">
        <v>0.58899999999999997</v>
      </c>
      <c r="R1340" s="209">
        <v>5.1029</v>
      </c>
      <c r="S1340" s="209">
        <v>7.0000000000000007E-2</v>
      </c>
      <c r="T1340" s="209">
        <v>5.8999999999999997E-2</v>
      </c>
      <c r="U1340" s="209">
        <v>0.06</v>
      </c>
      <c r="V1340" s="209">
        <v>0.06</v>
      </c>
      <c r="W1340" s="209" t="s">
        <v>148</v>
      </c>
      <c r="X1340" s="209" t="s">
        <v>671</v>
      </c>
      <c r="Y1340" s="209" t="s">
        <v>89</v>
      </c>
      <c r="Z1340" s="209" t="s">
        <v>198</v>
      </c>
    </row>
    <row r="1341" spans="1:26" s="209" customFormat="1" ht="16.5" customHeight="1" x14ac:dyDescent="0.25">
      <c r="A1341" s="207">
        <v>4869</v>
      </c>
      <c r="B1341" s="208">
        <v>43158</v>
      </c>
      <c r="C1341" s="209" t="s">
        <v>215</v>
      </c>
      <c r="D1341" s="209">
        <v>67.3</v>
      </c>
      <c r="E1341" s="209">
        <v>57</v>
      </c>
      <c r="F1341" s="209" t="s">
        <v>187</v>
      </c>
      <c r="G1341" s="209">
        <v>916148</v>
      </c>
      <c r="H1341" s="209">
        <v>13160</v>
      </c>
      <c r="I1341" s="209">
        <v>35</v>
      </c>
      <c r="J1341" s="209">
        <v>86</v>
      </c>
      <c r="K1341" s="209">
        <v>86</v>
      </c>
      <c r="L1341" s="209">
        <v>32.700000000000003</v>
      </c>
      <c r="M1341" s="209">
        <v>0.86175395858708903</v>
      </c>
      <c r="N1341" s="209">
        <v>5.1665000000000001</v>
      </c>
      <c r="O1341" s="209">
        <v>5.1341999999999999</v>
      </c>
      <c r="P1341" s="209">
        <v>0.254</v>
      </c>
      <c r="Q1341" s="209">
        <v>0.17599999999999999</v>
      </c>
      <c r="R1341" s="209">
        <v>5.1029</v>
      </c>
      <c r="S1341" s="209">
        <v>2.5000000000000001E-2</v>
      </c>
      <c r="T1341" s="209">
        <v>1.7000000000000001E-2</v>
      </c>
      <c r="U1341" s="209">
        <v>1.7999999999999999E-2</v>
      </c>
      <c r="V1341" s="209">
        <v>1.7999999999999999E-2</v>
      </c>
      <c r="W1341" s="209" t="s">
        <v>148</v>
      </c>
      <c r="X1341" s="209" t="s">
        <v>671</v>
      </c>
      <c r="Y1341" s="209" t="s">
        <v>89</v>
      </c>
      <c r="Z1341" s="209" t="s">
        <v>207</v>
      </c>
    </row>
    <row r="1342" spans="1:26" s="209" customFormat="1" ht="16.5" customHeight="1" x14ac:dyDescent="0.25">
      <c r="A1342" s="207">
        <v>4868</v>
      </c>
      <c r="B1342" s="208">
        <v>43158</v>
      </c>
      <c r="C1342" s="209" t="s">
        <v>1004</v>
      </c>
      <c r="D1342" s="209">
        <v>65</v>
      </c>
      <c r="E1342" s="209">
        <v>49</v>
      </c>
      <c r="F1342" s="209" t="s">
        <v>187</v>
      </c>
      <c r="G1342" s="209">
        <v>916148</v>
      </c>
      <c r="H1342" s="209">
        <v>13160</v>
      </c>
      <c r="I1342" s="209">
        <v>35.4</v>
      </c>
      <c r="J1342" s="209">
        <v>86</v>
      </c>
      <c r="K1342" s="209">
        <v>86</v>
      </c>
      <c r="L1342" s="209">
        <v>33.1</v>
      </c>
      <c r="M1342" s="209">
        <v>0.85965978128797083</v>
      </c>
      <c r="N1342" s="209">
        <v>5.1675000000000004</v>
      </c>
      <c r="O1342" s="209">
        <v>5.1022999999999996</v>
      </c>
      <c r="P1342" s="209">
        <v>0.28699999999999998</v>
      </c>
      <c r="Q1342" s="209">
        <v>0.20200000000000001</v>
      </c>
      <c r="R1342" s="209">
        <v>5.1029</v>
      </c>
      <c r="S1342" s="209">
        <v>2.8000000000000001E-2</v>
      </c>
      <c r="T1342" s="209">
        <v>0.02</v>
      </c>
      <c r="U1342" s="209">
        <v>2.1000000000000001E-2</v>
      </c>
      <c r="V1342" s="209">
        <v>2.1000000000000001E-2</v>
      </c>
      <c r="W1342" s="209" t="s">
        <v>148</v>
      </c>
      <c r="X1342" s="209" t="s">
        <v>671</v>
      </c>
      <c r="Y1342" s="209" t="s">
        <v>89</v>
      </c>
      <c r="Z1342" s="209" t="s">
        <v>207</v>
      </c>
    </row>
    <row r="1343" spans="1:26" s="209" customFormat="1" ht="16.5" customHeight="1" x14ac:dyDescent="0.25">
      <c r="A1343" s="207">
        <v>4867</v>
      </c>
      <c r="B1343" s="208">
        <v>43158</v>
      </c>
      <c r="C1343" s="209" t="s">
        <v>266</v>
      </c>
      <c r="D1343" s="209">
        <v>66</v>
      </c>
      <c r="E1343" s="209">
        <v>55</v>
      </c>
      <c r="F1343" s="209" t="s">
        <v>187</v>
      </c>
      <c r="G1343" s="209">
        <v>916148</v>
      </c>
      <c r="H1343" s="209">
        <v>13160</v>
      </c>
      <c r="I1343" s="209">
        <v>34.799999999999997</v>
      </c>
      <c r="J1343" s="209">
        <v>88</v>
      </c>
      <c r="K1343" s="209">
        <v>88</v>
      </c>
      <c r="L1343" s="209">
        <v>32.299999999999997</v>
      </c>
      <c r="M1343" s="209">
        <v>0.86385836385836379</v>
      </c>
      <c r="N1343" s="209">
        <v>5.1765999999999996</v>
      </c>
      <c r="O1343" s="209">
        <v>5.1563999999999997</v>
      </c>
      <c r="P1343" s="209">
        <v>0.28699999999999998</v>
      </c>
      <c r="Q1343" s="209">
        <v>0.19800000000000001</v>
      </c>
      <c r="R1343" s="209">
        <v>5.1029</v>
      </c>
      <c r="S1343" s="209">
        <v>2.8000000000000001E-2</v>
      </c>
      <c r="T1343" s="209">
        <v>0.02</v>
      </c>
      <c r="U1343" s="209">
        <v>2.1000000000000001E-2</v>
      </c>
      <c r="V1343" s="209">
        <v>2.1000000000000001E-2</v>
      </c>
      <c r="W1343" s="209" t="s">
        <v>148</v>
      </c>
      <c r="X1343" s="209" t="s">
        <v>671</v>
      </c>
      <c r="Y1343" s="209" t="s">
        <v>89</v>
      </c>
      <c r="Z1343" s="209" t="s">
        <v>207</v>
      </c>
    </row>
    <row r="1344" spans="1:26" s="209" customFormat="1" ht="16.5" customHeight="1" x14ac:dyDescent="0.25">
      <c r="A1344" s="207">
        <v>4866</v>
      </c>
      <c r="B1344" s="208">
        <v>43158</v>
      </c>
      <c r="C1344" s="209" t="s">
        <v>1128</v>
      </c>
      <c r="D1344" s="209">
        <v>64.900000000000006</v>
      </c>
      <c r="E1344" s="209">
        <v>49</v>
      </c>
      <c r="F1344" s="209" t="s">
        <v>193</v>
      </c>
      <c r="G1344" s="209">
        <v>625212</v>
      </c>
      <c r="H1344" s="209">
        <v>13160</v>
      </c>
      <c r="I1344" s="209">
        <v>21.7</v>
      </c>
      <c r="J1344" s="209">
        <v>114.5</v>
      </c>
      <c r="K1344" s="209">
        <v>114.5</v>
      </c>
      <c r="L1344" s="209">
        <v>18.600000000000001</v>
      </c>
      <c r="M1344" s="209">
        <v>0.94270486342438375</v>
      </c>
      <c r="N1344" s="209">
        <v>5.1341999999999999</v>
      </c>
      <c r="O1344" s="209">
        <v>5.0932000000000004</v>
      </c>
      <c r="P1344" s="209">
        <v>0.64500000000000002</v>
      </c>
      <c r="Q1344" s="209">
        <v>0.52100000000000002</v>
      </c>
      <c r="R1344" s="209">
        <v>5.1029</v>
      </c>
      <c r="S1344" s="209">
        <v>6.4000000000000001E-2</v>
      </c>
      <c r="T1344" s="209">
        <v>5.1999999999999998E-2</v>
      </c>
      <c r="U1344" s="209">
        <v>5.5E-2</v>
      </c>
      <c r="V1344" s="209">
        <v>5.5E-2</v>
      </c>
      <c r="W1344" s="209" t="s">
        <v>148</v>
      </c>
      <c r="X1344" s="209" t="s">
        <v>671</v>
      </c>
      <c r="Y1344" s="209" t="s">
        <v>89</v>
      </c>
      <c r="Z1344" s="209" t="s">
        <v>198</v>
      </c>
    </row>
    <row r="1345" spans="1:26" s="209" customFormat="1" ht="16.5" customHeight="1" x14ac:dyDescent="0.25">
      <c r="A1345" s="207">
        <v>4865</v>
      </c>
      <c r="B1345" s="208">
        <v>43158</v>
      </c>
      <c r="C1345" s="209" t="s">
        <v>664</v>
      </c>
      <c r="D1345" s="209">
        <v>66.400000000000006</v>
      </c>
      <c r="E1345" s="209">
        <v>60</v>
      </c>
      <c r="F1345" s="209" t="s">
        <v>193</v>
      </c>
      <c r="G1345" s="209">
        <v>625212</v>
      </c>
      <c r="H1345" s="209">
        <v>13160</v>
      </c>
      <c r="I1345" s="209">
        <v>23.2</v>
      </c>
      <c r="J1345" s="209">
        <v>114.5</v>
      </c>
      <c r="K1345" s="209">
        <v>114.5</v>
      </c>
      <c r="L1345" s="209">
        <v>20</v>
      </c>
      <c r="M1345" s="209">
        <v>0.93399339933993397</v>
      </c>
      <c r="N1345" s="209">
        <v>5.1234000000000002</v>
      </c>
      <c r="O1345" s="209">
        <v>5.1097999999999999</v>
      </c>
      <c r="P1345" s="209">
        <v>0.57599999999999996</v>
      </c>
      <c r="Q1345" s="209">
        <v>0.45600000000000002</v>
      </c>
      <c r="R1345" s="209">
        <v>5.1029</v>
      </c>
      <c r="S1345" s="209">
        <v>5.7000000000000002E-2</v>
      </c>
      <c r="T1345" s="209">
        <v>4.5999999999999999E-2</v>
      </c>
      <c r="U1345" s="209">
        <v>4.8000000000000001E-2</v>
      </c>
      <c r="V1345" s="209">
        <v>4.8000000000000001E-2</v>
      </c>
      <c r="W1345" s="209" t="s">
        <v>148</v>
      </c>
      <c r="X1345" s="209" t="s">
        <v>671</v>
      </c>
      <c r="Y1345" s="209" t="s">
        <v>89</v>
      </c>
      <c r="Z1345" s="209" t="s">
        <v>198</v>
      </c>
    </row>
    <row r="1346" spans="1:26" s="209" customFormat="1" ht="16.5" customHeight="1" x14ac:dyDescent="0.25">
      <c r="A1346" s="207">
        <v>4864</v>
      </c>
      <c r="B1346" s="208">
        <v>43158</v>
      </c>
      <c r="C1346" s="209" t="s">
        <v>1206</v>
      </c>
      <c r="D1346" s="209">
        <v>65.099999999999994</v>
      </c>
      <c r="E1346" s="209">
        <v>53</v>
      </c>
      <c r="F1346" s="209" t="s">
        <v>193</v>
      </c>
      <c r="G1346" s="209">
        <v>625212</v>
      </c>
      <c r="H1346" s="209">
        <v>13160</v>
      </c>
      <c r="I1346" s="209">
        <v>23.3</v>
      </c>
      <c r="J1346" s="209">
        <v>114.5</v>
      </c>
      <c r="K1346" s="209">
        <v>114.5</v>
      </c>
      <c r="L1346" s="209">
        <v>20.100000000000001</v>
      </c>
      <c r="M1346" s="209">
        <v>0.9333773087071241</v>
      </c>
      <c r="N1346" s="209">
        <v>5.1886999999999999</v>
      </c>
      <c r="O1346" s="209">
        <v>5.1452999999999998</v>
      </c>
      <c r="P1346" s="209">
        <v>0.623</v>
      </c>
      <c r="Q1346" s="209">
        <v>0.51200000000000001</v>
      </c>
      <c r="R1346" s="209">
        <v>5.1029</v>
      </c>
      <c r="S1346" s="209">
        <v>6.0999999999999999E-2</v>
      </c>
      <c r="T1346" s="209">
        <v>5.0999999999999997E-2</v>
      </c>
      <c r="U1346" s="209">
        <v>5.1999999999999998E-2</v>
      </c>
      <c r="V1346" s="209">
        <v>5.1999999999999998E-2</v>
      </c>
      <c r="W1346" s="209" t="s">
        <v>148</v>
      </c>
      <c r="X1346" s="209" t="s">
        <v>671</v>
      </c>
      <c r="Y1346" s="209" t="s">
        <v>89</v>
      </c>
      <c r="Z1346" s="209" t="s">
        <v>198</v>
      </c>
    </row>
    <row r="1347" spans="1:26" s="209" customFormat="1" ht="16.5" customHeight="1" x14ac:dyDescent="0.25">
      <c r="A1347" s="207">
        <v>4863</v>
      </c>
      <c r="B1347" s="208">
        <v>43158</v>
      </c>
      <c r="C1347" s="209" t="s">
        <v>990</v>
      </c>
      <c r="D1347" s="209">
        <v>66.599999999999994</v>
      </c>
      <c r="E1347" s="209">
        <v>62</v>
      </c>
      <c r="F1347" s="209" t="s">
        <v>193</v>
      </c>
      <c r="G1347" s="209">
        <v>625212</v>
      </c>
      <c r="H1347" s="209">
        <v>13160</v>
      </c>
      <c r="I1347" s="209">
        <v>23.4</v>
      </c>
      <c r="J1347" s="209">
        <v>114</v>
      </c>
      <c r="K1347" s="209">
        <v>114</v>
      </c>
      <c r="L1347" s="209">
        <v>20.2</v>
      </c>
      <c r="M1347" s="209">
        <v>0.93276203032300598</v>
      </c>
      <c r="N1347" s="209">
        <v>5.1243999999999996</v>
      </c>
      <c r="O1347" s="209">
        <v>5.1033999999999997</v>
      </c>
      <c r="P1347" s="209">
        <v>0.68700000000000006</v>
      </c>
      <c r="Q1347" s="209">
        <v>0.56699999999999995</v>
      </c>
      <c r="R1347" s="209">
        <v>5.1029</v>
      </c>
      <c r="S1347" s="209">
        <v>6.8000000000000005E-2</v>
      </c>
      <c r="T1347" s="209">
        <v>5.7000000000000002E-2</v>
      </c>
      <c r="U1347" s="209">
        <v>5.8000000000000003E-2</v>
      </c>
      <c r="V1347" s="209">
        <v>5.8000000000000003E-2</v>
      </c>
      <c r="W1347" s="209" t="s">
        <v>148</v>
      </c>
      <c r="X1347" s="209" t="s">
        <v>671</v>
      </c>
      <c r="Y1347" s="209" t="s">
        <v>89</v>
      </c>
      <c r="Z1347" s="209" t="s">
        <v>198</v>
      </c>
    </row>
    <row r="1348" spans="1:26" s="209" customFormat="1" ht="16.5" customHeight="1" x14ac:dyDescent="0.25">
      <c r="A1348" s="207">
        <v>4862</v>
      </c>
      <c r="B1348" s="208">
        <v>43158</v>
      </c>
      <c r="C1348" s="209" t="s">
        <v>394</v>
      </c>
      <c r="D1348" s="209">
        <v>64.2</v>
      </c>
      <c r="E1348" s="209">
        <v>52</v>
      </c>
      <c r="F1348" s="209" t="s">
        <v>187</v>
      </c>
      <c r="G1348" s="209">
        <v>916148</v>
      </c>
      <c r="H1348" s="209">
        <v>13160</v>
      </c>
      <c r="I1348" s="209">
        <v>35.6</v>
      </c>
      <c r="J1348" s="209">
        <v>88.5</v>
      </c>
      <c r="K1348" s="209">
        <v>88.5</v>
      </c>
      <c r="L1348" s="209">
        <v>33.1</v>
      </c>
      <c r="M1348" s="209">
        <v>0.85965978128797083</v>
      </c>
      <c r="N1348" s="209">
        <v>5.1433</v>
      </c>
      <c r="O1348" s="209">
        <v>5.1157000000000004</v>
      </c>
      <c r="P1348" s="209">
        <v>0.245</v>
      </c>
      <c r="Q1348" s="209">
        <v>0.156</v>
      </c>
      <c r="R1348" s="209">
        <v>5.1029</v>
      </c>
      <c r="S1348" s="209">
        <v>2.4E-2</v>
      </c>
      <c r="T1348" s="209">
        <v>1.6E-2</v>
      </c>
      <c r="U1348" s="209">
        <v>1.7000000000000001E-2</v>
      </c>
      <c r="V1348" s="209">
        <v>1.7000000000000001E-2</v>
      </c>
      <c r="W1348" s="209" t="s">
        <v>148</v>
      </c>
      <c r="X1348" s="209" t="s">
        <v>671</v>
      </c>
      <c r="Y1348" s="209" t="s">
        <v>89</v>
      </c>
      <c r="Z1348" s="209" t="s">
        <v>207</v>
      </c>
    </row>
    <row r="1349" spans="1:26" s="209" customFormat="1" ht="16.5" customHeight="1" x14ac:dyDescent="0.25">
      <c r="A1349" s="207">
        <v>4861</v>
      </c>
      <c r="B1349" s="208">
        <v>43157</v>
      </c>
      <c r="C1349" s="209" t="s">
        <v>379</v>
      </c>
      <c r="D1349" s="209">
        <v>64.900000000000006</v>
      </c>
      <c r="E1349" s="209">
        <v>46</v>
      </c>
      <c r="F1349" s="209" t="s">
        <v>187</v>
      </c>
      <c r="G1349" s="209">
        <v>916148</v>
      </c>
      <c r="H1349" s="209">
        <v>13160</v>
      </c>
      <c r="I1349" s="209">
        <v>35.299999999999997</v>
      </c>
      <c r="J1349" s="209">
        <v>86</v>
      </c>
      <c r="K1349" s="209">
        <v>86</v>
      </c>
      <c r="L1349" s="209">
        <v>33</v>
      </c>
      <c r="M1349" s="209">
        <v>0.86018237082066873</v>
      </c>
      <c r="N1349" s="209">
        <v>5.1459999999999999</v>
      </c>
      <c r="O1349" s="209">
        <v>5.1208</v>
      </c>
      <c r="P1349" s="209">
        <v>0.27800000000000002</v>
      </c>
      <c r="Q1349" s="209">
        <v>0.245</v>
      </c>
      <c r="R1349" s="209">
        <v>4.6439000000000004</v>
      </c>
      <c r="S1349" s="209">
        <v>2.5000000000000001E-2</v>
      </c>
      <c r="T1349" s="209">
        <v>2.1999999999999999E-2</v>
      </c>
      <c r="U1349" s="209">
        <v>0.02</v>
      </c>
      <c r="V1349" s="209">
        <v>0.02</v>
      </c>
      <c r="W1349" s="209" t="s">
        <v>148</v>
      </c>
      <c r="X1349" s="209" t="s">
        <v>671</v>
      </c>
      <c r="Y1349" s="209" t="s">
        <v>89</v>
      </c>
      <c r="Z1349" s="209" t="s">
        <v>207</v>
      </c>
    </row>
    <row r="1350" spans="1:26" s="209" customFormat="1" ht="16.5" customHeight="1" x14ac:dyDescent="0.25">
      <c r="A1350" s="207">
        <v>4860</v>
      </c>
      <c r="B1350" s="208">
        <v>43157</v>
      </c>
      <c r="C1350" s="209" t="s">
        <v>867</v>
      </c>
      <c r="D1350" s="209">
        <v>64.599999999999994</v>
      </c>
      <c r="E1350" s="209">
        <v>44</v>
      </c>
      <c r="F1350" s="209" t="s">
        <v>193</v>
      </c>
      <c r="G1350" s="209">
        <v>625212</v>
      </c>
      <c r="H1350" s="209">
        <v>13160</v>
      </c>
      <c r="I1350" s="209">
        <v>23.1</v>
      </c>
      <c r="J1350" s="209">
        <v>115</v>
      </c>
      <c r="K1350" s="209">
        <v>115</v>
      </c>
      <c r="L1350" s="209">
        <v>19.899999999999999</v>
      </c>
      <c r="M1350" s="209">
        <v>0.93461030383091148</v>
      </c>
      <c r="N1350" s="209">
        <v>5.1266999999999996</v>
      </c>
      <c r="O1350" s="209">
        <v>5.0933999999999999</v>
      </c>
      <c r="P1350" s="209">
        <v>0.72299999999999998</v>
      </c>
      <c r="Q1350" s="209">
        <v>0.65400000000000003</v>
      </c>
      <c r="R1350" s="209">
        <v>4.6439000000000004</v>
      </c>
      <c r="S1350" s="209">
        <v>6.5000000000000002E-2</v>
      </c>
      <c r="T1350" s="209">
        <v>0.06</v>
      </c>
      <c r="U1350" s="209">
        <v>5.8000000000000003E-2</v>
      </c>
      <c r="V1350" s="209">
        <v>5.8000000000000003E-2</v>
      </c>
      <c r="W1350" s="209" t="s">
        <v>148</v>
      </c>
      <c r="X1350" s="209" t="s">
        <v>671</v>
      </c>
      <c r="Y1350" s="209" t="s">
        <v>89</v>
      </c>
      <c r="Z1350" s="209" t="s">
        <v>198</v>
      </c>
    </row>
    <row r="1351" spans="1:26" s="209" customFormat="1" ht="16.5" customHeight="1" x14ac:dyDescent="0.25">
      <c r="A1351" s="207">
        <v>4859</v>
      </c>
      <c r="B1351" s="208">
        <v>43157</v>
      </c>
      <c r="C1351" s="209" t="s">
        <v>304</v>
      </c>
      <c r="D1351" s="209">
        <v>65.8</v>
      </c>
      <c r="E1351" s="209">
        <v>47</v>
      </c>
      <c r="F1351" s="209" t="s">
        <v>187</v>
      </c>
      <c r="G1351" s="209">
        <v>916148</v>
      </c>
      <c r="H1351" s="209">
        <v>13160</v>
      </c>
      <c r="I1351" s="209">
        <v>34.799999999999997</v>
      </c>
      <c r="J1351" s="209">
        <v>85</v>
      </c>
      <c r="K1351" s="209">
        <v>85</v>
      </c>
      <c r="L1351" s="209">
        <v>32.6</v>
      </c>
      <c r="M1351" s="209">
        <v>0.86227909811090797</v>
      </c>
      <c r="N1351" s="209">
        <v>5.1276000000000002</v>
      </c>
      <c r="O1351" s="209">
        <v>5.1189</v>
      </c>
      <c r="P1351" s="209">
        <v>0.27600000000000002</v>
      </c>
      <c r="Q1351" s="209">
        <v>0.189</v>
      </c>
      <c r="R1351" s="209">
        <v>4.6439000000000004</v>
      </c>
      <c r="S1351" s="209">
        <v>2.5000000000000001E-2</v>
      </c>
      <c r="T1351" s="209">
        <v>1.7000000000000001E-2</v>
      </c>
      <c r="U1351" s="209">
        <v>1.7999999999999999E-2</v>
      </c>
      <c r="V1351" s="209">
        <v>1.7999999999999999E-2</v>
      </c>
      <c r="W1351" s="209" t="s">
        <v>148</v>
      </c>
      <c r="X1351" s="209" t="s">
        <v>671</v>
      </c>
      <c r="Y1351" s="209" t="s">
        <v>89</v>
      </c>
      <c r="Z1351" s="209" t="s">
        <v>207</v>
      </c>
    </row>
    <row r="1352" spans="1:26" s="209" customFormat="1" ht="16.5" customHeight="1" x14ac:dyDescent="0.25">
      <c r="A1352" s="207">
        <v>4858</v>
      </c>
      <c r="B1352" s="208">
        <v>43157</v>
      </c>
      <c r="C1352" s="209" t="s">
        <v>929</v>
      </c>
      <c r="D1352" s="209">
        <v>65.3</v>
      </c>
      <c r="E1352" s="209">
        <v>48</v>
      </c>
      <c r="F1352" s="209" t="s">
        <v>193</v>
      </c>
      <c r="G1352" s="209">
        <v>625212</v>
      </c>
      <c r="H1352" s="209">
        <v>13160</v>
      </c>
      <c r="I1352" s="209">
        <v>22.8</v>
      </c>
      <c r="J1352" s="209">
        <v>114.5</v>
      </c>
      <c r="K1352" s="209">
        <v>114.5</v>
      </c>
      <c r="L1352" s="209">
        <v>19.600000000000001</v>
      </c>
      <c r="M1352" s="209">
        <v>0.93646591661151557</v>
      </c>
      <c r="N1352" s="209">
        <v>5.1422999999999996</v>
      </c>
      <c r="O1352" s="209">
        <v>5.1265000000000001</v>
      </c>
      <c r="P1352" s="209">
        <v>0.75600000000000001</v>
      </c>
      <c r="Q1352" s="209">
        <v>0.68700000000000006</v>
      </c>
      <c r="R1352" s="209">
        <v>4.6439000000000004</v>
      </c>
      <c r="S1352" s="209">
        <v>6.8000000000000005E-2</v>
      </c>
      <c r="T1352" s="209">
        <v>6.2E-2</v>
      </c>
      <c r="U1352" s="209">
        <v>6.0999999999999999E-2</v>
      </c>
      <c r="V1352" s="209">
        <v>6.0999999999999999E-2</v>
      </c>
      <c r="W1352" s="209" t="s">
        <v>148</v>
      </c>
      <c r="X1352" s="209" t="s">
        <v>671</v>
      </c>
      <c r="Y1352" s="209" t="s">
        <v>89</v>
      </c>
      <c r="Z1352" s="209" t="s">
        <v>198</v>
      </c>
    </row>
    <row r="1353" spans="1:26" s="209" customFormat="1" ht="16.5" customHeight="1" x14ac:dyDescent="0.25">
      <c r="A1353" s="207">
        <v>4857</v>
      </c>
      <c r="B1353" s="208">
        <v>43157</v>
      </c>
      <c r="C1353" s="209" t="s">
        <v>369</v>
      </c>
      <c r="D1353" s="209">
        <v>66</v>
      </c>
      <c r="E1353" s="209">
        <v>50</v>
      </c>
      <c r="F1353" s="209" t="s">
        <v>193</v>
      </c>
      <c r="G1353" s="209">
        <v>625212</v>
      </c>
      <c r="H1353" s="209">
        <v>13160</v>
      </c>
      <c r="I1353" s="209">
        <v>23</v>
      </c>
      <c r="J1353" s="209">
        <v>115</v>
      </c>
      <c r="K1353" s="209">
        <v>115</v>
      </c>
      <c r="L1353" s="209">
        <v>19.8</v>
      </c>
      <c r="M1353" s="209">
        <v>0.93522802379378711</v>
      </c>
      <c r="N1353" s="209">
        <v>5.1323999999999996</v>
      </c>
      <c r="O1353" s="209">
        <v>5.1086</v>
      </c>
      <c r="P1353" s="209">
        <v>0.68700000000000006</v>
      </c>
      <c r="Q1353" s="209">
        <v>0.60099999999999998</v>
      </c>
      <c r="R1353" s="209">
        <v>4.6439000000000004</v>
      </c>
      <c r="S1353" s="209">
        <v>6.2E-2</v>
      </c>
      <c r="T1353" s="209">
        <v>5.5E-2</v>
      </c>
      <c r="U1353" s="209">
        <v>5.5E-2</v>
      </c>
      <c r="V1353" s="209">
        <v>5.5E-2</v>
      </c>
      <c r="W1353" s="209" t="s">
        <v>148</v>
      </c>
      <c r="X1353" s="209" t="s">
        <v>671</v>
      </c>
      <c r="Y1353" s="209" t="s">
        <v>89</v>
      </c>
      <c r="Z1353" s="209" t="s">
        <v>198</v>
      </c>
    </row>
    <row r="1354" spans="1:26" s="209" customFormat="1" ht="16.5" customHeight="1" x14ac:dyDescent="0.25">
      <c r="A1354" s="207">
        <v>4856</v>
      </c>
      <c r="B1354" s="208">
        <v>43157</v>
      </c>
      <c r="C1354" s="209" t="s">
        <v>237</v>
      </c>
      <c r="D1354" s="209">
        <v>65.8</v>
      </c>
      <c r="E1354" s="209">
        <v>48</v>
      </c>
      <c r="F1354" s="209" t="s">
        <v>193</v>
      </c>
      <c r="G1354" s="209">
        <v>625212</v>
      </c>
      <c r="H1354" s="209">
        <v>13160</v>
      </c>
      <c r="I1354" s="209">
        <v>22.8</v>
      </c>
      <c r="J1354" s="209">
        <v>115</v>
      </c>
      <c r="K1354" s="209">
        <v>115</v>
      </c>
      <c r="L1354" s="209">
        <v>19.600000000000001</v>
      </c>
      <c r="M1354" s="209">
        <v>0.93646591661151557</v>
      </c>
      <c r="N1354" s="209">
        <v>5.1452999999999998</v>
      </c>
      <c r="O1354" s="209">
        <v>5.1127000000000002</v>
      </c>
      <c r="P1354" s="209">
        <v>0.59799999999999998</v>
      </c>
      <c r="Q1354" s="209">
        <v>0.47599999999999998</v>
      </c>
      <c r="R1354" s="209">
        <v>4.6439000000000004</v>
      </c>
      <c r="S1354" s="209">
        <v>5.3999999999999999E-2</v>
      </c>
      <c r="T1354" s="209">
        <v>4.2999999999999997E-2</v>
      </c>
      <c r="U1354" s="209">
        <v>4.4999999999999998E-2</v>
      </c>
      <c r="V1354" s="209">
        <v>4.4999999999999998E-2</v>
      </c>
      <c r="W1354" s="209" t="s">
        <v>148</v>
      </c>
      <c r="X1354" s="209" t="s">
        <v>671</v>
      </c>
      <c r="Y1354" s="209" t="s">
        <v>89</v>
      </c>
      <c r="Z1354" s="209" t="s">
        <v>198</v>
      </c>
    </row>
    <row r="1355" spans="1:26" s="209" customFormat="1" ht="16.5" customHeight="1" x14ac:dyDescent="0.25">
      <c r="A1355" s="207">
        <v>4855</v>
      </c>
      <c r="B1355" s="208">
        <v>43157</v>
      </c>
      <c r="C1355" s="209" t="s">
        <v>229</v>
      </c>
      <c r="D1355" s="209">
        <v>65.3</v>
      </c>
      <c r="E1355" s="209">
        <v>49</v>
      </c>
      <c r="F1355" s="209" t="s">
        <v>193</v>
      </c>
      <c r="G1355" s="209">
        <v>625212</v>
      </c>
      <c r="H1355" s="209">
        <v>13160</v>
      </c>
      <c r="I1355" s="209">
        <v>23</v>
      </c>
      <c r="J1355" s="209">
        <v>114.5</v>
      </c>
      <c r="K1355" s="209">
        <v>114.5</v>
      </c>
      <c r="L1355" s="209">
        <v>19.8</v>
      </c>
      <c r="M1355" s="209">
        <v>0.93522802379378711</v>
      </c>
      <c r="N1355" s="209">
        <v>5.1657000000000002</v>
      </c>
      <c r="O1355" s="209">
        <v>5.1497999999999999</v>
      </c>
      <c r="P1355" s="209">
        <v>0.66500000000000004</v>
      </c>
      <c r="Q1355" s="209">
        <v>0.53400000000000003</v>
      </c>
      <c r="R1355" s="209">
        <v>4.6439000000000004</v>
      </c>
      <c r="S1355" s="209">
        <v>0.06</v>
      </c>
      <c r="T1355" s="209">
        <v>4.8000000000000001E-2</v>
      </c>
      <c r="U1355" s="209">
        <v>5.0999999999999997E-2</v>
      </c>
      <c r="V1355" s="209">
        <v>5.0999999999999997E-2</v>
      </c>
      <c r="W1355" s="209" t="s">
        <v>148</v>
      </c>
      <c r="X1355" s="209" t="s">
        <v>671</v>
      </c>
      <c r="Y1355" s="209" t="s">
        <v>89</v>
      </c>
      <c r="Z1355" s="209" t="s">
        <v>198</v>
      </c>
    </row>
    <row r="1356" spans="1:26" s="209" customFormat="1" ht="16.5" customHeight="1" x14ac:dyDescent="0.25">
      <c r="A1356" s="207">
        <v>4854</v>
      </c>
      <c r="B1356" s="208">
        <v>43157</v>
      </c>
      <c r="C1356" s="209" t="s">
        <v>648</v>
      </c>
      <c r="D1356" s="209">
        <v>67.099999999999994</v>
      </c>
      <c r="E1356" s="209">
        <v>56</v>
      </c>
      <c r="F1356" s="209" t="s">
        <v>193</v>
      </c>
      <c r="G1356" s="209">
        <v>625212</v>
      </c>
      <c r="H1356" s="209">
        <v>13160</v>
      </c>
      <c r="I1356" s="209">
        <v>22.9</v>
      </c>
      <c r="J1356" s="209">
        <v>114</v>
      </c>
      <c r="K1356" s="209">
        <v>114</v>
      </c>
      <c r="L1356" s="209">
        <v>19.7</v>
      </c>
      <c r="M1356" s="209">
        <v>0.93584656084656093</v>
      </c>
      <c r="N1356" s="209">
        <v>5.1645000000000003</v>
      </c>
      <c r="O1356" s="209">
        <v>5.1245000000000003</v>
      </c>
      <c r="P1356" s="209">
        <v>0.54500000000000004</v>
      </c>
      <c r="Q1356" s="209">
        <v>0.44500000000000001</v>
      </c>
      <c r="R1356" s="209">
        <v>4.6439000000000004</v>
      </c>
      <c r="S1356" s="209">
        <v>4.9000000000000002E-2</v>
      </c>
      <c r="T1356" s="209">
        <v>0.04</v>
      </c>
      <c r="U1356" s="209">
        <v>4.2000000000000003E-2</v>
      </c>
      <c r="V1356" s="209">
        <v>4.2000000000000003E-2</v>
      </c>
      <c r="W1356" s="209" t="s">
        <v>148</v>
      </c>
      <c r="X1356" s="209" t="s">
        <v>671</v>
      </c>
      <c r="Y1356" s="209" t="s">
        <v>89</v>
      </c>
      <c r="Z1356" s="209" t="s">
        <v>198</v>
      </c>
    </row>
    <row r="1357" spans="1:26" s="209" customFormat="1" ht="16.5" customHeight="1" x14ac:dyDescent="0.25">
      <c r="A1357" s="207">
        <v>4853</v>
      </c>
      <c r="B1357" s="208">
        <v>43156</v>
      </c>
      <c r="C1357" s="209" t="s">
        <v>1304</v>
      </c>
      <c r="D1357" s="209">
        <v>65.5</v>
      </c>
      <c r="E1357" s="209">
        <v>53</v>
      </c>
      <c r="F1357" s="209" t="s">
        <v>187</v>
      </c>
      <c r="G1357" s="209">
        <v>916148</v>
      </c>
      <c r="H1357" s="209">
        <v>13160</v>
      </c>
      <c r="I1357" s="209">
        <v>34.1</v>
      </c>
      <c r="J1357" s="209">
        <v>85</v>
      </c>
      <c r="K1357" s="209">
        <v>85</v>
      </c>
      <c r="L1357" s="209">
        <v>31.9</v>
      </c>
      <c r="M1357" s="209">
        <v>0.8659730722154223</v>
      </c>
      <c r="N1357" s="209">
        <v>5.1675000000000004</v>
      </c>
      <c r="O1357" s="209">
        <v>5.1022999999999996</v>
      </c>
      <c r="P1357" s="209">
        <v>0.22500000000000001</v>
      </c>
      <c r="Q1357" s="209">
        <v>0.17799999999999999</v>
      </c>
      <c r="R1357" s="209">
        <v>5.3263999999999996</v>
      </c>
      <c r="S1357" s="209">
        <v>2.3E-2</v>
      </c>
      <c r="T1357" s="209">
        <v>1.9E-2</v>
      </c>
      <c r="U1357" s="209">
        <v>1.7999999999999999E-2</v>
      </c>
      <c r="V1357" s="209">
        <v>1.7999999999999999E-2</v>
      </c>
      <c r="W1357" s="209" t="s">
        <v>148</v>
      </c>
      <c r="X1357" s="209" t="s">
        <v>671</v>
      </c>
      <c r="Y1357" s="209" t="s">
        <v>89</v>
      </c>
      <c r="Z1357" s="209" t="s">
        <v>207</v>
      </c>
    </row>
    <row r="1358" spans="1:26" s="209" customFormat="1" ht="16.5" customHeight="1" x14ac:dyDescent="0.25">
      <c r="A1358" s="207">
        <v>4852</v>
      </c>
      <c r="B1358" s="208">
        <v>43156</v>
      </c>
      <c r="C1358" s="209" t="s">
        <v>1303</v>
      </c>
      <c r="D1358" s="209">
        <v>65.5</v>
      </c>
      <c r="E1358" s="209">
        <v>69</v>
      </c>
      <c r="F1358" s="209" t="s">
        <v>193</v>
      </c>
      <c r="G1358" s="209">
        <v>625212</v>
      </c>
      <c r="H1358" s="209">
        <v>13160</v>
      </c>
      <c r="I1358" s="209">
        <v>21.9</v>
      </c>
      <c r="J1358" s="209">
        <v>114.5</v>
      </c>
      <c r="K1358" s="209">
        <v>114.5</v>
      </c>
      <c r="L1358" s="209">
        <v>18.8</v>
      </c>
      <c r="M1358" s="209">
        <v>0.94145043246839644</v>
      </c>
      <c r="N1358" s="209">
        <v>5.1786000000000003</v>
      </c>
      <c r="O1358" s="209">
        <v>5.1120000000000001</v>
      </c>
      <c r="P1358" s="209">
        <v>0.52300000000000002</v>
      </c>
      <c r="Q1358" s="209">
        <v>0.44800000000000001</v>
      </c>
      <c r="R1358" s="209">
        <v>5.3263999999999996</v>
      </c>
      <c r="S1358" s="209">
        <v>5.3999999999999999E-2</v>
      </c>
      <c r="T1358" s="209">
        <v>4.7E-2</v>
      </c>
      <c r="U1358" s="209">
        <v>4.8000000000000001E-2</v>
      </c>
      <c r="V1358" s="209">
        <v>4.8000000000000001E-2</v>
      </c>
      <c r="W1358" s="209" t="s">
        <v>148</v>
      </c>
      <c r="X1358" s="209" t="s">
        <v>671</v>
      </c>
      <c r="Y1358" s="209" t="s">
        <v>89</v>
      </c>
      <c r="Z1358" s="209" t="s">
        <v>198</v>
      </c>
    </row>
    <row r="1359" spans="1:26" s="209" customFormat="1" ht="16.5" customHeight="1" x14ac:dyDescent="0.25">
      <c r="A1359" s="207">
        <v>4851</v>
      </c>
      <c r="B1359" s="208">
        <v>43156</v>
      </c>
      <c r="C1359" s="209" t="s">
        <v>967</v>
      </c>
      <c r="D1359" s="209">
        <v>65.099999999999994</v>
      </c>
      <c r="E1359" s="209">
        <v>69</v>
      </c>
      <c r="F1359" s="209" t="s">
        <v>193</v>
      </c>
      <c r="G1359" s="209">
        <v>625212</v>
      </c>
      <c r="H1359" s="209">
        <v>13160</v>
      </c>
      <c r="I1359" s="209">
        <v>22</v>
      </c>
      <c r="J1359" s="209">
        <v>115</v>
      </c>
      <c r="K1359" s="209">
        <v>115</v>
      </c>
      <c r="L1359" s="209">
        <v>18.8</v>
      </c>
      <c r="M1359" s="209">
        <v>0.94145043246839644</v>
      </c>
      <c r="N1359" s="209">
        <v>5.1897000000000002</v>
      </c>
      <c r="O1359" s="209">
        <v>5.1452999999999998</v>
      </c>
      <c r="P1359" s="209">
        <v>0.59799999999999998</v>
      </c>
      <c r="Q1359" s="209">
        <v>0.47599999999999998</v>
      </c>
      <c r="R1359" s="209">
        <v>5.3263999999999996</v>
      </c>
      <c r="S1359" s="209">
        <v>6.0999999999999999E-2</v>
      </c>
      <c r="T1359" s="209">
        <v>4.9000000000000002E-2</v>
      </c>
      <c r="U1359" s="209">
        <v>5.1999999999999998E-2</v>
      </c>
      <c r="V1359" s="209">
        <v>5.1999999999999998E-2</v>
      </c>
      <c r="W1359" s="209" t="s">
        <v>148</v>
      </c>
      <c r="X1359" s="209" t="s">
        <v>671</v>
      </c>
      <c r="Y1359" s="209" t="s">
        <v>89</v>
      </c>
      <c r="Z1359" s="209" t="s">
        <v>198</v>
      </c>
    </row>
    <row r="1360" spans="1:26" s="209" customFormat="1" ht="16.5" customHeight="1" x14ac:dyDescent="0.25">
      <c r="A1360" s="207">
        <v>4850</v>
      </c>
      <c r="B1360" s="208">
        <v>43156</v>
      </c>
      <c r="C1360" s="209" t="s">
        <v>254</v>
      </c>
      <c r="D1360" s="209">
        <v>65.099999999999994</v>
      </c>
      <c r="E1360" s="209">
        <v>70</v>
      </c>
      <c r="F1360" s="209" t="s">
        <v>187</v>
      </c>
      <c r="G1360" s="209">
        <v>916148</v>
      </c>
      <c r="H1360" s="209">
        <v>13160</v>
      </c>
      <c r="I1360" s="209">
        <v>34.6</v>
      </c>
      <c r="J1360" s="209">
        <v>83</v>
      </c>
      <c r="K1360" s="209">
        <v>83</v>
      </c>
      <c r="L1360" s="209">
        <v>32.6</v>
      </c>
      <c r="M1360" s="209">
        <v>0.86227909811090797</v>
      </c>
      <c r="N1360" s="209">
        <v>5.1245000000000003</v>
      </c>
      <c r="O1360" s="209">
        <v>5.1009000000000002</v>
      </c>
      <c r="P1360" s="209">
        <v>0.29699999999999999</v>
      </c>
      <c r="Q1360" s="209">
        <v>0.21199999999999999</v>
      </c>
      <c r="R1360" s="209">
        <v>5.3263999999999996</v>
      </c>
      <c r="S1360" s="209">
        <v>3.1E-2</v>
      </c>
      <c r="T1360" s="209">
        <v>2.1999999999999999E-2</v>
      </c>
      <c r="U1360" s="209">
        <v>2.3E-2</v>
      </c>
      <c r="V1360" s="209">
        <v>2.3E-2</v>
      </c>
      <c r="W1360" s="209" t="s">
        <v>148</v>
      </c>
      <c r="X1360" s="209" t="s">
        <v>671</v>
      </c>
      <c r="Y1360" s="209" t="s">
        <v>89</v>
      </c>
      <c r="Z1360" s="209" t="s">
        <v>207</v>
      </c>
    </row>
    <row r="1361" spans="1:26" s="209" customFormat="1" ht="16.5" customHeight="1" x14ac:dyDescent="0.25">
      <c r="A1361" s="207">
        <v>4849</v>
      </c>
      <c r="B1361" s="208">
        <v>43156</v>
      </c>
      <c r="C1361" s="209" t="s">
        <v>233</v>
      </c>
      <c r="D1361" s="209">
        <v>65.099999999999994</v>
      </c>
      <c r="E1361" s="209">
        <v>70</v>
      </c>
      <c r="F1361" s="209" t="s">
        <v>193</v>
      </c>
      <c r="G1361" s="209">
        <v>625212</v>
      </c>
      <c r="H1361" s="209">
        <v>13160</v>
      </c>
      <c r="I1361" s="209">
        <v>22.9</v>
      </c>
      <c r="J1361" s="209">
        <v>115</v>
      </c>
      <c r="K1361" s="209">
        <v>115</v>
      </c>
      <c r="L1361" s="209">
        <v>19.7</v>
      </c>
      <c r="M1361" s="209">
        <v>0.93584656084656093</v>
      </c>
      <c r="N1361" s="209">
        <v>5.1656000000000004</v>
      </c>
      <c r="O1361" s="209">
        <v>5.1497999999999999</v>
      </c>
      <c r="P1361" s="209">
        <v>0.48699999999999999</v>
      </c>
      <c r="Q1361" s="209">
        <v>0.40200000000000002</v>
      </c>
      <c r="R1361" s="209">
        <v>5.3263999999999996</v>
      </c>
      <c r="S1361" s="209">
        <v>0.05</v>
      </c>
      <c r="T1361" s="209">
        <v>4.2000000000000003E-2</v>
      </c>
      <c r="U1361" s="209">
        <v>4.2999999999999997E-2</v>
      </c>
      <c r="V1361" s="209">
        <v>4.2999999999999997E-2</v>
      </c>
      <c r="W1361" s="209" t="s">
        <v>148</v>
      </c>
      <c r="X1361" s="209" t="s">
        <v>671</v>
      </c>
      <c r="Y1361" s="209" t="s">
        <v>89</v>
      </c>
      <c r="Z1361" s="209" t="s">
        <v>198</v>
      </c>
    </row>
    <row r="1362" spans="1:26" s="209" customFormat="1" ht="16.5" customHeight="1" x14ac:dyDescent="0.25">
      <c r="A1362" s="207">
        <v>4848</v>
      </c>
      <c r="B1362" s="208">
        <v>43156</v>
      </c>
      <c r="C1362" s="209" t="s">
        <v>1302</v>
      </c>
      <c r="D1362" s="209">
        <v>64.900000000000006</v>
      </c>
      <c r="E1362" s="209">
        <v>68</v>
      </c>
      <c r="F1362" s="209" t="s">
        <v>187</v>
      </c>
      <c r="G1362" s="209">
        <v>916148</v>
      </c>
      <c r="H1362" s="209">
        <v>13160</v>
      </c>
      <c r="I1362" s="209">
        <v>36.200000000000003</v>
      </c>
      <c r="J1362" s="209">
        <v>82</v>
      </c>
      <c r="K1362" s="209">
        <v>82</v>
      </c>
      <c r="L1362" s="209">
        <v>34.200000000000003</v>
      </c>
      <c r="M1362" s="209">
        <v>0.85395292697646352</v>
      </c>
      <c r="N1362" s="209">
        <v>5.1364999999999998</v>
      </c>
      <c r="O1362" s="209">
        <v>5.1277999999999997</v>
      </c>
      <c r="P1362" s="209">
        <v>0.113</v>
      </c>
      <c r="Q1362" s="209">
        <v>0.10199999999999999</v>
      </c>
      <c r="R1362" s="209">
        <v>5.3263999999999996</v>
      </c>
      <c r="S1362" s="209">
        <v>1.2E-2</v>
      </c>
      <c r="T1362" s="209">
        <v>1.0999999999999999E-2</v>
      </c>
      <c r="U1362" s="209">
        <v>0.01</v>
      </c>
      <c r="V1362" s="209">
        <v>0.01</v>
      </c>
      <c r="W1362" s="209" t="s">
        <v>148</v>
      </c>
      <c r="X1362" s="209" t="s">
        <v>671</v>
      </c>
      <c r="Y1362" s="209" t="s">
        <v>89</v>
      </c>
      <c r="Z1362" s="209" t="s">
        <v>207</v>
      </c>
    </row>
    <row r="1363" spans="1:26" s="209" customFormat="1" ht="16.5" customHeight="1" x14ac:dyDescent="0.25">
      <c r="A1363" s="207">
        <v>4847</v>
      </c>
      <c r="B1363" s="208">
        <v>43156</v>
      </c>
      <c r="C1363" s="209" t="s">
        <v>462</v>
      </c>
      <c r="D1363" s="209">
        <v>64.599999999999994</v>
      </c>
      <c r="E1363" s="209">
        <v>67</v>
      </c>
      <c r="F1363" s="209" t="s">
        <v>187</v>
      </c>
      <c r="G1363" s="209">
        <v>916148</v>
      </c>
      <c r="H1363" s="209">
        <v>13160</v>
      </c>
      <c r="I1363" s="209">
        <v>34.700000000000003</v>
      </c>
      <c r="J1363" s="209">
        <v>84</v>
      </c>
      <c r="K1363" s="209">
        <v>84</v>
      </c>
      <c r="L1363" s="209">
        <v>32.6</v>
      </c>
      <c r="M1363" s="209">
        <v>0.86227909811090797</v>
      </c>
      <c r="N1363" s="209">
        <v>5.1022999999999996</v>
      </c>
      <c r="O1363" s="209">
        <v>5.0911999999999997</v>
      </c>
      <c r="P1363" s="209">
        <v>0.27400000000000002</v>
      </c>
      <c r="Q1363" s="209">
        <v>0.189</v>
      </c>
      <c r="R1363" s="209">
        <v>5.3263999999999996</v>
      </c>
      <c r="S1363" s="209">
        <v>2.9000000000000001E-2</v>
      </c>
      <c r="T1363" s="209">
        <v>0.02</v>
      </c>
      <c r="U1363" s="209">
        <v>2.1000000000000001E-2</v>
      </c>
      <c r="V1363" s="209">
        <v>2.1000000000000001E-2</v>
      </c>
      <c r="W1363" s="209" t="s">
        <v>148</v>
      </c>
      <c r="X1363" s="209" t="s">
        <v>671</v>
      </c>
      <c r="Y1363" s="209" t="s">
        <v>89</v>
      </c>
      <c r="Z1363" s="209" t="s">
        <v>207</v>
      </c>
    </row>
    <row r="1364" spans="1:26" s="209" customFormat="1" ht="16.5" customHeight="1" x14ac:dyDescent="0.25">
      <c r="A1364" s="207">
        <v>4846</v>
      </c>
      <c r="B1364" s="208">
        <v>43156</v>
      </c>
      <c r="C1364" s="209" t="s">
        <v>235</v>
      </c>
      <c r="D1364" s="209">
        <v>65.099999999999994</v>
      </c>
      <c r="E1364" s="209">
        <v>69</v>
      </c>
      <c r="F1364" s="209" t="s">
        <v>187</v>
      </c>
      <c r="G1364" s="209">
        <v>916148</v>
      </c>
      <c r="H1364" s="209">
        <v>13160</v>
      </c>
      <c r="I1364" s="209">
        <v>34.6</v>
      </c>
      <c r="J1364" s="209">
        <v>82</v>
      </c>
      <c r="K1364" s="209">
        <v>82</v>
      </c>
      <c r="L1364" s="209">
        <v>32.700000000000003</v>
      </c>
      <c r="M1364" s="209">
        <v>0.86175395858708903</v>
      </c>
      <c r="N1364" s="209">
        <v>5.1322999999999999</v>
      </c>
      <c r="O1364" s="209">
        <v>5.1124999999999998</v>
      </c>
      <c r="P1364" s="209">
        <v>0.193</v>
      </c>
      <c r="Q1364" s="209">
        <v>0.112</v>
      </c>
      <c r="R1364" s="209">
        <v>5.3263999999999996</v>
      </c>
      <c r="S1364" s="209">
        <v>0.02</v>
      </c>
      <c r="T1364" s="209">
        <v>1.2E-2</v>
      </c>
      <c r="U1364" s="209">
        <v>1.4E-2</v>
      </c>
      <c r="V1364" s="209">
        <v>1.4E-2</v>
      </c>
      <c r="W1364" s="209" t="s">
        <v>148</v>
      </c>
      <c r="X1364" s="209" t="s">
        <v>671</v>
      </c>
      <c r="Y1364" s="209" t="s">
        <v>89</v>
      </c>
      <c r="Z1364" s="209" t="s">
        <v>207</v>
      </c>
    </row>
    <row r="1365" spans="1:26" s="209" customFormat="1" ht="16.5" customHeight="1" x14ac:dyDescent="0.25">
      <c r="A1365" s="207">
        <v>4845</v>
      </c>
      <c r="B1365" s="208">
        <v>43156</v>
      </c>
      <c r="C1365" s="209" t="s">
        <v>1301</v>
      </c>
      <c r="D1365" s="209">
        <v>63.9</v>
      </c>
      <c r="E1365" s="209">
        <v>66</v>
      </c>
      <c r="F1365" s="209" t="s">
        <v>193</v>
      </c>
      <c r="G1365" s="209">
        <v>625212</v>
      </c>
      <c r="H1365" s="209">
        <v>13160</v>
      </c>
      <c r="I1365" s="209">
        <v>21.7</v>
      </c>
      <c r="J1365" s="209">
        <v>114</v>
      </c>
      <c r="K1365" s="209">
        <v>114</v>
      </c>
      <c r="L1365" s="209">
        <v>18.600000000000001</v>
      </c>
      <c r="M1365" s="209">
        <v>0.94270486342438375</v>
      </c>
      <c r="N1365" s="209">
        <v>5.1433999999999997</v>
      </c>
      <c r="O1365" s="209">
        <v>5.1266999999999996</v>
      </c>
      <c r="P1365" s="209">
        <v>0.501</v>
      </c>
      <c r="Q1365" s="209">
        <v>0.41199999999999998</v>
      </c>
      <c r="R1365" s="209">
        <v>5.3263999999999996</v>
      </c>
      <c r="S1365" s="209">
        <v>5.1999999999999998E-2</v>
      </c>
      <c r="T1365" s="209">
        <v>4.2999999999999997E-2</v>
      </c>
      <c r="U1365" s="209">
        <v>4.4999999999999998E-2</v>
      </c>
      <c r="V1365" s="209">
        <v>4.4999999999999998E-2</v>
      </c>
      <c r="W1365" s="209" t="s">
        <v>148</v>
      </c>
      <c r="X1365" s="209" t="s">
        <v>671</v>
      </c>
      <c r="Y1365" s="209" t="s">
        <v>89</v>
      </c>
      <c r="Z1365" s="209" t="s">
        <v>198</v>
      </c>
    </row>
    <row r="1366" spans="1:26" s="209" customFormat="1" ht="16.5" customHeight="1" x14ac:dyDescent="0.25">
      <c r="A1366" s="207">
        <v>4844</v>
      </c>
      <c r="B1366" s="208">
        <v>43156</v>
      </c>
      <c r="C1366" s="209" t="s">
        <v>1251</v>
      </c>
      <c r="D1366" s="209">
        <v>64.900000000000006</v>
      </c>
      <c r="E1366" s="209">
        <v>71</v>
      </c>
      <c r="F1366" s="209" t="s">
        <v>193</v>
      </c>
      <c r="G1366" s="209">
        <v>625212</v>
      </c>
      <c r="H1366" s="209">
        <v>13160</v>
      </c>
      <c r="I1366" s="209">
        <v>21.8</v>
      </c>
      <c r="J1366" s="209">
        <v>114.5</v>
      </c>
      <c r="K1366" s="209">
        <v>114.5</v>
      </c>
      <c r="L1366" s="209">
        <v>18.7</v>
      </c>
      <c r="M1366" s="209">
        <v>0.94207723035952073</v>
      </c>
      <c r="N1366" s="209">
        <v>5.1634000000000002</v>
      </c>
      <c r="O1366" s="209">
        <v>5.1458000000000004</v>
      </c>
      <c r="P1366" s="209">
        <v>0.42599999999999999</v>
      </c>
      <c r="Q1366" s="209">
        <v>0.35399999999999998</v>
      </c>
      <c r="R1366" s="209">
        <v>5.3263999999999996</v>
      </c>
      <c r="S1366" s="209">
        <v>4.3999999999999997E-2</v>
      </c>
      <c r="T1366" s="209">
        <v>3.6999999999999998E-2</v>
      </c>
      <c r="U1366" s="209">
        <v>3.7999999999999999E-2</v>
      </c>
      <c r="V1366" s="209">
        <v>3.7999999999999999E-2</v>
      </c>
      <c r="W1366" s="209" t="s">
        <v>148</v>
      </c>
      <c r="X1366" s="209" t="s">
        <v>671</v>
      </c>
      <c r="Y1366" s="209" t="s">
        <v>89</v>
      </c>
      <c r="Z1366" s="209" t="s">
        <v>198</v>
      </c>
    </row>
    <row r="1367" spans="1:26" s="209" customFormat="1" ht="16.5" customHeight="1" x14ac:dyDescent="0.25">
      <c r="A1367" s="207">
        <v>4843</v>
      </c>
      <c r="B1367" s="208">
        <v>43155</v>
      </c>
      <c r="C1367" s="209" t="s">
        <v>1061</v>
      </c>
      <c r="D1367" s="209">
        <v>64.8</v>
      </c>
      <c r="E1367" s="209">
        <v>61</v>
      </c>
      <c r="F1367" s="209" t="s">
        <v>193</v>
      </c>
      <c r="G1367" s="209">
        <v>625212</v>
      </c>
      <c r="H1367" s="209">
        <v>13160</v>
      </c>
      <c r="I1367" s="209">
        <v>21.8</v>
      </c>
      <c r="J1367" s="209">
        <v>115</v>
      </c>
      <c r="K1367" s="209">
        <v>115</v>
      </c>
      <c r="L1367" s="209">
        <v>18.600000000000001</v>
      </c>
      <c r="M1367" s="209">
        <v>0.94270486342438375</v>
      </c>
      <c r="N1367" s="209">
        <v>5.1321000000000003</v>
      </c>
      <c r="O1367" s="209">
        <v>5.1022999999999996</v>
      </c>
      <c r="P1367" s="209">
        <v>0.59799999999999998</v>
      </c>
      <c r="Q1367" s="209">
        <v>0.498</v>
      </c>
      <c r="R1367" s="209">
        <v>4.7427000000000001</v>
      </c>
      <c r="S1367" s="209">
        <v>5.5E-2</v>
      </c>
      <c r="T1367" s="209">
        <v>4.5999999999999999E-2</v>
      </c>
      <c r="U1367" s="209">
        <v>4.8000000000000001E-2</v>
      </c>
      <c r="V1367" s="209">
        <v>4.8000000000000001E-2</v>
      </c>
      <c r="W1367" s="209" t="s">
        <v>148</v>
      </c>
      <c r="X1367" s="209" t="s">
        <v>671</v>
      </c>
      <c r="Y1367" s="209" t="s">
        <v>89</v>
      </c>
      <c r="Z1367" s="209" t="s">
        <v>198</v>
      </c>
    </row>
    <row r="1368" spans="1:26" s="209" customFormat="1" ht="16.5" customHeight="1" x14ac:dyDescent="0.25">
      <c r="A1368" s="207">
        <v>4842</v>
      </c>
      <c r="B1368" s="208">
        <v>43155</v>
      </c>
      <c r="C1368" s="209" t="s">
        <v>236</v>
      </c>
      <c r="D1368" s="209">
        <v>63.7</v>
      </c>
      <c r="E1368" s="209">
        <v>58</v>
      </c>
      <c r="F1368" s="209" t="s">
        <v>187</v>
      </c>
      <c r="G1368" s="209">
        <v>916148</v>
      </c>
      <c r="H1368" s="209">
        <v>13160</v>
      </c>
      <c r="I1368" s="209">
        <v>34.5</v>
      </c>
      <c r="J1368" s="209">
        <v>85.5</v>
      </c>
      <c r="K1368" s="209">
        <v>85.5</v>
      </c>
      <c r="L1368" s="209">
        <v>32.299999999999997</v>
      </c>
      <c r="M1368" s="209">
        <v>0.86385836385836379</v>
      </c>
      <c r="N1368" s="209">
        <v>5.1237000000000004</v>
      </c>
      <c r="O1368" s="209">
        <v>5.1177999999999999</v>
      </c>
      <c r="P1368" s="209">
        <v>0.28699999999999998</v>
      </c>
      <c r="Q1368" s="209">
        <v>0.254</v>
      </c>
      <c r="R1368" s="209">
        <v>4.7427000000000001</v>
      </c>
      <c r="S1368" s="209">
        <v>2.7E-2</v>
      </c>
      <c r="T1368" s="209">
        <v>2.4E-2</v>
      </c>
      <c r="U1368" s="209">
        <v>2.1999999999999999E-2</v>
      </c>
      <c r="V1368" s="209">
        <v>2.1999999999999999E-2</v>
      </c>
      <c r="W1368" s="209" t="s">
        <v>148</v>
      </c>
      <c r="X1368" s="209" t="s">
        <v>671</v>
      </c>
      <c r="Y1368" s="209" t="s">
        <v>89</v>
      </c>
      <c r="Z1368" s="209" t="s">
        <v>207</v>
      </c>
    </row>
    <row r="1369" spans="1:26" s="209" customFormat="1" ht="16.5" customHeight="1" x14ac:dyDescent="0.25">
      <c r="A1369" s="207">
        <v>4841</v>
      </c>
      <c r="B1369" s="208">
        <v>43155</v>
      </c>
      <c r="C1369" s="209" t="s">
        <v>279</v>
      </c>
      <c r="D1369" s="209">
        <v>64.8</v>
      </c>
      <c r="E1369" s="209">
        <v>61</v>
      </c>
      <c r="F1369" s="209" t="s">
        <v>187</v>
      </c>
      <c r="G1369" s="209">
        <v>916148</v>
      </c>
      <c r="H1369" s="209">
        <v>13160</v>
      </c>
      <c r="I1369" s="209">
        <v>33.9</v>
      </c>
      <c r="J1369" s="209">
        <v>82</v>
      </c>
      <c r="K1369" s="209">
        <v>82</v>
      </c>
      <c r="L1369" s="209">
        <v>32</v>
      </c>
      <c r="M1369" s="209">
        <v>0.86544342507645255</v>
      </c>
      <c r="N1369" s="209">
        <v>5.1676000000000002</v>
      </c>
      <c r="O1369" s="209">
        <v>5.1489000000000003</v>
      </c>
      <c r="P1369" s="209">
        <v>0.254</v>
      </c>
      <c r="Q1369" s="209">
        <v>0.20300000000000001</v>
      </c>
      <c r="R1369" s="209">
        <v>4.7427000000000001</v>
      </c>
      <c r="S1369" s="209">
        <v>2.3E-2</v>
      </c>
      <c r="T1369" s="209">
        <v>1.9E-2</v>
      </c>
      <c r="U1369" s="209">
        <v>1.7999999999999999E-2</v>
      </c>
      <c r="V1369" s="209">
        <v>1.7999999999999999E-2</v>
      </c>
      <c r="W1369" s="209" t="s">
        <v>148</v>
      </c>
      <c r="X1369" s="209" t="s">
        <v>671</v>
      </c>
      <c r="Y1369" s="209" t="s">
        <v>89</v>
      </c>
      <c r="Z1369" s="209" t="s">
        <v>207</v>
      </c>
    </row>
    <row r="1370" spans="1:26" s="209" customFormat="1" ht="16.5" customHeight="1" x14ac:dyDescent="0.25">
      <c r="A1370" s="207">
        <v>4840</v>
      </c>
      <c r="B1370" s="208">
        <v>43155</v>
      </c>
      <c r="C1370" s="209" t="s">
        <v>519</v>
      </c>
      <c r="D1370" s="209">
        <v>64.900000000000006</v>
      </c>
      <c r="E1370" s="209">
        <v>66</v>
      </c>
      <c r="F1370" s="209" t="s">
        <v>193</v>
      </c>
      <c r="G1370" s="209">
        <v>625212</v>
      </c>
      <c r="H1370" s="209">
        <v>13160</v>
      </c>
      <c r="I1370" s="209">
        <v>23.1</v>
      </c>
      <c r="J1370" s="209">
        <v>115</v>
      </c>
      <c r="K1370" s="209">
        <v>115</v>
      </c>
      <c r="L1370" s="209">
        <v>19.899999999999999</v>
      </c>
      <c r="M1370" s="209">
        <v>0.93461030383091148</v>
      </c>
      <c r="N1370" s="209">
        <v>5.1764999999999999</v>
      </c>
      <c r="O1370" s="209">
        <v>5.1554000000000002</v>
      </c>
      <c r="P1370" s="209">
        <v>0.48699999999999999</v>
      </c>
      <c r="Q1370" s="209">
        <v>0.39800000000000002</v>
      </c>
      <c r="R1370" s="209">
        <v>4.7427000000000001</v>
      </c>
      <c r="S1370" s="209">
        <v>4.4999999999999998E-2</v>
      </c>
      <c r="T1370" s="209">
        <v>3.6999999999999998E-2</v>
      </c>
      <c r="U1370" s="209">
        <v>3.7999999999999999E-2</v>
      </c>
      <c r="V1370" s="209">
        <v>3.7999999999999999E-2</v>
      </c>
      <c r="W1370" s="209" t="s">
        <v>148</v>
      </c>
      <c r="X1370" s="209" t="s">
        <v>671</v>
      </c>
      <c r="Y1370" s="209" t="s">
        <v>89</v>
      </c>
      <c r="Z1370" s="209" t="s">
        <v>198</v>
      </c>
    </row>
    <row r="1371" spans="1:26" s="209" customFormat="1" ht="16.5" customHeight="1" x14ac:dyDescent="0.25">
      <c r="A1371" s="207">
        <v>4839</v>
      </c>
      <c r="B1371" s="208">
        <v>43155</v>
      </c>
      <c r="C1371" s="209" t="s">
        <v>1203</v>
      </c>
      <c r="D1371" s="209">
        <v>64.2</v>
      </c>
      <c r="E1371" s="209">
        <v>65</v>
      </c>
      <c r="F1371" s="209" t="s">
        <v>193</v>
      </c>
      <c r="G1371" s="209">
        <v>625212</v>
      </c>
      <c r="H1371" s="209">
        <v>13160</v>
      </c>
      <c r="I1371" s="209">
        <v>22.8</v>
      </c>
      <c r="J1371" s="209">
        <v>114.5</v>
      </c>
      <c r="K1371" s="209">
        <v>114.5</v>
      </c>
      <c r="L1371" s="209">
        <v>19.600000000000001</v>
      </c>
      <c r="M1371" s="209">
        <v>0.93646591661151557</v>
      </c>
      <c r="N1371" s="209">
        <v>5.1675000000000004</v>
      </c>
      <c r="O1371" s="209">
        <v>5.1489000000000003</v>
      </c>
      <c r="P1371" s="209">
        <v>0.53400000000000003</v>
      </c>
      <c r="Q1371" s="209">
        <v>0.435</v>
      </c>
      <c r="R1371" s="209">
        <v>4.7427000000000001</v>
      </c>
      <c r="S1371" s="209">
        <v>4.9000000000000002E-2</v>
      </c>
      <c r="T1371" s="209">
        <v>0.04</v>
      </c>
      <c r="U1371" s="209">
        <v>4.2000000000000003E-2</v>
      </c>
      <c r="V1371" s="209">
        <v>4.2000000000000003E-2</v>
      </c>
      <c r="W1371" s="209" t="s">
        <v>148</v>
      </c>
      <c r="X1371" s="209" t="s">
        <v>671</v>
      </c>
      <c r="Y1371" s="209" t="s">
        <v>89</v>
      </c>
      <c r="Z1371" s="209" t="s">
        <v>198</v>
      </c>
    </row>
    <row r="1372" spans="1:26" s="209" customFormat="1" ht="16.5" customHeight="1" x14ac:dyDescent="0.25">
      <c r="A1372" s="207">
        <v>4838</v>
      </c>
      <c r="B1372" s="208">
        <v>43155</v>
      </c>
      <c r="C1372" s="209" t="s">
        <v>1225</v>
      </c>
      <c r="D1372" s="209">
        <v>64.599999999999994</v>
      </c>
      <c r="E1372" s="209">
        <v>66</v>
      </c>
      <c r="F1372" s="209" t="s">
        <v>193</v>
      </c>
      <c r="G1372" s="209">
        <v>625212</v>
      </c>
      <c r="H1372" s="209">
        <v>13160</v>
      </c>
      <c r="I1372" s="209">
        <v>22.8</v>
      </c>
      <c r="J1372" s="209">
        <v>114</v>
      </c>
      <c r="K1372" s="209">
        <v>114</v>
      </c>
      <c r="L1372" s="209">
        <v>19.600000000000001</v>
      </c>
      <c r="M1372" s="209">
        <v>0.93646591661151557</v>
      </c>
      <c r="N1372" s="209">
        <v>5.1467000000000001</v>
      </c>
      <c r="O1372" s="209">
        <v>5.1277999999999997</v>
      </c>
      <c r="P1372" s="209">
        <v>0.45600000000000002</v>
      </c>
      <c r="Q1372" s="209">
        <v>0.35399999999999998</v>
      </c>
      <c r="R1372" s="209">
        <v>4.7427000000000001</v>
      </c>
      <c r="S1372" s="209">
        <v>4.2000000000000003E-2</v>
      </c>
      <c r="T1372" s="209">
        <v>3.3000000000000002E-2</v>
      </c>
      <c r="U1372" s="209">
        <v>3.5000000000000003E-2</v>
      </c>
      <c r="V1372" s="209">
        <v>3.5000000000000003E-2</v>
      </c>
      <c r="W1372" s="209" t="s">
        <v>148</v>
      </c>
      <c r="X1372" s="209" t="s">
        <v>671</v>
      </c>
      <c r="Y1372" s="209" t="s">
        <v>89</v>
      </c>
      <c r="Z1372" s="209" t="s">
        <v>198</v>
      </c>
    </row>
    <row r="1373" spans="1:26" s="209" customFormat="1" ht="16.5" customHeight="1" x14ac:dyDescent="0.25">
      <c r="A1373" s="207">
        <v>4837</v>
      </c>
      <c r="B1373" s="208">
        <v>43155</v>
      </c>
      <c r="C1373" s="209" t="s">
        <v>230</v>
      </c>
      <c r="D1373" s="209">
        <v>64</v>
      </c>
      <c r="E1373" s="209">
        <v>67</v>
      </c>
      <c r="F1373" s="209" t="s">
        <v>187</v>
      </c>
      <c r="G1373" s="209">
        <v>916148</v>
      </c>
      <c r="H1373" s="209">
        <v>13160</v>
      </c>
      <c r="I1373" s="209">
        <v>34.299999999999997</v>
      </c>
      <c r="J1373" s="209">
        <v>80.5</v>
      </c>
      <c r="K1373" s="209">
        <v>80.5</v>
      </c>
      <c r="L1373" s="209">
        <v>32.5</v>
      </c>
      <c r="M1373" s="209">
        <v>0.86280487804878048</v>
      </c>
      <c r="N1373" s="209">
        <v>5.1342999999999996</v>
      </c>
      <c r="O1373" s="209">
        <v>5.1189</v>
      </c>
      <c r="P1373" s="209">
        <v>0.19800000000000001</v>
      </c>
      <c r="Q1373" s="209">
        <v>0.123</v>
      </c>
      <c r="R1373" s="209">
        <v>4.7427000000000001</v>
      </c>
      <c r="S1373" s="209">
        <v>1.7999999999999999E-2</v>
      </c>
      <c r="T1373" s="209">
        <v>1.0999999999999999E-2</v>
      </c>
      <c r="U1373" s="209">
        <v>1.2999999999999999E-2</v>
      </c>
      <c r="V1373" s="209">
        <v>1.2999999999999999E-2</v>
      </c>
      <c r="W1373" s="209" t="s">
        <v>148</v>
      </c>
      <c r="X1373" s="209" t="s">
        <v>671</v>
      </c>
      <c r="Y1373" s="209" t="s">
        <v>89</v>
      </c>
      <c r="Z1373" s="209" t="s">
        <v>207</v>
      </c>
    </row>
    <row r="1374" spans="1:26" s="209" customFormat="1" ht="16.5" customHeight="1" x14ac:dyDescent="0.25">
      <c r="A1374" s="207">
        <v>4836</v>
      </c>
      <c r="B1374" s="208">
        <v>43154</v>
      </c>
      <c r="C1374" s="209" t="s">
        <v>1300</v>
      </c>
      <c r="D1374" s="209">
        <v>65.8</v>
      </c>
      <c r="E1374" s="209">
        <v>47</v>
      </c>
      <c r="F1374" s="209" t="s">
        <v>193</v>
      </c>
      <c r="G1374" s="209">
        <v>625212</v>
      </c>
      <c r="H1374" s="209">
        <v>13160</v>
      </c>
      <c r="I1374" s="209">
        <v>22.9</v>
      </c>
      <c r="J1374" s="209">
        <v>114.5</v>
      </c>
      <c r="K1374" s="209">
        <v>114.5</v>
      </c>
      <c r="L1374" s="209">
        <v>19.7</v>
      </c>
      <c r="M1374" s="209">
        <v>0.93584656084656093</v>
      </c>
      <c r="N1374" s="209">
        <v>5.1323999999999996</v>
      </c>
      <c r="O1374" s="209">
        <v>5.1134000000000004</v>
      </c>
      <c r="P1374" s="209">
        <v>0.376</v>
      </c>
      <c r="Q1374" s="209">
        <v>0.312</v>
      </c>
      <c r="R1374" s="209">
        <v>5.2549999999999999</v>
      </c>
      <c r="S1374" s="209">
        <v>3.7999999999999999E-2</v>
      </c>
      <c r="T1374" s="209">
        <v>3.2000000000000001E-2</v>
      </c>
      <c r="U1374" s="209">
        <v>3.3000000000000002E-2</v>
      </c>
      <c r="V1374" s="209">
        <v>3.3000000000000002E-2</v>
      </c>
      <c r="W1374" s="209" t="s">
        <v>148</v>
      </c>
      <c r="X1374" s="209" t="s">
        <v>671</v>
      </c>
      <c r="Y1374" s="209" t="s">
        <v>89</v>
      </c>
      <c r="Z1374" s="209" t="s">
        <v>198</v>
      </c>
    </row>
    <row r="1375" spans="1:26" s="209" customFormat="1" ht="16.5" customHeight="1" x14ac:dyDescent="0.25">
      <c r="A1375" s="207">
        <v>4835</v>
      </c>
      <c r="B1375" s="208">
        <v>43154</v>
      </c>
      <c r="C1375" s="209" t="s">
        <v>263</v>
      </c>
      <c r="D1375" s="209">
        <v>66.400000000000006</v>
      </c>
      <c r="E1375" s="209">
        <v>48</v>
      </c>
      <c r="F1375" s="209" t="s">
        <v>187</v>
      </c>
      <c r="G1375" s="209">
        <v>916148</v>
      </c>
      <c r="H1375" s="209">
        <v>13160</v>
      </c>
      <c r="I1375" s="209">
        <v>35.1</v>
      </c>
      <c r="J1375" s="209">
        <v>87</v>
      </c>
      <c r="K1375" s="209">
        <v>87</v>
      </c>
      <c r="L1375" s="209">
        <v>32.700000000000003</v>
      </c>
      <c r="M1375" s="209">
        <v>0.86175395858708903</v>
      </c>
      <c r="N1375" s="209">
        <v>5.1432000000000002</v>
      </c>
      <c r="O1375" s="209">
        <v>5.1322000000000001</v>
      </c>
      <c r="P1375" s="209">
        <v>0.20300000000000001</v>
      </c>
      <c r="Q1375" s="209">
        <v>0.13200000000000001</v>
      </c>
      <c r="R1375" s="209">
        <v>5.2549999999999999</v>
      </c>
      <c r="S1375" s="209">
        <v>2.1000000000000001E-2</v>
      </c>
      <c r="T1375" s="209">
        <v>1.4E-2</v>
      </c>
      <c r="U1375" s="209">
        <v>1.4999999999999999E-2</v>
      </c>
      <c r="V1375" s="209">
        <v>1.4999999999999999E-2</v>
      </c>
      <c r="W1375" s="209" t="s">
        <v>148</v>
      </c>
      <c r="X1375" s="209" t="s">
        <v>671</v>
      </c>
      <c r="Y1375" s="209" t="s">
        <v>89</v>
      </c>
      <c r="Z1375" s="209" t="s">
        <v>207</v>
      </c>
    </row>
    <row r="1376" spans="1:26" s="209" customFormat="1" ht="16.5" customHeight="1" x14ac:dyDescent="0.25">
      <c r="A1376" s="207">
        <v>4834</v>
      </c>
      <c r="B1376" s="208">
        <v>43154</v>
      </c>
      <c r="C1376" s="209" t="s">
        <v>1238</v>
      </c>
      <c r="D1376" s="209">
        <v>64.400000000000006</v>
      </c>
      <c r="E1376" s="209">
        <v>44</v>
      </c>
      <c r="F1376" s="209" t="s">
        <v>193</v>
      </c>
      <c r="G1376" s="209">
        <v>625212</v>
      </c>
      <c r="H1376" s="209">
        <v>13160</v>
      </c>
      <c r="I1376" s="209">
        <v>22.7</v>
      </c>
      <c r="J1376" s="209">
        <v>115</v>
      </c>
      <c r="K1376" s="209">
        <v>115</v>
      </c>
      <c r="L1376" s="209">
        <v>19.5</v>
      </c>
      <c r="M1376" s="209">
        <v>0.9370860927152318</v>
      </c>
      <c r="N1376" s="209">
        <v>5.1429999999999998</v>
      </c>
      <c r="O1376" s="209">
        <v>5.1189</v>
      </c>
      <c r="P1376" s="209">
        <v>0.33200000000000002</v>
      </c>
      <c r="Q1376" s="209">
        <v>0.29799999999999999</v>
      </c>
      <c r="R1376" s="209">
        <v>5.2549999999999999</v>
      </c>
      <c r="S1376" s="209">
        <v>3.4000000000000002E-2</v>
      </c>
      <c r="T1376" s="209">
        <v>3.1E-2</v>
      </c>
      <c r="U1376" s="209">
        <v>0.03</v>
      </c>
      <c r="V1376" s="209">
        <v>0.03</v>
      </c>
      <c r="W1376" s="209" t="s">
        <v>148</v>
      </c>
      <c r="X1376" s="209" t="s">
        <v>671</v>
      </c>
      <c r="Y1376" s="209" t="s">
        <v>89</v>
      </c>
      <c r="Z1376" s="209" t="s">
        <v>198</v>
      </c>
    </row>
    <row r="1377" spans="1:26" s="209" customFormat="1" ht="16.5" customHeight="1" x14ac:dyDescent="0.25">
      <c r="A1377" s="207">
        <v>4833</v>
      </c>
      <c r="B1377" s="208">
        <v>43154</v>
      </c>
      <c r="C1377" s="209" t="s">
        <v>803</v>
      </c>
      <c r="D1377" s="209">
        <v>64.8</v>
      </c>
      <c r="E1377" s="209">
        <v>45</v>
      </c>
      <c r="F1377" s="209" t="s">
        <v>187</v>
      </c>
      <c r="G1377" s="209">
        <v>916148</v>
      </c>
      <c r="H1377" s="209">
        <v>13160</v>
      </c>
      <c r="I1377" s="209">
        <v>34.299999999999997</v>
      </c>
      <c r="J1377" s="209">
        <v>83</v>
      </c>
      <c r="K1377" s="209">
        <v>83</v>
      </c>
      <c r="L1377" s="209">
        <v>32.299999999999997</v>
      </c>
      <c r="M1377" s="209">
        <v>0.86385836385836379</v>
      </c>
      <c r="N1377" s="209">
        <v>5.1654</v>
      </c>
      <c r="O1377" s="209">
        <v>5.1223000000000001</v>
      </c>
      <c r="P1377" s="209">
        <v>0.16500000000000001</v>
      </c>
      <c r="Q1377" s="209">
        <v>0.13300000000000001</v>
      </c>
      <c r="R1377" s="209">
        <v>5.2549999999999999</v>
      </c>
      <c r="S1377" s="209">
        <v>1.7000000000000001E-2</v>
      </c>
      <c r="T1377" s="209">
        <v>1.4E-2</v>
      </c>
      <c r="U1377" s="209">
        <v>1.2999999999999999E-2</v>
      </c>
      <c r="V1377" s="209">
        <v>1.2999999999999999E-2</v>
      </c>
      <c r="W1377" s="209" t="s">
        <v>148</v>
      </c>
      <c r="X1377" s="209" t="s">
        <v>671</v>
      </c>
      <c r="Y1377" s="209" t="s">
        <v>89</v>
      </c>
      <c r="Z1377" s="209" t="s">
        <v>207</v>
      </c>
    </row>
    <row r="1378" spans="1:26" s="209" customFormat="1" ht="16.5" customHeight="1" x14ac:dyDescent="0.25">
      <c r="A1378" s="207">
        <v>4832</v>
      </c>
      <c r="B1378" s="208">
        <v>43154</v>
      </c>
      <c r="C1378" s="209" t="s">
        <v>283</v>
      </c>
      <c r="D1378" s="209">
        <v>65.099999999999994</v>
      </c>
      <c r="E1378" s="209">
        <v>48</v>
      </c>
      <c r="F1378" s="209" t="s">
        <v>187</v>
      </c>
      <c r="G1378" s="209">
        <v>916148</v>
      </c>
      <c r="H1378" s="209">
        <v>13160</v>
      </c>
      <c r="I1378" s="209">
        <v>34.700000000000003</v>
      </c>
      <c r="J1378" s="209">
        <v>83</v>
      </c>
      <c r="K1378" s="209">
        <v>83</v>
      </c>
      <c r="L1378" s="209">
        <v>32.700000000000003</v>
      </c>
      <c r="M1378" s="209">
        <v>0.86175395858708903</v>
      </c>
      <c r="N1378" s="209">
        <v>5.1642999999999999</v>
      </c>
      <c r="O1378" s="209">
        <v>5.1437999999999997</v>
      </c>
      <c r="P1378" s="209">
        <v>0.154</v>
      </c>
      <c r="Q1378" s="209">
        <v>0.10199999999999999</v>
      </c>
      <c r="R1378" s="209">
        <v>5.2549999999999999</v>
      </c>
      <c r="S1378" s="209">
        <v>1.6E-2</v>
      </c>
      <c r="T1378" s="209">
        <v>0.01</v>
      </c>
      <c r="U1378" s="209">
        <v>1.0999999999999999E-2</v>
      </c>
      <c r="V1378" s="209">
        <v>1.0999999999999999E-2</v>
      </c>
      <c r="W1378" s="209" t="s">
        <v>148</v>
      </c>
      <c r="X1378" s="209" t="s">
        <v>671</v>
      </c>
      <c r="Y1378" s="209" t="s">
        <v>89</v>
      </c>
      <c r="Z1378" s="209" t="s">
        <v>207</v>
      </c>
    </row>
    <row r="1379" spans="1:26" s="209" customFormat="1" ht="16.5" customHeight="1" x14ac:dyDescent="0.25">
      <c r="A1379" s="207">
        <v>4831</v>
      </c>
      <c r="B1379" s="208">
        <v>43154</v>
      </c>
      <c r="C1379" s="209" t="s">
        <v>669</v>
      </c>
      <c r="D1379" s="209">
        <v>64.8</v>
      </c>
      <c r="E1379" s="209">
        <v>46</v>
      </c>
      <c r="F1379" s="209" t="s">
        <v>187</v>
      </c>
      <c r="G1379" s="209">
        <v>916148</v>
      </c>
      <c r="H1379" s="209">
        <v>13160</v>
      </c>
      <c r="I1379" s="209">
        <v>35.1</v>
      </c>
      <c r="J1379" s="209">
        <v>84</v>
      </c>
      <c r="K1379" s="209">
        <v>84</v>
      </c>
      <c r="L1379" s="209">
        <v>33</v>
      </c>
      <c r="M1379" s="209">
        <v>0.86018237082066873</v>
      </c>
      <c r="N1379" s="209">
        <v>5.1980000000000004</v>
      </c>
      <c r="O1379" s="209">
        <v>5.1546000000000003</v>
      </c>
      <c r="P1379" s="209">
        <v>0.27600000000000002</v>
      </c>
      <c r="Q1379" s="209">
        <v>0.19800000000000001</v>
      </c>
      <c r="R1379" s="209">
        <v>5.2549999999999999</v>
      </c>
      <c r="S1379" s="209">
        <v>2.8000000000000001E-2</v>
      </c>
      <c r="T1379" s="209">
        <v>0.02</v>
      </c>
      <c r="U1379" s="209">
        <v>2.1000000000000001E-2</v>
      </c>
      <c r="V1379" s="209">
        <v>2.1000000000000001E-2</v>
      </c>
      <c r="W1379" s="209" t="s">
        <v>148</v>
      </c>
      <c r="X1379" s="209" t="s">
        <v>671</v>
      </c>
      <c r="Y1379" s="209" t="s">
        <v>89</v>
      </c>
      <c r="Z1379" s="209" t="s">
        <v>207</v>
      </c>
    </row>
    <row r="1380" spans="1:26" s="209" customFormat="1" ht="16.5" customHeight="1" x14ac:dyDescent="0.25">
      <c r="A1380" s="207">
        <v>4830</v>
      </c>
      <c r="B1380" s="208">
        <v>43154</v>
      </c>
      <c r="C1380" s="209" t="s">
        <v>501</v>
      </c>
      <c r="D1380" s="209">
        <v>64.599999999999994</v>
      </c>
      <c r="E1380" s="209">
        <v>48</v>
      </c>
      <c r="F1380" s="209" t="s">
        <v>187</v>
      </c>
      <c r="G1380" s="209">
        <v>916148</v>
      </c>
      <c r="H1380" s="209">
        <v>13160</v>
      </c>
      <c r="I1380" s="209">
        <v>34.5</v>
      </c>
      <c r="J1380" s="209">
        <v>83</v>
      </c>
      <c r="K1380" s="209">
        <v>83</v>
      </c>
      <c r="L1380" s="209">
        <v>32.5</v>
      </c>
      <c r="M1380" s="209">
        <v>0.86280487804878048</v>
      </c>
      <c r="N1380" s="209">
        <v>5.1231999999999998</v>
      </c>
      <c r="O1380" s="209">
        <v>5.1033999999999997</v>
      </c>
      <c r="P1380" s="209">
        <v>0.21299999999999999</v>
      </c>
      <c r="Q1380" s="209">
        <v>0.19800000000000001</v>
      </c>
      <c r="R1380" s="209">
        <v>5.2549999999999999</v>
      </c>
      <c r="S1380" s="209">
        <v>2.1999999999999999E-2</v>
      </c>
      <c r="T1380" s="209">
        <v>0.02</v>
      </c>
      <c r="U1380" s="209">
        <v>1.7999999999999999E-2</v>
      </c>
      <c r="V1380" s="209">
        <v>1.7999999999999999E-2</v>
      </c>
      <c r="W1380" s="209" t="s">
        <v>148</v>
      </c>
      <c r="X1380" s="209" t="s">
        <v>671</v>
      </c>
      <c r="Y1380" s="209" t="s">
        <v>89</v>
      </c>
      <c r="Z1380" s="209" t="s">
        <v>207</v>
      </c>
    </row>
    <row r="1381" spans="1:26" s="209" customFormat="1" ht="16.5" customHeight="1" x14ac:dyDescent="0.25">
      <c r="A1381" s="207">
        <v>4829</v>
      </c>
      <c r="B1381" s="208">
        <v>43153</v>
      </c>
      <c r="C1381" s="209" t="s">
        <v>1299</v>
      </c>
      <c r="D1381" s="209">
        <v>66.400000000000006</v>
      </c>
      <c r="E1381" s="209">
        <v>44</v>
      </c>
      <c r="F1381" s="209" t="s">
        <v>187</v>
      </c>
      <c r="G1381" s="209">
        <v>916148</v>
      </c>
      <c r="H1381" s="209">
        <v>13160</v>
      </c>
      <c r="I1381" s="209">
        <v>35.200000000000003</v>
      </c>
      <c r="J1381" s="209">
        <v>86.5</v>
      </c>
      <c r="K1381" s="209">
        <v>86.5</v>
      </c>
      <c r="L1381" s="209">
        <v>32.799999999999997</v>
      </c>
      <c r="M1381" s="209">
        <v>0.86122945830797315</v>
      </c>
      <c r="N1381" s="209">
        <v>5.1341999999999999</v>
      </c>
      <c r="O1381" s="209">
        <v>5.1022999999999996</v>
      </c>
      <c r="P1381" s="209">
        <v>0.29799999999999999</v>
      </c>
      <c r="Q1381" s="209">
        <v>0.21199999999999999</v>
      </c>
      <c r="R1381" s="209">
        <v>5.1649000000000003</v>
      </c>
      <c r="S1381" s="209">
        <v>0.03</v>
      </c>
      <c r="T1381" s="209">
        <v>2.1000000000000001E-2</v>
      </c>
      <c r="U1381" s="209">
        <v>2.1999999999999999E-2</v>
      </c>
      <c r="V1381" s="209">
        <v>2.1999999999999999E-2</v>
      </c>
      <c r="W1381" s="209" t="s">
        <v>677</v>
      </c>
      <c r="X1381" s="209" t="s">
        <v>671</v>
      </c>
      <c r="Y1381" s="209" t="s">
        <v>89</v>
      </c>
      <c r="Z1381" s="209" t="s">
        <v>207</v>
      </c>
    </row>
    <row r="1382" spans="1:26" s="209" customFormat="1" ht="16.5" customHeight="1" x14ac:dyDescent="0.25">
      <c r="A1382" s="207">
        <v>4828</v>
      </c>
      <c r="B1382" s="208">
        <v>43152</v>
      </c>
      <c r="C1382" s="209" t="s">
        <v>1298</v>
      </c>
      <c r="D1382" s="209">
        <v>67</v>
      </c>
      <c r="E1382" s="209">
        <v>42</v>
      </c>
      <c r="F1382" s="209" t="s">
        <v>187</v>
      </c>
      <c r="G1382" s="209">
        <v>916148</v>
      </c>
      <c r="H1382" s="209">
        <v>13160</v>
      </c>
      <c r="I1382" s="209">
        <v>36.4</v>
      </c>
      <c r="J1382" s="209">
        <v>94</v>
      </c>
      <c r="K1382" s="209">
        <v>94</v>
      </c>
      <c r="L1382" s="209">
        <v>33.299999999999997</v>
      </c>
      <c r="M1382" s="209">
        <v>0.85861650485436891</v>
      </c>
      <c r="N1382" s="209">
        <v>4.9602000000000004</v>
      </c>
      <c r="O1382" s="209">
        <v>5.0026999999999999</v>
      </c>
      <c r="P1382" s="209">
        <v>0.17799999999999999</v>
      </c>
      <c r="Q1382" s="209">
        <v>0.20599999999999999</v>
      </c>
      <c r="R1382" s="209">
        <v>5.1767000000000003</v>
      </c>
      <c r="S1382" s="209">
        <v>1.9E-2</v>
      </c>
      <c r="T1382" s="209">
        <v>2.1000000000000001E-2</v>
      </c>
      <c r="U1382" s="209">
        <v>1.7000000000000001E-2</v>
      </c>
      <c r="V1382" s="209">
        <v>1.7000000000000001E-2</v>
      </c>
      <c r="W1382" s="209">
        <v>0</v>
      </c>
      <c r="X1382" s="209" t="s">
        <v>188</v>
      </c>
      <c r="Y1382" s="209" t="s">
        <v>89</v>
      </c>
      <c r="Z1382" s="209" t="s">
        <v>207</v>
      </c>
    </row>
    <row r="1383" spans="1:26" s="209" customFormat="1" ht="16.5" customHeight="1" x14ac:dyDescent="0.25">
      <c r="A1383" s="207">
        <v>4827</v>
      </c>
      <c r="B1383" s="208">
        <v>43152</v>
      </c>
      <c r="C1383" s="209" t="s">
        <v>1297</v>
      </c>
      <c r="D1383" s="209">
        <v>67</v>
      </c>
      <c r="E1383" s="209">
        <v>42</v>
      </c>
      <c r="F1383" s="209" t="s">
        <v>193</v>
      </c>
      <c r="G1383" s="209">
        <v>625212</v>
      </c>
      <c r="H1383" s="209">
        <v>13160</v>
      </c>
      <c r="I1383" s="209">
        <v>22.9</v>
      </c>
      <c r="J1383" s="209">
        <v>114</v>
      </c>
      <c r="K1383" s="209">
        <v>114</v>
      </c>
      <c r="L1383" s="209">
        <v>19</v>
      </c>
      <c r="M1383" s="209">
        <v>0.94019933554817281</v>
      </c>
      <c r="N1383" s="209">
        <v>4.7103999999999999</v>
      </c>
      <c r="O1383" s="209">
        <v>4.9992000000000001</v>
      </c>
      <c r="P1383" s="209">
        <v>0.38500000000000001</v>
      </c>
      <c r="Q1383" s="209">
        <v>0.503</v>
      </c>
      <c r="R1383" s="209">
        <v>5.1767000000000003</v>
      </c>
      <c r="S1383" s="209">
        <v>4.2000000000000003E-2</v>
      </c>
      <c r="T1383" s="209">
        <v>5.1999999999999998E-2</v>
      </c>
      <c r="U1383" s="209">
        <v>4.3999999999999997E-2</v>
      </c>
      <c r="V1383" s="209">
        <v>4.3999999999999997E-2</v>
      </c>
      <c r="W1383" s="209">
        <v>0</v>
      </c>
      <c r="X1383" s="209" t="s">
        <v>188</v>
      </c>
      <c r="Y1383" s="209" t="s">
        <v>89</v>
      </c>
      <c r="Z1383" s="209" t="s">
        <v>207</v>
      </c>
    </row>
    <row r="1384" spans="1:26" s="209" customFormat="1" ht="16.5" customHeight="1" x14ac:dyDescent="0.25">
      <c r="A1384" s="207">
        <v>4826</v>
      </c>
      <c r="B1384" s="208">
        <v>43152</v>
      </c>
      <c r="C1384" s="209" t="s">
        <v>1002</v>
      </c>
      <c r="D1384" s="209">
        <v>67</v>
      </c>
      <c r="E1384" s="209">
        <v>42</v>
      </c>
      <c r="F1384" s="209" t="s">
        <v>193</v>
      </c>
      <c r="G1384" s="209">
        <v>625212</v>
      </c>
      <c r="H1384" s="209">
        <v>13160</v>
      </c>
      <c r="I1384" s="209">
        <v>23.1</v>
      </c>
      <c r="J1384" s="209">
        <v>116</v>
      </c>
      <c r="K1384" s="209">
        <v>116</v>
      </c>
      <c r="L1384" s="209">
        <v>19</v>
      </c>
      <c r="M1384" s="209">
        <v>0.94019933554817281</v>
      </c>
      <c r="N1384" s="209">
        <v>4.8059000000000003</v>
      </c>
      <c r="O1384" s="209">
        <v>4.7462999999999997</v>
      </c>
      <c r="P1384" s="209">
        <v>0.374</v>
      </c>
      <c r="Q1384" s="209">
        <v>0.41699999999999998</v>
      </c>
      <c r="R1384" s="209">
        <v>5.1767000000000003</v>
      </c>
      <c r="S1384" s="209">
        <v>0.04</v>
      </c>
      <c r="T1384" s="209">
        <v>4.4999999999999998E-2</v>
      </c>
      <c r="U1384" s="209">
        <v>0.04</v>
      </c>
      <c r="V1384" s="209">
        <v>0.04</v>
      </c>
      <c r="W1384" s="209">
        <v>0</v>
      </c>
      <c r="X1384" s="209" t="s">
        <v>188</v>
      </c>
      <c r="Y1384" s="209" t="s">
        <v>89</v>
      </c>
      <c r="Z1384" s="209" t="s">
        <v>207</v>
      </c>
    </row>
    <row r="1385" spans="1:26" s="209" customFormat="1" ht="16.5" customHeight="1" x14ac:dyDescent="0.25">
      <c r="A1385" s="207">
        <v>4825</v>
      </c>
      <c r="B1385" s="208">
        <v>43152</v>
      </c>
      <c r="C1385" s="209" t="s">
        <v>1296</v>
      </c>
      <c r="D1385" s="209">
        <v>67</v>
      </c>
      <c r="E1385" s="209">
        <v>42</v>
      </c>
      <c r="F1385" s="209" t="s">
        <v>193</v>
      </c>
      <c r="G1385" s="209">
        <v>625212</v>
      </c>
      <c r="H1385" s="209">
        <v>13160</v>
      </c>
      <c r="I1385" s="209">
        <v>23.4</v>
      </c>
      <c r="J1385" s="209">
        <v>116</v>
      </c>
      <c r="K1385" s="209">
        <v>116</v>
      </c>
      <c r="L1385" s="209">
        <v>19.3</v>
      </c>
      <c r="M1385" s="209">
        <v>0.93832891246684347</v>
      </c>
      <c r="N1385" s="209">
        <v>5.0003000000000002</v>
      </c>
      <c r="O1385" s="209">
        <v>4.6910999999999996</v>
      </c>
      <c r="P1385" s="209">
        <v>0.80100000000000005</v>
      </c>
      <c r="Q1385" s="209">
        <v>0.68799999999999994</v>
      </c>
      <c r="R1385" s="209">
        <v>5.1767000000000003</v>
      </c>
      <c r="S1385" s="209">
        <v>8.3000000000000004E-2</v>
      </c>
      <c r="T1385" s="209">
        <v>7.5999999999999998E-2</v>
      </c>
      <c r="U1385" s="209">
        <v>7.4999999999999997E-2</v>
      </c>
      <c r="V1385" s="209">
        <v>7.4999999999999997E-2</v>
      </c>
      <c r="W1385" s="209">
        <v>0</v>
      </c>
      <c r="X1385" s="209" t="s">
        <v>188</v>
      </c>
      <c r="Y1385" s="209" t="s">
        <v>89</v>
      </c>
      <c r="Z1385" s="209" t="s">
        <v>207</v>
      </c>
    </row>
    <row r="1386" spans="1:26" s="209" customFormat="1" ht="16.5" customHeight="1" x14ac:dyDescent="0.25">
      <c r="A1386" s="207">
        <v>4824</v>
      </c>
      <c r="B1386" s="208">
        <v>43152</v>
      </c>
      <c r="C1386" s="209" t="s">
        <v>1295</v>
      </c>
      <c r="D1386" s="209">
        <v>67</v>
      </c>
      <c r="E1386" s="209">
        <v>42</v>
      </c>
      <c r="F1386" s="209" t="s">
        <v>193</v>
      </c>
      <c r="G1386" s="209">
        <v>625212</v>
      </c>
      <c r="H1386" s="209">
        <v>13160</v>
      </c>
      <c r="I1386" s="209">
        <v>23</v>
      </c>
      <c r="J1386" s="209">
        <v>115</v>
      </c>
      <c r="K1386" s="209">
        <v>115</v>
      </c>
      <c r="L1386" s="209">
        <v>19</v>
      </c>
      <c r="M1386" s="209">
        <v>0.94019933554817281</v>
      </c>
      <c r="N1386" s="209">
        <v>4.7964000000000002</v>
      </c>
      <c r="O1386" s="209">
        <v>4.6623000000000001</v>
      </c>
      <c r="P1386" s="209">
        <v>0.54700000000000004</v>
      </c>
      <c r="Q1386" s="209">
        <v>0.496</v>
      </c>
      <c r="R1386" s="209">
        <v>5.1767000000000003</v>
      </c>
      <c r="S1386" s="209">
        <v>5.8999999999999997E-2</v>
      </c>
      <c r="T1386" s="209">
        <v>5.5E-2</v>
      </c>
      <c r="U1386" s="209">
        <v>5.3999999999999999E-2</v>
      </c>
      <c r="V1386" s="209">
        <v>5.3999999999999999E-2</v>
      </c>
      <c r="W1386" s="209">
        <v>0</v>
      </c>
      <c r="X1386" s="209" t="s">
        <v>188</v>
      </c>
      <c r="Y1386" s="209" t="s">
        <v>89</v>
      </c>
      <c r="Z1386" s="209" t="s">
        <v>207</v>
      </c>
    </row>
    <row r="1387" spans="1:26" s="209" customFormat="1" ht="16.5" customHeight="1" x14ac:dyDescent="0.25">
      <c r="A1387" s="207">
        <v>4823</v>
      </c>
      <c r="B1387" s="208">
        <v>43152</v>
      </c>
      <c r="C1387" s="209" t="s">
        <v>1294</v>
      </c>
      <c r="D1387" s="209">
        <v>67</v>
      </c>
      <c r="E1387" s="209">
        <v>42</v>
      </c>
      <c r="F1387" s="209" t="s">
        <v>193</v>
      </c>
      <c r="G1387" s="209">
        <v>625212</v>
      </c>
      <c r="H1387" s="209">
        <v>13160</v>
      </c>
      <c r="I1387" s="209">
        <v>23.3</v>
      </c>
      <c r="J1387" s="209">
        <v>114</v>
      </c>
      <c r="K1387" s="209">
        <v>114</v>
      </c>
      <c r="L1387" s="209">
        <v>19.399999999999999</v>
      </c>
      <c r="M1387" s="209">
        <v>0.9377070907886017</v>
      </c>
      <c r="N1387" s="209">
        <v>4.2289000000000003</v>
      </c>
      <c r="O1387" s="209">
        <v>4.3371000000000004</v>
      </c>
      <c r="P1387" s="209">
        <v>0.35099999999999998</v>
      </c>
      <c r="Q1387" s="209">
        <v>0.28899999999999998</v>
      </c>
      <c r="R1387" s="209">
        <v>5.1767000000000003</v>
      </c>
      <c r="S1387" s="209">
        <v>4.2999999999999997E-2</v>
      </c>
      <c r="T1387" s="209">
        <v>3.4000000000000002E-2</v>
      </c>
      <c r="U1387" s="209">
        <v>3.5999999999999997E-2</v>
      </c>
      <c r="V1387" s="209">
        <v>3.5999999999999997E-2</v>
      </c>
      <c r="W1387" s="209">
        <v>0</v>
      </c>
      <c r="X1387" s="209" t="s">
        <v>188</v>
      </c>
      <c r="Y1387" s="209" t="s">
        <v>89</v>
      </c>
      <c r="Z1387" s="209" t="s">
        <v>207</v>
      </c>
    </row>
    <row r="1388" spans="1:26" s="209" customFormat="1" ht="16.5" customHeight="1" x14ac:dyDescent="0.25">
      <c r="A1388" s="207">
        <v>4822</v>
      </c>
      <c r="B1388" s="208">
        <v>43152</v>
      </c>
      <c r="C1388" s="209" t="s">
        <v>1294</v>
      </c>
      <c r="D1388" s="209">
        <v>77</v>
      </c>
      <c r="E1388" s="209">
        <v>42</v>
      </c>
      <c r="F1388" s="209" t="s">
        <v>194</v>
      </c>
      <c r="G1388" s="209">
        <v>916148</v>
      </c>
      <c r="H1388" s="209">
        <v>13160</v>
      </c>
      <c r="I1388" s="209">
        <v>35.5</v>
      </c>
      <c r="J1388" s="209">
        <v>94</v>
      </c>
      <c r="K1388" s="209">
        <v>94</v>
      </c>
      <c r="L1388" s="209">
        <v>32.5</v>
      </c>
      <c r="M1388" s="209">
        <v>0.86280487804878048</v>
      </c>
      <c r="N1388" s="209">
        <v>5.1063000000000001</v>
      </c>
      <c r="O1388" s="209">
        <v>4.9532999999999996</v>
      </c>
      <c r="P1388" s="209">
        <v>0.152</v>
      </c>
      <c r="Q1388" s="209">
        <v>9.9000000000000005E-2</v>
      </c>
      <c r="R1388" s="209">
        <v>5.1767000000000003</v>
      </c>
      <c r="S1388" s="209">
        <v>1.4999999999999999E-2</v>
      </c>
      <c r="T1388" s="209">
        <v>0.01</v>
      </c>
      <c r="U1388" s="209">
        <v>1.0999999999999999E-2</v>
      </c>
      <c r="V1388" s="209">
        <v>1.0999999999999999E-2</v>
      </c>
      <c r="W1388" s="209">
        <v>0</v>
      </c>
      <c r="X1388" s="209" t="s">
        <v>188</v>
      </c>
      <c r="Y1388" s="209" t="s">
        <v>89</v>
      </c>
      <c r="Z1388" s="209" t="s">
        <v>207</v>
      </c>
    </row>
    <row r="1389" spans="1:26" s="209" customFormat="1" ht="16.5" customHeight="1" x14ac:dyDescent="0.25">
      <c r="A1389" s="207">
        <v>4821</v>
      </c>
      <c r="B1389" s="208">
        <v>43152</v>
      </c>
      <c r="C1389" s="209" t="s">
        <v>1142</v>
      </c>
      <c r="D1389" s="209">
        <v>67</v>
      </c>
      <c r="E1389" s="209">
        <v>42</v>
      </c>
      <c r="F1389" s="209" t="s">
        <v>187</v>
      </c>
      <c r="G1389" s="209">
        <v>916148</v>
      </c>
      <c r="H1389" s="209">
        <v>13160</v>
      </c>
      <c r="I1389" s="209">
        <v>36.700000000000003</v>
      </c>
      <c r="J1389" s="209">
        <v>91</v>
      </c>
      <c r="K1389" s="209">
        <v>91</v>
      </c>
      <c r="L1389" s="209">
        <v>33.9</v>
      </c>
      <c r="M1389" s="209">
        <v>0.8555018137847642</v>
      </c>
      <c r="N1389" s="209">
        <v>5.0708000000000002</v>
      </c>
      <c r="O1389" s="209">
        <v>4.6212999999999997</v>
      </c>
      <c r="P1389" s="209">
        <v>0.28699999999999998</v>
      </c>
      <c r="Q1389" s="209">
        <v>0.24099999999999999</v>
      </c>
      <c r="R1389" s="209">
        <v>5.1767000000000003</v>
      </c>
      <c r="S1389" s="209">
        <v>2.9000000000000001E-2</v>
      </c>
      <c r="T1389" s="209">
        <v>2.7E-2</v>
      </c>
      <c r="U1389" s="209">
        <v>2.4E-2</v>
      </c>
      <c r="V1389" s="209">
        <v>2.4E-2</v>
      </c>
      <c r="W1389" s="209">
        <v>0</v>
      </c>
      <c r="X1389" s="209" t="s">
        <v>188</v>
      </c>
      <c r="Y1389" s="209" t="s">
        <v>89</v>
      </c>
      <c r="Z1389" s="209" t="s">
        <v>207</v>
      </c>
    </row>
    <row r="1390" spans="1:26" s="209" customFormat="1" ht="16.5" customHeight="1" x14ac:dyDescent="0.25">
      <c r="A1390" s="207">
        <v>4820</v>
      </c>
      <c r="B1390" s="208">
        <v>43152</v>
      </c>
      <c r="C1390" s="209" t="s">
        <v>631</v>
      </c>
      <c r="D1390" s="209">
        <v>67</v>
      </c>
      <c r="E1390" s="209">
        <v>42</v>
      </c>
      <c r="F1390" s="209" t="s">
        <v>187</v>
      </c>
      <c r="G1390" s="209">
        <v>916148</v>
      </c>
      <c r="H1390" s="209">
        <v>13160</v>
      </c>
      <c r="I1390" s="209">
        <v>36.799999999999997</v>
      </c>
      <c r="J1390" s="209">
        <v>90</v>
      </c>
      <c r="K1390" s="209">
        <v>90</v>
      </c>
      <c r="L1390" s="209">
        <v>34.1</v>
      </c>
      <c r="M1390" s="209">
        <v>0.85446859903381644</v>
      </c>
      <c r="N1390" s="209">
        <v>4.5316999999999998</v>
      </c>
      <c r="O1390" s="209">
        <v>4.9630000000000001</v>
      </c>
      <c r="P1390" s="209">
        <v>0.159</v>
      </c>
      <c r="Q1390" s="209">
        <v>0.23400000000000001</v>
      </c>
      <c r="R1390" s="209">
        <v>5.1767000000000003</v>
      </c>
      <c r="S1390" s="209">
        <v>1.7999999999999999E-2</v>
      </c>
      <c r="T1390" s="209">
        <v>2.4E-2</v>
      </c>
      <c r="U1390" s="209">
        <v>1.7999999999999999E-2</v>
      </c>
      <c r="V1390" s="209">
        <v>1.7999999999999999E-2</v>
      </c>
      <c r="W1390" s="209">
        <v>0</v>
      </c>
      <c r="X1390" s="209" t="s">
        <v>188</v>
      </c>
      <c r="Y1390" s="209" t="s">
        <v>89</v>
      </c>
      <c r="Z1390" s="209" t="s">
        <v>207</v>
      </c>
    </row>
    <row r="1391" spans="1:26" s="209" customFormat="1" ht="16.5" customHeight="1" x14ac:dyDescent="0.25">
      <c r="A1391" s="207">
        <v>4819</v>
      </c>
      <c r="B1391" s="208">
        <v>43152</v>
      </c>
      <c r="C1391" s="209" t="s">
        <v>1293</v>
      </c>
      <c r="D1391" s="209">
        <v>67</v>
      </c>
      <c r="E1391" s="209">
        <v>42</v>
      </c>
      <c r="F1391" s="209" t="s">
        <v>193</v>
      </c>
      <c r="G1391" s="209">
        <v>625212</v>
      </c>
      <c r="H1391" s="209">
        <v>13160</v>
      </c>
      <c r="I1391" s="209">
        <v>22.7</v>
      </c>
      <c r="J1391" s="209">
        <v>115</v>
      </c>
      <c r="K1391" s="209">
        <v>115</v>
      </c>
      <c r="L1391" s="209">
        <v>18.7</v>
      </c>
      <c r="M1391" s="209">
        <v>0.94207723035952073</v>
      </c>
      <c r="N1391" s="209">
        <v>4.6284999999999998</v>
      </c>
      <c r="O1391" s="209">
        <v>4.7927999999999997</v>
      </c>
      <c r="P1391" s="209">
        <v>0.40600000000000003</v>
      </c>
      <c r="Q1391" s="209">
        <v>0.45700000000000002</v>
      </c>
      <c r="R1391" s="209">
        <v>5.1767000000000003</v>
      </c>
      <c r="S1391" s="209">
        <v>4.4999999999999998E-2</v>
      </c>
      <c r="T1391" s="209">
        <v>4.9000000000000002E-2</v>
      </c>
      <c r="U1391" s="209">
        <v>4.3999999999999997E-2</v>
      </c>
      <c r="V1391" s="209">
        <v>4.3999999999999997E-2</v>
      </c>
      <c r="W1391" s="209">
        <v>0</v>
      </c>
      <c r="X1391" s="209" t="s">
        <v>188</v>
      </c>
      <c r="Y1391" s="209" t="s">
        <v>89</v>
      </c>
      <c r="Z1391" s="209" t="s">
        <v>207</v>
      </c>
    </row>
    <row r="1392" spans="1:26" s="209" customFormat="1" ht="16.5" customHeight="1" x14ac:dyDescent="0.25">
      <c r="A1392" s="207">
        <v>4818</v>
      </c>
      <c r="B1392" s="208">
        <v>43152</v>
      </c>
      <c r="C1392" s="209" t="s">
        <v>1292</v>
      </c>
      <c r="D1392" s="209">
        <v>67</v>
      </c>
      <c r="E1392" s="209">
        <v>42</v>
      </c>
      <c r="F1392" s="209" t="s">
        <v>193</v>
      </c>
      <c r="G1392" s="209">
        <v>625212</v>
      </c>
      <c r="H1392" s="209">
        <v>13160</v>
      </c>
      <c r="I1392" s="209">
        <v>23.1</v>
      </c>
      <c r="J1392" s="209">
        <v>113</v>
      </c>
      <c r="K1392" s="209">
        <v>113</v>
      </c>
      <c r="L1392" s="209">
        <v>19.3</v>
      </c>
      <c r="M1392" s="209">
        <v>0.93832891246684347</v>
      </c>
      <c r="N1392" s="209">
        <v>4.4401000000000002</v>
      </c>
      <c r="O1392" s="209">
        <v>5.0072999999999999</v>
      </c>
      <c r="P1392" s="209">
        <v>0.27300000000000002</v>
      </c>
      <c r="Q1392" s="209">
        <v>0.33600000000000002</v>
      </c>
      <c r="R1392" s="209">
        <v>5.1767000000000003</v>
      </c>
      <c r="S1392" s="209">
        <v>3.2000000000000001E-2</v>
      </c>
      <c r="T1392" s="209">
        <v>3.5000000000000003E-2</v>
      </c>
      <c r="U1392" s="209">
        <v>3.1E-2</v>
      </c>
      <c r="V1392" s="209">
        <v>3.1E-2</v>
      </c>
      <c r="W1392" s="209">
        <v>0</v>
      </c>
      <c r="X1392" s="209" t="s">
        <v>188</v>
      </c>
      <c r="Y1392" s="209" t="s">
        <v>89</v>
      </c>
      <c r="Z1392" s="209" t="s">
        <v>207</v>
      </c>
    </row>
    <row r="1393" spans="1:26" s="209" customFormat="1" ht="16.5" customHeight="1" x14ac:dyDescent="0.25">
      <c r="A1393" s="207">
        <v>4817</v>
      </c>
      <c r="B1393" s="208">
        <v>43152</v>
      </c>
      <c r="C1393" s="209" t="s">
        <v>1291</v>
      </c>
      <c r="D1393" s="209">
        <v>67</v>
      </c>
      <c r="E1393" s="209">
        <v>42</v>
      </c>
      <c r="F1393" s="209" t="s">
        <v>193</v>
      </c>
      <c r="G1393" s="209">
        <v>625212</v>
      </c>
      <c r="H1393" s="209">
        <v>13160</v>
      </c>
      <c r="I1393" s="209">
        <v>23.1</v>
      </c>
      <c r="J1393" s="209">
        <v>116</v>
      </c>
      <c r="K1393" s="209">
        <v>116</v>
      </c>
      <c r="L1393" s="209">
        <v>19</v>
      </c>
      <c r="M1393" s="209">
        <v>0.94019933554817281</v>
      </c>
      <c r="N1393" s="209">
        <v>4.1127000000000002</v>
      </c>
      <c r="O1393" s="209">
        <v>4.6037999999999997</v>
      </c>
      <c r="P1393" s="209">
        <v>0.315</v>
      </c>
      <c r="Q1393" s="209">
        <v>0.378</v>
      </c>
      <c r="R1393" s="209">
        <v>5.1767000000000003</v>
      </c>
      <c r="S1393" s="209">
        <v>0.04</v>
      </c>
      <c r="T1393" s="209">
        <v>4.2999999999999997E-2</v>
      </c>
      <c r="U1393" s="209">
        <v>3.9E-2</v>
      </c>
      <c r="V1393" s="209">
        <v>3.9E-2</v>
      </c>
      <c r="W1393" s="209">
        <v>0</v>
      </c>
      <c r="X1393" s="209" t="s">
        <v>188</v>
      </c>
      <c r="Y1393" s="209" t="s">
        <v>89</v>
      </c>
      <c r="Z1393" s="209" t="s">
        <v>207</v>
      </c>
    </row>
    <row r="1394" spans="1:26" s="209" customFormat="1" ht="16.5" customHeight="1" x14ac:dyDescent="0.25">
      <c r="A1394" s="207">
        <v>4816</v>
      </c>
      <c r="B1394" s="208">
        <v>43152</v>
      </c>
      <c r="C1394" s="209" t="s">
        <v>588</v>
      </c>
      <c r="D1394" s="209">
        <v>67</v>
      </c>
      <c r="E1394" s="209">
        <v>42</v>
      </c>
      <c r="F1394" s="209" t="s">
        <v>193</v>
      </c>
      <c r="G1394" s="209">
        <v>625212</v>
      </c>
      <c r="H1394" s="209">
        <v>13160</v>
      </c>
      <c r="I1394" s="209">
        <v>22.8</v>
      </c>
      <c r="J1394" s="209">
        <v>116</v>
      </c>
      <c r="K1394" s="209">
        <v>116</v>
      </c>
      <c r="L1394" s="209">
        <v>18.8</v>
      </c>
      <c r="M1394" s="209">
        <v>0.94145043246839644</v>
      </c>
      <c r="N1394" s="209">
        <v>5.1681999999999997</v>
      </c>
      <c r="O1394" s="209">
        <v>4.6291000000000002</v>
      </c>
      <c r="P1394" s="209">
        <v>0.441</v>
      </c>
      <c r="Q1394" s="209">
        <v>0.46300000000000002</v>
      </c>
      <c r="R1394" s="209">
        <v>5.1767000000000003</v>
      </c>
      <c r="S1394" s="209">
        <v>4.3999999999999997E-2</v>
      </c>
      <c r="T1394" s="209">
        <v>5.1999999999999998E-2</v>
      </c>
      <c r="U1394" s="209">
        <v>4.4999999999999998E-2</v>
      </c>
      <c r="V1394" s="209">
        <v>4.4999999999999998E-2</v>
      </c>
      <c r="W1394" s="209">
        <v>0</v>
      </c>
      <c r="X1394" s="209" t="s">
        <v>188</v>
      </c>
      <c r="Y1394" s="209" t="s">
        <v>89</v>
      </c>
      <c r="Z1394" s="209" t="s">
        <v>207</v>
      </c>
    </row>
    <row r="1395" spans="1:26" s="209" customFormat="1" ht="16.5" customHeight="1" x14ac:dyDescent="0.25">
      <c r="A1395" s="207">
        <v>4815</v>
      </c>
      <c r="B1395" s="208">
        <v>43152</v>
      </c>
      <c r="C1395" s="209" t="s">
        <v>1290</v>
      </c>
      <c r="D1395" s="209">
        <v>67</v>
      </c>
      <c r="E1395" s="209">
        <v>42</v>
      </c>
      <c r="F1395" s="209" t="s">
        <v>193</v>
      </c>
      <c r="G1395" s="209">
        <v>625212</v>
      </c>
      <c r="H1395" s="209">
        <v>13160</v>
      </c>
      <c r="I1395" s="209">
        <v>22.4</v>
      </c>
      <c r="J1395" s="209">
        <v>115</v>
      </c>
      <c r="K1395" s="209">
        <v>115</v>
      </c>
      <c r="L1395" s="209">
        <v>18.5</v>
      </c>
      <c r="M1395" s="209">
        <v>0.94333333333333336</v>
      </c>
      <c r="N1395" s="209">
        <v>4.5869</v>
      </c>
      <c r="O1395" s="209">
        <v>4.7065999999999999</v>
      </c>
      <c r="P1395" s="209">
        <v>0.54500000000000004</v>
      </c>
      <c r="Q1395" s="209">
        <v>0.48499999999999999</v>
      </c>
      <c r="R1395" s="209">
        <v>5.1767000000000003</v>
      </c>
      <c r="S1395" s="209">
        <v>6.2E-2</v>
      </c>
      <c r="T1395" s="209">
        <v>5.2999999999999999E-2</v>
      </c>
      <c r="U1395" s="209">
        <v>5.3999999999999999E-2</v>
      </c>
      <c r="V1395" s="209">
        <v>5.3999999999999999E-2</v>
      </c>
      <c r="W1395" s="209">
        <v>0</v>
      </c>
      <c r="X1395" s="209" t="s">
        <v>188</v>
      </c>
      <c r="Y1395" s="209" t="s">
        <v>89</v>
      </c>
      <c r="Z1395" s="209" t="s">
        <v>207</v>
      </c>
    </row>
    <row r="1396" spans="1:26" s="209" customFormat="1" ht="16.5" customHeight="1" x14ac:dyDescent="0.25">
      <c r="A1396" s="207">
        <v>4814</v>
      </c>
      <c r="B1396" s="208">
        <v>43152</v>
      </c>
      <c r="C1396" s="209" t="s">
        <v>750</v>
      </c>
      <c r="D1396" s="209">
        <v>67</v>
      </c>
      <c r="E1396" s="209">
        <v>42</v>
      </c>
      <c r="F1396" s="209" t="s">
        <v>193</v>
      </c>
      <c r="G1396" s="209">
        <v>625212</v>
      </c>
      <c r="H1396" s="209">
        <v>13160</v>
      </c>
      <c r="I1396" s="209">
        <v>22.9</v>
      </c>
      <c r="J1396" s="209">
        <v>115</v>
      </c>
      <c r="K1396" s="209">
        <v>115</v>
      </c>
      <c r="L1396" s="209">
        <v>18.899999999999999</v>
      </c>
      <c r="M1396" s="209">
        <v>0.94082446808510634</v>
      </c>
      <c r="N1396" s="209">
        <v>4.8539000000000003</v>
      </c>
      <c r="O1396" s="209">
        <v>5.2141000000000002</v>
      </c>
      <c r="P1396" s="209">
        <v>0.58299999999999996</v>
      </c>
      <c r="Q1396" s="209">
        <v>0.70099999999999996</v>
      </c>
      <c r="R1396" s="209">
        <v>5.1767000000000003</v>
      </c>
      <c r="S1396" s="209">
        <v>6.2E-2</v>
      </c>
      <c r="T1396" s="209">
        <v>7.0000000000000007E-2</v>
      </c>
      <c r="U1396" s="209">
        <v>6.2E-2</v>
      </c>
      <c r="V1396" s="209">
        <v>6.2E-2</v>
      </c>
      <c r="W1396" s="209">
        <v>0</v>
      </c>
      <c r="X1396" s="209" t="s">
        <v>188</v>
      </c>
      <c r="Y1396" s="209" t="s">
        <v>89</v>
      </c>
      <c r="Z1396" s="209" t="s">
        <v>207</v>
      </c>
    </row>
    <row r="1397" spans="1:26" s="209" customFormat="1" ht="16.5" customHeight="1" x14ac:dyDescent="0.25">
      <c r="A1397" s="207">
        <v>4813</v>
      </c>
      <c r="B1397" s="208">
        <v>43151</v>
      </c>
      <c r="C1397" s="209" t="s">
        <v>1289</v>
      </c>
      <c r="D1397" s="209">
        <v>65</v>
      </c>
      <c r="E1397" s="209">
        <v>48</v>
      </c>
      <c r="F1397" s="209" t="s">
        <v>194</v>
      </c>
      <c r="G1397" s="209">
        <v>916148</v>
      </c>
      <c r="H1397" s="209">
        <v>13160</v>
      </c>
      <c r="I1397" s="209">
        <v>35.200000000000003</v>
      </c>
      <c r="J1397" s="209">
        <v>90</v>
      </c>
      <c r="K1397" s="209">
        <v>90</v>
      </c>
      <c r="L1397" s="209">
        <v>32.5</v>
      </c>
      <c r="M1397" s="209">
        <v>0.86280487804878048</v>
      </c>
      <c r="N1397" s="209">
        <v>5.173</v>
      </c>
      <c r="O1397" s="209">
        <v>5.2946999999999997</v>
      </c>
      <c r="P1397" s="209">
        <v>0.14199999999999999</v>
      </c>
      <c r="Q1397" s="209">
        <v>0.155</v>
      </c>
      <c r="R1397" s="209">
        <v>5.2055999999999996</v>
      </c>
      <c r="S1397" s="209">
        <v>1.4E-2</v>
      </c>
      <c r="T1397" s="209">
        <v>1.4999999999999999E-2</v>
      </c>
      <c r="U1397" s="209">
        <v>1.2999999999999999E-2</v>
      </c>
      <c r="V1397" s="209">
        <v>1.2999999999999999E-2</v>
      </c>
      <c r="W1397" s="209">
        <v>0</v>
      </c>
      <c r="X1397" s="209" t="s">
        <v>188</v>
      </c>
      <c r="Y1397" s="209" t="s">
        <v>89</v>
      </c>
      <c r="Z1397" s="209" t="s">
        <v>207</v>
      </c>
    </row>
    <row r="1398" spans="1:26" s="209" customFormat="1" ht="16.5" customHeight="1" x14ac:dyDescent="0.25">
      <c r="A1398" s="207">
        <v>4812</v>
      </c>
      <c r="B1398" s="208">
        <v>43151</v>
      </c>
      <c r="C1398" s="209" t="s">
        <v>414</v>
      </c>
      <c r="D1398" s="209">
        <v>65</v>
      </c>
      <c r="E1398" s="209">
        <v>48</v>
      </c>
      <c r="F1398" s="209" t="s">
        <v>187</v>
      </c>
      <c r="G1398" s="209">
        <v>916148</v>
      </c>
      <c r="H1398" s="209">
        <v>13160</v>
      </c>
      <c r="I1398" s="209">
        <v>36.6</v>
      </c>
      <c r="J1398" s="209">
        <v>92</v>
      </c>
      <c r="K1398" s="209">
        <v>92</v>
      </c>
      <c r="L1398" s="209">
        <v>33.700000000000003</v>
      </c>
      <c r="M1398" s="209">
        <v>0.85653753026634394</v>
      </c>
      <c r="N1398" s="209">
        <v>4.2065999999999999</v>
      </c>
      <c r="O1398" s="209">
        <v>5.0008999999999997</v>
      </c>
      <c r="P1398" s="209">
        <v>0.26800000000000002</v>
      </c>
      <c r="Q1398" s="209">
        <v>0.32500000000000001</v>
      </c>
      <c r="R1398" s="209">
        <v>5.2055999999999996</v>
      </c>
      <c r="S1398" s="209">
        <v>3.3000000000000002E-2</v>
      </c>
      <c r="T1398" s="209">
        <v>3.4000000000000002E-2</v>
      </c>
      <c r="U1398" s="209">
        <v>2.9000000000000001E-2</v>
      </c>
      <c r="V1398" s="209">
        <v>2.9000000000000001E-2</v>
      </c>
      <c r="W1398" s="209">
        <v>0</v>
      </c>
      <c r="X1398" s="209" t="s">
        <v>188</v>
      </c>
      <c r="Y1398" s="209" t="s">
        <v>89</v>
      </c>
      <c r="Z1398" s="209" t="s">
        <v>207</v>
      </c>
    </row>
    <row r="1399" spans="1:26" s="209" customFormat="1" ht="16.5" customHeight="1" x14ac:dyDescent="0.25">
      <c r="A1399" s="207">
        <v>4811</v>
      </c>
      <c r="B1399" s="208">
        <v>43151</v>
      </c>
      <c r="C1399" s="209" t="s">
        <v>394</v>
      </c>
      <c r="D1399" s="209">
        <v>65</v>
      </c>
      <c r="E1399" s="209">
        <v>48</v>
      </c>
      <c r="F1399" s="209" t="s">
        <v>187</v>
      </c>
      <c r="G1399" s="209">
        <v>916148</v>
      </c>
      <c r="H1399" s="209">
        <v>13160</v>
      </c>
      <c r="I1399" s="209">
        <v>34.700000000000003</v>
      </c>
      <c r="J1399" s="209">
        <v>91</v>
      </c>
      <c r="K1399" s="209">
        <v>91</v>
      </c>
      <c r="L1399" s="209">
        <v>32</v>
      </c>
      <c r="M1399" s="209">
        <v>0.86544342507645255</v>
      </c>
      <c r="N1399" s="209">
        <v>4.7365000000000004</v>
      </c>
      <c r="O1399" s="209">
        <v>4.9017999999999997</v>
      </c>
      <c r="P1399" s="209">
        <v>0.17499999999999999</v>
      </c>
      <c r="Q1399" s="209">
        <v>0.20399999999999999</v>
      </c>
      <c r="R1399" s="209">
        <v>5.2055999999999996</v>
      </c>
      <c r="S1399" s="209">
        <v>1.9E-2</v>
      </c>
      <c r="T1399" s="209">
        <v>2.1999999999999999E-2</v>
      </c>
      <c r="U1399" s="209">
        <v>1.7999999999999999E-2</v>
      </c>
      <c r="V1399" s="209">
        <v>1.7999999999999999E-2</v>
      </c>
      <c r="W1399" s="209">
        <v>0</v>
      </c>
      <c r="X1399" s="209" t="s">
        <v>188</v>
      </c>
      <c r="Y1399" s="209" t="s">
        <v>89</v>
      </c>
      <c r="Z1399" s="209" t="s">
        <v>207</v>
      </c>
    </row>
    <row r="1400" spans="1:26" s="209" customFormat="1" ht="16.5" customHeight="1" x14ac:dyDescent="0.25">
      <c r="A1400" s="207">
        <v>4810</v>
      </c>
      <c r="B1400" s="208">
        <v>43151</v>
      </c>
      <c r="C1400" s="209" t="s">
        <v>635</v>
      </c>
      <c r="D1400" s="209">
        <v>65</v>
      </c>
      <c r="E1400" s="209">
        <v>48</v>
      </c>
      <c r="F1400" s="209" t="s">
        <v>187</v>
      </c>
      <c r="G1400" s="209">
        <v>916148</v>
      </c>
      <c r="H1400" s="209">
        <v>13160</v>
      </c>
      <c r="I1400" s="209">
        <v>36.200000000000003</v>
      </c>
      <c r="J1400" s="209">
        <v>89</v>
      </c>
      <c r="K1400" s="209">
        <v>89</v>
      </c>
      <c r="L1400" s="209">
        <v>33.6</v>
      </c>
      <c r="M1400" s="209">
        <v>0.85705632949727439</v>
      </c>
      <c r="N1400" s="209">
        <v>4.7131999999999996</v>
      </c>
      <c r="O1400" s="209">
        <v>4.8678999999999997</v>
      </c>
      <c r="P1400" s="209">
        <v>0.27400000000000002</v>
      </c>
      <c r="Q1400" s="209">
        <v>0.20599999999999999</v>
      </c>
      <c r="R1400" s="209">
        <v>5.2055999999999996</v>
      </c>
      <c r="S1400" s="209">
        <v>0.03</v>
      </c>
      <c r="T1400" s="209">
        <v>2.1999999999999999E-2</v>
      </c>
      <c r="U1400" s="209">
        <v>2.1999999999999999E-2</v>
      </c>
      <c r="V1400" s="209">
        <v>2.1999999999999999E-2</v>
      </c>
      <c r="W1400" s="209">
        <v>0</v>
      </c>
      <c r="X1400" s="209" t="s">
        <v>188</v>
      </c>
      <c r="Y1400" s="209" t="s">
        <v>89</v>
      </c>
      <c r="Z1400" s="209" t="s">
        <v>207</v>
      </c>
    </row>
    <row r="1401" spans="1:26" s="209" customFormat="1" ht="16.5" customHeight="1" x14ac:dyDescent="0.25">
      <c r="A1401" s="207">
        <v>4809</v>
      </c>
      <c r="B1401" s="208">
        <v>43151</v>
      </c>
      <c r="C1401" s="209" t="s">
        <v>232</v>
      </c>
      <c r="D1401" s="209">
        <v>65</v>
      </c>
      <c r="E1401" s="209">
        <v>48</v>
      </c>
      <c r="F1401" s="209" t="s">
        <v>187</v>
      </c>
      <c r="G1401" s="209">
        <v>916148</v>
      </c>
      <c r="H1401" s="209">
        <v>13160</v>
      </c>
      <c r="I1401" s="209">
        <v>35.200000000000003</v>
      </c>
      <c r="J1401" s="209">
        <v>90</v>
      </c>
      <c r="K1401" s="209">
        <v>90</v>
      </c>
      <c r="L1401" s="209">
        <v>32.5</v>
      </c>
      <c r="M1401" s="209">
        <v>0.86280487804878048</v>
      </c>
      <c r="N1401" s="209">
        <v>4.8806000000000003</v>
      </c>
      <c r="O1401" s="209">
        <v>4.9356</v>
      </c>
      <c r="P1401" s="209">
        <v>0.23400000000000001</v>
      </c>
      <c r="Q1401" s="209">
        <v>0.187</v>
      </c>
      <c r="R1401" s="209">
        <v>5.2055999999999996</v>
      </c>
      <c r="S1401" s="209">
        <v>2.5000000000000001E-2</v>
      </c>
      <c r="T1401" s="209">
        <v>0.02</v>
      </c>
      <c r="U1401" s="209">
        <v>1.9E-2</v>
      </c>
      <c r="V1401" s="209">
        <v>1.9E-2</v>
      </c>
      <c r="W1401" s="209">
        <v>0</v>
      </c>
      <c r="X1401" s="209" t="s">
        <v>188</v>
      </c>
      <c r="Y1401" s="209" t="s">
        <v>89</v>
      </c>
      <c r="Z1401" s="209" t="s">
        <v>207</v>
      </c>
    </row>
    <row r="1402" spans="1:26" s="209" customFormat="1" ht="16.5" customHeight="1" x14ac:dyDescent="0.25">
      <c r="A1402" s="207">
        <v>4808</v>
      </c>
      <c r="B1402" s="208">
        <v>43151</v>
      </c>
      <c r="C1402" s="209" t="s">
        <v>219</v>
      </c>
      <c r="D1402" s="209">
        <v>65</v>
      </c>
      <c r="E1402" s="209">
        <v>48</v>
      </c>
      <c r="F1402" s="209" t="s">
        <v>193</v>
      </c>
      <c r="G1402" s="209">
        <v>625212</v>
      </c>
      <c r="H1402" s="209">
        <v>13160</v>
      </c>
      <c r="I1402" s="209">
        <v>22.6</v>
      </c>
      <c r="J1402" s="209">
        <v>116</v>
      </c>
      <c r="K1402" s="209">
        <v>116</v>
      </c>
      <c r="L1402" s="209">
        <v>18.600000000000001</v>
      </c>
      <c r="M1402" s="209">
        <v>0.94270486342438375</v>
      </c>
      <c r="N1402" s="209">
        <v>4.8715999999999999</v>
      </c>
      <c r="O1402" s="209">
        <v>4.7535999999999996</v>
      </c>
      <c r="P1402" s="209">
        <v>0.57299999999999995</v>
      </c>
      <c r="Q1402" s="209">
        <v>0.57099999999999995</v>
      </c>
      <c r="R1402" s="209">
        <v>5.2055999999999996</v>
      </c>
      <c r="S1402" s="209">
        <v>6.0999999999999999E-2</v>
      </c>
      <c r="T1402" s="209">
        <v>6.3E-2</v>
      </c>
      <c r="U1402" s="209">
        <v>5.8000000000000003E-2</v>
      </c>
      <c r="V1402" s="209">
        <v>5.8000000000000003E-2</v>
      </c>
      <c r="W1402" s="209">
        <v>0</v>
      </c>
      <c r="X1402" s="209" t="s">
        <v>188</v>
      </c>
      <c r="Y1402" s="209" t="s">
        <v>89</v>
      </c>
      <c r="Z1402" s="209" t="s">
        <v>207</v>
      </c>
    </row>
    <row r="1403" spans="1:26" s="209" customFormat="1" ht="16.5" customHeight="1" x14ac:dyDescent="0.25">
      <c r="A1403" s="207">
        <v>4807</v>
      </c>
      <c r="B1403" s="208">
        <v>43151</v>
      </c>
      <c r="C1403" s="209" t="s">
        <v>1141</v>
      </c>
      <c r="D1403" s="209">
        <v>65</v>
      </c>
      <c r="E1403" s="209">
        <v>48</v>
      </c>
      <c r="F1403" s="209" t="s">
        <v>193</v>
      </c>
      <c r="G1403" s="209">
        <v>625212</v>
      </c>
      <c r="H1403" s="209">
        <v>13160</v>
      </c>
      <c r="I1403" s="209">
        <v>22.5</v>
      </c>
      <c r="J1403" s="209">
        <v>114</v>
      </c>
      <c r="K1403" s="209">
        <v>114</v>
      </c>
      <c r="L1403" s="209">
        <v>18.600000000000001</v>
      </c>
      <c r="M1403" s="209">
        <v>0.94270486342438375</v>
      </c>
      <c r="N1403" s="209">
        <v>4.8822999999999999</v>
      </c>
      <c r="O1403" s="209">
        <v>5.1795999999999998</v>
      </c>
      <c r="P1403" s="209">
        <v>0.95799999999999996</v>
      </c>
      <c r="Q1403" s="209">
        <v>0.92700000000000005</v>
      </c>
      <c r="R1403" s="209">
        <v>5.2055999999999996</v>
      </c>
      <c r="S1403" s="209">
        <v>0.10199999999999999</v>
      </c>
      <c r="T1403" s="209">
        <v>9.2999999999999999E-2</v>
      </c>
      <c r="U1403" s="209">
        <v>9.1999999999999998E-2</v>
      </c>
      <c r="V1403" s="209">
        <v>9.1999999999999998E-2</v>
      </c>
      <c r="W1403" s="209">
        <v>0</v>
      </c>
      <c r="X1403" s="209" t="s">
        <v>188</v>
      </c>
      <c r="Y1403" s="209" t="s">
        <v>89</v>
      </c>
      <c r="Z1403" s="209" t="s">
        <v>207</v>
      </c>
    </row>
    <row r="1404" spans="1:26" s="209" customFormat="1" ht="16.5" customHeight="1" x14ac:dyDescent="0.25">
      <c r="A1404" s="207">
        <v>4806</v>
      </c>
      <c r="B1404" s="208">
        <v>43151</v>
      </c>
      <c r="C1404" s="209" t="s">
        <v>1216</v>
      </c>
      <c r="D1404" s="209">
        <v>65</v>
      </c>
      <c r="E1404" s="209">
        <v>48</v>
      </c>
      <c r="F1404" s="209" t="s">
        <v>193</v>
      </c>
      <c r="G1404" s="209">
        <v>625212</v>
      </c>
      <c r="H1404" s="209">
        <v>13160</v>
      </c>
      <c r="I1404" s="209">
        <v>22.2</v>
      </c>
      <c r="J1404" s="209">
        <v>114</v>
      </c>
      <c r="K1404" s="209">
        <v>114</v>
      </c>
      <c r="L1404" s="209">
        <v>18.3</v>
      </c>
      <c r="M1404" s="209">
        <v>0.9445927903871828</v>
      </c>
      <c r="N1404" s="209">
        <v>5.1707999999999998</v>
      </c>
      <c r="O1404" s="209">
        <v>4.9939</v>
      </c>
      <c r="P1404" s="209">
        <v>0.79900000000000004</v>
      </c>
      <c r="Q1404" s="209">
        <v>0.89600000000000002</v>
      </c>
      <c r="R1404" s="209">
        <v>5.2055999999999996</v>
      </c>
      <c r="S1404" s="209">
        <v>0.08</v>
      </c>
      <c r="T1404" s="209">
        <v>9.2999999999999999E-2</v>
      </c>
      <c r="U1404" s="209">
        <v>8.2000000000000003E-2</v>
      </c>
      <c r="V1404" s="209">
        <v>8.2000000000000003E-2</v>
      </c>
      <c r="W1404" s="209">
        <v>0</v>
      </c>
      <c r="X1404" s="209" t="s">
        <v>188</v>
      </c>
      <c r="Y1404" s="209" t="s">
        <v>89</v>
      </c>
      <c r="Z1404" s="209" t="s">
        <v>207</v>
      </c>
    </row>
    <row r="1405" spans="1:26" s="209" customFormat="1" ht="16.5" customHeight="1" x14ac:dyDescent="0.25">
      <c r="A1405" s="207">
        <v>4805</v>
      </c>
      <c r="B1405" s="208">
        <v>43151</v>
      </c>
      <c r="C1405" s="209" t="s">
        <v>1288</v>
      </c>
      <c r="D1405" s="209">
        <v>65</v>
      </c>
      <c r="E1405" s="209">
        <v>48</v>
      </c>
      <c r="F1405" s="209" t="s">
        <v>193</v>
      </c>
      <c r="G1405" s="209">
        <v>625212</v>
      </c>
      <c r="H1405" s="209">
        <v>13160</v>
      </c>
      <c r="I1405" s="209">
        <v>21.7</v>
      </c>
      <c r="J1405" s="209">
        <v>114</v>
      </c>
      <c r="K1405" s="209">
        <v>114</v>
      </c>
      <c r="L1405" s="209">
        <v>17.899999999999999</v>
      </c>
      <c r="M1405" s="209">
        <v>0.94712182061579653</v>
      </c>
      <c r="N1405" s="209">
        <v>4.8205999999999998</v>
      </c>
      <c r="O1405" s="209">
        <v>4.1959999999999997</v>
      </c>
      <c r="P1405" s="209">
        <v>0.45800000000000002</v>
      </c>
      <c r="Q1405" s="209">
        <v>0.375</v>
      </c>
      <c r="R1405" s="209">
        <v>5.2055999999999996</v>
      </c>
      <c r="S1405" s="209">
        <v>4.9000000000000002E-2</v>
      </c>
      <c r="T1405" s="209">
        <v>4.7E-2</v>
      </c>
      <c r="U1405" s="209">
        <v>4.4999999999999998E-2</v>
      </c>
      <c r="V1405" s="209">
        <v>4.4999999999999998E-2</v>
      </c>
      <c r="W1405" s="209">
        <v>0</v>
      </c>
      <c r="X1405" s="209" t="s">
        <v>188</v>
      </c>
      <c r="Y1405" s="209" t="s">
        <v>89</v>
      </c>
      <c r="Z1405" s="209" t="s">
        <v>207</v>
      </c>
    </row>
    <row r="1406" spans="1:26" s="209" customFormat="1" ht="16.5" customHeight="1" x14ac:dyDescent="0.25">
      <c r="A1406" s="207">
        <v>4804</v>
      </c>
      <c r="B1406" s="208">
        <v>43151</v>
      </c>
      <c r="C1406" s="209" t="s">
        <v>239</v>
      </c>
      <c r="D1406" s="209">
        <v>65</v>
      </c>
      <c r="E1406" s="209">
        <v>48</v>
      </c>
      <c r="F1406" s="209" t="s">
        <v>193</v>
      </c>
      <c r="G1406" s="209">
        <v>625212</v>
      </c>
      <c r="H1406" s="209">
        <v>13160</v>
      </c>
      <c r="I1406" s="209">
        <v>21.9</v>
      </c>
      <c r="J1406" s="209">
        <v>115</v>
      </c>
      <c r="K1406" s="209">
        <v>115</v>
      </c>
      <c r="L1406" s="209">
        <v>18</v>
      </c>
      <c r="M1406" s="209">
        <v>0.94648829431438131</v>
      </c>
      <c r="N1406" s="209">
        <v>4.7638999999999996</v>
      </c>
      <c r="O1406" s="209">
        <v>4.6891999999999996</v>
      </c>
      <c r="P1406" s="209">
        <v>0.49299999999999999</v>
      </c>
      <c r="Q1406" s="209">
        <v>0.52800000000000002</v>
      </c>
      <c r="R1406" s="209">
        <v>5.2055999999999996</v>
      </c>
      <c r="S1406" s="209">
        <v>5.3999999999999999E-2</v>
      </c>
      <c r="T1406" s="209">
        <v>5.8999999999999997E-2</v>
      </c>
      <c r="U1406" s="209">
        <v>5.2999999999999999E-2</v>
      </c>
      <c r="V1406" s="209">
        <v>5.2999999999999999E-2</v>
      </c>
      <c r="W1406" s="209">
        <v>0</v>
      </c>
      <c r="X1406" s="209" t="s">
        <v>188</v>
      </c>
      <c r="Y1406" s="209" t="s">
        <v>89</v>
      </c>
      <c r="Z1406" s="209" t="s">
        <v>207</v>
      </c>
    </row>
    <row r="1407" spans="1:26" s="209" customFormat="1" ht="16.5" customHeight="1" x14ac:dyDescent="0.25">
      <c r="A1407" s="207">
        <v>4803</v>
      </c>
      <c r="B1407" s="208">
        <v>43151</v>
      </c>
      <c r="C1407" s="209" t="s">
        <v>1287</v>
      </c>
      <c r="D1407" s="209">
        <v>65</v>
      </c>
      <c r="E1407" s="209">
        <v>48</v>
      </c>
      <c r="F1407" s="209" t="s">
        <v>193</v>
      </c>
      <c r="G1407" s="209">
        <v>625212</v>
      </c>
      <c r="H1407" s="209">
        <v>13160</v>
      </c>
      <c r="I1407" s="209">
        <v>23</v>
      </c>
      <c r="J1407" s="209">
        <v>115</v>
      </c>
      <c r="K1407" s="209">
        <v>115</v>
      </c>
      <c r="L1407" s="209">
        <v>19</v>
      </c>
      <c r="M1407" s="209">
        <v>0.94019933554817281</v>
      </c>
      <c r="N1407" s="209">
        <v>4.7484999999999999</v>
      </c>
      <c r="O1407" s="209">
        <v>5.0023</v>
      </c>
      <c r="P1407" s="209">
        <v>0.68899999999999995</v>
      </c>
      <c r="Q1407" s="209">
        <v>0.628</v>
      </c>
      <c r="R1407" s="209">
        <v>5.2055999999999996</v>
      </c>
      <c r="S1407" s="209">
        <v>7.5999999999999998E-2</v>
      </c>
      <c r="T1407" s="209">
        <v>6.5000000000000002E-2</v>
      </c>
      <c r="U1407" s="209">
        <v>6.6000000000000003E-2</v>
      </c>
      <c r="V1407" s="209">
        <v>6.6000000000000003E-2</v>
      </c>
      <c r="W1407" s="209">
        <v>0</v>
      </c>
      <c r="X1407" s="209" t="s">
        <v>188</v>
      </c>
      <c r="Y1407" s="209" t="s">
        <v>89</v>
      </c>
      <c r="Z1407" s="209" t="s">
        <v>207</v>
      </c>
    </row>
    <row r="1408" spans="1:26" s="209" customFormat="1" ht="16.5" customHeight="1" x14ac:dyDescent="0.25">
      <c r="A1408" s="207">
        <v>4802</v>
      </c>
      <c r="B1408" s="208">
        <v>43150</v>
      </c>
      <c r="C1408" s="209" t="s">
        <v>315</v>
      </c>
      <c r="D1408" s="209">
        <v>68</v>
      </c>
      <c r="E1408" s="209">
        <v>50</v>
      </c>
      <c r="F1408" s="209" t="s">
        <v>194</v>
      </c>
      <c r="G1408" s="209">
        <v>916148</v>
      </c>
      <c r="H1408" s="209">
        <v>13160</v>
      </c>
      <c r="I1408" s="209">
        <v>35.5</v>
      </c>
      <c r="J1408" s="209">
        <v>92</v>
      </c>
      <c r="K1408" s="209">
        <v>92</v>
      </c>
      <c r="L1408" s="209">
        <v>32.700000000000003</v>
      </c>
      <c r="M1408" s="209">
        <v>0.86175395858708903</v>
      </c>
      <c r="N1408" s="209">
        <v>4.8821000000000003</v>
      </c>
      <c r="O1408" s="209">
        <v>5.0073999999999996</v>
      </c>
      <c r="P1408" s="209">
        <v>0.154</v>
      </c>
      <c r="Q1408" s="209">
        <v>0.156</v>
      </c>
      <c r="R1408" s="209">
        <v>5.218</v>
      </c>
      <c r="S1408" s="209">
        <v>1.6E-2</v>
      </c>
      <c r="T1408" s="209">
        <v>1.6E-2</v>
      </c>
      <c r="U1408" s="209">
        <v>1.4E-2</v>
      </c>
      <c r="V1408" s="209">
        <v>1.4E-2</v>
      </c>
      <c r="W1408" s="209">
        <v>0</v>
      </c>
      <c r="X1408" s="209" t="s">
        <v>188</v>
      </c>
      <c r="Y1408" s="209" t="s">
        <v>89</v>
      </c>
      <c r="Z1408" s="209" t="s">
        <v>207</v>
      </c>
    </row>
    <row r="1409" spans="1:26" s="209" customFormat="1" ht="16.5" customHeight="1" x14ac:dyDescent="0.25">
      <c r="A1409" s="207">
        <v>4801</v>
      </c>
      <c r="B1409" s="208">
        <v>43150</v>
      </c>
      <c r="C1409" s="209" t="s">
        <v>1012</v>
      </c>
      <c r="D1409" s="209">
        <v>68</v>
      </c>
      <c r="E1409" s="209">
        <v>50</v>
      </c>
      <c r="F1409" s="209" t="s">
        <v>194</v>
      </c>
      <c r="G1409" s="209">
        <v>916148</v>
      </c>
      <c r="H1409" s="209">
        <v>13160</v>
      </c>
      <c r="I1409" s="209">
        <v>35.700000000000003</v>
      </c>
      <c r="J1409" s="209">
        <v>90</v>
      </c>
      <c r="K1409" s="209">
        <v>90</v>
      </c>
      <c r="L1409" s="209">
        <v>33</v>
      </c>
      <c r="M1409" s="209">
        <v>0.86018237082066873</v>
      </c>
      <c r="N1409" s="209">
        <v>4.9703999999999997</v>
      </c>
      <c r="O1409" s="209">
        <v>5.2317</v>
      </c>
      <c r="P1409" s="209">
        <v>0.20100000000000001</v>
      </c>
      <c r="Q1409" s="209">
        <v>0.17799999999999999</v>
      </c>
      <c r="R1409" s="209">
        <v>5.218</v>
      </c>
      <c r="S1409" s="209">
        <v>2.1000000000000001E-2</v>
      </c>
      <c r="T1409" s="209">
        <v>1.7999999999999999E-2</v>
      </c>
      <c r="U1409" s="209">
        <v>1.7000000000000001E-2</v>
      </c>
      <c r="V1409" s="209">
        <v>1.7000000000000001E-2</v>
      </c>
      <c r="W1409" s="209">
        <v>0</v>
      </c>
      <c r="X1409" s="209" t="s">
        <v>188</v>
      </c>
      <c r="Y1409" s="209" t="s">
        <v>89</v>
      </c>
      <c r="Z1409" s="209" t="s">
        <v>207</v>
      </c>
    </row>
    <row r="1410" spans="1:26" s="209" customFormat="1" ht="16.5" customHeight="1" x14ac:dyDescent="0.25">
      <c r="A1410" s="207">
        <v>4800</v>
      </c>
      <c r="B1410" s="208">
        <v>43150</v>
      </c>
      <c r="C1410" s="209" t="s">
        <v>1286</v>
      </c>
      <c r="D1410" s="209">
        <v>68</v>
      </c>
      <c r="E1410" s="209">
        <v>50</v>
      </c>
      <c r="F1410" s="209" t="s">
        <v>194</v>
      </c>
      <c r="G1410" s="209">
        <v>916148</v>
      </c>
      <c r="H1410" s="209">
        <v>13160</v>
      </c>
      <c r="I1410" s="209">
        <v>37.200000000000003</v>
      </c>
      <c r="J1410" s="209">
        <v>88</v>
      </c>
      <c r="K1410" s="209">
        <v>88</v>
      </c>
      <c r="L1410" s="209">
        <v>34.6</v>
      </c>
      <c r="M1410" s="209">
        <v>0.85189644792293806</v>
      </c>
      <c r="N1410" s="209">
        <v>5.2035999999999998</v>
      </c>
      <c r="O1410" s="209">
        <v>5.0092999999999996</v>
      </c>
      <c r="P1410" s="209">
        <v>0.1</v>
      </c>
      <c r="Q1410" s="209">
        <v>0.152</v>
      </c>
      <c r="R1410" s="209">
        <v>5.218</v>
      </c>
      <c r="S1410" s="209">
        <v>0.01</v>
      </c>
      <c r="T1410" s="209">
        <v>1.6E-2</v>
      </c>
      <c r="U1410" s="209">
        <v>1.0999999999999999E-2</v>
      </c>
      <c r="V1410" s="209">
        <v>1.0999999999999999E-2</v>
      </c>
      <c r="W1410" s="209">
        <v>0</v>
      </c>
      <c r="X1410" s="209" t="s">
        <v>188</v>
      </c>
      <c r="Y1410" s="209" t="s">
        <v>89</v>
      </c>
      <c r="Z1410" s="209" t="s">
        <v>207</v>
      </c>
    </row>
    <row r="1411" spans="1:26" s="209" customFormat="1" ht="16.5" customHeight="1" x14ac:dyDescent="0.25">
      <c r="A1411" s="207">
        <v>4799</v>
      </c>
      <c r="B1411" s="208">
        <v>43150</v>
      </c>
      <c r="C1411" s="209" t="s">
        <v>709</v>
      </c>
      <c r="D1411" s="209">
        <v>68</v>
      </c>
      <c r="E1411" s="209">
        <v>50</v>
      </c>
      <c r="F1411" s="209" t="s">
        <v>187</v>
      </c>
      <c r="G1411" s="209">
        <v>916148</v>
      </c>
      <c r="H1411" s="209">
        <v>13160</v>
      </c>
      <c r="I1411" s="209">
        <v>36.299999999999997</v>
      </c>
      <c r="J1411" s="209">
        <v>89</v>
      </c>
      <c r="K1411" s="209">
        <v>89</v>
      </c>
      <c r="L1411" s="209">
        <v>33.700000000000003</v>
      </c>
      <c r="M1411" s="209">
        <v>0.85653753026634394</v>
      </c>
      <c r="N1411" s="209">
        <v>5.0092999999999996</v>
      </c>
      <c r="O1411" s="209">
        <v>4.8874000000000004</v>
      </c>
      <c r="P1411" s="209">
        <v>0.25900000000000001</v>
      </c>
      <c r="Q1411" s="209">
        <v>0.20599999999999999</v>
      </c>
      <c r="R1411" s="209">
        <v>5.218</v>
      </c>
      <c r="S1411" s="209">
        <v>2.7E-2</v>
      </c>
      <c r="T1411" s="209">
        <v>2.1999999999999999E-2</v>
      </c>
      <c r="U1411" s="209">
        <v>2.1000000000000001E-2</v>
      </c>
      <c r="V1411" s="209">
        <v>2.1000000000000001E-2</v>
      </c>
      <c r="W1411" s="209">
        <v>0</v>
      </c>
      <c r="X1411" s="209" t="s">
        <v>188</v>
      </c>
      <c r="Y1411" s="209" t="s">
        <v>89</v>
      </c>
      <c r="Z1411" s="209" t="s">
        <v>207</v>
      </c>
    </row>
    <row r="1412" spans="1:26" s="209" customFormat="1" ht="16.5" customHeight="1" x14ac:dyDescent="0.25">
      <c r="A1412" s="207">
        <v>4798</v>
      </c>
      <c r="B1412" s="208">
        <v>43150</v>
      </c>
      <c r="C1412" s="209" t="s">
        <v>1155</v>
      </c>
      <c r="D1412" s="209">
        <v>68</v>
      </c>
      <c r="E1412" s="209">
        <v>50</v>
      </c>
      <c r="F1412" s="209" t="s">
        <v>187</v>
      </c>
      <c r="G1412" s="209">
        <v>916148</v>
      </c>
      <c r="H1412" s="209">
        <v>13160</v>
      </c>
      <c r="I1412" s="209">
        <v>36</v>
      </c>
      <c r="J1412" s="209">
        <v>90</v>
      </c>
      <c r="K1412" s="209">
        <v>90</v>
      </c>
      <c r="L1412" s="209">
        <v>33.299999999999997</v>
      </c>
      <c r="M1412" s="209">
        <v>0.85861650485436891</v>
      </c>
      <c r="N1412" s="209">
        <v>4.9317000000000002</v>
      </c>
      <c r="O1412" s="209">
        <v>5.0073999999999996</v>
      </c>
      <c r="P1412" s="209">
        <v>0.32800000000000001</v>
      </c>
      <c r="Q1412" s="209">
        <v>0.27100000000000002</v>
      </c>
      <c r="R1412" s="209">
        <v>5.218</v>
      </c>
      <c r="S1412" s="209">
        <v>3.5000000000000003E-2</v>
      </c>
      <c r="T1412" s="209">
        <v>2.8000000000000001E-2</v>
      </c>
      <c r="U1412" s="209">
        <v>2.7E-2</v>
      </c>
      <c r="V1412" s="209">
        <v>2.7E-2</v>
      </c>
      <c r="W1412" s="209">
        <v>0</v>
      </c>
      <c r="X1412" s="209" t="s">
        <v>188</v>
      </c>
      <c r="Y1412" s="209" t="s">
        <v>89</v>
      </c>
      <c r="Z1412" s="209" t="s">
        <v>207</v>
      </c>
    </row>
    <row r="1413" spans="1:26" s="209" customFormat="1" ht="16.5" customHeight="1" x14ac:dyDescent="0.25">
      <c r="A1413" s="207">
        <v>4797</v>
      </c>
      <c r="B1413" s="208">
        <v>43150</v>
      </c>
      <c r="C1413" s="209" t="s">
        <v>679</v>
      </c>
      <c r="D1413" s="209">
        <v>68</v>
      </c>
      <c r="E1413" s="209">
        <v>50</v>
      </c>
      <c r="F1413" s="209" t="s">
        <v>187</v>
      </c>
      <c r="G1413" s="209">
        <v>916148</v>
      </c>
      <c r="H1413" s="209">
        <v>13160</v>
      </c>
      <c r="I1413" s="209">
        <v>35.299999999999997</v>
      </c>
      <c r="J1413" s="209">
        <v>90</v>
      </c>
      <c r="K1413" s="209">
        <v>90</v>
      </c>
      <c r="L1413" s="209">
        <v>32.6</v>
      </c>
      <c r="M1413" s="209">
        <v>0.86227909811090797</v>
      </c>
      <c r="N1413" s="209">
        <v>4.7188999999999997</v>
      </c>
      <c r="O1413" s="209">
        <v>4.8653000000000004</v>
      </c>
      <c r="P1413" s="209">
        <v>0.18099999999999999</v>
      </c>
      <c r="Q1413" s="209">
        <v>0.224</v>
      </c>
      <c r="R1413" s="209">
        <v>5.218</v>
      </c>
      <c r="S1413" s="209">
        <v>0.02</v>
      </c>
      <c r="T1413" s="209">
        <v>2.4E-2</v>
      </c>
      <c r="U1413" s="209">
        <v>1.9E-2</v>
      </c>
      <c r="V1413" s="209">
        <v>1.9E-2</v>
      </c>
      <c r="W1413" s="209">
        <v>0</v>
      </c>
      <c r="X1413" s="209" t="s">
        <v>188</v>
      </c>
      <c r="Y1413" s="209" t="s">
        <v>89</v>
      </c>
      <c r="Z1413" s="209" t="s">
        <v>207</v>
      </c>
    </row>
    <row r="1414" spans="1:26" s="209" customFormat="1" ht="16.5" customHeight="1" x14ac:dyDescent="0.25">
      <c r="A1414" s="207">
        <v>4796</v>
      </c>
      <c r="B1414" s="208">
        <v>43150</v>
      </c>
      <c r="C1414" s="209" t="s">
        <v>249</v>
      </c>
      <c r="D1414" s="209">
        <v>68</v>
      </c>
      <c r="E1414" s="209">
        <v>50</v>
      </c>
      <c r="F1414" s="209" t="s">
        <v>187</v>
      </c>
      <c r="G1414" s="209">
        <v>916148</v>
      </c>
      <c r="H1414" s="209">
        <v>13160</v>
      </c>
      <c r="I1414" s="209">
        <v>35.700000000000003</v>
      </c>
      <c r="J1414" s="209">
        <v>90</v>
      </c>
      <c r="K1414" s="209">
        <v>90</v>
      </c>
      <c r="L1414" s="209">
        <v>33</v>
      </c>
      <c r="M1414" s="209">
        <v>0.86018237082066873</v>
      </c>
      <c r="N1414" s="209">
        <v>4.7054</v>
      </c>
      <c r="O1414" s="209">
        <v>4.8329000000000004</v>
      </c>
      <c r="P1414" s="209">
        <v>0.14699999999999999</v>
      </c>
      <c r="Q1414" s="209">
        <v>0.16200000000000001</v>
      </c>
      <c r="R1414" s="209">
        <v>5.218</v>
      </c>
      <c r="S1414" s="209">
        <v>1.6E-2</v>
      </c>
      <c r="T1414" s="209">
        <v>1.7000000000000001E-2</v>
      </c>
      <c r="U1414" s="209">
        <v>1.4E-2</v>
      </c>
      <c r="V1414" s="209">
        <v>1.4E-2</v>
      </c>
      <c r="W1414" s="209">
        <v>0</v>
      </c>
      <c r="X1414" s="209" t="s">
        <v>188</v>
      </c>
      <c r="Y1414" s="209" t="s">
        <v>89</v>
      </c>
      <c r="Z1414" s="209" t="s">
        <v>207</v>
      </c>
    </row>
    <row r="1415" spans="1:26" s="209" customFormat="1" ht="16.5" customHeight="1" x14ac:dyDescent="0.25">
      <c r="A1415" s="207">
        <v>4795</v>
      </c>
      <c r="B1415" s="208">
        <v>43150</v>
      </c>
      <c r="C1415" s="209" t="s">
        <v>435</v>
      </c>
      <c r="D1415" s="209">
        <v>68</v>
      </c>
      <c r="E1415" s="209">
        <v>50</v>
      </c>
      <c r="F1415" s="209" t="s">
        <v>193</v>
      </c>
      <c r="G1415" s="209">
        <v>625212</v>
      </c>
      <c r="H1415" s="209">
        <v>13160</v>
      </c>
      <c r="I1415" s="209">
        <v>22.2</v>
      </c>
      <c r="J1415" s="209">
        <v>113</v>
      </c>
      <c r="K1415" s="209">
        <v>113</v>
      </c>
      <c r="L1415" s="209">
        <v>18.399999999999999</v>
      </c>
      <c r="M1415" s="209">
        <v>0.94396264176117406</v>
      </c>
      <c r="N1415" s="209">
        <v>4.0835999999999997</v>
      </c>
      <c r="O1415" s="209">
        <v>5.1147999999999998</v>
      </c>
      <c r="P1415" s="209">
        <v>0.64400000000000002</v>
      </c>
      <c r="Q1415" s="209">
        <v>0.71499999999999997</v>
      </c>
      <c r="R1415" s="209">
        <v>5.218</v>
      </c>
      <c r="S1415" s="209">
        <v>8.2000000000000003E-2</v>
      </c>
      <c r="T1415" s="209">
        <v>7.2999999999999995E-2</v>
      </c>
      <c r="U1415" s="209">
        <v>7.2999999999999995E-2</v>
      </c>
      <c r="V1415" s="209">
        <v>7.2999999999999995E-2</v>
      </c>
      <c r="W1415" s="209">
        <v>0</v>
      </c>
      <c r="X1415" s="209" t="s">
        <v>188</v>
      </c>
      <c r="Y1415" s="209" t="s">
        <v>89</v>
      </c>
      <c r="Z1415" s="209" t="s">
        <v>207</v>
      </c>
    </row>
    <row r="1416" spans="1:26" s="209" customFormat="1" ht="16.5" customHeight="1" x14ac:dyDescent="0.25">
      <c r="A1416" s="207">
        <v>4794</v>
      </c>
      <c r="B1416" s="208">
        <v>43150</v>
      </c>
      <c r="C1416" s="209" t="s">
        <v>479</v>
      </c>
      <c r="D1416" s="209">
        <v>68</v>
      </c>
      <c r="E1416" s="209">
        <v>50</v>
      </c>
      <c r="F1416" s="209" t="s">
        <v>193</v>
      </c>
      <c r="G1416" s="209">
        <v>625212</v>
      </c>
      <c r="H1416" s="209">
        <v>13160</v>
      </c>
      <c r="I1416" s="209">
        <v>21.8</v>
      </c>
      <c r="J1416" s="209">
        <v>115</v>
      </c>
      <c r="K1416" s="209">
        <v>115</v>
      </c>
      <c r="L1416" s="209">
        <v>17.899999999999999</v>
      </c>
      <c r="M1416" s="209">
        <v>0.94712182061579653</v>
      </c>
      <c r="N1416" s="209">
        <v>4.7502000000000004</v>
      </c>
      <c r="O1416" s="209">
        <v>4.9034000000000004</v>
      </c>
      <c r="P1416" s="209">
        <v>0.54100000000000004</v>
      </c>
      <c r="Q1416" s="209">
        <v>0.44900000000000001</v>
      </c>
      <c r="R1416" s="209">
        <v>5.218</v>
      </c>
      <c r="S1416" s="209">
        <v>5.8999999999999997E-2</v>
      </c>
      <c r="T1416" s="209">
        <v>4.8000000000000001E-2</v>
      </c>
      <c r="U1416" s="209">
        <v>5.0999999999999997E-2</v>
      </c>
      <c r="V1416" s="209">
        <v>5.0999999999999997E-2</v>
      </c>
      <c r="W1416" s="209">
        <v>0</v>
      </c>
      <c r="X1416" s="209" t="s">
        <v>188</v>
      </c>
      <c r="Y1416" s="209" t="s">
        <v>89</v>
      </c>
      <c r="Z1416" s="209" t="s">
        <v>207</v>
      </c>
    </row>
    <row r="1417" spans="1:26" s="209" customFormat="1" ht="16.5" customHeight="1" x14ac:dyDescent="0.25">
      <c r="A1417" s="207">
        <v>4793</v>
      </c>
      <c r="B1417" s="208">
        <v>43150</v>
      </c>
      <c r="C1417" s="209" t="s">
        <v>620</v>
      </c>
      <c r="D1417" s="209">
        <v>68</v>
      </c>
      <c r="E1417" s="209">
        <v>50</v>
      </c>
      <c r="F1417" s="209" t="s">
        <v>193</v>
      </c>
      <c r="G1417" s="209">
        <v>625212</v>
      </c>
      <c r="H1417" s="209">
        <v>13160</v>
      </c>
      <c r="I1417" s="209">
        <v>22.1</v>
      </c>
      <c r="J1417" s="209">
        <v>114</v>
      </c>
      <c r="K1417" s="209">
        <v>114</v>
      </c>
      <c r="L1417" s="209">
        <v>18.2</v>
      </c>
      <c r="M1417" s="209">
        <v>0.9452237808951236</v>
      </c>
      <c r="N1417" s="209">
        <v>4.7107999999999999</v>
      </c>
      <c r="O1417" s="209">
        <v>4.8968999999999996</v>
      </c>
      <c r="P1417" s="209">
        <v>0.40899999999999997</v>
      </c>
      <c r="Q1417" s="209">
        <v>0.48799999999999999</v>
      </c>
      <c r="R1417" s="209">
        <v>5.218</v>
      </c>
      <c r="S1417" s="209">
        <v>4.4999999999999998E-2</v>
      </c>
      <c r="T1417" s="209">
        <v>5.1999999999999998E-2</v>
      </c>
      <c r="U1417" s="209">
        <v>4.5999999999999999E-2</v>
      </c>
      <c r="V1417" s="209">
        <v>4.5999999999999999E-2</v>
      </c>
      <c r="W1417" s="209">
        <v>0</v>
      </c>
      <c r="X1417" s="209" t="s">
        <v>188</v>
      </c>
      <c r="Y1417" s="209" t="s">
        <v>89</v>
      </c>
      <c r="Z1417" s="209" t="s">
        <v>207</v>
      </c>
    </row>
    <row r="1418" spans="1:26" s="209" customFormat="1" ht="16.5" customHeight="1" x14ac:dyDescent="0.25">
      <c r="A1418" s="207">
        <v>4792</v>
      </c>
      <c r="B1418" s="208">
        <v>43150</v>
      </c>
      <c r="C1418" s="209" t="s">
        <v>314</v>
      </c>
      <c r="D1418" s="209">
        <v>68</v>
      </c>
      <c r="E1418" s="209">
        <v>50</v>
      </c>
      <c r="F1418" s="209" t="s">
        <v>193</v>
      </c>
      <c r="G1418" s="209">
        <v>625212</v>
      </c>
      <c r="H1418" s="209">
        <v>13160</v>
      </c>
      <c r="I1418" s="209">
        <v>21.8</v>
      </c>
      <c r="J1418" s="209">
        <v>114</v>
      </c>
      <c r="K1418" s="209">
        <v>114</v>
      </c>
      <c r="L1418" s="209">
        <v>18</v>
      </c>
      <c r="M1418" s="209">
        <v>0.94648829431438131</v>
      </c>
      <c r="N1418" s="209">
        <v>4.5293000000000001</v>
      </c>
      <c r="O1418" s="209">
        <v>4.7119999999999997</v>
      </c>
      <c r="P1418" s="209">
        <v>0.33200000000000002</v>
      </c>
      <c r="Q1418" s="209">
        <v>0.38900000000000001</v>
      </c>
      <c r="R1418" s="209">
        <v>5.218</v>
      </c>
      <c r="S1418" s="209">
        <v>3.7999999999999999E-2</v>
      </c>
      <c r="T1418" s="209">
        <v>4.2999999999999997E-2</v>
      </c>
      <c r="U1418" s="209">
        <v>3.7999999999999999E-2</v>
      </c>
      <c r="V1418" s="209">
        <v>3.7999999999999999E-2</v>
      </c>
      <c r="W1418" s="209">
        <v>0</v>
      </c>
      <c r="X1418" s="209" t="s">
        <v>188</v>
      </c>
      <c r="Y1418" s="209" t="s">
        <v>89</v>
      </c>
      <c r="Z1418" s="209" t="s">
        <v>207</v>
      </c>
    </row>
    <row r="1419" spans="1:26" s="209" customFormat="1" ht="16.5" customHeight="1" x14ac:dyDescent="0.25">
      <c r="A1419" s="207">
        <v>4791</v>
      </c>
      <c r="B1419" s="208">
        <v>43150</v>
      </c>
      <c r="C1419" s="209" t="s">
        <v>848</v>
      </c>
      <c r="D1419" s="209">
        <v>68</v>
      </c>
      <c r="E1419" s="209">
        <v>50</v>
      </c>
      <c r="F1419" s="209" t="s">
        <v>193</v>
      </c>
      <c r="G1419" s="209">
        <v>625212</v>
      </c>
      <c r="H1419" s="209">
        <v>13160</v>
      </c>
      <c r="I1419" s="209">
        <v>21.9</v>
      </c>
      <c r="J1419" s="209">
        <v>115</v>
      </c>
      <c r="K1419" s="209">
        <v>115</v>
      </c>
      <c r="L1419" s="209">
        <v>18</v>
      </c>
      <c r="M1419" s="209">
        <v>0.94648829431438131</v>
      </c>
      <c r="N1419" s="209">
        <v>5.1409000000000002</v>
      </c>
      <c r="O1419" s="209">
        <v>4.6642999999999999</v>
      </c>
      <c r="P1419" s="209">
        <v>0.67400000000000004</v>
      </c>
      <c r="Q1419" s="209">
        <v>0.70099999999999996</v>
      </c>
      <c r="R1419" s="209">
        <v>5.218</v>
      </c>
      <c r="S1419" s="209">
        <v>6.8000000000000005E-2</v>
      </c>
      <c r="T1419" s="209">
        <v>7.8E-2</v>
      </c>
      <c r="U1419" s="209">
        <v>6.9000000000000006E-2</v>
      </c>
      <c r="V1419" s="209">
        <v>6.9000000000000006E-2</v>
      </c>
      <c r="W1419" s="209">
        <v>0</v>
      </c>
      <c r="X1419" s="209" t="s">
        <v>188</v>
      </c>
      <c r="Y1419" s="209" t="s">
        <v>89</v>
      </c>
      <c r="Z1419" s="209" t="s">
        <v>207</v>
      </c>
    </row>
    <row r="1420" spans="1:26" s="209" customFormat="1" ht="16.5" customHeight="1" x14ac:dyDescent="0.25">
      <c r="A1420" s="207">
        <v>4790</v>
      </c>
      <c r="B1420" s="208">
        <v>43150</v>
      </c>
      <c r="C1420" s="209" t="s">
        <v>204</v>
      </c>
      <c r="D1420" s="209">
        <v>68</v>
      </c>
      <c r="E1420" s="209">
        <v>50</v>
      </c>
      <c r="F1420" s="209" t="s">
        <v>193</v>
      </c>
      <c r="G1420" s="209">
        <v>625212</v>
      </c>
      <c r="H1420" s="209">
        <v>13160</v>
      </c>
      <c r="I1420" s="209">
        <v>22.4</v>
      </c>
      <c r="J1420" s="209">
        <v>115</v>
      </c>
      <c r="K1420" s="209">
        <v>115</v>
      </c>
      <c r="L1420" s="209">
        <v>18.5</v>
      </c>
      <c r="M1420" s="209">
        <v>0.94333333333333336</v>
      </c>
      <c r="N1420" s="209">
        <v>4.8700999999999999</v>
      </c>
      <c r="O1420" s="209">
        <v>4.9638</v>
      </c>
      <c r="P1420" s="209">
        <v>0.57899999999999996</v>
      </c>
      <c r="Q1420" s="209">
        <v>0.47699999999999998</v>
      </c>
      <c r="R1420" s="209">
        <v>5.218</v>
      </c>
      <c r="S1420" s="209">
        <v>6.2E-2</v>
      </c>
      <c r="T1420" s="209">
        <v>0.05</v>
      </c>
      <c r="U1420" s="209">
        <v>5.2999999999999999E-2</v>
      </c>
      <c r="V1420" s="209">
        <v>5.2999999999999999E-2</v>
      </c>
      <c r="W1420" s="209">
        <v>0</v>
      </c>
      <c r="X1420" s="209" t="s">
        <v>188</v>
      </c>
      <c r="Y1420" s="209" t="s">
        <v>89</v>
      </c>
      <c r="Z1420" s="209" t="s">
        <v>207</v>
      </c>
    </row>
    <row r="1421" spans="1:26" s="209" customFormat="1" ht="16.5" customHeight="1" x14ac:dyDescent="0.25">
      <c r="A1421" s="207">
        <v>4789</v>
      </c>
      <c r="B1421" s="208">
        <v>43149</v>
      </c>
      <c r="C1421" s="209" t="s">
        <v>1285</v>
      </c>
      <c r="D1421" s="209">
        <v>68</v>
      </c>
      <c r="E1421" s="209">
        <v>47</v>
      </c>
      <c r="F1421" s="209" t="s">
        <v>187</v>
      </c>
      <c r="G1421" s="209">
        <v>916148</v>
      </c>
      <c r="H1421" s="209">
        <v>13160</v>
      </c>
      <c r="I1421" s="209">
        <v>35.700000000000003</v>
      </c>
      <c r="J1421" s="209">
        <v>90</v>
      </c>
      <c r="K1421" s="209">
        <v>90</v>
      </c>
      <c r="L1421" s="209">
        <v>33</v>
      </c>
      <c r="M1421" s="209">
        <v>0.86018237082066873</v>
      </c>
      <c r="N1421" s="209">
        <v>5.1406999999999998</v>
      </c>
      <c r="O1421" s="209">
        <v>4.9306000000000001</v>
      </c>
      <c r="P1421" s="209">
        <v>0.158</v>
      </c>
      <c r="Q1421" s="209">
        <v>0.193</v>
      </c>
      <c r="R1421" s="209">
        <v>5.2363</v>
      </c>
      <c r="S1421" s="209">
        <v>1.6E-2</v>
      </c>
      <c r="T1421" s="209">
        <v>0.02</v>
      </c>
      <c r="U1421" s="209">
        <v>1.4999999999999999E-2</v>
      </c>
      <c r="V1421" s="209">
        <v>1.4999999999999999E-2</v>
      </c>
      <c r="W1421" s="209">
        <v>0</v>
      </c>
      <c r="X1421" s="209" t="s">
        <v>188</v>
      </c>
      <c r="Y1421" s="209" t="s">
        <v>89</v>
      </c>
      <c r="Z1421" s="209" t="s">
        <v>207</v>
      </c>
    </row>
    <row r="1422" spans="1:26" s="209" customFormat="1" ht="16.5" customHeight="1" x14ac:dyDescent="0.25">
      <c r="A1422" s="207">
        <v>4788</v>
      </c>
      <c r="B1422" s="208">
        <v>43149</v>
      </c>
      <c r="C1422" s="209" t="s">
        <v>263</v>
      </c>
      <c r="D1422" s="209">
        <v>68</v>
      </c>
      <c r="E1422" s="209">
        <v>47</v>
      </c>
      <c r="F1422" s="209" t="s">
        <v>187</v>
      </c>
      <c r="G1422" s="209">
        <v>916148</v>
      </c>
      <c r="H1422" s="209">
        <v>13160</v>
      </c>
      <c r="I1422" s="209">
        <v>34.6</v>
      </c>
      <c r="J1422" s="209">
        <v>90</v>
      </c>
      <c r="K1422" s="209">
        <v>90</v>
      </c>
      <c r="L1422" s="209">
        <v>32</v>
      </c>
      <c r="M1422" s="209">
        <v>0.86544342507645255</v>
      </c>
      <c r="N1422" s="209">
        <v>4.4470999999999998</v>
      </c>
      <c r="O1422" s="209">
        <v>4.3959999999999999</v>
      </c>
      <c r="P1422" s="209">
        <v>0.36399999999999999</v>
      </c>
      <c r="Q1422" s="209">
        <v>0.28399999999999997</v>
      </c>
      <c r="R1422" s="209">
        <v>5.2363</v>
      </c>
      <c r="S1422" s="209">
        <v>4.2999999999999997E-2</v>
      </c>
      <c r="T1422" s="209">
        <v>3.4000000000000002E-2</v>
      </c>
      <c r="U1422" s="209">
        <v>3.3000000000000002E-2</v>
      </c>
      <c r="V1422" s="209">
        <v>3.3000000000000002E-2</v>
      </c>
      <c r="W1422" s="209">
        <v>0</v>
      </c>
      <c r="X1422" s="209" t="s">
        <v>188</v>
      </c>
      <c r="Y1422" s="209" t="s">
        <v>89</v>
      </c>
      <c r="Z1422" s="209" t="s">
        <v>207</v>
      </c>
    </row>
    <row r="1423" spans="1:26" s="209" customFormat="1" ht="16.5" customHeight="1" x14ac:dyDescent="0.25">
      <c r="A1423" s="207">
        <v>4787</v>
      </c>
      <c r="B1423" s="208">
        <v>43149</v>
      </c>
      <c r="C1423" s="209" t="s">
        <v>266</v>
      </c>
      <c r="D1423" s="209">
        <v>68</v>
      </c>
      <c r="E1423" s="209">
        <v>47</v>
      </c>
      <c r="F1423" s="209" t="s">
        <v>187</v>
      </c>
      <c r="G1423" s="209">
        <v>916148</v>
      </c>
      <c r="H1423" s="209">
        <v>13160</v>
      </c>
      <c r="I1423" s="209">
        <v>35.4</v>
      </c>
      <c r="J1423" s="209">
        <v>90</v>
      </c>
      <c r="K1423" s="209">
        <v>90</v>
      </c>
      <c r="L1423" s="209">
        <v>32.700000000000003</v>
      </c>
      <c r="M1423" s="209">
        <v>0.86175395858708903</v>
      </c>
      <c r="N1423" s="209">
        <v>4.6071999999999997</v>
      </c>
      <c r="O1423" s="209">
        <v>4.8567</v>
      </c>
      <c r="P1423" s="209">
        <v>0.32400000000000001</v>
      </c>
      <c r="Q1423" s="209">
        <v>0.27400000000000002</v>
      </c>
      <c r="R1423" s="209">
        <v>5.2363</v>
      </c>
      <c r="S1423" s="209">
        <v>3.6999999999999998E-2</v>
      </c>
      <c r="T1423" s="209">
        <v>0.03</v>
      </c>
      <c r="U1423" s="209">
        <v>2.9000000000000001E-2</v>
      </c>
      <c r="V1423" s="209">
        <v>2.9000000000000001E-2</v>
      </c>
      <c r="W1423" s="209">
        <v>0</v>
      </c>
      <c r="X1423" s="209" t="s">
        <v>188</v>
      </c>
      <c r="Y1423" s="209" t="s">
        <v>89</v>
      </c>
      <c r="Z1423" s="209" t="s">
        <v>207</v>
      </c>
    </row>
    <row r="1424" spans="1:26" s="209" customFormat="1" ht="16.5" customHeight="1" x14ac:dyDescent="0.25">
      <c r="A1424" s="207">
        <v>4786</v>
      </c>
      <c r="B1424" s="208">
        <v>43149</v>
      </c>
      <c r="C1424" s="209" t="s">
        <v>1284</v>
      </c>
      <c r="D1424" s="209">
        <v>68</v>
      </c>
      <c r="E1424" s="209">
        <v>47</v>
      </c>
      <c r="F1424" s="209" t="s">
        <v>187</v>
      </c>
      <c r="G1424" s="209">
        <v>916148</v>
      </c>
      <c r="H1424" s="209">
        <v>13160</v>
      </c>
      <c r="I1424" s="209">
        <v>33.9</v>
      </c>
      <c r="J1424" s="209">
        <v>89</v>
      </c>
      <c r="K1424" s="209">
        <v>89</v>
      </c>
      <c r="L1424" s="209">
        <v>31.4</v>
      </c>
      <c r="M1424" s="209">
        <v>0.86863106200122775</v>
      </c>
      <c r="N1424" s="209">
        <v>4.1707999999999998</v>
      </c>
      <c r="O1424" s="209">
        <v>4.9362000000000004</v>
      </c>
      <c r="P1424" s="209">
        <v>0.193</v>
      </c>
      <c r="Q1424" s="209">
        <v>0.247</v>
      </c>
      <c r="R1424" s="209">
        <v>5.2363</v>
      </c>
      <c r="S1424" s="209">
        <v>2.4E-2</v>
      </c>
      <c r="T1424" s="209">
        <v>2.5999999999999999E-2</v>
      </c>
      <c r="U1424" s="209">
        <v>2.1999999999999999E-2</v>
      </c>
      <c r="V1424" s="209">
        <v>2.1999999999999999E-2</v>
      </c>
      <c r="W1424" s="209">
        <v>0</v>
      </c>
      <c r="X1424" s="209" t="s">
        <v>188</v>
      </c>
      <c r="Y1424" s="209" t="s">
        <v>89</v>
      </c>
      <c r="Z1424" s="209" t="s">
        <v>207</v>
      </c>
    </row>
    <row r="1425" spans="1:26" s="209" customFormat="1" ht="16.5" customHeight="1" x14ac:dyDescent="0.25">
      <c r="A1425" s="207">
        <v>4785</v>
      </c>
      <c r="B1425" s="208">
        <v>43149</v>
      </c>
      <c r="C1425" s="209" t="s">
        <v>913</v>
      </c>
      <c r="D1425" s="209">
        <v>68</v>
      </c>
      <c r="E1425" s="209">
        <v>47</v>
      </c>
      <c r="F1425" s="209" t="s">
        <v>193</v>
      </c>
      <c r="G1425" s="209">
        <v>625212</v>
      </c>
      <c r="H1425" s="209">
        <v>13160</v>
      </c>
      <c r="I1425" s="209">
        <v>22.4</v>
      </c>
      <c r="J1425" s="209">
        <v>115</v>
      </c>
      <c r="K1425" s="209">
        <v>115</v>
      </c>
      <c r="L1425" s="209">
        <v>18.5</v>
      </c>
      <c r="M1425" s="209">
        <v>0.94333333333333336</v>
      </c>
      <c r="N1425" s="209">
        <v>4.6718000000000002</v>
      </c>
      <c r="O1425" s="209">
        <v>4.7458</v>
      </c>
      <c r="P1425" s="209">
        <v>0.36099999999999999</v>
      </c>
      <c r="Q1425" s="209">
        <v>0.38900000000000001</v>
      </c>
      <c r="R1425" s="209">
        <v>5.2363</v>
      </c>
      <c r="S1425" s="209">
        <v>0.04</v>
      </c>
      <c r="T1425" s="209">
        <v>4.2999999999999997E-2</v>
      </c>
      <c r="U1425" s="209">
        <v>3.9E-2</v>
      </c>
      <c r="V1425" s="209">
        <v>3.9E-2</v>
      </c>
      <c r="W1425" s="209">
        <v>0</v>
      </c>
      <c r="X1425" s="209" t="s">
        <v>188</v>
      </c>
      <c r="Y1425" s="209" t="s">
        <v>89</v>
      </c>
      <c r="Z1425" s="209" t="s">
        <v>207</v>
      </c>
    </row>
    <row r="1426" spans="1:26" s="209" customFormat="1" ht="16.5" customHeight="1" x14ac:dyDescent="0.25">
      <c r="A1426" s="207">
        <v>4784</v>
      </c>
      <c r="B1426" s="208">
        <v>43149</v>
      </c>
      <c r="C1426" s="209" t="s">
        <v>458</v>
      </c>
      <c r="D1426" s="209">
        <v>68</v>
      </c>
      <c r="E1426" s="209">
        <v>47</v>
      </c>
      <c r="F1426" s="209" t="s">
        <v>193</v>
      </c>
      <c r="G1426" s="209">
        <v>625212</v>
      </c>
      <c r="H1426" s="209">
        <v>13160</v>
      </c>
      <c r="I1426" s="209">
        <v>22.2</v>
      </c>
      <c r="J1426" s="209">
        <v>115</v>
      </c>
      <c r="K1426" s="209">
        <v>115</v>
      </c>
      <c r="L1426" s="209">
        <v>18.3</v>
      </c>
      <c r="M1426" s="209">
        <v>0.9445927903871828</v>
      </c>
      <c r="N1426" s="209">
        <v>5.173</v>
      </c>
      <c r="O1426" s="209">
        <v>4.6788999999999996</v>
      </c>
      <c r="P1426" s="209">
        <v>0.45100000000000001</v>
      </c>
      <c r="Q1426" s="209">
        <v>0.499</v>
      </c>
      <c r="R1426" s="209">
        <v>5.2363</v>
      </c>
      <c r="S1426" s="209">
        <v>4.5999999999999999E-2</v>
      </c>
      <c r="T1426" s="209">
        <v>5.6000000000000001E-2</v>
      </c>
      <c r="U1426" s="209">
        <v>4.8000000000000001E-2</v>
      </c>
      <c r="V1426" s="209">
        <v>4.8000000000000001E-2</v>
      </c>
      <c r="W1426" s="209">
        <v>0</v>
      </c>
      <c r="X1426" s="209" t="s">
        <v>188</v>
      </c>
      <c r="Y1426" s="209" t="s">
        <v>89</v>
      </c>
      <c r="Z1426" s="209" t="s">
        <v>207</v>
      </c>
    </row>
    <row r="1427" spans="1:26" s="209" customFormat="1" ht="16.5" customHeight="1" x14ac:dyDescent="0.25">
      <c r="A1427" s="207">
        <v>4783</v>
      </c>
      <c r="B1427" s="208">
        <v>43149</v>
      </c>
      <c r="C1427" s="209" t="s">
        <v>1283</v>
      </c>
      <c r="D1427" s="209">
        <v>68</v>
      </c>
      <c r="E1427" s="209">
        <v>47</v>
      </c>
      <c r="F1427" s="209" t="s">
        <v>193</v>
      </c>
      <c r="G1427" s="209">
        <v>625212</v>
      </c>
      <c r="H1427" s="209">
        <v>13160</v>
      </c>
      <c r="I1427" s="209">
        <v>21.9</v>
      </c>
      <c r="J1427" s="209">
        <v>113</v>
      </c>
      <c r="K1427" s="209">
        <v>113</v>
      </c>
      <c r="L1427" s="209">
        <v>18.100000000000001</v>
      </c>
      <c r="M1427" s="209">
        <v>0.94585561497326209</v>
      </c>
      <c r="N1427" s="209">
        <v>4.7401</v>
      </c>
      <c r="O1427" s="209">
        <v>4.9264000000000001</v>
      </c>
      <c r="P1427" s="209">
        <v>0.61699999999999999</v>
      </c>
      <c r="Q1427" s="209">
        <v>0.68600000000000005</v>
      </c>
      <c r="R1427" s="209">
        <v>5.2363</v>
      </c>
      <c r="S1427" s="209">
        <v>6.8000000000000005E-2</v>
      </c>
      <c r="T1427" s="209">
        <v>7.2999999999999995E-2</v>
      </c>
      <c r="U1427" s="209">
        <v>6.7000000000000004E-2</v>
      </c>
      <c r="V1427" s="209">
        <v>6.7000000000000004E-2</v>
      </c>
      <c r="W1427" s="209">
        <v>0</v>
      </c>
      <c r="X1427" s="209" t="s">
        <v>188</v>
      </c>
      <c r="Y1427" s="209" t="s">
        <v>89</v>
      </c>
      <c r="Z1427" s="209" t="s">
        <v>207</v>
      </c>
    </row>
    <row r="1428" spans="1:26" s="209" customFormat="1" ht="16.5" customHeight="1" x14ac:dyDescent="0.25">
      <c r="A1428" s="207">
        <v>4782</v>
      </c>
      <c r="B1428" s="208">
        <v>43149</v>
      </c>
      <c r="C1428" s="209" t="s">
        <v>1209</v>
      </c>
      <c r="D1428" s="209">
        <v>68</v>
      </c>
      <c r="E1428" s="209">
        <v>47</v>
      </c>
      <c r="F1428" s="209" t="s">
        <v>193</v>
      </c>
      <c r="G1428" s="209">
        <v>625212</v>
      </c>
      <c r="H1428" s="209">
        <v>13160</v>
      </c>
      <c r="I1428" s="209">
        <v>21.8</v>
      </c>
      <c r="J1428" s="209">
        <v>113</v>
      </c>
      <c r="K1428" s="209">
        <v>113</v>
      </c>
      <c r="L1428" s="209">
        <v>18</v>
      </c>
      <c r="M1428" s="209">
        <v>0.94648829431438131</v>
      </c>
      <c r="N1428" s="209">
        <v>5.0088999999999997</v>
      </c>
      <c r="O1428" s="209">
        <v>4.6307999999999998</v>
      </c>
      <c r="P1428" s="209">
        <v>0.57099999999999995</v>
      </c>
      <c r="Q1428" s="209">
        <v>0.46899999999999997</v>
      </c>
      <c r="R1428" s="209">
        <v>5.2363</v>
      </c>
      <c r="S1428" s="209">
        <v>0.06</v>
      </c>
      <c r="T1428" s="209">
        <v>5.2999999999999999E-2</v>
      </c>
      <c r="U1428" s="209">
        <v>5.2999999999999999E-2</v>
      </c>
      <c r="V1428" s="209">
        <v>5.2999999999999999E-2</v>
      </c>
      <c r="W1428" s="209">
        <v>0</v>
      </c>
      <c r="X1428" s="209" t="s">
        <v>188</v>
      </c>
      <c r="Y1428" s="209" t="s">
        <v>89</v>
      </c>
      <c r="Z1428" s="209" t="s">
        <v>207</v>
      </c>
    </row>
    <row r="1429" spans="1:26" s="209" customFormat="1" ht="16.5" customHeight="1" x14ac:dyDescent="0.25">
      <c r="A1429" s="207">
        <v>4781</v>
      </c>
      <c r="B1429" s="208">
        <v>43149</v>
      </c>
      <c r="C1429" s="209" t="s">
        <v>830</v>
      </c>
      <c r="D1429" s="209">
        <v>68</v>
      </c>
      <c r="E1429" s="209">
        <v>47</v>
      </c>
      <c r="F1429" s="209" t="s">
        <v>193</v>
      </c>
      <c r="G1429" s="209">
        <v>625212</v>
      </c>
      <c r="H1429" s="209">
        <v>13160</v>
      </c>
      <c r="I1429" s="209">
        <v>22.3</v>
      </c>
      <c r="J1429" s="209">
        <v>115</v>
      </c>
      <c r="K1429" s="209">
        <v>115</v>
      </c>
      <c r="L1429" s="209">
        <v>18.399999999999999</v>
      </c>
      <c r="M1429" s="209">
        <v>0.94396264176117406</v>
      </c>
      <c r="N1429" s="209">
        <v>4.7415000000000003</v>
      </c>
      <c r="O1429" s="209">
        <v>4.8936000000000002</v>
      </c>
      <c r="P1429" s="209">
        <v>0.74399999999999999</v>
      </c>
      <c r="Q1429" s="209">
        <v>0.69299999999999995</v>
      </c>
      <c r="R1429" s="209">
        <v>5.2363</v>
      </c>
      <c r="S1429" s="209">
        <v>8.2000000000000003E-2</v>
      </c>
      <c r="T1429" s="209">
        <v>7.3999999999999996E-2</v>
      </c>
      <c r="U1429" s="209">
        <v>7.3999999999999996E-2</v>
      </c>
      <c r="V1429" s="209">
        <v>7.3999999999999996E-2</v>
      </c>
      <c r="W1429" s="209">
        <v>0</v>
      </c>
      <c r="X1429" s="209" t="s">
        <v>188</v>
      </c>
      <c r="Y1429" s="209" t="s">
        <v>89</v>
      </c>
      <c r="Z1429" s="209" t="s">
        <v>207</v>
      </c>
    </row>
    <row r="1430" spans="1:26" s="209" customFormat="1" ht="16.5" customHeight="1" x14ac:dyDescent="0.25">
      <c r="A1430" s="207">
        <v>4780</v>
      </c>
      <c r="B1430" s="208">
        <v>43148</v>
      </c>
      <c r="C1430" s="209" t="s">
        <v>1168</v>
      </c>
      <c r="D1430" s="209">
        <v>66.8</v>
      </c>
      <c r="E1430" s="209">
        <v>51</v>
      </c>
      <c r="F1430" s="209" t="s">
        <v>194</v>
      </c>
      <c r="G1430" s="209">
        <v>916148</v>
      </c>
      <c r="H1430" s="209">
        <v>13160</v>
      </c>
      <c r="I1430" s="209">
        <v>33.299999999999997</v>
      </c>
      <c r="J1430" s="209">
        <v>81.5</v>
      </c>
      <c r="K1430" s="209">
        <v>81.5</v>
      </c>
      <c r="L1430" s="209">
        <v>31.4</v>
      </c>
      <c r="M1430" s="209">
        <v>0.86863106200122775</v>
      </c>
      <c r="N1430" s="209">
        <v>5.0933999999999999</v>
      </c>
      <c r="O1430" s="209">
        <v>4.8597000000000001</v>
      </c>
      <c r="P1430" s="209">
        <v>0.25700000000000001</v>
      </c>
      <c r="Q1430" s="209">
        <v>0.214</v>
      </c>
      <c r="R1430" s="209">
        <v>5.2549999999999999</v>
      </c>
      <c r="S1430" s="209">
        <v>2.7E-2</v>
      </c>
      <c r="T1430" s="209">
        <v>2.3E-2</v>
      </c>
      <c r="U1430" s="209">
        <v>2.1999999999999999E-2</v>
      </c>
      <c r="V1430" s="209">
        <v>2.1999999999999999E-2</v>
      </c>
      <c r="W1430" s="209">
        <v>0</v>
      </c>
      <c r="X1430" s="209" t="s">
        <v>1052</v>
      </c>
      <c r="Y1430" s="209" t="s">
        <v>89</v>
      </c>
      <c r="Z1430" s="209" t="s">
        <v>207</v>
      </c>
    </row>
    <row r="1431" spans="1:26" s="209" customFormat="1" ht="16.5" customHeight="1" x14ac:dyDescent="0.25">
      <c r="A1431" s="207">
        <v>4779</v>
      </c>
      <c r="B1431" s="208">
        <v>43148</v>
      </c>
      <c r="C1431" s="209" t="s">
        <v>1282</v>
      </c>
      <c r="D1431" s="209">
        <v>67</v>
      </c>
      <c r="E1431" s="209">
        <v>44</v>
      </c>
      <c r="F1431" s="209" t="s">
        <v>194</v>
      </c>
      <c r="G1431" s="209">
        <v>916148</v>
      </c>
      <c r="H1431" s="209">
        <v>13160</v>
      </c>
      <c r="I1431" s="209">
        <v>34.5</v>
      </c>
      <c r="J1431" s="209">
        <v>84</v>
      </c>
      <c r="K1431" s="209">
        <v>84</v>
      </c>
      <c r="L1431" s="209">
        <v>32.4</v>
      </c>
      <c r="M1431" s="209">
        <v>0.86333129957291033</v>
      </c>
      <c r="N1431" s="209">
        <v>4.8022999999999998</v>
      </c>
      <c r="O1431" s="209">
        <v>5.0026999999999999</v>
      </c>
      <c r="P1431" s="209">
        <v>0.25700000000000001</v>
      </c>
      <c r="Q1431" s="209">
        <v>0.32200000000000001</v>
      </c>
      <c r="R1431" s="209">
        <v>5.2549999999999999</v>
      </c>
      <c r="S1431" s="209">
        <v>2.8000000000000001E-2</v>
      </c>
      <c r="T1431" s="209">
        <v>3.4000000000000002E-2</v>
      </c>
      <c r="U1431" s="209">
        <v>2.7E-2</v>
      </c>
      <c r="V1431" s="209">
        <v>2.7E-2</v>
      </c>
      <c r="W1431" s="209">
        <v>0</v>
      </c>
      <c r="X1431" s="209" t="s">
        <v>188</v>
      </c>
      <c r="Y1431" s="209" t="s">
        <v>89</v>
      </c>
      <c r="Z1431" s="209" t="s">
        <v>207</v>
      </c>
    </row>
    <row r="1432" spans="1:26" s="209" customFormat="1" ht="16.5" customHeight="1" x14ac:dyDescent="0.25">
      <c r="A1432" s="207">
        <v>4778</v>
      </c>
      <c r="B1432" s="208">
        <v>43148</v>
      </c>
      <c r="C1432" s="209" t="s">
        <v>961</v>
      </c>
      <c r="D1432" s="209">
        <v>67</v>
      </c>
      <c r="E1432" s="209">
        <v>44</v>
      </c>
      <c r="F1432" s="209" t="s">
        <v>194</v>
      </c>
      <c r="G1432" s="209">
        <v>916148</v>
      </c>
      <c r="H1432" s="209">
        <v>13160</v>
      </c>
      <c r="I1432" s="209">
        <v>34.5</v>
      </c>
      <c r="J1432" s="209">
        <v>84</v>
      </c>
      <c r="K1432" s="209">
        <v>84</v>
      </c>
      <c r="L1432" s="209">
        <v>32.4</v>
      </c>
      <c r="M1432" s="209">
        <v>0.86333129957291033</v>
      </c>
      <c r="N1432" s="209">
        <v>4.9627999999999997</v>
      </c>
      <c r="O1432" s="209">
        <v>4.8872999999999998</v>
      </c>
      <c r="P1432" s="209">
        <v>0.34699999999999998</v>
      </c>
      <c r="Q1432" s="209">
        <v>0.312</v>
      </c>
      <c r="R1432" s="209">
        <v>5.2549999999999999</v>
      </c>
      <c r="S1432" s="209">
        <v>3.6999999999999998E-2</v>
      </c>
      <c r="T1432" s="209">
        <v>3.4000000000000002E-2</v>
      </c>
      <c r="U1432" s="209">
        <v>3.1E-2</v>
      </c>
      <c r="V1432" s="209">
        <v>3.1E-2</v>
      </c>
      <c r="W1432" s="209">
        <v>0</v>
      </c>
      <c r="X1432" s="209" t="s">
        <v>188</v>
      </c>
      <c r="Y1432" s="209" t="s">
        <v>89</v>
      </c>
      <c r="Z1432" s="209" t="s">
        <v>207</v>
      </c>
    </row>
    <row r="1433" spans="1:26" s="209" customFormat="1" ht="16.5" customHeight="1" x14ac:dyDescent="0.25">
      <c r="A1433" s="207">
        <v>4777</v>
      </c>
      <c r="B1433" s="208">
        <v>43148</v>
      </c>
      <c r="C1433" s="209" t="s">
        <v>1004</v>
      </c>
      <c r="D1433" s="209">
        <v>67</v>
      </c>
      <c r="E1433" s="209">
        <v>44</v>
      </c>
      <c r="F1433" s="209" t="s">
        <v>187</v>
      </c>
      <c r="G1433" s="209">
        <v>916148</v>
      </c>
      <c r="H1433" s="209">
        <v>13160</v>
      </c>
      <c r="I1433" s="209">
        <v>34.9</v>
      </c>
      <c r="J1433" s="209">
        <v>87</v>
      </c>
      <c r="K1433" s="209">
        <v>87</v>
      </c>
      <c r="L1433" s="209">
        <v>32.5</v>
      </c>
      <c r="M1433" s="209">
        <v>0.86280487804878048</v>
      </c>
      <c r="N1433" s="209">
        <v>4.7028999999999996</v>
      </c>
      <c r="O1433" s="209">
        <v>4.7862999999999998</v>
      </c>
      <c r="P1433" s="209">
        <v>0.247</v>
      </c>
      <c r="Q1433" s="209">
        <v>0.317</v>
      </c>
      <c r="R1433" s="209">
        <v>5.2549999999999999</v>
      </c>
      <c r="S1433" s="209">
        <v>2.8000000000000001E-2</v>
      </c>
      <c r="T1433" s="209">
        <v>3.5000000000000003E-2</v>
      </c>
      <c r="U1433" s="209">
        <v>2.7E-2</v>
      </c>
      <c r="V1433" s="209">
        <v>2.7E-2</v>
      </c>
      <c r="W1433" s="209">
        <v>0</v>
      </c>
      <c r="X1433" s="209" t="s">
        <v>188</v>
      </c>
      <c r="Y1433" s="209" t="s">
        <v>89</v>
      </c>
      <c r="Z1433" s="209" t="s">
        <v>207</v>
      </c>
    </row>
    <row r="1434" spans="1:26" s="209" customFormat="1" ht="16.5" customHeight="1" x14ac:dyDescent="0.25">
      <c r="A1434" s="207">
        <v>4776</v>
      </c>
      <c r="B1434" s="208">
        <v>43148</v>
      </c>
      <c r="C1434" s="209" t="s">
        <v>440</v>
      </c>
      <c r="D1434" s="209">
        <v>67</v>
      </c>
      <c r="E1434" s="209">
        <v>44</v>
      </c>
      <c r="F1434" s="209" t="s">
        <v>187</v>
      </c>
      <c r="G1434" s="209">
        <v>916148</v>
      </c>
      <c r="H1434" s="209">
        <v>13160</v>
      </c>
      <c r="I1434" s="209">
        <v>34.4</v>
      </c>
      <c r="J1434" s="209">
        <v>87</v>
      </c>
      <c r="K1434" s="209">
        <v>87</v>
      </c>
      <c r="L1434" s="209">
        <v>32</v>
      </c>
      <c r="M1434" s="209">
        <v>0.86544342507645255</v>
      </c>
      <c r="N1434" s="209">
        <v>5.1734</v>
      </c>
      <c r="O1434" s="209">
        <v>4.5666000000000002</v>
      </c>
      <c r="P1434" s="209">
        <v>0.187</v>
      </c>
      <c r="Q1434" s="209">
        <v>0.214</v>
      </c>
      <c r="R1434" s="209">
        <v>5.2549999999999999</v>
      </c>
      <c r="S1434" s="209">
        <v>1.9E-2</v>
      </c>
      <c r="T1434" s="209">
        <v>2.5000000000000001E-2</v>
      </c>
      <c r="U1434" s="209">
        <v>1.9E-2</v>
      </c>
      <c r="V1434" s="209">
        <v>1.9E-2</v>
      </c>
      <c r="W1434" s="209">
        <v>0</v>
      </c>
      <c r="X1434" s="209" t="s">
        <v>188</v>
      </c>
      <c r="Y1434" s="209" t="s">
        <v>89</v>
      </c>
      <c r="Z1434" s="209" t="s">
        <v>207</v>
      </c>
    </row>
    <row r="1435" spans="1:26" s="209" customFormat="1" ht="16.5" customHeight="1" x14ac:dyDescent="0.25">
      <c r="A1435" s="207">
        <v>4775</v>
      </c>
      <c r="B1435" s="208">
        <v>43148</v>
      </c>
      <c r="C1435" s="209" t="s">
        <v>1281</v>
      </c>
      <c r="D1435" s="209">
        <v>67</v>
      </c>
      <c r="E1435" s="209">
        <v>44</v>
      </c>
      <c r="F1435" s="209" t="s">
        <v>193</v>
      </c>
      <c r="G1435" s="209">
        <v>625212</v>
      </c>
      <c r="H1435" s="209">
        <v>13160</v>
      </c>
      <c r="I1435" s="209">
        <v>22.3</v>
      </c>
      <c r="J1435" s="209">
        <v>115</v>
      </c>
      <c r="K1435" s="209">
        <v>115</v>
      </c>
      <c r="L1435" s="209">
        <v>18.399999999999999</v>
      </c>
      <c r="M1435" s="209">
        <v>0.94396264176117406</v>
      </c>
      <c r="N1435" s="209">
        <v>4.7705000000000002</v>
      </c>
      <c r="O1435" s="209">
        <v>5.0031999999999996</v>
      </c>
      <c r="P1435" s="209">
        <v>0.71099999999999997</v>
      </c>
      <c r="Q1435" s="209">
        <v>0.64700000000000002</v>
      </c>
      <c r="R1435" s="209">
        <v>5.2549999999999999</v>
      </c>
      <c r="S1435" s="209">
        <v>7.8E-2</v>
      </c>
      <c r="T1435" s="209">
        <v>6.8000000000000005E-2</v>
      </c>
      <c r="U1435" s="209">
        <v>6.9000000000000006E-2</v>
      </c>
      <c r="V1435" s="209">
        <v>6.9000000000000006E-2</v>
      </c>
      <c r="W1435" s="209">
        <v>0</v>
      </c>
      <c r="X1435" s="209" t="s">
        <v>188</v>
      </c>
      <c r="Y1435" s="209" t="s">
        <v>89</v>
      </c>
      <c r="Z1435" s="209" t="s">
        <v>207</v>
      </c>
    </row>
    <row r="1436" spans="1:26" s="209" customFormat="1" ht="16.5" customHeight="1" x14ac:dyDescent="0.25">
      <c r="A1436" s="207">
        <v>4774</v>
      </c>
      <c r="B1436" s="208">
        <v>43148</v>
      </c>
      <c r="C1436" s="209" t="s">
        <v>462</v>
      </c>
      <c r="D1436" s="209">
        <v>67</v>
      </c>
      <c r="E1436" s="209">
        <v>44</v>
      </c>
      <c r="F1436" s="209" t="s">
        <v>187</v>
      </c>
      <c r="G1436" s="209">
        <v>916148</v>
      </c>
      <c r="H1436" s="209">
        <v>13160</v>
      </c>
      <c r="I1436" s="209">
        <v>34.6</v>
      </c>
      <c r="J1436" s="209">
        <v>87</v>
      </c>
      <c r="K1436" s="209">
        <v>87</v>
      </c>
      <c r="L1436" s="209">
        <v>32.200000000000003</v>
      </c>
      <c r="M1436" s="209">
        <v>0.86438607208307883</v>
      </c>
      <c r="N1436" s="209">
        <v>4.1768999999999998</v>
      </c>
      <c r="O1436" s="209">
        <v>3.9902000000000002</v>
      </c>
      <c r="P1436" s="209">
        <v>0.28199999999999997</v>
      </c>
      <c r="Q1436" s="209">
        <v>0.247</v>
      </c>
      <c r="R1436" s="209">
        <v>5.2549999999999999</v>
      </c>
      <c r="S1436" s="209">
        <v>3.5000000000000003E-2</v>
      </c>
      <c r="T1436" s="209">
        <v>3.3000000000000002E-2</v>
      </c>
      <c r="U1436" s="209">
        <v>2.9000000000000001E-2</v>
      </c>
      <c r="V1436" s="209">
        <v>2.9000000000000001E-2</v>
      </c>
      <c r="W1436" s="209">
        <v>0</v>
      </c>
      <c r="X1436" s="209" t="s">
        <v>188</v>
      </c>
      <c r="Y1436" s="209" t="s">
        <v>89</v>
      </c>
      <c r="Z1436" s="209" t="s">
        <v>207</v>
      </c>
    </row>
    <row r="1437" spans="1:26" s="209" customFormat="1" ht="16.5" customHeight="1" x14ac:dyDescent="0.25">
      <c r="A1437" s="207">
        <v>4773</v>
      </c>
      <c r="B1437" s="208">
        <v>43148</v>
      </c>
      <c r="C1437" s="209" t="s">
        <v>1280</v>
      </c>
      <c r="D1437" s="209">
        <v>67</v>
      </c>
      <c r="E1437" s="209">
        <v>44</v>
      </c>
      <c r="F1437" s="209" t="s">
        <v>187</v>
      </c>
      <c r="G1437" s="209">
        <v>916148</v>
      </c>
      <c r="H1437" s="209">
        <v>13160</v>
      </c>
      <c r="I1437" s="209">
        <v>35.799999999999997</v>
      </c>
      <c r="J1437" s="209">
        <v>86</v>
      </c>
      <c r="K1437" s="209">
        <v>86</v>
      </c>
      <c r="L1437" s="209">
        <v>33.5</v>
      </c>
      <c r="M1437" s="209">
        <v>0.85757575757575755</v>
      </c>
      <c r="N1437" s="209">
        <v>4.7717000000000001</v>
      </c>
      <c r="O1437" s="209">
        <v>4.9924999999999997</v>
      </c>
      <c r="P1437" s="209">
        <v>0.14399999999999999</v>
      </c>
      <c r="Q1437" s="209">
        <v>0.16200000000000001</v>
      </c>
      <c r="R1437" s="209">
        <v>5.2549999999999999</v>
      </c>
      <c r="S1437" s="209">
        <v>1.6E-2</v>
      </c>
      <c r="T1437" s="209">
        <v>1.7000000000000001E-2</v>
      </c>
      <c r="U1437" s="209">
        <v>1.4E-2</v>
      </c>
      <c r="V1437" s="209">
        <v>1.4E-2</v>
      </c>
      <c r="W1437" s="209">
        <v>0</v>
      </c>
      <c r="X1437" s="209" t="s">
        <v>188</v>
      </c>
      <c r="Y1437" s="209" t="s">
        <v>89</v>
      </c>
      <c r="Z1437" s="209" t="s">
        <v>207</v>
      </c>
    </row>
    <row r="1438" spans="1:26" s="209" customFormat="1" ht="16.5" customHeight="1" x14ac:dyDescent="0.25">
      <c r="A1438" s="207">
        <v>4772</v>
      </c>
      <c r="B1438" s="208">
        <v>43148</v>
      </c>
      <c r="C1438" s="209" t="s">
        <v>301</v>
      </c>
      <c r="D1438" s="209">
        <v>67</v>
      </c>
      <c r="E1438" s="209">
        <v>44</v>
      </c>
      <c r="F1438" s="209" t="s">
        <v>193</v>
      </c>
      <c r="G1438" s="209">
        <v>625212</v>
      </c>
      <c r="H1438" s="209">
        <v>13160</v>
      </c>
      <c r="I1438" s="209">
        <v>22.3</v>
      </c>
      <c r="J1438" s="209">
        <v>114</v>
      </c>
      <c r="K1438" s="209">
        <v>114</v>
      </c>
      <c r="L1438" s="209">
        <v>18.399999999999999</v>
      </c>
      <c r="M1438" s="209">
        <v>0.94396264176117406</v>
      </c>
      <c r="N1438" s="209">
        <v>4.9047000000000001</v>
      </c>
      <c r="O1438" s="209">
        <v>4.7701000000000002</v>
      </c>
      <c r="P1438" s="209">
        <v>0.57699999999999996</v>
      </c>
      <c r="Q1438" s="209">
        <v>0.52600000000000002</v>
      </c>
      <c r="R1438" s="209">
        <v>5.2549999999999999</v>
      </c>
      <c r="S1438" s="209">
        <v>6.2E-2</v>
      </c>
      <c r="T1438" s="209">
        <v>5.8000000000000003E-2</v>
      </c>
      <c r="U1438" s="209">
        <v>5.7000000000000002E-2</v>
      </c>
      <c r="V1438" s="209">
        <v>5.7000000000000002E-2</v>
      </c>
      <c r="W1438" s="209">
        <v>0</v>
      </c>
      <c r="X1438" s="209" t="s">
        <v>188</v>
      </c>
      <c r="Y1438" s="209" t="s">
        <v>89</v>
      </c>
      <c r="Z1438" s="209" t="s">
        <v>207</v>
      </c>
    </row>
    <row r="1439" spans="1:26" s="209" customFormat="1" ht="16.5" customHeight="1" x14ac:dyDescent="0.25">
      <c r="A1439" s="207">
        <v>4771</v>
      </c>
      <c r="B1439" s="208">
        <v>43148</v>
      </c>
      <c r="C1439" s="209" t="s">
        <v>332</v>
      </c>
      <c r="D1439" s="209">
        <v>67</v>
      </c>
      <c r="E1439" s="209">
        <v>44</v>
      </c>
      <c r="F1439" s="209" t="s">
        <v>193</v>
      </c>
      <c r="G1439" s="209">
        <v>625212</v>
      </c>
      <c r="H1439" s="209">
        <v>13160</v>
      </c>
      <c r="I1439" s="209">
        <v>22.7</v>
      </c>
      <c r="J1439" s="209">
        <v>114</v>
      </c>
      <c r="K1439" s="209">
        <v>114</v>
      </c>
      <c r="L1439" s="209">
        <v>18.8</v>
      </c>
      <c r="M1439" s="209">
        <v>0.94145043246839644</v>
      </c>
      <c r="N1439" s="209">
        <v>5.1039000000000003</v>
      </c>
      <c r="O1439" s="209">
        <v>5.0080999999999998</v>
      </c>
      <c r="P1439" s="209">
        <v>0.57099999999999995</v>
      </c>
      <c r="Q1439" s="209">
        <v>0.47899999999999998</v>
      </c>
      <c r="R1439" s="209">
        <v>5.2549999999999999</v>
      </c>
      <c r="S1439" s="209">
        <v>5.8999999999999997E-2</v>
      </c>
      <c r="T1439" s="209">
        <v>0.05</v>
      </c>
      <c r="U1439" s="209">
        <v>5.0999999999999997E-2</v>
      </c>
      <c r="V1439" s="209">
        <v>5.0999999999999997E-2</v>
      </c>
      <c r="W1439" s="209">
        <v>0</v>
      </c>
      <c r="X1439" s="209" t="s">
        <v>188</v>
      </c>
      <c r="Y1439" s="209" t="s">
        <v>89</v>
      </c>
      <c r="Z1439" s="209" t="s">
        <v>207</v>
      </c>
    </row>
    <row r="1440" spans="1:26" s="209" customFormat="1" ht="16.5" customHeight="1" x14ac:dyDescent="0.25">
      <c r="A1440" s="207">
        <v>4770</v>
      </c>
      <c r="B1440" s="208">
        <v>43148</v>
      </c>
      <c r="C1440" s="209" t="s">
        <v>233</v>
      </c>
      <c r="D1440" s="209">
        <v>67</v>
      </c>
      <c r="E1440" s="209">
        <v>44</v>
      </c>
      <c r="F1440" s="209" t="s">
        <v>193</v>
      </c>
      <c r="G1440" s="209">
        <v>625212</v>
      </c>
      <c r="H1440" s="209">
        <v>13160</v>
      </c>
      <c r="I1440" s="209">
        <v>22.9</v>
      </c>
      <c r="J1440" s="209">
        <v>115</v>
      </c>
      <c r="K1440" s="209">
        <v>115</v>
      </c>
      <c r="L1440" s="209">
        <v>18.899999999999999</v>
      </c>
      <c r="M1440" s="209">
        <v>0.94082446808510634</v>
      </c>
      <c r="N1440" s="209">
        <v>4.9356</v>
      </c>
      <c r="O1440" s="209">
        <v>4.9084000000000003</v>
      </c>
      <c r="P1440" s="209">
        <v>0.58199999999999996</v>
      </c>
      <c r="Q1440" s="209">
        <v>0.70099999999999996</v>
      </c>
      <c r="R1440" s="209">
        <v>5.2549999999999999</v>
      </c>
      <c r="S1440" s="209">
        <v>6.2E-2</v>
      </c>
      <c r="T1440" s="209">
        <v>7.4999999999999997E-2</v>
      </c>
      <c r="U1440" s="209">
        <v>6.4000000000000001E-2</v>
      </c>
      <c r="V1440" s="209">
        <v>6.4000000000000001E-2</v>
      </c>
      <c r="W1440" s="209">
        <v>0</v>
      </c>
      <c r="X1440" s="209" t="s">
        <v>188</v>
      </c>
      <c r="Y1440" s="209" t="s">
        <v>89</v>
      </c>
      <c r="Z1440" s="209" t="s">
        <v>207</v>
      </c>
    </row>
    <row r="1441" spans="1:26" s="209" customFormat="1" ht="16.5" customHeight="1" x14ac:dyDescent="0.25">
      <c r="A1441" s="207">
        <v>4769</v>
      </c>
      <c r="B1441" s="208">
        <v>43148</v>
      </c>
      <c r="C1441" s="209" t="s">
        <v>1033</v>
      </c>
      <c r="D1441" s="209">
        <v>67</v>
      </c>
      <c r="E1441" s="209">
        <v>44</v>
      </c>
      <c r="F1441" s="209" t="s">
        <v>193</v>
      </c>
      <c r="G1441" s="209">
        <v>625212</v>
      </c>
      <c r="H1441" s="209">
        <v>13160</v>
      </c>
      <c r="I1441" s="209">
        <v>22.5</v>
      </c>
      <c r="J1441" s="209">
        <v>115</v>
      </c>
      <c r="K1441" s="209">
        <v>115</v>
      </c>
      <c r="L1441" s="209">
        <v>18.5</v>
      </c>
      <c r="M1441" s="209">
        <v>0.94333333333333336</v>
      </c>
      <c r="N1441" s="209">
        <v>5.0061999999999998</v>
      </c>
      <c r="O1441" s="209">
        <v>4.5983000000000001</v>
      </c>
      <c r="P1441" s="209">
        <v>0.21099999999999999</v>
      </c>
      <c r="Q1441" s="209">
        <v>0.27400000000000002</v>
      </c>
      <c r="R1441" s="209">
        <v>5.2549999999999999</v>
      </c>
      <c r="S1441" s="209">
        <v>2.1999999999999999E-2</v>
      </c>
      <c r="T1441" s="209">
        <v>3.1E-2</v>
      </c>
      <c r="U1441" s="209">
        <v>2.5000000000000001E-2</v>
      </c>
      <c r="V1441" s="209">
        <v>2.5000000000000001E-2</v>
      </c>
      <c r="W1441" s="209">
        <v>0</v>
      </c>
      <c r="X1441" s="209" t="s">
        <v>188</v>
      </c>
      <c r="Y1441" s="209" t="s">
        <v>89</v>
      </c>
      <c r="Z1441" s="209" t="s">
        <v>207</v>
      </c>
    </row>
    <row r="1442" spans="1:26" s="209" customFormat="1" ht="16.5" customHeight="1" x14ac:dyDescent="0.25">
      <c r="A1442" s="207">
        <v>4768</v>
      </c>
      <c r="B1442" s="208">
        <v>43148</v>
      </c>
      <c r="C1442" s="209" t="s">
        <v>664</v>
      </c>
      <c r="D1442" s="209">
        <v>67</v>
      </c>
      <c r="E1442" s="209">
        <v>44</v>
      </c>
      <c r="F1442" s="209" t="s">
        <v>193</v>
      </c>
      <c r="G1442" s="209">
        <v>625212</v>
      </c>
      <c r="H1442" s="209">
        <v>13160</v>
      </c>
      <c r="I1442" s="209">
        <v>20.3</v>
      </c>
      <c r="J1442" s="209">
        <v>85</v>
      </c>
      <c r="K1442" s="209">
        <v>85</v>
      </c>
      <c r="L1442" s="209">
        <v>18.5</v>
      </c>
      <c r="M1442" s="209">
        <v>0.94333333333333336</v>
      </c>
      <c r="N1442" s="209">
        <v>4.7805</v>
      </c>
      <c r="O1442" s="209">
        <v>5.1104000000000003</v>
      </c>
      <c r="P1442" s="209">
        <v>0.495</v>
      </c>
      <c r="Q1442" s="209">
        <v>0.48799999999999999</v>
      </c>
      <c r="R1442" s="209">
        <v>5.2549999999999999</v>
      </c>
      <c r="S1442" s="209">
        <v>5.3999999999999999E-2</v>
      </c>
      <c r="T1442" s="209">
        <v>0.05</v>
      </c>
      <c r="U1442" s="209">
        <v>4.9000000000000002E-2</v>
      </c>
      <c r="V1442" s="209">
        <v>4.9000000000000002E-2</v>
      </c>
      <c r="W1442" s="209">
        <v>0</v>
      </c>
      <c r="X1442" s="209" t="s">
        <v>188</v>
      </c>
      <c r="Y1442" s="209" t="s">
        <v>89</v>
      </c>
      <c r="Z1442" s="209" t="s">
        <v>207</v>
      </c>
    </row>
    <row r="1443" spans="1:26" s="209" customFormat="1" ht="16.5" customHeight="1" x14ac:dyDescent="0.25">
      <c r="A1443" s="207">
        <v>4767</v>
      </c>
      <c r="B1443" s="208">
        <v>43147</v>
      </c>
      <c r="C1443" s="209" t="s">
        <v>1279</v>
      </c>
      <c r="D1443" s="209">
        <v>70</v>
      </c>
      <c r="E1443" s="209">
        <v>50</v>
      </c>
      <c r="F1443" s="209" t="s">
        <v>291</v>
      </c>
      <c r="G1443" s="209">
        <v>521333</v>
      </c>
      <c r="H1443" s="209">
        <v>13160</v>
      </c>
      <c r="I1443" s="209">
        <v>16.8</v>
      </c>
      <c r="J1443" s="209">
        <v>115</v>
      </c>
      <c r="K1443" s="209">
        <v>115</v>
      </c>
      <c r="L1443" s="209">
        <v>13.9</v>
      </c>
      <c r="M1443" s="209">
        <v>0.97317744154057773</v>
      </c>
      <c r="N1443" s="209">
        <v>2.1806000000000001</v>
      </c>
      <c r="O1443" s="209">
        <v>1.9967999999999999</v>
      </c>
      <c r="P1443" s="209">
        <v>2.0619999999999998</v>
      </c>
      <c r="Q1443" s="209">
        <v>1.901</v>
      </c>
      <c r="R1443" s="209">
        <v>4.9905999999999997</v>
      </c>
      <c r="S1443" s="209">
        <v>0.47199999999999998</v>
      </c>
      <c r="T1443" s="209">
        <v>0.47499999999999998</v>
      </c>
      <c r="U1443" s="209">
        <v>0.46100000000000002</v>
      </c>
      <c r="V1443" s="209">
        <v>0.46100000000000002</v>
      </c>
      <c r="W1443" s="209">
        <v>0</v>
      </c>
      <c r="X1443" s="209" t="s">
        <v>188</v>
      </c>
      <c r="Y1443" s="209" t="s">
        <v>89</v>
      </c>
      <c r="Z1443" s="209" t="s">
        <v>198</v>
      </c>
    </row>
    <row r="1444" spans="1:26" s="209" customFormat="1" ht="16.5" customHeight="1" x14ac:dyDescent="0.25">
      <c r="A1444" s="207">
        <v>4766</v>
      </c>
      <c r="B1444" s="208">
        <v>43147</v>
      </c>
      <c r="C1444" s="209" t="s">
        <v>921</v>
      </c>
      <c r="D1444" s="209">
        <v>70</v>
      </c>
      <c r="E1444" s="209">
        <v>50</v>
      </c>
      <c r="F1444" s="209" t="s">
        <v>291</v>
      </c>
      <c r="G1444" s="209">
        <v>521333</v>
      </c>
      <c r="H1444" s="209">
        <v>13160</v>
      </c>
      <c r="I1444" s="209">
        <v>16.8</v>
      </c>
      <c r="J1444" s="209">
        <v>115</v>
      </c>
      <c r="K1444" s="209">
        <v>115</v>
      </c>
      <c r="L1444" s="209">
        <v>13.9</v>
      </c>
      <c r="M1444" s="209">
        <v>0.97317744154057773</v>
      </c>
      <c r="N1444" s="209">
        <v>1.8056000000000001</v>
      </c>
      <c r="O1444" s="209">
        <v>1.9366000000000001</v>
      </c>
      <c r="P1444" s="209">
        <v>1.804</v>
      </c>
      <c r="Q1444" s="209">
        <v>1.905</v>
      </c>
      <c r="R1444" s="209">
        <v>4.9905999999999997</v>
      </c>
      <c r="S1444" s="209">
        <v>0.499</v>
      </c>
      <c r="T1444" s="209">
        <v>0.49099999999999999</v>
      </c>
      <c r="U1444" s="209">
        <v>0.48199999999999998</v>
      </c>
      <c r="V1444" s="209">
        <v>0.48199999999999998</v>
      </c>
      <c r="W1444" s="209">
        <v>0</v>
      </c>
      <c r="X1444" s="209" t="s">
        <v>188</v>
      </c>
      <c r="Y1444" s="209" t="s">
        <v>89</v>
      </c>
      <c r="Z1444" s="209" t="s">
        <v>198</v>
      </c>
    </row>
    <row r="1445" spans="1:26" s="209" customFormat="1" ht="16.5" customHeight="1" x14ac:dyDescent="0.25">
      <c r="A1445" s="207">
        <v>4765</v>
      </c>
      <c r="B1445" s="208">
        <v>43147</v>
      </c>
      <c r="C1445" s="209" t="s">
        <v>625</v>
      </c>
      <c r="D1445" s="209">
        <v>70</v>
      </c>
      <c r="E1445" s="209">
        <v>50</v>
      </c>
      <c r="F1445" s="209" t="s">
        <v>187</v>
      </c>
      <c r="G1445" s="209">
        <v>916148</v>
      </c>
      <c r="H1445" s="209">
        <v>13160</v>
      </c>
      <c r="I1445" s="209">
        <v>33.799999999999997</v>
      </c>
      <c r="J1445" s="209">
        <v>86</v>
      </c>
      <c r="K1445" s="209">
        <v>86</v>
      </c>
      <c r="L1445" s="209">
        <v>31.5</v>
      </c>
      <c r="M1445" s="209">
        <v>0.86809815950920244</v>
      </c>
      <c r="N1445" s="209">
        <v>4.8169000000000004</v>
      </c>
      <c r="O1445" s="209">
        <v>4.9321000000000002</v>
      </c>
      <c r="P1445" s="209">
        <v>0.20599999999999999</v>
      </c>
      <c r="Q1445" s="209">
        <v>0.28699999999999998</v>
      </c>
      <c r="R1445" s="209">
        <v>4.9905999999999997</v>
      </c>
      <c r="S1445" s="209">
        <v>2.1000000000000001E-2</v>
      </c>
      <c r="T1445" s="209">
        <v>2.9000000000000001E-2</v>
      </c>
      <c r="U1445" s="209">
        <v>2.1999999999999999E-2</v>
      </c>
      <c r="V1445" s="209">
        <v>2.1999999999999999E-2</v>
      </c>
      <c r="W1445" s="209">
        <v>0</v>
      </c>
      <c r="X1445" s="209" t="s">
        <v>188</v>
      </c>
      <c r="Y1445" s="209" t="s">
        <v>89</v>
      </c>
      <c r="Z1445" s="209" t="s">
        <v>207</v>
      </c>
    </row>
    <row r="1446" spans="1:26" s="209" customFormat="1" ht="16.5" customHeight="1" x14ac:dyDescent="0.25">
      <c r="A1446" s="207">
        <v>4764</v>
      </c>
      <c r="B1446" s="208">
        <v>43147</v>
      </c>
      <c r="C1446" s="209" t="s">
        <v>372</v>
      </c>
      <c r="D1446" s="209">
        <v>70</v>
      </c>
      <c r="E1446" s="209">
        <v>50</v>
      </c>
      <c r="F1446" s="209" t="s">
        <v>187</v>
      </c>
      <c r="G1446" s="209">
        <v>916148</v>
      </c>
      <c r="H1446" s="209">
        <v>13160</v>
      </c>
      <c r="I1446" s="209">
        <v>34.799999999999997</v>
      </c>
      <c r="J1446" s="209">
        <v>86</v>
      </c>
      <c r="K1446" s="209">
        <v>86</v>
      </c>
      <c r="L1446" s="209">
        <v>32.5</v>
      </c>
      <c r="M1446" s="209">
        <v>0.86280487804878048</v>
      </c>
      <c r="N1446" s="209">
        <v>5.0008999999999997</v>
      </c>
      <c r="O1446" s="209">
        <v>4.7069000000000001</v>
      </c>
      <c r="P1446" s="209">
        <v>0.189</v>
      </c>
      <c r="Q1446" s="209">
        <v>0.20899999999999999</v>
      </c>
      <c r="R1446" s="209">
        <v>4.9905999999999997</v>
      </c>
      <c r="S1446" s="209">
        <v>1.9E-2</v>
      </c>
      <c r="T1446" s="209">
        <v>2.1999999999999999E-2</v>
      </c>
      <c r="U1446" s="209">
        <v>1.7999999999999999E-2</v>
      </c>
      <c r="V1446" s="209">
        <v>1.7999999999999999E-2</v>
      </c>
      <c r="W1446" s="209">
        <v>0</v>
      </c>
      <c r="X1446" s="209" t="s">
        <v>188</v>
      </c>
      <c r="Y1446" s="209" t="s">
        <v>89</v>
      </c>
      <c r="Z1446" s="209" t="s">
        <v>207</v>
      </c>
    </row>
    <row r="1447" spans="1:26" s="209" customFormat="1" ht="16.5" customHeight="1" x14ac:dyDescent="0.25">
      <c r="A1447" s="207">
        <v>4763</v>
      </c>
      <c r="B1447" s="208">
        <v>43147</v>
      </c>
      <c r="C1447" s="209" t="s">
        <v>230</v>
      </c>
      <c r="D1447" s="209">
        <v>70</v>
      </c>
      <c r="E1447" s="209">
        <v>50</v>
      </c>
      <c r="F1447" s="209" t="s">
        <v>187</v>
      </c>
      <c r="G1447" s="209">
        <v>916148</v>
      </c>
      <c r="H1447" s="209">
        <v>13160</v>
      </c>
      <c r="I1447" s="209">
        <v>34.299999999999997</v>
      </c>
      <c r="J1447" s="209">
        <v>86</v>
      </c>
      <c r="K1447" s="209">
        <v>86</v>
      </c>
      <c r="L1447" s="209">
        <v>32</v>
      </c>
      <c r="M1447" s="209">
        <v>0.86544342507645255</v>
      </c>
      <c r="N1447" s="209">
        <v>4.7034000000000002</v>
      </c>
      <c r="O1447" s="209">
        <v>4.9085999999999999</v>
      </c>
      <c r="P1447" s="209">
        <v>0.1</v>
      </c>
      <c r="Q1447" s="209">
        <v>0.16400000000000001</v>
      </c>
      <c r="R1447" s="209">
        <v>4.9905999999999997</v>
      </c>
      <c r="S1447" s="209">
        <v>1.0999999999999999E-2</v>
      </c>
      <c r="T1447" s="209">
        <v>1.7000000000000001E-2</v>
      </c>
      <c r="U1447" s="209">
        <v>1.2E-2</v>
      </c>
      <c r="V1447" s="209">
        <v>1.2E-2</v>
      </c>
      <c r="W1447" s="209">
        <v>0</v>
      </c>
      <c r="X1447" s="209" t="s">
        <v>188</v>
      </c>
      <c r="Y1447" s="209" t="s">
        <v>89</v>
      </c>
      <c r="Z1447" s="209" t="s">
        <v>207</v>
      </c>
    </row>
    <row r="1448" spans="1:26" s="209" customFormat="1" ht="16.5" customHeight="1" x14ac:dyDescent="0.25">
      <c r="A1448" s="207">
        <v>4762</v>
      </c>
      <c r="B1448" s="208">
        <v>43147</v>
      </c>
      <c r="C1448" s="209" t="s">
        <v>1203</v>
      </c>
      <c r="D1448" s="209">
        <v>70</v>
      </c>
      <c r="E1448" s="209">
        <v>50</v>
      </c>
      <c r="F1448" s="209" t="s">
        <v>193</v>
      </c>
      <c r="G1448" s="209">
        <v>625212</v>
      </c>
      <c r="H1448" s="209">
        <v>13160</v>
      </c>
      <c r="I1448" s="209">
        <v>22.7</v>
      </c>
      <c r="J1448" s="209">
        <v>116</v>
      </c>
      <c r="K1448" s="209">
        <v>116</v>
      </c>
      <c r="L1448" s="209">
        <v>18.7</v>
      </c>
      <c r="M1448" s="209">
        <v>0.94207723035952073</v>
      </c>
      <c r="N1448" s="209">
        <v>4.8525</v>
      </c>
      <c r="O1448" s="209">
        <v>5.1047000000000002</v>
      </c>
      <c r="P1448" s="209">
        <v>0.35699999999999998</v>
      </c>
      <c r="Q1448" s="209">
        <v>0.46500000000000002</v>
      </c>
      <c r="R1448" s="209">
        <v>4.9905999999999997</v>
      </c>
      <c r="S1448" s="209">
        <v>3.6999999999999998E-2</v>
      </c>
      <c r="T1448" s="209">
        <v>4.4999999999999998E-2</v>
      </c>
      <c r="U1448" s="209">
        <v>3.9E-2</v>
      </c>
      <c r="V1448" s="209">
        <v>3.9E-2</v>
      </c>
      <c r="W1448" s="209">
        <v>0</v>
      </c>
      <c r="X1448" s="209" t="s">
        <v>188</v>
      </c>
      <c r="Y1448" s="209" t="s">
        <v>89</v>
      </c>
      <c r="Z1448" s="209" t="s">
        <v>207</v>
      </c>
    </row>
    <row r="1449" spans="1:26" s="209" customFormat="1" ht="16.5" customHeight="1" x14ac:dyDescent="0.25">
      <c r="A1449" s="207">
        <v>4761</v>
      </c>
      <c r="B1449" s="208">
        <v>43147</v>
      </c>
      <c r="C1449" s="209" t="s">
        <v>1238</v>
      </c>
      <c r="D1449" s="209">
        <v>70</v>
      </c>
      <c r="E1449" s="209">
        <v>50</v>
      </c>
      <c r="F1449" s="209" t="s">
        <v>193</v>
      </c>
      <c r="G1449" s="209">
        <v>625212</v>
      </c>
      <c r="H1449" s="209">
        <v>13160</v>
      </c>
      <c r="I1449" s="209">
        <v>22.3</v>
      </c>
      <c r="J1449" s="209">
        <v>115</v>
      </c>
      <c r="K1449" s="209">
        <v>115</v>
      </c>
      <c r="L1449" s="209">
        <v>18.399999999999999</v>
      </c>
      <c r="M1449" s="209">
        <v>0.94396264176117406</v>
      </c>
      <c r="N1449" s="209">
        <v>4.7055999999999996</v>
      </c>
      <c r="O1449" s="209">
        <v>5.0063000000000004</v>
      </c>
      <c r="P1449" s="209">
        <v>0.45600000000000002</v>
      </c>
      <c r="Q1449" s="209">
        <v>0.39900000000000002</v>
      </c>
      <c r="R1449" s="209">
        <v>4.9905999999999997</v>
      </c>
      <c r="S1449" s="209">
        <v>4.8000000000000001E-2</v>
      </c>
      <c r="T1449" s="209">
        <v>0.04</v>
      </c>
      <c r="U1449" s="209">
        <v>4.2000000000000003E-2</v>
      </c>
      <c r="V1449" s="209">
        <v>4.2000000000000003E-2</v>
      </c>
      <c r="W1449" s="209">
        <v>0</v>
      </c>
      <c r="X1449" s="209" t="s">
        <v>188</v>
      </c>
      <c r="Y1449" s="209" t="s">
        <v>89</v>
      </c>
      <c r="Z1449" s="209" t="s">
        <v>207</v>
      </c>
    </row>
    <row r="1450" spans="1:26" s="209" customFormat="1" ht="16.5" customHeight="1" x14ac:dyDescent="0.25">
      <c r="A1450" s="207">
        <v>4760</v>
      </c>
      <c r="B1450" s="208">
        <v>43147</v>
      </c>
      <c r="C1450" s="209" t="s">
        <v>1278</v>
      </c>
      <c r="D1450" s="209">
        <v>70</v>
      </c>
      <c r="E1450" s="209">
        <v>50</v>
      </c>
      <c r="F1450" s="209" t="s">
        <v>193</v>
      </c>
      <c r="G1450" s="209">
        <v>625212</v>
      </c>
      <c r="H1450" s="209">
        <v>13160</v>
      </c>
      <c r="I1450" s="209">
        <v>22.9</v>
      </c>
      <c r="J1450" s="209">
        <v>114</v>
      </c>
      <c r="K1450" s="209">
        <v>114</v>
      </c>
      <c r="L1450" s="209">
        <v>19</v>
      </c>
      <c r="M1450" s="209">
        <v>0.94019933554817281</v>
      </c>
      <c r="N1450" s="209">
        <v>4.8639000000000001</v>
      </c>
      <c r="O1450" s="209">
        <v>4.7769000000000004</v>
      </c>
      <c r="P1450" s="209">
        <v>0.63900000000000001</v>
      </c>
      <c r="Q1450" s="209">
        <v>0.54700000000000004</v>
      </c>
      <c r="R1450" s="209">
        <v>4.9905999999999997</v>
      </c>
      <c r="S1450" s="209">
        <v>6.6000000000000003E-2</v>
      </c>
      <c r="T1450" s="209">
        <v>5.7000000000000002E-2</v>
      </c>
      <c r="U1450" s="209">
        <v>5.8000000000000003E-2</v>
      </c>
      <c r="V1450" s="209">
        <v>5.8000000000000003E-2</v>
      </c>
      <c r="W1450" s="209">
        <v>0</v>
      </c>
      <c r="X1450" s="209" t="s">
        <v>188</v>
      </c>
      <c r="Y1450" s="209" t="s">
        <v>89</v>
      </c>
      <c r="Z1450" s="209" t="s">
        <v>207</v>
      </c>
    </row>
    <row r="1451" spans="1:26" s="209" customFormat="1" ht="16.5" customHeight="1" x14ac:dyDescent="0.25">
      <c r="A1451" s="207">
        <v>4759</v>
      </c>
      <c r="B1451" s="208">
        <v>43147</v>
      </c>
      <c r="C1451" s="209" t="s">
        <v>1035</v>
      </c>
      <c r="D1451" s="209">
        <v>70</v>
      </c>
      <c r="E1451" s="209">
        <v>50</v>
      </c>
      <c r="F1451" s="209" t="s">
        <v>193</v>
      </c>
      <c r="G1451" s="209">
        <v>625212</v>
      </c>
      <c r="H1451" s="209">
        <v>13160</v>
      </c>
      <c r="I1451" s="209">
        <v>23.1</v>
      </c>
      <c r="J1451" s="209">
        <v>114</v>
      </c>
      <c r="K1451" s="209">
        <v>114</v>
      </c>
      <c r="L1451" s="209">
        <v>19.2</v>
      </c>
      <c r="M1451" s="209">
        <v>0.93895155938951569</v>
      </c>
      <c r="N1451" s="209">
        <v>4.9058000000000002</v>
      </c>
      <c r="O1451" s="209">
        <v>4.8704000000000001</v>
      </c>
      <c r="P1451" s="209">
        <v>0.61099999999999999</v>
      </c>
      <c r="Q1451" s="209">
        <v>0.72399999999999998</v>
      </c>
      <c r="R1451" s="209">
        <v>4.9905999999999997</v>
      </c>
      <c r="S1451" s="209">
        <v>6.2E-2</v>
      </c>
      <c r="T1451" s="209">
        <v>7.3999999999999996E-2</v>
      </c>
      <c r="U1451" s="209">
        <v>6.4000000000000001E-2</v>
      </c>
      <c r="V1451" s="209">
        <v>6.4000000000000001E-2</v>
      </c>
      <c r="W1451" s="209">
        <v>0</v>
      </c>
      <c r="X1451" s="209" t="s">
        <v>188</v>
      </c>
      <c r="Y1451" s="209" t="s">
        <v>89</v>
      </c>
      <c r="Z1451" s="209" t="s">
        <v>207</v>
      </c>
    </row>
    <row r="1452" spans="1:26" s="209" customFormat="1" ht="16.5" customHeight="1" x14ac:dyDescent="0.25">
      <c r="A1452" s="207">
        <v>4758</v>
      </c>
      <c r="B1452" s="208">
        <v>43147</v>
      </c>
      <c r="C1452" s="209" t="s">
        <v>1277</v>
      </c>
      <c r="D1452" s="209">
        <v>70</v>
      </c>
      <c r="E1452" s="209">
        <v>50</v>
      </c>
      <c r="F1452" s="209" t="s">
        <v>193</v>
      </c>
      <c r="G1452" s="209">
        <v>625212</v>
      </c>
      <c r="H1452" s="209">
        <v>13160</v>
      </c>
      <c r="I1452" s="209">
        <v>22.7</v>
      </c>
      <c r="J1452" s="209">
        <v>114</v>
      </c>
      <c r="K1452" s="209">
        <v>114</v>
      </c>
      <c r="L1452" s="209">
        <v>18.8</v>
      </c>
      <c r="M1452" s="209">
        <v>0.94145043246839644</v>
      </c>
      <c r="N1452" s="209">
        <v>5.0023999999999997</v>
      </c>
      <c r="O1452" s="209">
        <v>4.6039000000000003</v>
      </c>
      <c r="P1452" s="209">
        <v>0.71399999999999997</v>
      </c>
      <c r="Q1452" s="209">
        <v>0.749</v>
      </c>
      <c r="R1452" s="209">
        <v>4.9905999999999997</v>
      </c>
      <c r="S1452" s="209">
        <v>7.0999999999999994E-2</v>
      </c>
      <c r="T1452" s="209">
        <v>8.1000000000000003E-2</v>
      </c>
      <c r="U1452" s="209">
        <v>7.1999999999999995E-2</v>
      </c>
      <c r="V1452" s="209">
        <v>7.1999999999999995E-2</v>
      </c>
      <c r="W1452" s="209">
        <v>0</v>
      </c>
      <c r="X1452" s="209" t="s">
        <v>188</v>
      </c>
      <c r="Y1452" s="209" t="s">
        <v>89</v>
      </c>
      <c r="Z1452" s="209" t="s">
        <v>207</v>
      </c>
    </row>
    <row r="1453" spans="1:26" s="209" customFormat="1" ht="16.5" customHeight="1" x14ac:dyDescent="0.25">
      <c r="A1453" s="207">
        <v>4757</v>
      </c>
      <c r="B1453" s="208">
        <v>43147</v>
      </c>
      <c r="C1453" s="209" t="s">
        <v>1047</v>
      </c>
      <c r="D1453" s="209">
        <v>70</v>
      </c>
      <c r="E1453" s="209">
        <v>50</v>
      </c>
      <c r="F1453" s="209" t="s">
        <v>193</v>
      </c>
      <c r="G1453" s="209">
        <v>625212</v>
      </c>
      <c r="H1453" s="209">
        <v>13160</v>
      </c>
      <c r="I1453" s="209">
        <v>23</v>
      </c>
      <c r="J1453" s="209">
        <v>115</v>
      </c>
      <c r="K1453" s="209">
        <v>115</v>
      </c>
      <c r="L1453" s="209">
        <v>19</v>
      </c>
      <c r="M1453" s="209">
        <v>0.94019933554817281</v>
      </c>
      <c r="N1453" s="209">
        <v>4.7638999999999996</v>
      </c>
      <c r="O1453" s="209">
        <v>4.9908000000000001</v>
      </c>
      <c r="P1453" s="209">
        <v>0.498</v>
      </c>
      <c r="Q1453" s="209">
        <v>0.53200000000000003</v>
      </c>
      <c r="R1453" s="209">
        <v>4.9905999999999997</v>
      </c>
      <c r="S1453" s="209">
        <v>5.1999999999999998E-2</v>
      </c>
      <c r="T1453" s="209">
        <v>5.2999999999999999E-2</v>
      </c>
      <c r="U1453" s="209">
        <v>4.9000000000000002E-2</v>
      </c>
      <c r="V1453" s="209">
        <v>4.9000000000000002E-2</v>
      </c>
      <c r="W1453" s="209">
        <v>0</v>
      </c>
      <c r="X1453" s="209" t="s">
        <v>188</v>
      </c>
      <c r="Y1453" s="209" t="s">
        <v>89</v>
      </c>
      <c r="Z1453" s="209" t="s">
        <v>207</v>
      </c>
    </row>
    <row r="1454" spans="1:26" s="209" customFormat="1" ht="16.5" customHeight="1" x14ac:dyDescent="0.25">
      <c r="A1454" s="207">
        <v>4756</v>
      </c>
      <c r="B1454" s="208">
        <v>43146</v>
      </c>
      <c r="C1454" s="209" t="s">
        <v>1075</v>
      </c>
      <c r="D1454" s="209">
        <v>66</v>
      </c>
      <c r="E1454" s="209">
        <v>47</v>
      </c>
      <c r="F1454" s="209" t="s">
        <v>291</v>
      </c>
      <c r="G1454" s="209">
        <v>521333</v>
      </c>
      <c r="H1454" s="209">
        <v>13160</v>
      </c>
      <c r="I1454" s="209">
        <v>16.899999999999999</v>
      </c>
      <c r="J1454" s="209">
        <v>115</v>
      </c>
      <c r="K1454" s="209">
        <v>115</v>
      </c>
      <c r="L1454" s="209">
        <v>14</v>
      </c>
      <c r="M1454" s="209">
        <v>0.97250859106529208</v>
      </c>
      <c r="N1454" s="209">
        <v>2.0352999999999999</v>
      </c>
      <c r="O1454" s="209">
        <v>1.9043000000000001</v>
      </c>
      <c r="P1454" s="209">
        <v>2.3450000000000002</v>
      </c>
      <c r="Q1454" s="209">
        <v>2.2309999999999999</v>
      </c>
      <c r="R1454" s="209">
        <v>5.1048</v>
      </c>
      <c r="S1454" s="209">
        <v>0.58799999999999997</v>
      </c>
      <c r="T1454" s="209">
        <v>0.59799999999999998</v>
      </c>
      <c r="U1454" s="209">
        <v>0.57699999999999996</v>
      </c>
      <c r="V1454" s="209">
        <v>0.57699999999999996</v>
      </c>
      <c r="W1454" s="209">
        <v>0</v>
      </c>
      <c r="X1454" s="209" t="s">
        <v>1052</v>
      </c>
      <c r="Y1454" s="209" t="s">
        <v>89</v>
      </c>
      <c r="Z1454" s="209" t="s">
        <v>198</v>
      </c>
    </row>
    <row r="1455" spans="1:26" s="209" customFormat="1" ht="16.5" customHeight="1" x14ac:dyDescent="0.25">
      <c r="A1455" s="207">
        <v>4755</v>
      </c>
      <c r="B1455" s="208">
        <v>43146</v>
      </c>
      <c r="C1455" s="209" t="s">
        <v>1276</v>
      </c>
      <c r="D1455" s="209">
        <v>66</v>
      </c>
      <c r="E1455" s="209">
        <v>47</v>
      </c>
      <c r="F1455" s="209" t="s">
        <v>291</v>
      </c>
      <c r="G1455" s="209">
        <v>521333</v>
      </c>
      <c r="H1455" s="209">
        <v>13160</v>
      </c>
      <c r="I1455" s="209">
        <v>16.8</v>
      </c>
      <c r="J1455" s="209">
        <v>115</v>
      </c>
      <c r="K1455" s="209">
        <v>115</v>
      </c>
      <c r="L1455" s="209">
        <v>13.9</v>
      </c>
      <c r="M1455" s="209">
        <v>0.97317744154057773</v>
      </c>
      <c r="N1455" s="209">
        <v>1.8025</v>
      </c>
      <c r="O1455" s="209">
        <v>1.8867</v>
      </c>
      <c r="P1455" s="209">
        <v>2.0089999999999999</v>
      </c>
      <c r="Q1455" s="209">
        <v>2.0529999999999999</v>
      </c>
      <c r="R1455" s="209">
        <v>5.1048</v>
      </c>
      <c r="S1455" s="209">
        <v>0.56899999999999995</v>
      </c>
      <c r="T1455" s="209">
        <v>0.55500000000000005</v>
      </c>
      <c r="U1455" s="209">
        <v>0.54700000000000004</v>
      </c>
      <c r="V1455" s="209">
        <v>0.54700000000000004</v>
      </c>
      <c r="W1455" s="209">
        <v>0</v>
      </c>
      <c r="X1455" s="209" t="s">
        <v>188</v>
      </c>
      <c r="Y1455" s="209" t="s">
        <v>89</v>
      </c>
      <c r="Z1455" s="209" t="s">
        <v>198</v>
      </c>
    </row>
    <row r="1456" spans="1:26" s="209" customFormat="1" ht="16.5" customHeight="1" x14ac:dyDescent="0.25">
      <c r="A1456" s="207">
        <v>4754</v>
      </c>
      <c r="B1456" s="208">
        <v>43146</v>
      </c>
      <c r="C1456" s="209" t="s">
        <v>1240</v>
      </c>
      <c r="D1456" s="209">
        <v>66</v>
      </c>
      <c r="E1456" s="209">
        <v>47</v>
      </c>
      <c r="F1456" s="209" t="s">
        <v>291</v>
      </c>
      <c r="G1456" s="209">
        <v>521333</v>
      </c>
      <c r="H1456" s="209">
        <v>13160</v>
      </c>
      <c r="I1456" s="209">
        <v>16.8</v>
      </c>
      <c r="J1456" s="209">
        <v>115</v>
      </c>
      <c r="K1456" s="209">
        <v>115</v>
      </c>
      <c r="L1456" s="209">
        <v>13.9</v>
      </c>
      <c r="M1456" s="209">
        <v>0.97317744154057773</v>
      </c>
      <c r="N1456" s="209">
        <v>1.8136000000000001</v>
      </c>
      <c r="O1456" s="209">
        <v>2.1038999999999999</v>
      </c>
      <c r="P1456" s="209">
        <v>2.2109999999999999</v>
      </c>
      <c r="Q1456" s="209">
        <v>2.504</v>
      </c>
      <c r="R1456" s="209">
        <v>5.1048</v>
      </c>
      <c r="S1456" s="209">
        <v>0.622</v>
      </c>
      <c r="T1456" s="209">
        <v>0.60799999999999998</v>
      </c>
      <c r="U1456" s="209">
        <v>0.59899999999999998</v>
      </c>
      <c r="V1456" s="209">
        <v>0.59899999999999998</v>
      </c>
      <c r="W1456" s="209">
        <v>0</v>
      </c>
      <c r="X1456" s="209" t="s">
        <v>188</v>
      </c>
      <c r="Y1456" s="209" t="s">
        <v>89</v>
      </c>
      <c r="Z1456" s="209" t="s">
        <v>198</v>
      </c>
    </row>
    <row r="1457" spans="1:26" s="209" customFormat="1" ht="16.5" customHeight="1" x14ac:dyDescent="0.25">
      <c r="A1457" s="207">
        <v>4753</v>
      </c>
      <c r="B1457" s="208">
        <v>43146</v>
      </c>
      <c r="C1457" s="209" t="s">
        <v>1265</v>
      </c>
      <c r="D1457" s="209">
        <v>66</v>
      </c>
      <c r="E1457" s="209">
        <v>47</v>
      </c>
      <c r="F1457" s="209" t="s">
        <v>291</v>
      </c>
      <c r="G1457" s="209">
        <v>521333</v>
      </c>
      <c r="H1457" s="209">
        <v>13160</v>
      </c>
      <c r="I1457" s="209">
        <v>16.8</v>
      </c>
      <c r="J1457" s="209">
        <v>115</v>
      </c>
      <c r="K1457" s="209">
        <v>115</v>
      </c>
      <c r="L1457" s="209">
        <v>13.9</v>
      </c>
      <c r="M1457" s="209">
        <v>0.97317744154057773</v>
      </c>
      <c r="N1457" s="209">
        <v>1.8036000000000001</v>
      </c>
      <c r="O1457" s="209">
        <v>1.9355</v>
      </c>
      <c r="P1457" s="209">
        <v>2.4889999999999999</v>
      </c>
      <c r="Q1457" s="209">
        <v>2.577</v>
      </c>
      <c r="R1457" s="209">
        <v>5.1048</v>
      </c>
      <c r="S1457" s="209">
        <v>0.70399999999999996</v>
      </c>
      <c r="T1457" s="209">
        <v>0.68</v>
      </c>
      <c r="U1457" s="209">
        <v>0.67300000000000004</v>
      </c>
      <c r="V1457" s="209">
        <v>0.67300000000000004</v>
      </c>
      <c r="W1457" s="209">
        <v>0</v>
      </c>
      <c r="X1457" s="209" t="s">
        <v>188</v>
      </c>
      <c r="Y1457" s="209" t="s">
        <v>89</v>
      </c>
      <c r="Z1457" s="209" t="s">
        <v>198</v>
      </c>
    </row>
    <row r="1458" spans="1:26" s="209" customFormat="1" ht="16.5" customHeight="1" x14ac:dyDescent="0.25">
      <c r="A1458" s="207">
        <v>4752</v>
      </c>
      <c r="B1458" s="208">
        <v>43146</v>
      </c>
      <c r="C1458" s="209" t="s">
        <v>1056</v>
      </c>
      <c r="D1458" s="209">
        <v>66</v>
      </c>
      <c r="E1458" s="209">
        <v>47</v>
      </c>
      <c r="F1458" s="209" t="s">
        <v>291</v>
      </c>
      <c r="G1458" s="209">
        <v>521333</v>
      </c>
      <c r="H1458" s="209">
        <v>13160</v>
      </c>
      <c r="I1458" s="209">
        <v>16.7</v>
      </c>
      <c r="J1458" s="209">
        <v>114</v>
      </c>
      <c r="K1458" s="209">
        <v>114</v>
      </c>
      <c r="L1458" s="209">
        <v>13.9</v>
      </c>
      <c r="M1458" s="209">
        <v>0.97317744154057773</v>
      </c>
      <c r="N1458" s="209">
        <v>1.9631000000000001</v>
      </c>
      <c r="O1458" s="209">
        <v>2.0047000000000001</v>
      </c>
      <c r="P1458" s="209">
        <v>2.4609999999999999</v>
      </c>
      <c r="Q1458" s="209">
        <v>2.5960000000000001</v>
      </c>
      <c r="R1458" s="209">
        <v>5.1048</v>
      </c>
      <c r="S1458" s="209">
        <v>0.64</v>
      </c>
      <c r="T1458" s="209">
        <v>0.66100000000000003</v>
      </c>
      <c r="U1458" s="209">
        <v>0.63300000000000001</v>
      </c>
      <c r="V1458" s="209">
        <v>0.63300000000000001</v>
      </c>
      <c r="W1458" s="209">
        <v>0</v>
      </c>
      <c r="X1458" s="209" t="s">
        <v>188</v>
      </c>
      <c r="Y1458" s="209" t="s">
        <v>89</v>
      </c>
      <c r="Z1458" s="209" t="s">
        <v>198</v>
      </c>
    </row>
    <row r="1459" spans="1:26" s="209" customFormat="1" ht="16.5" customHeight="1" x14ac:dyDescent="0.25">
      <c r="A1459" s="207">
        <v>4751</v>
      </c>
      <c r="B1459" s="208">
        <v>43146</v>
      </c>
      <c r="C1459" s="209" t="s">
        <v>446</v>
      </c>
      <c r="D1459" s="209">
        <v>66</v>
      </c>
      <c r="E1459" s="209">
        <v>47</v>
      </c>
      <c r="F1459" s="209" t="s">
        <v>291</v>
      </c>
      <c r="G1459" s="209">
        <v>521333</v>
      </c>
      <c r="H1459" s="209">
        <v>13160</v>
      </c>
      <c r="I1459" s="209">
        <v>16.8</v>
      </c>
      <c r="J1459" s="209">
        <v>114</v>
      </c>
      <c r="K1459" s="209">
        <v>114</v>
      </c>
      <c r="L1459" s="209">
        <v>14</v>
      </c>
      <c r="M1459" s="209">
        <v>0.97250859106529208</v>
      </c>
      <c r="N1459" s="209">
        <v>2.0074000000000001</v>
      </c>
      <c r="O1459" s="209">
        <v>1.8621000000000001</v>
      </c>
      <c r="P1459" s="209">
        <v>2.5089999999999999</v>
      </c>
      <c r="Q1459" s="209">
        <v>2.3450000000000002</v>
      </c>
      <c r="R1459" s="209">
        <v>5.1048</v>
      </c>
      <c r="S1459" s="209">
        <v>0.63800000000000001</v>
      </c>
      <c r="T1459" s="209">
        <v>0.64300000000000002</v>
      </c>
      <c r="U1459" s="209">
        <v>0.623</v>
      </c>
      <c r="V1459" s="209">
        <v>0.623</v>
      </c>
      <c r="W1459" s="209">
        <v>0</v>
      </c>
      <c r="X1459" s="209" t="s">
        <v>188</v>
      </c>
      <c r="Y1459" s="209" t="s">
        <v>89</v>
      </c>
      <c r="Z1459" s="209" t="s">
        <v>198</v>
      </c>
    </row>
    <row r="1460" spans="1:26" s="209" customFormat="1" ht="16.5" customHeight="1" x14ac:dyDescent="0.25">
      <c r="A1460" s="207">
        <v>4750</v>
      </c>
      <c r="B1460" s="208">
        <v>43146</v>
      </c>
      <c r="C1460" s="209" t="s">
        <v>1275</v>
      </c>
      <c r="D1460" s="209">
        <v>66</v>
      </c>
      <c r="E1460" s="209">
        <v>47</v>
      </c>
      <c r="F1460" s="209" t="s">
        <v>291</v>
      </c>
      <c r="G1460" s="209">
        <v>521333</v>
      </c>
      <c r="H1460" s="209">
        <v>13160</v>
      </c>
      <c r="I1460" s="209">
        <v>16.899999999999999</v>
      </c>
      <c r="J1460" s="209">
        <v>115</v>
      </c>
      <c r="K1460" s="209">
        <v>115</v>
      </c>
      <c r="L1460" s="209">
        <v>14</v>
      </c>
      <c r="M1460" s="209">
        <v>0.97250859106529208</v>
      </c>
      <c r="N1460" s="209">
        <v>1.8802000000000001</v>
      </c>
      <c r="O1460" s="209">
        <v>1.6934</v>
      </c>
      <c r="P1460" s="209">
        <v>2.2010000000000001</v>
      </c>
      <c r="Q1460" s="209">
        <v>2.008</v>
      </c>
      <c r="R1460" s="209">
        <v>5.1048</v>
      </c>
      <c r="S1460" s="209">
        <v>0.59799999999999998</v>
      </c>
      <c r="T1460" s="209">
        <v>0.60499999999999998</v>
      </c>
      <c r="U1460" s="209">
        <v>0.58499999999999996</v>
      </c>
      <c r="V1460" s="209">
        <v>0.58499999999999996</v>
      </c>
      <c r="W1460" s="209">
        <v>0</v>
      </c>
      <c r="X1460" s="209" t="s">
        <v>188</v>
      </c>
      <c r="Y1460" s="209" t="s">
        <v>89</v>
      </c>
      <c r="Z1460" s="209" t="s">
        <v>198</v>
      </c>
    </row>
    <row r="1461" spans="1:26" s="209" customFormat="1" ht="16.5" customHeight="1" x14ac:dyDescent="0.25">
      <c r="A1461" s="207">
        <v>4749</v>
      </c>
      <c r="B1461" s="208">
        <v>43146</v>
      </c>
      <c r="C1461" s="209" t="s">
        <v>1274</v>
      </c>
      <c r="D1461" s="209">
        <v>66</v>
      </c>
      <c r="E1461" s="209">
        <v>47</v>
      </c>
      <c r="F1461" s="209" t="s">
        <v>291</v>
      </c>
      <c r="G1461" s="209">
        <v>521333</v>
      </c>
      <c r="H1461" s="209">
        <v>13160</v>
      </c>
      <c r="I1461" s="209">
        <v>16.899999999999999</v>
      </c>
      <c r="J1461" s="209">
        <v>115</v>
      </c>
      <c r="K1461" s="209">
        <v>115</v>
      </c>
      <c r="L1461" s="209">
        <v>14</v>
      </c>
      <c r="M1461" s="209">
        <v>0.97250859106529208</v>
      </c>
      <c r="N1461" s="209">
        <v>1.7808999999999999</v>
      </c>
      <c r="O1461" s="209">
        <v>2.2134</v>
      </c>
      <c r="P1461" s="209">
        <v>1.857</v>
      </c>
      <c r="Q1461" s="209">
        <v>2.2570000000000001</v>
      </c>
      <c r="R1461" s="209">
        <v>5.1048</v>
      </c>
      <c r="S1461" s="209">
        <v>0.53200000000000003</v>
      </c>
      <c r="T1461" s="209">
        <v>0.52100000000000002</v>
      </c>
      <c r="U1461" s="209">
        <v>0.51200000000000001</v>
      </c>
      <c r="V1461" s="209">
        <v>0.51200000000000001</v>
      </c>
      <c r="W1461" s="209">
        <v>0</v>
      </c>
      <c r="X1461" s="209" t="s">
        <v>188</v>
      </c>
      <c r="Y1461" s="209" t="s">
        <v>89</v>
      </c>
      <c r="Z1461" s="209" t="s">
        <v>198</v>
      </c>
    </row>
    <row r="1462" spans="1:26" s="209" customFormat="1" ht="16.5" customHeight="1" x14ac:dyDescent="0.25">
      <c r="A1462" s="207">
        <v>4748</v>
      </c>
      <c r="B1462" s="208">
        <v>43146</v>
      </c>
      <c r="C1462" s="209" t="s">
        <v>494</v>
      </c>
      <c r="D1462" s="209">
        <v>66</v>
      </c>
      <c r="E1462" s="209">
        <v>47</v>
      </c>
      <c r="F1462" s="209" t="s">
        <v>187</v>
      </c>
      <c r="G1462" s="209">
        <v>916148</v>
      </c>
      <c r="H1462" s="209">
        <v>13160</v>
      </c>
      <c r="I1462" s="209">
        <v>34.200000000000003</v>
      </c>
      <c r="J1462" s="209">
        <v>82</v>
      </c>
      <c r="K1462" s="209">
        <v>82</v>
      </c>
      <c r="L1462" s="209">
        <v>32.299999999999997</v>
      </c>
      <c r="M1462" s="209">
        <v>0.86385836385836379</v>
      </c>
      <c r="N1462" s="209">
        <v>4.9877000000000002</v>
      </c>
      <c r="O1462" s="209">
        <v>5.0067000000000004</v>
      </c>
      <c r="P1462" s="209">
        <v>0.29599999999999999</v>
      </c>
      <c r="Q1462" s="209">
        <v>0.23499999999999999</v>
      </c>
      <c r="R1462" s="209">
        <v>5.1048</v>
      </c>
      <c r="S1462" s="209">
        <v>0.03</v>
      </c>
      <c r="T1462" s="209">
        <v>2.4E-2</v>
      </c>
      <c r="U1462" s="209">
        <v>2.3E-2</v>
      </c>
      <c r="V1462" s="209">
        <v>2.3E-2</v>
      </c>
      <c r="W1462" s="209">
        <v>0</v>
      </c>
      <c r="X1462" s="209" t="s">
        <v>1052</v>
      </c>
      <c r="Y1462" s="209" t="s">
        <v>89</v>
      </c>
      <c r="Z1462" s="209" t="s">
        <v>207</v>
      </c>
    </row>
    <row r="1463" spans="1:26" s="209" customFormat="1" ht="16.5" customHeight="1" x14ac:dyDescent="0.25">
      <c r="A1463" s="207">
        <v>4747</v>
      </c>
      <c r="B1463" s="208">
        <v>43146</v>
      </c>
      <c r="C1463" s="209" t="s">
        <v>691</v>
      </c>
      <c r="D1463" s="209">
        <v>66</v>
      </c>
      <c r="E1463" s="209">
        <v>47</v>
      </c>
      <c r="F1463" s="209" t="s">
        <v>187</v>
      </c>
      <c r="G1463" s="209">
        <v>916148</v>
      </c>
      <c r="H1463" s="209">
        <v>13160</v>
      </c>
      <c r="I1463" s="209">
        <v>33.700000000000003</v>
      </c>
      <c r="J1463" s="209">
        <v>79.5</v>
      </c>
      <c r="K1463" s="209">
        <v>79.5</v>
      </c>
      <c r="L1463" s="209">
        <v>32</v>
      </c>
      <c r="M1463" s="209">
        <v>0.86544342507645255</v>
      </c>
      <c r="N1463" s="209">
        <v>4.9916</v>
      </c>
      <c r="O1463" s="209">
        <v>5.1196999999999999</v>
      </c>
      <c r="P1463" s="209">
        <v>0.26600000000000001</v>
      </c>
      <c r="Q1463" s="209">
        <v>0.28799999999999998</v>
      </c>
      <c r="R1463" s="209">
        <v>5.1048</v>
      </c>
      <c r="S1463" s="209">
        <v>2.7E-2</v>
      </c>
      <c r="T1463" s="209">
        <v>2.9000000000000001E-2</v>
      </c>
      <c r="U1463" s="209">
        <v>2.4E-2</v>
      </c>
      <c r="V1463" s="209">
        <v>2.4E-2</v>
      </c>
      <c r="W1463" s="209">
        <v>0</v>
      </c>
      <c r="X1463" s="209" t="s">
        <v>1052</v>
      </c>
      <c r="Y1463" s="209" t="s">
        <v>89</v>
      </c>
      <c r="Z1463" s="209" t="s">
        <v>207</v>
      </c>
    </row>
    <row r="1464" spans="1:26" s="209" customFormat="1" ht="16.5" customHeight="1" x14ac:dyDescent="0.25">
      <c r="A1464" s="207">
        <v>4746</v>
      </c>
      <c r="B1464" s="208">
        <v>43146</v>
      </c>
      <c r="C1464" s="209" t="s">
        <v>1273</v>
      </c>
      <c r="D1464" s="209">
        <v>66</v>
      </c>
      <c r="E1464" s="209">
        <v>47</v>
      </c>
      <c r="F1464" s="209" t="s">
        <v>291</v>
      </c>
      <c r="G1464" s="209">
        <v>521333</v>
      </c>
      <c r="H1464" s="209">
        <v>13160</v>
      </c>
      <c r="I1464" s="209">
        <v>16.7</v>
      </c>
      <c r="J1464" s="209">
        <v>113</v>
      </c>
      <c r="K1464" s="209">
        <v>113</v>
      </c>
      <c r="L1464" s="209">
        <v>13.9</v>
      </c>
      <c r="M1464" s="209">
        <v>0.97317744154057773</v>
      </c>
      <c r="N1464" s="209">
        <v>1.9428000000000001</v>
      </c>
      <c r="O1464" s="209">
        <v>2.1354000000000002</v>
      </c>
      <c r="P1464" s="209">
        <v>2.39</v>
      </c>
      <c r="Q1464" s="209">
        <v>2.585</v>
      </c>
      <c r="R1464" s="209">
        <v>5.1048</v>
      </c>
      <c r="S1464" s="209">
        <v>0.628</v>
      </c>
      <c r="T1464" s="209">
        <v>0.61799999999999999</v>
      </c>
      <c r="U1464" s="209">
        <v>0.60599999999999998</v>
      </c>
      <c r="V1464" s="209">
        <v>0.60599999999999998</v>
      </c>
      <c r="W1464" s="209">
        <v>0</v>
      </c>
      <c r="X1464" s="209" t="s">
        <v>1052</v>
      </c>
      <c r="Y1464" s="209" t="s">
        <v>89</v>
      </c>
      <c r="Z1464" s="209" t="s">
        <v>198</v>
      </c>
    </row>
    <row r="1465" spans="1:26" s="209" customFormat="1" ht="16.5" customHeight="1" x14ac:dyDescent="0.25">
      <c r="A1465" s="207">
        <v>4745</v>
      </c>
      <c r="B1465" s="208">
        <v>43146</v>
      </c>
      <c r="C1465" s="209" t="s">
        <v>1272</v>
      </c>
      <c r="D1465" s="209">
        <v>66</v>
      </c>
      <c r="E1465" s="209">
        <v>47</v>
      </c>
      <c r="F1465" s="209" t="s">
        <v>291</v>
      </c>
      <c r="G1465" s="209">
        <v>521333</v>
      </c>
      <c r="H1465" s="209">
        <v>13160</v>
      </c>
      <c r="I1465" s="209">
        <v>16.600000000000001</v>
      </c>
      <c r="J1465" s="209">
        <v>113</v>
      </c>
      <c r="K1465" s="209">
        <v>113</v>
      </c>
      <c r="L1465" s="209">
        <v>13.9</v>
      </c>
      <c r="M1465" s="209">
        <v>0.97317744154057773</v>
      </c>
      <c r="N1465" s="209">
        <v>1.8864000000000001</v>
      </c>
      <c r="O1465" s="209">
        <v>1.9931000000000001</v>
      </c>
      <c r="P1465" s="209">
        <v>2.5649999999999999</v>
      </c>
      <c r="Q1465" s="209">
        <v>2.6629999999999998</v>
      </c>
      <c r="R1465" s="209">
        <v>5.1048</v>
      </c>
      <c r="S1465" s="209">
        <v>0.69399999999999995</v>
      </c>
      <c r="T1465" s="209">
        <v>0.68200000000000005</v>
      </c>
      <c r="U1465" s="209">
        <v>0.67</v>
      </c>
      <c r="V1465" s="209">
        <v>0.67</v>
      </c>
      <c r="W1465" s="209">
        <v>0</v>
      </c>
      <c r="X1465" s="209" t="s">
        <v>1052</v>
      </c>
      <c r="Y1465" s="209" t="s">
        <v>89</v>
      </c>
      <c r="Z1465" s="209" t="s">
        <v>198</v>
      </c>
    </row>
    <row r="1466" spans="1:26" s="209" customFormat="1" ht="16.5" customHeight="1" x14ac:dyDescent="0.25">
      <c r="A1466" s="207">
        <v>4744</v>
      </c>
      <c r="B1466" s="208">
        <v>43146</v>
      </c>
      <c r="C1466" s="209" t="s">
        <v>1129</v>
      </c>
      <c r="D1466" s="209">
        <v>66</v>
      </c>
      <c r="E1466" s="209">
        <v>47</v>
      </c>
      <c r="F1466" s="209" t="s">
        <v>291</v>
      </c>
      <c r="G1466" s="209">
        <v>521333</v>
      </c>
      <c r="H1466" s="209">
        <v>13160</v>
      </c>
      <c r="I1466" s="209">
        <v>16.600000000000001</v>
      </c>
      <c r="J1466" s="209">
        <v>113</v>
      </c>
      <c r="K1466" s="209">
        <v>113</v>
      </c>
      <c r="L1466" s="209">
        <v>13.9</v>
      </c>
      <c r="M1466" s="209">
        <v>0.97317744154057773</v>
      </c>
      <c r="N1466" s="209">
        <v>2.0314000000000001</v>
      </c>
      <c r="O1466" s="209">
        <v>1.9874000000000001</v>
      </c>
      <c r="P1466" s="209">
        <v>2.698</v>
      </c>
      <c r="Q1466" s="209">
        <v>2.6080000000000001</v>
      </c>
      <c r="R1466" s="209">
        <v>5.1048</v>
      </c>
      <c r="S1466" s="209">
        <v>0.67800000000000005</v>
      </c>
      <c r="T1466" s="209">
        <v>0.67</v>
      </c>
      <c r="U1466" s="209">
        <v>0.65600000000000003</v>
      </c>
      <c r="V1466" s="209">
        <v>0.65600000000000003</v>
      </c>
      <c r="W1466" s="209">
        <v>0</v>
      </c>
      <c r="X1466" s="209" t="s">
        <v>1052</v>
      </c>
      <c r="Y1466" s="209" t="s">
        <v>89</v>
      </c>
      <c r="Z1466" s="209" t="s">
        <v>198</v>
      </c>
    </row>
    <row r="1467" spans="1:26" s="209" customFormat="1" ht="16.5" customHeight="1" x14ac:dyDescent="0.25">
      <c r="A1467" s="207">
        <v>4743</v>
      </c>
      <c r="B1467" s="208">
        <v>43146</v>
      </c>
      <c r="C1467" s="209" t="s">
        <v>387</v>
      </c>
      <c r="D1467" s="209">
        <v>66</v>
      </c>
      <c r="E1467" s="209">
        <v>47</v>
      </c>
      <c r="F1467" s="209" t="s">
        <v>193</v>
      </c>
      <c r="G1467" s="209">
        <v>625212</v>
      </c>
      <c r="H1467" s="209">
        <v>13160</v>
      </c>
      <c r="I1467" s="209">
        <v>22.1</v>
      </c>
      <c r="J1467" s="209">
        <v>113</v>
      </c>
      <c r="K1467" s="209">
        <v>113</v>
      </c>
      <c r="L1467" s="209">
        <v>19</v>
      </c>
      <c r="M1467" s="209">
        <v>0.94019933554817281</v>
      </c>
      <c r="N1467" s="209">
        <v>5.2106000000000003</v>
      </c>
      <c r="O1467" s="209">
        <v>5.1345999999999998</v>
      </c>
      <c r="P1467" s="209">
        <v>0.52600000000000002</v>
      </c>
      <c r="Q1467" s="209">
        <v>0.48699999999999999</v>
      </c>
      <c r="R1467" s="209">
        <v>5.1048</v>
      </c>
      <c r="S1467" s="209">
        <v>5.1999999999999998E-2</v>
      </c>
      <c r="T1467" s="209">
        <v>4.8000000000000001E-2</v>
      </c>
      <c r="U1467" s="209">
        <v>4.7E-2</v>
      </c>
      <c r="V1467" s="209">
        <v>4.7E-2</v>
      </c>
      <c r="W1467" s="209">
        <v>0</v>
      </c>
      <c r="X1467" s="209" t="s">
        <v>1052</v>
      </c>
      <c r="Y1467" s="209" t="s">
        <v>89</v>
      </c>
      <c r="Z1467" s="209" t="s">
        <v>198</v>
      </c>
    </row>
    <row r="1468" spans="1:26" s="209" customFormat="1" ht="16.5" customHeight="1" x14ac:dyDescent="0.25">
      <c r="A1468" s="207">
        <v>4742</v>
      </c>
      <c r="B1468" s="208">
        <v>43146</v>
      </c>
      <c r="C1468" s="209" t="s">
        <v>1206</v>
      </c>
      <c r="D1468" s="209">
        <v>66</v>
      </c>
      <c r="E1468" s="209">
        <v>47</v>
      </c>
      <c r="F1468" s="209" t="s">
        <v>193</v>
      </c>
      <c r="G1468" s="209">
        <v>625212</v>
      </c>
      <c r="H1468" s="209">
        <v>13160</v>
      </c>
      <c r="I1468" s="209">
        <v>22</v>
      </c>
      <c r="J1468" s="209">
        <v>113</v>
      </c>
      <c r="K1468" s="209">
        <v>113</v>
      </c>
      <c r="L1468" s="209">
        <v>18.899999999999999</v>
      </c>
      <c r="M1468" s="209">
        <v>0.94082446808510634</v>
      </c>
      <c r="N1468" s="209">
        <v>4.7731000000000003</v>
      </c>
      <c r="O1468" s="209">
        <v>5.1193999999999997</v>
      </c>
      <c r="P1468" s="209">
        <v>0.50600000000000001</v>
      </c>
      <c r="Q1468" s="209">
        <v>0.60599999999999998</v>
      </c>
      <c r="R1468" s="209">
        <v>5.1048</v>
      </c>
      <c r="S1468" s="209">
        <v>5.3999999999999999E-2</v>
      </c>
      <c r="T1468" s="209">
        <v>0.06</v>
      </c>
      <c r="U1468" s="209">
        <v>5.3999999999999999E-2</v>
      </c>
      <c r="V1468" s="209">
        <v>5.3999999999999999E-2</v>
      </c>
      <c r="W1468" s="209">
        <v>0</v>
      </c>
      <c r="X1468" s="209" t="s">
        <v>1052</v>
      </c>
      <c r="Y1468" s="209" t="s">
        <v>89</v>
      </c>
      <c r="Z1468" s="209" t="s">
        <v>198</v>
      </c>
    </row>
    <row r="1469" spans="1:26" s="209" customFormat="1" ht="16.5" customHeight="1" x14ac:dyDescent="0.25">
      <c r="A1469" s="207">
        <v>4741</v>
      </c>
      <c r="B1469" s="208">
        <v>43146</v>
      </c>
      <c r="C1469" s="209" t="s">
        <v>996</v>
      </c>
      <c r="D1469" s="209">
        <v>66</v>
      </c>
      <c r="E1469" s="209">
        <v>47</v>
      </c>
      <c r="F1469" s="209" t="s">
        <v>187</v>
      </c>
      <c r="G1469" s="209">
        <v>916148</v>
      </c>
      <c r="H1469" s="209">
        <v>13160</v>
      </c>
      <c r="I1469" s="209">
        <v>34.200000000000003</v>
      </c>
      <c r="J1469" s="209">
        <v>78</v>
      </c>
      <c r="K1469" s="209">
        <v>78</v>
      </c>
      <c r="L1469" s="209">
        <v>32.6</v>
      </c>
      <c r="M1469" s="209">
        <v>0.86227909811090797</v>
      </c>
      <c r="N1469" s="209">
        <v>4.8318000000000003</v>
      </c>
      <c r="O1469" s="209">
        <v>5.0034000000000001</v>
      </c>
      <c r="P1469" s="209">
        <v>0.27800000000000002</v>
      </c>
      <c r="Q1469" s="209">
        <v>0.24299999999999999</v>
      </c>
      <c r="R1469" s="209">
        <v>5.1048</v>
      </c>
      <c r="S1469" s="209">
        <v>2.9000000000000001E-2</v>
      </c>
      <c r="T1469" s="209">
        <v>2.5000000000000001E-2</v>
      </c>
      <c r="U1469" s="209">
        <v>2.3E-2</v>
      </c>
      <c r="V1469" s="209">
        <v>2.3E-2</v>
      </c>
      <c r="W1469" s="209">
        <v>0</v>
      </c>
      <c r="X1469" s="209" t="s">
        <v>1052</v>
      </c>
      <c r="Y1469" s="209" t="s">
        <v>89</v>
      </c>
      <c r="Z1469" s="209" t="s">
        <v>207</v>
      </c>
    </row>
    <row r="1470" spans="1:26" s="209" customFormat="1" ht="16.5" customHeight="1" x14ac:dyDescent="0.25">
      <c r="A1470" s="207">
        <v>4740</v>
      </c>
      <c r="B1470" s="208">
        <v>43146</v>
      </c>
      <c r="C1470" s="209" t="s">
        <v>1271</v>
      </c>
      <c r="D1470" s="209">
        <v>66</v>
      </c>
      <c r="E1470" s="209">
        <v>47</v>
      </c>
      <c r="F1470" s="209" t="s">
        <v>187</v>
      </c>
      <c r="G1470" s="209">
        <v>916148</v>
      </c>
      <c r="H1470" s="209">
        <v>13160</v>
      </c>
      <c r="I1470" s="209">
        <v>34.200000000000003</v>
      </c>
      <c r="J1470" s="209">
        <v>79</v>
      </c>
      <c r="K1470" s="209">
        <v>79</v>
      </c>
      <c r="L1470" s="209">
        <v>32.5</v>
      </c>
      <c r="M1470" s="209">
        <v>0.86280487804878048</v>
      </c>
      <c r="N1470" s="209">
        <v>5.0948000000000002</v>
      </c>
      <c r="O1470" s="209">
        <v>4.9756</v>
      </c>
      <c r="P1470" s="209">
        <v>0.253</v>
      </c>
      <c r="Q1470" s="209">
        <v>0.22600000000000001</v>
      </c>
      <c r="R1470" s="209">
        <v>5.1048</v>
      </c>
      <c r="S1470" s="209">
        <v>2.5000000000000001E-2</v>
      </c>
      <c r="T1470" s="209">
        <v>2.3E-2</v>
      </c>
      <c r="U1470" s="209">
        <v>2.1000000000000001E-2</v>
      </c>
      <c r="V1470" s="209">
        <v>2.1000000000000001E-2</v>
      </c>
      <c r="W1470" s="209">
        <v>0</v>
      </c>
      <c r="X1470" s="209" t="s">
        <v>1052</v>
      </c>
      <c r="Y1470" s="209" t="s">
        <v>89</v>
      </c>
      <c r="Z1470" s="209" t="s">
        <v>207</v>
      </c>
    </row>
    <row r="1471" spans="1:26" s="209" customFormat="1" ht="16.5" customHeight="1" x14ac:dyDescent="0.25">
      <c r="A1471" s="207">
        <v>4739</v>
      </c>
      <c r="B1471" s="208">
        <v>43146</v>
      </c>
      <c r="C1471" s="209" t="s">
        <v>1270</v>
      </c>
      <c r="D1471" s="209">
        <v>66</v>
      </c>
      <c r="E1471" s="209">
        <v>47</v>
      </c>
      <c r="F1471" s="209" t="s">
        <v>193</v>
      </c>
      <c r="G1471" s="209">
        <v>625212</v>
      </c>
      <c r="H1471" s="209">
        <v>13160</v>
      </c>
      <c r="I1471" s="209">
        <v>22</v>
      </c>
      <c r="J1471" s="209">
        <v>113</v>
      </c>
      <c r="K1471" s="209">
        <v>113</v>
      </c>
      <c r="L1471" s="209">
        <v>18.899999999999999</v>
      </c>
      <c r="M1471" s="209">
        <v>0.94082446808510634</v>
      </c>
      <c r="N1471" s="209">
        <v>4.9276</v>
      </c>
      <c r="O1471" s="209">
        <v>5.1375999999999999</v>
      </c>
      <c r="P1471" s="209">
        <v>0.46899999999999997</v>
      </c>
      <c r="Q1471" s="209">
        <v>0.55400000000000005</v>
      </c>
      <c r="R1471" s="209">
        <v>5.1048</v>
      </c>
      <c r="S1471" s="209">
        <v>4.9000000000000002E-2</v>
      </c>
      <c r="T1471" s="209">
        <v>5.5E-2</v>
      </c>
      <c r="U1471" s="209">
        <v>4.9000000000000002E-2</v>
      </c>
      <c r="V1471" s="209">
        <v>4.9000000000000002E-2</v>
      </c>
      <c r="W1471" s="209">
        <v>0</v>
      </c>
      <c r="X1471" s="209" t="s">
        <v>1052</v>
      </c>
      <c r="Y1471" s="209" t="s">
        <v>89</v>
      </c>
      <c r="Z1471" s="209" t="s">
        <v>198</v>
      </c>
    </row>
    <row r="1472" spans="1:26" s="209" customFormat="1" ht="16.5" customHeight="1" x14ac:dyDescent="0.25">
      <c r="A1472" s="207">
        <v>4738</v>
      </c>
      <c r="B1472" s="208">
        <v>43146</v>
      </c>
      <c r="C1472" s="209" t="s">
        <v>929</v>
      </c>
      <c r="D1472" s="209">
        <v>66</v>
      </c>
      <c r="E1472" s="209">
        <v>47</v>
      </c>
      <c r="F1472" s="209" t="s">
        <v>193</v>
      </c>
      <c r="G1472" s="209">
        <v>625212</v>
      </c>
      <c r="H1472" s="209">
        <v>13160</v>
      </c>
      <c r="I1472" s="209">
        <v>22.1</v>
      </c>
      <c r="J1472" s="209">
        <v>113</v>
      </c>
      <c r="K1472" s="209">
        <v>113</v>
      </c>
      <c r="L1472" s="209">
        <v>19</v>
      </c>
      <c r="M1472" s="209">
        <v>0.94019933554817281</v>
      </c>
      <c r="N1472" s="209">
        <v>5.0523999999999996</v>
      </c>
      <c r="O1472" s="209">
        <v>4.8452000000000002</v>
      </c>
      <c r="P1472" s="209">
        <v>0.53500000000000003</v>
      </c>
      <c r="Q1472" s="209">
        <v>0.436</v>
      </c>
      <c r="R1472" s="209">
        <v>5.1048</v>
      </c>
      <c r="S1472" s="209">
        <v>5.3999999999999999E-2</v>
      </c>
      <c r="T1472" s="209">
        <v>4.5999999999999999E-2</v>
      </c>
      <c r="U1472" s="209">
        <v>4.7E-2</v>
      </c>
      <c r="V1472" s="209">
        <v>4.7E-2</v>
      </c>
      <c r="W1472" s="209">
        <v>0</v>
      </c>
      <c r="X1472" s="209" t="s">
        <v>1052</v>
      </c>
      <c r="Y1472" s="209" t="s">
        <v>89</v>
      </c>
      <c r="Z1472" s="209" t="s">
        <v>198</v>
      </c>
    </row>
    <row r="1473" spans="1:26" s="209" customFormat="1" ht="16.5" customHeight="1" x14ac:dyDescent="0.25">
      <c r="A1473" s="207">
        <v>4737</v>
      </c>
      <c r="B1473" s="208">
        <v>43145</v>
      </c>
      <c r="C1473" s="209" t="s">
        <v>1269</v>
      </c>
      <c r="D1473" s="209">
        <v>67.599999999999994</v>
      </c>
      <c r="E1473" s="209">
        <v>40</v>
      </c>
      <c r="F1473" s="209" t="s">
        <v>291</v>
      </c>
      <c r="G1473" s="209">
        <v>521333</v>
      </c>
      <c r="H1473" s="209">
        <v>13160</v>
      </c>
      <c r="I1473" s="209">
        <v>16.8</v>
      </c>
      <c r="J1473" s="209">
        <v>113</v>
      </c>
      <c r="K1473" s="209">
        <v>113</v>
      </c>
      <c r="L1473" s="209">
        <v>14</v>
      </c>
      <c r="M1473" s="209">
        <v>0.97250859106529208</v>
      </c>
      <c r="N1473" s="209">
        <v>1.9282999999999999</v>
      </c>
      <c r="O1473" s="209">
        <v>2.0038</v>
      </c>
      <c r="P1473" s="209">
        <v>2.4870000000000001</v>
      </c>
      <c r="Q1473" s="209">
        <v>2.6389999999999998</v>
      </c>
      <c r="R1473" s="209">
        <v>5.133</v>
      </c>
      <c r="S1473" s="209">
        <v>0.66200000000000003</v>
      </c>
      <c r="T1473" s="209">
        <v>0.67600000000000005</v>
      </c>
      <c r="U1473" s="209">
        <v>0.65100000000000002</v>
      </c>
      <c r="V1473" s="209">
        <v>0.65100000000000002</v>
      </c>
      <c r="W1473" s="209">
        <v>0</v>
      </c>
      <c r="X1473" s="209" t="s">
        <v>1052</v>
      </c>
      <c r="Y1473" s="209" t="s">
        <v>89</v>
      </c>
      <c r="Z1473" s="209" t="s">
        <v>198</v>
      </c>
    </row>
    <row r="1474" spans="1:26" s="209" customFormat="1" ht="16.5" customHeight="1" x14ac:dyDescent="0.25">
      <c r="A1474" s="207">
        <v>4736</v>
      </c>
      <c r="B1474" s="208">
        <v>43145</v>
      </c>
      <c r="C1474" s="209" t="s">
        <v>1268</v>
      </c>
      <c r="D1474" s="209">
        <v>67.599999999999994</v>
      </c>
      <c r="E1474" s="209">
        <v>40</v>
      </c>
      <c r="F1474" s="209" t="s">
        <v>291</v>
      </c>
      <c r="G1474" s="209">
        <v>521333</v>
      </c>
      <c r="H1474" s="209">
        <v>13160</v>
      </c>
      <c r="I1474" s="209">
        <v>16.7</v>
      </c>
      <c r="J1474" s="209">
        <v>113</v>
      </c>
      <c r="K1474" s="209">
        <v>113</v>
      </c>
      <c r="L1474" s="209">
        <v>13.9</v>
      </c>
      <c r="M1474" s="209">
        <v>0.97317744154057773</v>
      </c>
      <c r="N1474" s="209">
        <v>1.8587</v>
      </c>
      <c r="O1474" s="209">
        <v>1.9646999999999999</v>
      </c>
      <c r="P1474" s="209">
        <v>2.3029999999999999</v>
      </c>
      <c r="Q1474" s="209">
        <v>2.4039999999999999</v>
      </c>
      <c r="R1474" s="209">
        <v>5.133</v>
      </c>
      <c r="S1474" s="209">
        <v>0.63600000000000001</v>
      </c>
      <c r="T1474" s="209">
        <v>0.628</v>
      </c>
      <c r="U1474" s="209">
        <v>0.61499999999999999</v>
      </c>
      <c r="V1474" s="209">
        <v>0.61499999999999999</v>
      </c>
      <c r="W1474" s="209">
        <v>0</v>
      </c>
      <c r="X1474" s="209" t="s">
        <v>1052</v>
      </c>
      <c r="Y1474" s="209" t="s">
        <v>89</v>
      </c>
      <c r="Z1474" s="209" t="s">
        <v>198</v>
      </c>
    </row>
    <row r="1475" spans="1:26" s="209" customFormat="1" ht="16.5" customHeight="1" x14ac:dyDescent="0.25">
      <c r="A1475" s="207">
        <v>4735</v>
      </c>
      <c r="B1475" s="208">
        <v>43145</v>
      </c>
      <c r="C1475" s="209" t="s">
        <v>1267</v>
      </c>
      <c r="D1475" s="209">
        <v>67.599999999999994</v>
      </c>
      <c r="E1475" s="209">
        <v>40</v>
      </c>
      <c r="F1475" s="209" t="s">
        <v>291</v>
      </c>
      <c r="G1475" s="209">
        <v>521333</v>
      </c>
      <c r="H1475" s="209">
        <v>13160</v>
      </c>
      <c r="I1475" s="209">
        <v>16.7</v>
      </c>
      <c r="J1475" s="209">
        <v>113</v>
      </c>
      <c r="K1475" s="209">
        <v>113</v>
      </c>
      <c r="L1475" s="209">
        <v>13.9</v>
      </c>
      <c r="M1475" s="209">
        <v>0.97317744154057773</v>
      </c>
      <c r="N1475" s="209">
        <v>2.1202999999999999</v>
      </c>
      <c r="O1475" s="209">
        <v>2.0933999999999999</v>
      </c>
      <c r="P1475" s="209">
        <v>2.722</v>
      </c>
      <c r="Q1475" s="209">
        <v>2.6389999999999998</v>
      </c>
      <c r="R1475" s="209">
        <v>5.133</v>
      </c>
      <c r="S1475" s="209">
        <v>0.65900000000000003</v>
      </c>
      <c r="T1475" s="209">
        <v>0.64700000000000002</v>
      </c>
      <c r="U1475" s="209">
        <v>0.63500000000000001</v>
      </c>
      <c r="V1475" s="209">
        <v>0.63500000000000001</v>
      </c>
      <c r="W1475" s="209">
        <v>0</v>
      </c>
      <c r="X1475" s="209" t="s">
        <v>1052</v>
      </c>
      <c r="Y1475" s="209" t="s">
        <v>89</v>
      </c>
      <c r="Z1475" s="209" t="s">
        <v>198</v>
      </c>
    </row>
    <row r="1476" spans="1:26" s="209" customFormat="1" ht="16.5" customHeight="1" x14ac:dyDescent="0.25">
      <c r="A1476" s="207">
        <v>4734</v>
      </c>
      <c r="B1476" s="208">
        <v>43145</v>
      </c>
      <c r="C1476" s="209" t="s">
        <v>404</v>
      </c>
      <c r="D1476" s="209">
        <v>67.599999999999994</v>
      </c>
      <c r="E1476" s="209">
        <v>40</v>
      </c>
      <c r="F1476" s="209" t="s">
        <v>291</v>
      </c>
      <c r="G1476" s="209">
        <v>521333</v>
      </c>
      <c r="H1476" s="209">
        <v>13160</v>
      </c>
      <c r="I1476" s="209">
        <v>16.600000000000001</v>
      </c>
      <c r="J1476" s="209">
        <v>113</v>
      </c>
      <c r="K1476" s="209">
        <v>113</v>
      </c>
      <c r="L1476" s="209">
        <v>13.9</v>
      </c>
      <c r="M1476" s="209">
        <v>0.97317744154057773</v>
      </c>
      <c r="N1476" s="209">
        <v>2.0825</v>
      </c>
      <c r="O1476" s="209">
        <v>1.9462999999999999</v>
      </c>
      <c r="P1476" s="209">
        <v>2.6779999999999999</v>
      </c>
      <c r="Q1476" s="209">
        <v>2.54</v>
      </c>
      <c r="R1476" s="209">
        <v>5.133</v>
      </c>
      <c r="S1476" s="209">
        <v>0.66</v>
      </c>
      <c r="T1476" s="209">
        <v>0.67</v>
      </c>
      <c r="U1476" s="209">
        <v>0.64700000000000002</v>
      </c>
      <c r="V1476" s="209">
        <v>0.64700000000000002</v>
      </c>
      <c r="W1476" s="209">
        <v>0</v>
      </c>
      <c r="X1476" s="209" t="s">
        <v>1052</v>
      </c>
      <c r="Y1476" s="209" t="s">
        <v>89</v>
      </c>
      <c r="Z1476" s="209" t="s">
        <v>198</v>
      </c>
    </row>
    <row r="1477" spans="1:26" s="209" customFormat="1" ht="16.5" customHeight="1" x14ac:dyDescent="0.25">
      <c r="A1477" s="207">
        <v>4733</v>
      </c>
      <c r="B1477" s="208">
        <v>43145</v>
      </c>
      <c r="C1477" s="209" t="s">
        <v>873</v>
      </c>
      <c r="D1477" s="209">
        <v>67.599999999999994</v>
      </c>
      <c r="E1477" s="209">
        <v>40</v>
      </c>
      <c r="F1477" s="209" t="s">
        <v>291</v>
      </c>
      <c r="G1477" s="209">
        <v>521333</v>
      </c>
      <c r="H1477" s="209">
        <v>13160</v>
      </c>
      <c r="I1477" s="209">
        <v>16.8</v>
      </c>
      <c r="J1477" s="209">
        <v>113</v>
      </c>
      <c r="K1477" s="209">
        <v>113</v>
      </c>
      <c r="L1477" s="209">
        <v>14</v>
      </c>
      <c r="M1477" s="209">
        <v>0.97250859106529208</v>
      </c>
      <c r="N1477" s="209">
        <v>2.0384000000000002</v>
      </c>
      <c r="O1477" s="209">
        <v>1.8347</v>
      </c>
      <c r="P1477" s="209">
        <v>2.633</v>
      </c>
      <c r="Q1477" s="209">
        <v>2.3340000000000001</v>
      </c>
      <c r="R1477" s="209">
        <v>5.133</v>
      </c>
      <c r="S1477" s="209">
        <v>0.66300000000000003</v>
      </c>
      <c r="T1477" s="209">
        <v>0.65300000000000002</v>
      </c>
      <c r="U1477" s="209">
        <v>0.64</v>
      </c>
      <c r="V1477" s="209">
        <v>0.64</v>
      </c>
      <c r="W1477" s="209">
        <v>0</v>
      </c>
      <c r="X1477" s="209" t="s">
        <v>1052</v>
      </c>
      <c r="Y1477" s="209" t="s">
        <v>89</v>
      </c>
      <c r="Z1477" s="209" t="s">
        <v>198</v>
      </c>
    </row>
    <row r="1478" spans="1:26" s="209" customFormat="1" ht="16.5" customHeight="1" x14ac:dyDescent="0.25">
      <c r="A1478" s="207">
        <v>4732</v>
      </c>
      <c r="B1478" s="208">
        <v>43145</v>
      </c>
      <c r="C1478" s="209" t="s">
        <v>1266</v>
      </c>
      <c r="D1478" s="209">
        <v>67.599999999999994</v>
      </c>
      <c r="E1478" s="209">
        <v>40</v>
      </c>
      <c r="F1478" s="209" t="s">
        <v>291</v>
      </c>
      <c r="G1478" s="209">
        <v>521333</v>
      </c>
      <c r="H1478" s="209">
        <v>13160</v>
      </c>
      <c r="I1478" s="209">
        <v>16.7</v>
      </c>
      <c r="J1478" s="209">
        <v>113</v>
      </c>
      <c r="K1478" s="209">
        <v>113</v>
      </c>
      <c r="L1478" s="209">
        <v>13.9</v>
      </c>
      <c r="M1478" s="209">
        <v>0.97317744154057773</v>
      </c>
      <c r="N1478" s="209">
        <v>2.0314000000000001</v>
      </c>
      <c r="O1478" s="209">
        <v>1.9846999999999999</v>
      </c>
      <c r="P1478" s="209">
        <v>2.6640000000000001</v>
      </c>
      <c r="Q1478" s="209">
        <v>2.64</v>
      </c>
      <c r="R1478" s="209">
        <v>5.133</v>
      </c>
      <c r="S1478" s="209">
        <v>0.67300000000000004</v>
      </c>
      <c r="T1478" s="209">
        <v>0.68300000000000005</v>
      </c>
      <c r="U1478" s="209">
        <v>0.66</v>
      </c>
      <c r="V1478" s="209">
        <v>0.66</v>
      </c>
      <c r="W1478" s="209">
        <v>0</v>
      </c>
      <c r="X1478" s="209" t="s">
        <v>1052</v>
      </c>
      <c r="Y1478" s="209" t="s">
        <v>89</v>
      </c>
      <c r="Z1478" s="209" t="s">
        <v>198</v>
      </c>
    </row>
    <row r="1479" spans="1:26" s="209" customFormat="1" ht="16.5" customHeight="1" x14ac:dyDescent="0.25">
      <c r="A1479" s="207">
        <v>4731</v>
      </c>
      <c r="B1479" s="208">
        <v>43145</v>
      </c>
      <c r="C1479" s="209" t="s">
        <v>694</v>
      </c>
      <c r="D1479" s="209">
        <v>67.599999999999994</v>
      </c>
      <c r="E1479" s="209">
        <v>41</v>
      </c>
      <c r="F1479" s="209" t="s">
        <v>187</v>
      </c>
      <c r="G1479" s="209">
        <v>916148</v>
      </c>
      <c r="H1479" s="209">
        <v>13160</v>
      </c>
      <c r="I1479" s="209">
        <v>33.9</v>
      </c>
      <c r="J1479" s="209">
        <v>76</v>
      </c>
      <c r="K1479" s="209">
        <v>76</v>
      </c>
      <c r="L1479" s="209">
        <v>32.5</v>
      </c>
      <c r="M1479" s="209">
        <v>0.86280487804878048</v>
      </c>
      <c r="N1479" s="209">
        <v>5.0827999999999998</v>
      </c>
      <c r="O1479" s="209">
        <v>4.9427000000000003</v>
      </c>
      <c r="P1479" s="209">
        <v>0.308</v>
      </c>
      <c r="Q1479" s="209">
        <v>0.245</v>
      </c>
      <c r="R1479" s="209">
        <v>5.133</v>
      </c>
      <c r="S1479" s="209">
        <v>3.1E-2</v>
      </c>
      <c r="T1479" s="209">
        <v>2.5000000000000001E-2</v>
      </c>
      <c r="U1479" s="209">
        <v>2.4E-2</v>
      </c>
      <c r="V1479" s="209">
        <v>2.4E-2</v>
      </c>
      <c r="W1479" s="209">
        <v>0</v>
      </c>
      <c r="X1479" s="209" t="s">
        <v>1052</v>
      </c>
      <c r="Y1479" s="209" t="s">
        <v>89</v>
      </c>
      <c r="Z1479" s="209" t="s">
        <v>207</v>
      </c>
    </row>
    <row r="1480" spans="1:26" s="209" customFormat="1" ht="16.5" customHeight="1" x14ac:dyDescent="0.25">
      <c r="A1480" s="207">
        <v>4730</v>
      </c>
      <c r="B1480" s="208">
        <v>43145</v>
      </c>
      <c r="C1480" s="209" t="s">
        <v>1265</v>
      </c>
      <c r="D1480" s="209">
        <v>67.8</v>
      </c>
      <c r="E1480" s="209">
        <v>41</v>
      </c>
      <c r="F1480" s="209" t="s">
        <v>291</v>
      </c>
      <c r="G1480" s="209">
        <v>521333</v>
      </c>
      <c r="H1480" s="209">
        <v>13160</v>
      </c>
      <c r="I1480" s="209">
        <v>16.7</v>
      </c>
      <c r="J1480" s="209">
        <v>113</v>
      </c>
      <c r="K1480" s="209">
        <v>113</v>
      </c>
      <c r="L1480" s="209">
        <v>13.9</v>
      </c>
      <c r="M1480" s="209">
        <v>0.97317744154057773</v>
      </c>
      <c r="N1480" s="209">
        <v>2.3418000000000001</v>
      </c>
      <c r="O1480" s="209">
        <v>2.1133999999999999</v>
      </c>
      <c r="P1480" s="209">
        <v>2.9390000000000001</v>
      </c>
      <c r="Q1480" s="209">
        <v>2.6850000000000001</v>
      </c>
      <c r="R1480" s="209">
        <v>5.133</v>
      </c>
      <c r="S1480" s="209">
        <v>0.64400000000000002</v>
      </c>
      <c r="T1480" s="209">
        <v>0.65200000000000002</v>
      </c>
      <c r="U1480" s="209">
        <v>0.63100000000000001</v>
      </c>
      <c r="V1480" s="209">
        <v>0.63100000000000001</v>
      </c>
      <c r="W1480" s="209">
        <v>0</v>
      </c>
      <c r="X1480" s="209" t="s">
        <v>1052</v>
      </c>
      <c r="Y1480" s="209" t="s">
        <v>89</v>
      </c>
      <c r="Z1480" s="209" t="s">
        <v>198</v>
      </c>
    </row>
    <row r="1481" spans="1:26" s="209" customFormat="1" ht="16.5" customHeight="1" x14ac:dyDescent="0.25">
      <c r="A1481" s="207">
        <v>4729</v>
      </c>
      <c r="B1481" s="208">
        <v>43145</v>
      </c>
      <c r="C1481" s="209" t="s">
        <v>641</v>
      </c>
      <c r="D1481" s="209">
        <v>66</v>
      </c>
      <c r="E1481" s="209">
        <v>62</v>
      </c>
      <c r="F1481" s="209" t="s">
        <v>193</v>
      </c>
      <c r="G1481" s="209">
        <v>625212</v>
      </c>
      <c r="H1481" s="209">
        <v>13160</v>
      </c>
      <c r="I1481" s="209">
        <v>21.9</v>
      </c>
      <c r="J1481" s="209">
        <v>113</v>
      </c>
      <c r="K1481" s="209">
        <v>113</v>
      </c>
      <c r="L1481" s="209">
        <v>18.8</v>
      </c>
      <c r="M1481" s="209">
        <v>0.94145043246839644</v>
      </c>
      <c r="N1481" s="209">
        <v>5.0975000000000001</v>
      </c>
      <c r="O1481" s="209">
        <v>4.8526999999999996</v>
      </c>
      <c r="P1481" s="209">
        <v>0.377</v>
      </c>
      <c r="Q1481" s="209">
        <v>0.39700000000000002</v>
      </c>
      <c r="R1481" s="209">
        <v>5.133</v>
      </c>
      <c r="S1481" s="209">
        <v>3.7999999999999999E-2</v>
      </c>
      <c r="T1481" s="209">
        <v>4.2000000000000003E-2</v>
      </c>
      <c r="U1481" s="209">
        <v>3.7999999999999999E-2</v>
      </c>
      <c r="V1481" s="209">
        <v>3.7999999999999999E-2</v>
      </c>
      <c r="W1481" s="209">
        <v>0</v>
      </c>
      <c r="X1481" s="209" t="s">
        <v>1052</v>
      </c>
      <c r="Y1481" s="209" t="s">
        <v>89</v>
      </c>
      <c r="Z1481" s="209" t="s">
        <v>198</v>
      </c>
    </row>
    <row r="1482" spans="1:26" s="209" customFormat="1" ht="16.5" customHeight="1" x14ac:dyDescent="0.25">
      <c r="A1482" s="207">
        <v>4728</v>
      </c>
      <c r="B1482" s="208">
        <v>43145</v>
      </c>
      <c r="C1482" s="209" t="s">
        <v>709</v>
      </c>
      <c r="D1482" s="209">
        <v>66</v>
      </c>
      <c r="E1482" s="209">
        <v>62</v>
      </c>
      <c r="F1482" s="209" t="s">
        <v>187</v>
      </c>
      <c r="G1482" s="209">
        <v>916148</v>
      </c>
      <c r="H1482" s="209">
        <v>13160</v>
      </c>
      <c r="I1482" s="209">
        <v>33.200000000000003</v>
      </c>
      <c r="J1482" s="209">
        <v>73.5</v>
      </c>
      <c r="K1482" s="209">
        <v>73.5</v>
      </c>
      <c r="L1482" s="209">
        <v>32</v>
      </c>
      <c r="M1482" s="209">
        <v>0.86544342507645255</v>
      </c>
      <c r="N1482" s="209">
        <v>4.9863999999999997</v>
      </c>
      <c r="O1482" s="209">
        <v>4.8787000000000003</v>
      </c>
      <c r="P1482" s="209">
        <v>0.24299999999999999</v>
      </c>
      <c r="Q1482" s="209">
        <v>0.29699999999999999</v>
      </c>
      <c r="R1482" s="209">
        <v>5.133</v>
      </c>
      <c r="S1482" s="209">
        <v>2.5000000000000001E-2</v>
      </c>
      <c r="T1482" s="209">
        <v>3.1E-2</v>
      </c>
      <c r="U1482" s="209">
        <v>2.4E-2</v>
      </c>
      <c r="V1482" s="209">
        <v>2.4E-2</v>
      </c>
      <c r="W1482" s="209">
        <v>0</v>
      </c>
      <c r="X1482" s="209" t="s">
        <v>1052</v>
      </c>
      <c r="Y1482" s="209" t="s">
        <v>89</v>
      </c>
      <c r="Z1482" s="209" t="s">
        <v>207</v>
      </c>
    </row>
    <row r="1483" spans="1:26" s="209" customFormat="1" ht="16.5" customHeight="1" x14ac:dyDescent="0.25">
      <c r="A1483" s="207">
        <v>4727</v>
      </c>
      <c r="B1483" s="208">
        <v>43145</v>
      </c>
      <c r="C1483" s="209" t="s">
        <v>440</v>
      </c>
      <c r="D1483" s="209">
        <v>66</v>
      </c>
      <c r="E1483" s="209">
        <v>62</v>
      </c>
      <c r="F1483" s="209" t="s">
        <v>187</v>
      </c>
      <c r="G1483" s="209">
        <v>916148</v>
      </c>
      <c r="H1483" s="209">
        <v>13160</v>
      </c>
      <c r="I1483" s="209">
        <v>33.6</v>
      </c>
      <c r="J1483" s="209">
        <v>79</v>
      </c>
      <c r="K1483" s="209">
        <v>79</v>
      </c>
      <c r="L1483" s="209">
        <v>31.9</v>
      </c>
      <c r="M1483" s="209">
        <v>0.8659730722154223</v>
      </c>
      <c r="N1483" s="209">
        <v>5.1375999999999999</v>
      </c>
      <c r="O1483" s="209">
        <v>5.2046000000000001</v>
      </c>
      <c r="P1483" s="209">
        <v>0.24399999999999999</v>
      </c>
      <c r="Q1483" s="209">
        <v>0.26300000000000001</v>
      </c>
      <c r="R1483" s="209">
        <v>5.133</v>
      </c>
      <c r="S1483" s="209">
        <v>2.4E-2</v>
      </c>
      <c r="T1483" s="209">
        <v>2.5999999999999999E-2</v>
      </c>
      <c r="U1483" s="209">
        <v>2.1999999999999999E-2</v>
      </c>
      <c r="V1483" s="209">
        <v>2.1999999999999999E-2</v>
      </c>
      <c r="W1483" s="209">
        <v>0</v>
      </c>
      <c r="X1483" s="209" t="s">
        <v>1052</v>
      </c>
      <c r="Y1483" s="209" t="s">
        <v>89</v>
      </c>
      <c r="Z1483" s="209" t="s">
        <v>207</v>
      </c>
    </row>
    <row r="1484" spans="1:26" s="209" customFormat="1" ht="16.5" customHeight="1" x14ac:dyDescent="0.25">
      <c r="A1484" s="207">
        <v>4726</v>
      </c>
      <c r="B1484" s="208">
        <v>43145</v>
      </c>
      <c r="C1484" s="209" t="s">
        <v>621</v>
      </c>
      <c r="D1484" s="209">
        <v>66</v>
      </c>
      <c r="E1484" s="209">
        <v>62</v>
      </c>
      <c r="F1484" s="209" t="s">
        <v>193</v>
      </c>
      <c r="G1484" s="209">
        <v>625212</v>
      </c>
      <c r="H1484" s="209">
        <v>13160</v>
      </c>
      <c r="I1484" s="209">
        <v>22.2</v>
      </c>
      <c r="J1484" s="209">
        <v>113</v>
      </c>
      <c r="K1484" s="209">
        <v>113</v>
      </c>
      <c r="L1484" s="209">
        <v>19.100000000000001</v>
      </c>
      <c r="M1484" s="209">
        <v>0.93957503320053126</v>
      </c>
      <c r="N1484" s="209">
        <v>5.0843999999999996</v>
      </c>
      <c r="O1484" s="209">
        <v>5.1546000000000003</v>
      </c>
      <c r="P1484" s="209">
        <v>0.58099999999999996</v>
      </c>
      <c r="Q1484" s="209">
        <v>0.51400000000000001</v>
      </c>
      <c r="R1484" s="209">
        <v>5.133</v>
      </c>
      <c r="S1484" s="209">
        <v>5.8999999999999997E-2</v>
      </c>
      <c r="T1484" s="209">
        <v>5.0999999999999997E-2</v>
      </c>
      <c r="U1484" s="209">
        <v>5.1999999999999998E-2</v>
      </c>
      <c r="V1484" s="209">
        <v>5.1999999999999998E-2</v>
      </c>
      <c r="W1484" s="209">
        <v>0</v>
      </c>
      <c r="X1484" s="209" t="s">
        <v>1052</v>
      </c>
      <c r="Y1484" s="209" t="s">
        <v>89</v>
      </c>
      <c r="Z1484" s="209" t="s">
        <v>198</v>
      </c>
    </row>
    <row r="1485" spans="1:26" s="209" customFormat="1" ht="16.5" customHeight="1" x14ac:dyDescent="0.25">
      <c r="A1485" s="207">
        <v>4725</v>
      </c>
      <c r="B1485" s="208">
        <v>43145</v>
      </c>
      <c r="C1485" s="209" t="s">
        <v>1225</v>
      </c>
      <c r="D1485" s="209">
        <v>66</v>
      </c>
      <c r="E1485" s="209">
        <v>62</v>
      </c>
      <c r="F1485" s="209" t="s">
        <v>193</v>
      </c>
      <c r="G1485" s="209">
        <v>625212</v>
      </c>
      <c r="H1485" s="209">
        <v>13160</v>
      </c>
      <c r="I1485" s="209">
        <v>22.3</v>
      </c>
      <c r="J1485" s="209">
        <v>113</v>
      </c>
      <c r="K1485" s="209">
        <v>113</v>
      </c>
      <c r="L1485" s="209">
        <v>19.2</v>
      </c>
      <c r="M1485" s="209">
        <v>0.93895155938951569</v>
      </c>
      <c r="N1485" s="209">
        <v>5.0316000000000001</v>
      </c>
      <c r="O1485" s="209">
        <v>4.8471000000000002</v>
      </c>
      <c r="P1485" s="209">
        <v>0.42399999999999999</v>
      </c>
      <c r="Q1485" s="209">
        <v>0.442</v>
      </c>
      <c r="R1485" s="209">
        <v>5.133</v>
      </c>
      <c r="S1485" s="209">
        <v>4.2999999999999997E-2</v>
      </c>
      <c r="T1485" s="209">
        <v>4.7E-2</v>
      </c>
      <c r="U1485" s="209">
        <v>4.2000000000000003E-2</v>
      </c>
      <c r="V1485" s="209">
        <v>4.2000000000000003E-2</v>
      </c>
      <c r="W1485" s="209">
        <v>0</v>
      </c>
      <c r="X1485" s="209" t="s">
        <v>1052</v>
      </c>
      <c r="Y1485" s="209" t="s">
        <v>89</v>
      </c>
      <c r="Z1485" s="209" t="s">
        <v>198</v>
      </c>
    </row>
    <row r="1486" spans="1:26" s="209" customFormat="1" ht="16.5" customHeight="1" x14ac:dyDescent="0.25">
      <c r="A1486" s="207">
        <v>4724</v>
      </c>
      <c r="B1486" s="208">
        <v>43145</v>
      </c>
      <c r="C1486" s="209" t="s">
        <v>394</v>
      </c>
      <c r="D1486" s="209">
        <v>66</v>
      </c>
      <c r="E1486" s="209">
        <v>62</v>
      </c>
      <c r="F1486" s="209" t="s">
        <v>193</v>
      </c>
      <c r="G1486" s="209">
        <v>625212</v>
      </c>
      <c r="H1486" s="209">
        <v>13160</v>
      </c>
      <c r="I1486" s="209">
        <v>22</v>
      </c>
      <c r="J1486" s="209">
        <v>113</v>
      </c>
      <c r="K1486" s="209">
        <v>113</v>
      </c>
      <c r="L1486" s="209">
        <v>18.899999999999999</v>
      </c>
      <c r="M1486" s="209">
        <v>0.94082446808510634</v>
      </c>
      <c r="N1486" s="209">
        <v>4.8689</v>
      </c>
      <c r="O1486" s="209">
        <v>5.0545999999999998</v>
      </c>
      <c r="P1486" s="209">
        <v>0.45500000000000002</v>
      </c>
      <c r="Q1486" s="209">
        <v>0.45300000000000001</v>
      </c>
      <c r="R1486" s="209">
        <v>5.133</v>
      </c>
      <c r="S1486" s="209">
        <v>4.8000000000000001E-2</v>
      </c>
      <c r="T1486" s="209">
        <v>4.5999999999999999E-2</v>
      </c>
      <c r="U1486" s="209">
        <v>4.3999999999999997E-2</v>
      </c>
      <c r="V1486" s="209">
        <v>4.3999999999999997E-2</v>
      </c>
      <c r="W1486" s="209">
        <v>0</v>
      </c>
      <c r="X1486" s="209" t="s">
        <v>1052</v>
      </c>
      <c r="Y1486" s="209" t="s">
        <v>89</v>
      </c>
      <c r="Z1486" s="209" t="s">
        <v>198</v>
      </c>
    </row>
    <row r="1487" spans="1:26" s="209" customFormat="1" ht="16.5" customHeight="1" x14ac:dyDescent="0.25">
      <c r="A1487" s="207">
        <v>4723</v>
      </c>
      <c r="B1487" s="208">
        <v>43145</v>
      </c>
      <c r="C1487" s="209" t="s">
        <v>850</v>
      </c>
      <c r="D1487" s="209">
        <v>66</v>
      </c>
      <c r="E1487" s="209">
        <v>62</v>
      </c>
      <c r="F1487" s="209" t="s">
        <v>193</v>
      </c>
      <c r="G1487" s="209">
        <v>625212</v>
      </c>
      <c r="H1487" s="209">
        <v>13160</v>
      </c>
      <c r="I1487" s="209">
        <v>22.2</v>
      </c>
      <c r="J1487" s="209">
        <v>113</v>
      </c>
      <c r="K1487" s="209">
        <v>113</v>
      </c>
      <c r="L1487" s="209">
        <v>19.100000000000001</v>
      </c>
      <c r="M1487" s="209">
        <v>0.93957503320053126</v>
      </c>
      <c r="N1487" s="209">
        <v>5.0342000000000002</v>
      </c>
      <c r="O1487" s="209">
        <v>4.8794000000000004</v>
      </c>
      <c r="P1487" s="209">
        <v>0.42499999999999999</v>
      </c>
      <c r="Q1487" s="209">
        <v>0.46200000000000002</v>
      </c>
      <c r="R1487" s="209">
        <v>5.133</v>
      </c>
      <c r="S1487" s="209">
        <v>4.2999999999999997E-2</v>
      </c>
      <c r="T1487" s="209">
        <v>4.9000000000000002E-2</v>
      </c>
      <c r="U1487" s="209">
        <v>4.2999999999999997E-2</v>
      </c>
      <c r="V1487" s="209">
        <v>4.2999999999999997E-2</v>
      </c>
      <c r="W1487" s="209">
        <v>0</v>
      </c>
      <c r="X1487" s="209" t="s">
        <v>1052</v>
      </c>
      <c r="Y1487" s="209" t="s">
        <v>89</v>
      </c>
      <c r="Z1487" s="209" t="s">
        <v>198</v>
      </c>
    </row>
    <row r="1488" spans="1:26" s="209" customFormat="1" ht="16.5" customHeight="1" x14ac:dyDescent="0.25">
      <c r="A1488" s="207">
        <v>4722</v>
      </c>
      <c r="B1488" s="208">
        <v>43145</v>
      </c>
      <c r="C1488" s="209" t="s">
        <v>1264</v>
      </c>
      <c r="D1488" s="209">
        <v>66</v>
      </c>
      <c r="E1488" s="209">
        <v>62</v>
      </c>
      <c r="F1488" s="209" t="s">
        <v>193</v>
      </c>
      <c r="G1488" s="209">
        <v>625212</v>
      </c>
      <c r="H1488" s="209">
        <v>13160</v>
      </c>
      <c r="I1488" s="209">
        <v>22.3</v>
      </c>
      <c r="J1488" s="209">
        <v>113</v>
      </c>
      <c r="K1488" s="209">
        <v>113</v>
      </c>
      <c r="L1488" s="209">
        <v>19.2</v>
      </c>
      <c r="M1488" s="209">
        <v>0.93895155938951569</v>
      </c>
      <c r="N1488" s="209">
        <v>5.0355999999999996</v>
      </c>
      <c r="O1488" s="209">
        <v>4.9196999999999997</v>
      </c>
      <c r="P1488" s="209">
        <v>0.50700000000000001</v>
      </c>
      <c r="Q1488" s="209">
        <v>0.45800000000000002</v>
      </c>
      <c r="R1488" s="209">
        <v>5.133</v>
      </c>
      <c r="S1488" s="209">
        <v>5.1999999999999998E-2</v>
      </c>
      <c r="T1488" s="209">
        <v>4.8000000000000001E-2</v>
      </c>
      <c r="U1488" s="209">
        <v>4.7E-2</v>
      </c>
      <c r="V1488" s="209">
        <v>4.7E-2</v>
      </c>
      <c r="W1488" s="209">
        <v>0</v>
      </c>
      <c r="X1488" s="209" t="s">
        <v>1052</v>
      </c>
      <c r="Y1488" s="209" t="s">
        <v>89</v>
      </c>
      <c r="Z1488" s="209" t="s">
        <v>198</v>
      </c>
    </row>
    <row r="1489" spans="1:26" s="209" customFormat="1" ht="16.5" customHeight="1" x14ac:dyDescent="0.25">
      <c r="A1489" s="207">
        <v>4721</v>
      </c>
      <c r="B1489" s="208">
        <v>43144</v>
      </c>
      <c r="C1489" s="209" t="s">
        <v>263</v>
      </c>
      <c r="D1489" s="209">
        <v>66</v>
      </c>
      <c r="E1489" s="209">
        <v>59</v>
      </c>
      <c r="F1489" s="209" t="s">
        <v>187</v>
      </c>
      <c r="G1489" s="209">
        <v>916148</v>
      </c>
      <c r="H1489" s="209">
        <v>13160</v>
      </c>
      <c r="I1489" s="209">
        <v>34</v>
      </c>
      <c r="J1489" s="209">
        <v>81.5</v>
      </c>
      <c r="K1489" s="209">
        <v>81.5</v>
      </c>
      <c r="L1489" s="209">
        <v>32.1</v>
      </c>
      <c r="M1489" s="209">
        <v>0.86491442542787289</v>
      </c>
      <c r="N1489" s="209">
        <v>4.9908999999999999</v>
      </c>
      <c r="O1489" s="209">
        <v>4.8193000000000001</v>
      </c>
      <c r="P1489" s="209">
        <v>0.23799999999999999</v>
      </c>
      <c r="Q1489" s="209">
        <v>0.19600000000000001</v>
      </c>
      <c r="R1489" s="209">
        <v>5.1696</v>
      </c>
      <c r="S1489" s="209">
        <v>2.5000000000000001E-2</v>
      </c>
      <c r="T1489" s="209">
        <v>2.1000000000000001E-2</v>
      </c>
      <c r="U1489" s="209">
        <v>0.02</v>
      </c>
      <c r="V1489" s="209">
        <v>0.02</v>
      </c>
      <c r="W1489" s="209">
        <v>0</v>
      </c>
      <c r="X1489" s="209" t="s">
        <v>1052</v>
      </c>
      <c r="Y1489" s="209" t="s">
        <v>89</v>
      </c>
      <c r="Z1489" s="209" t="s">
        <v>207</v>
      </c>
    </row>
    <row r="1490" spans="1:26" s="209" customFormat="1" ht="16.5" customHeight="1" x14ac:dyDescent="0.25">
      <c r="A1490" s="207">
        <v>4720</v>
      </c>
      <c r="B1490" s="208">
        <v>43144</v>
      </c>
      <c r="C1490" s="209" t="s">
        <v>1128</v>
      </c>
      <c r="D1490" s="209">
        <v>66</v>
      </c>
      <c r="E1490" s="209">
        <v>59</v>
      </c>
      <c r="F1490" s="209" t="s">
        <v>193</v>
      </c>
      <c r="G1490" s="209">
        <v>625212</v>
      </c>
      <c r="H1490" s="209">
        <v>13160</v>
      </c>
      <c r="I1490" s="209">
        <v>21.5</v>
      </c>
      <c r="J1490" s="209">
        <v>113</v>
      </c>
      <c r="K1490" s="209">
        <v>113</v>
      </c>
      <c r="L1490" s="209">
        <v>18.5</v>
      </c>
      <c r="M1490" s="209">
        <v>0.94333333333333336</v>
      </c>
      <c r="N1490" s="209">
        <v>5.1782000000000004</v>
      </c>
      <c r="O1490" s="209">
        <v>4.8502000000000001</v>
      </c>
      <c r="P1490" s="209">
        <v>0.496</v>
      </c>
      <c r="Q1490" s="209">
        <v>0.435</v>
      </c>
      <c r="R1490" s="209">
        <v>5.1696</v>
      </c>
      <c r="S1490" s="209">
        <v>0.05</v>
      </c>
      <c r="T1490" s="209">
        <v>4.5999999999999999E-2</v>
      </c>
      <c r="U1490" s="209">
        <v>4.4999999999999998E-2</v>
      </c>
      <c r="V1490" s="209">
        <v>4.4999999999999998E-2</v>
      </c>
      <c r="W1490" s="209">
        <v>0</v>
      </c>
      <c r="X1490" s="209" t="s">
        <v>1052</v>
      </c>
      <c r="Y1490" s="209" t="s">
        <v>89</v>
      </c>
      <c r="Z1490" s="209" t="s">
        <v>198</v>
      </c>
    </row>
    <row r="1491" spans="1:26" s="209" customFormat="1" ht="16.5" customHeight="1" x14ac:dyDescent="0.25">
      <c r="A1491" s="207">
        <v>4719</v>
      </c>
      <c r="B1491" s="208">
        <v>43144</v>
      </c>
      <c r="C1491" s="209" t="s">
        <v>1160</v>
      </c>
      <c r="D1491" s="209">
        <v>66</v>
      </c>
      <c r="E1491" s="209">
        <v>59</v>
      </c>
      <c r="F1491" s="209" t="s">
        <v>193</v>
      </c>
      <c r="G1491" s="209">
        <v>625212</v>
      </c>
      <c r="H1491" s="209">
        <v>13160</v>
      </c>
      <c r="I1491" s="209">
        <v>21.7</v>
      </c>
      <c r="J1491" s="209">
        <v>113</v>
      </c>
      <c r="K1491" s="209">
        <v>113</v>
      </c>
      <c r="L1491" s="209">
        <v>18.7</v>
      </c>
      <c r="M1491" s="209">
        <v>0.94207723035952073</v>
      </c>
      <c r="N1491" s="209">
        <v>5.0015000000000001</v>
      </c>
      <c r="O1491" s="209">
        <v>4.9352</v>
      </c>
      <c r="P1491" s="209">
        <v>0.47599999999999998</v>
      </c>
      <c r="Q1491" s="209">
        <v>0.41299999999999998</v>
      </c>
      <c r="R1491" s="209">
        <v>5.1696</v>
      </c>
      <c r="S1491" s="209">
        <v>4.9000000000000002E-2</v>
      </c>
      <c r="T1491" s="209">
        <v>4.2999999999999997E-2</v>
      </c>
      <c r="U1491" s="209">
        <v>4.2999999999999997E-2</v>
      </c>
      <c r="V1491" s="209">
        <v>4.2999999999999997E-2</v>
      </c>
      <c r="W1491" s="209">
        <v>0</v>
      </c>
      <c r="X1491" s="209" t="s">
        <v>1052</v>
      </c>
      <c r="Y1491" s="209" t="s">
        <v>89</v>
      </c>
      <c r="Z1491" s="209" t="s">
        <v>198</v>
      </c>
    </row>
    <row r="1492" spans="1:26" s="209" customFormat="1" ht="16.5" customHeight="1" x14ac:dyDescent="0.25">
      <c r="A1492" s="207">
        <v>4718</v>
      </c>
      <c r="B1492" s="208">
        <v>43144</v>
      </c>
      <c r="C1492" s="209" t="s">
        <v>635</v>
      </c>
      <c r="D1492" s="209">
        <v>66</v>
      </c>
      <c r="E1492" s="209">
        <v>59</v>
      </c>
      <c r="F1492" s="209" t="s">
        <v>193</v>
      </c>
      <c r="G1492" s="209">
        <v>625212</v>
      </c>
      <c r="H1492" s="209">
        <v>13160</v>
      </c>
      <c r="I1492" s="209">
        <v>21.6</v>
      </c>
      <c r="J1492" s="209">
        <v>113</v>
      </c>
      <c r="K1492" s="209">
        <v>113</v>
      </c>
      <c r="L1492" s="209">
        <v>18.600000000000001</v>
      </c>
      <c r="M1492" s="209">
        <v>0.94270486342438375</v>
      </c>
      <c r="N1492" s="209">
        <v>4.8723999999999998</v>
      </c>
      <c r="O1492" s="209">
        <v>5.2023999999999999</v>
      </c>
      <c r="P1492" s="209">
        <v>0.47599999999999998</v>
      </c>
      <c r="Q1492" s="209">
        <v>0.53500000000000003</v>
      </c>
      <c r="R1492" s="209">
        <v>5.1696</v>
      </c>
      <c r="S1492" s="209">
        <v>5.0999999999999997E-2</v>
      </c>
      <c r="T1492" s="209">
        <v>5.2999999999999999E-2</v>
      </c>
      <c r="U1492" s="209">
        <v>4.9000000000000002E-2</v>
      </c>
      <c r="V1492" s="209">
        <v>4.9000000000000002E-2</v>
      </c>
      <c r="W1492" s="209">
        <v>0</v>
      </c>
      <c r="X1492" s="209" t="s">
        <v>1052</v>
      </c>
      <c r="Y1492" s="209" t="s">
        <v>89</v>
      </c>
      <c r="Z1492" s="209" t="s">
        <v>198</v>
      </c>
    </row>
    <row r="1493" spans="1:26" s="209" customFormat="1" ht="16.5" customHeight="1" x14ac:dyDescent="0.25">
      <c r="A1493" s="207">
        <v>4717</v>
      </c>
      <c r="B1493" s="208">
        <v>43144</v>
      </c>
      <c r="C1493" s="209" t="s">
        <v>631</v>
      </c>
      <c r="D1493" s="209">
        <v>66</v>
      </c>
      <c r="E1493" s="209">
        <v>59</v>
      </c>
      <c r="F1493" s="209" t="s">
        <v>187</v>
      </c>
      <c r="G1493" s="209">
        <v>916148</v>
      </c>
      <c r="H1493" s="209">
        <v>13160</v>
      </c>
      <c r="I1493" s="209">
        <v>33.6</v>
      </c>
      <c r="J1493" s="209">
        <v>78.5</v>
      </c>
      <c r="K1493" s="209">
        <v>78.5</v>
      </c>
      <c r="L1493" s="209">
        <v>32</v>
      </c>
      <c r="M1493" s="209">
        <v>0.86544342507645255</v>
      </c>
      <c r="N1493" s="209">
        <v>5.0735999999999999</v>
      </c>
      <c r="O1493" s="209">
        <v>4.9530000000000003</v>
      </c>
      <c r="P1493" s="209">
        <v>0.27300000000000002</v>
      </c>
      <c r="Q1493" s="209">
        <v>0.218</v>
      </c>
      <c r="R1493" s="209">
        <v>5.1696</v>
      </c>
      <c r="S1493" s="209">
        <v>2.8000000000000001E-2</v>
      </c>
      <c r="T1493" s="209">
        <v>2.3E-2</v>
      </c>
      <c r="U1493" s="209">
        <v>2.1999999999999999E-2</v>
      </c>
      <c r="V1493" s="209">
        <v>2.1999999999999999E-2</v>
      </c>
      <c r="W1493" s="209">
        <v>0</v>
      </c>
      <c r="X1493" s="209" t="s">
        <v>1052</v>
      </c>
      <c r="Y1493" s="209" t="s">
        <v>89</v>
      </c>
      <c r="Z1493" s="209" t="s">
        <v>207</v>
      </c>
    </row>
    <row r="1494" spans="1:26" s="209" customFormat="1" ht="16.5" customHeight="1" x14ac:dyDescent="0.25">
      <c r="A1494" s="207">
        <v>4716</v>
      </c>
      <c r="B1494" s="208">
        <v>43144</v>
      </c>
      <c r="C1494" s="209" t="s">
        <v>327</v>
      </c>
      <c r="D1494" s="209">
        <v>66</v>
      </c>
      <c r="E1494" s="209">
        <v>59</v>
      </c>
      <c r="F1494" s="209" t="s">
        <v>187</v>
      </c>
      <c r="G1494" s="209">
        <v>916148</v>
      </c>
      <c r="H1494" s="209">
        <v>13160</v>
      </c>
      <c r="I1494" s="209">
        <v>33.700000000000003</v>
      </c>
      <c r="J1494" s="209">
        <v>82</v>
      </c>
      <c r="K1494" s="209">
        <v>82</v>
      </c>
      <c r="L1494" s="209">
        <v>31.8</v>
      </c>
      <c r="M1494" s="209">
        <v>0.86650336803429262</v>
      </c>
      <c r="N1494" s="209">
        <v>5.0098000000000003</v>
      </c>
      <c r="O1494" s="209">
        <v>4.9104000000000001</v>
      </c>
      <c r="P1494" s="209">
        <v>0.314</v>
      </c>
      <c r="Q1494" s="209">
        <v>0.26200000000000001</v>
      </c>
      <c r="R1494" s="209">
        <v>5.1696</v>
      </c>
      <c r="S1494" s="209">
        <v>3.2000000000000001E-2</v>
      </c>
      <c r="T1494" s="209">
        <v>2.8000000000000001E-2</v>
      </c>
      <c r="U1494" s="209">
        <v>2.5999999999999999E-2</v>
      </c>
      <c r="V1494" s="209">
        <v>2.5999999999999999E-2</v>
      </c>
      <c r="W1494" s="209">
        <v>0</v>
      </c>
      <c r="X1494" s="209" t="s">
        <v>1052</v>
      </c>
      <c r="Y1494" s="209" t="s">
        <v>89</v>
      </c>
      <c r="Z1494" s="209" t="s">
        <v>207</v>
      </c>
    </row>
    <row r="1495" spans="1:26" s="209" customFormat="1" ht="16.5" customHeight="1" x14ac:dyDescent="0.25">
      <c r="A1495" s="207">
        <v>4715</v>
      </c>
      <c r="B1495" s="208">
        <v>43144</v>
      </c>
      <c r="C1495" s="209" t="s">
        <v>224</v>
      </c>
      <c r="D1495" s="209">
        <v>66</v>
      </c>
      <c r="E1495" s="209">
        <v>59</v>
      </c>
      <c r="F1495" s="209" t="s">
        <v>187</v>
      </c>
      <c r="G1495" s="209">
        <v>916148</v>
      </c>
      <c r="H1495" s="209">
        <v>13160</v>
      </c>
      <c r="I1495" s="209">
        <v>33.5</v>
      </c>
      <c r="J1495" s="209">
        <v>80.5</v>
      </c>
      <c r="K1495" s="209">
        <v>80.5</v>
      </c>
      <c r="L1495" s="209">
        <v>31.7</v>
      </c>
      <c r="M1495" s="209">
        <v>0.86703431372549022</v>
      </c>
      <c r="N1495" s="209">
        <v>4.9710000000000001</v>
      </c>
      <c r="O1495" s="209">
        <v>4.9623999999999997</v>
      </c>
      <c r="P1495" s="209">
        <v>0.23300000000000001</v>
      </c>
      <c r="Q1495" s="209">
        <v>0.20699999999999999</v>
      </c>
      <c r="R1495" s="209">
        <v>5.1696</v>
      </c>
      <c r="S1495" s="209">
        <v>2.4E-2</v>
      </c>
      <c r="T1495" s="209">
        <v>2.1999999999999999E-2</v>
      </c>
      <c r="U1495" s="209">
        <v>0.02</v>
      </c>
      <c r="V1495" s="209">
        <v>0.02</v>
      </c>
      <c r="W1495" s="209">
        <v>0</v>
      </c>
      <c r="X1495" s="209" t="s">
        <v>1052</v>
      </c>
      <c r="Y1495" s="209" t="s">
        <v>89</v>
      </c>
      <c r="Z1495" s="209" t="s">
        <v>207</v>
      </c>
    </row>
    <row r="1496" spans="1:26" s="209" customFormat="1" ht="16.5" customHeight="1" x14ac:dyDescent="0.25">
      <c r="A1496" s="207">
        <v>4714</v>
      </c>
      <c r="B1496" s="208">
        <v>43144</v>
      </c>
      <c r="C1496" s="209" t="s">
        <v>790</v>
      </c>
      <c r="D1496" s="209">
        <v>66</v>
      </c>
      <c r="E1496" s="209">
        <v>59</v>
      </c>
      <c r="F1496" s="209" t="s">
        <v>193</v>
      </c>
      <c r="G1496" s="209">
        <v>625212</v>
      </c>
      <c r="H1496" s="209">
        <v>13160</v>
      </c>
      <c r="I1496" s="209">
        <v>21.6</v>
      </c>
      <c r="J1496" s="209">
        <v>113</v>
      </c>
      <c r="K1496" s="209">
        <v>113</v>
      </c>
      <c r="L1496" s="209">
        <v>18.600000000000001</v>
      </c>
      <c r="M1496" s="209">
        <v>0.94270486342438375</v>
      </c>
      <c r="N1496" s="209">
        <v>5.1063000000000001</v>
      </c>
      <c r="O1496" s="209">
        <v>5.1193</v>
      </c>
      <c r="P1496" s="209">
        <v>0.48699999999999999</v>
      </c>
      <c r="Q1496" s="209">
        <v>0.44800000000000001</v>
      </c>
      <c r="R1496" s="209">
        <v>5.1696</v>
      </c>
      <c r="S1496" s="209">
        <v>4.9000000000000002E-2</v>
      </c>
      <c r="T1496" s="209">
        <v>4.4999999999999998E-2</v>
      </c>
      <c r="U1496" s="209">
        <v>4.3999999999999997E-2</v>
      </c>
      <c r="V1496" s="209">
        <v>4.3999999999999997E-2</v>
      </c>
      <c r="W1496" s="209">
        <v>0</v>
      </c>
      <c r="X1496" s="209" t="s">
        <v>1052</v>
      </c>
      <c r="Y1496" s="209" t="s">
        <v>89</v>
      </c>
      <c r="Z1496" s="209" t="s">
        <v>198</v>
      </c>
    </row>
    <row r="1497" spans="1:26" s="209" customFormat="1" ht="16.5" customHeight="1" x14ac:dyDescent="0.25">
      <c r="A1497" s="207">
        <v>4713</v>
      </c>
      <c r="B1497" s="208">
        <v>43144</v>
      </c>
      <c r="C1497" s="209" t="s">
        <v>1263</v>
      </c>
      <c r="D1497" s="209">
        <v>66</v>
      </c>
      <c r="E1497" s="209">
        <v>59</v>
      </c>
      <c r="F1497" s="209" t="s">
        <v>193</v>
      </c>
      <c r="G1497" s="209">
        <v>625212</v>
      </c>
      <c r="H1497" s="209">
        <v>13160</v>
      </c>
      <c r="I1497" s="209">
        <v>21.7</v>
      </c>
      <c r="J1497" s="209">
        <v>113</v>
      </c>
      <c r="K1497" s="209">
        <v>113</v>
      </c>
      <c r="L1497" s="209">
        <v>18.7</v>
      </c>
      <c r="M1497" s="209">
        <v>0.94207723035952073</v>
      </c>
      <c r="N1497" s="209">
        <v>4.9844999999999997</v>
      </c>
      <c r="O1497" s="209">
        <v>5.0945999999999998</v>
      </c>
      <c r="P1497" s="209">
        <v>0.441</v>
      </c>
      <c r="Q1497" s="209">
        <v>0.39800000000000002</v>
      </c>
      <c r="R1497" s="209">
        <v>5.1696</v>
      </c>
      <c r="S1497" s="209">
        <v>4.5999999999999999E-2</v>
      </c>
      <c r="T1497" s="209">
        <v>0.04</v>
      </c>
      <c r="U1497" s="209">
        <v>4.1000000000000002E-2</v>
      </c>
      <c r="V1497" s="209">
        <v>4.1000000000000002E-2</v>
      </c>
      <c r="W1497" s="209">
        <v>0</v>
      </c>
      <c r="X1497" s="209" t="s">
        <v>1052</v>
      </c>
      <c r="Y1497" s="209" t="s">
        <v>89</v>
      </c>
      <c r="Z1497" s="209" t="s">
        <v>198</v>
      </c>
    </row>
    <row r="1498" spans="1:26" s="209" customFormat="1" ht="16.5" customHeight="1" x14ac:dyDescent="0.25">
      <c r="A1498" s="207">
        <v>4712</v>
      </c>
      <c r="B1498" s="208">
        <v>43144</v>
      </c>
      <c r="C1498" s="209" t="s">
        <v>1262</v>
      </c>
      <c r="D1498" s="209">
        <v>66</v>
      </c>
      <c r="E1498" s="209">
        <v>59</v>
      </c>
      <c r="F1498" s="209" t="s">
        <v>193</v>
      </c>
      <c r="G1498" s="209">
        <v>625212</v>
      </c>
      <c r="H1498" s="209">
        <v>13160</v>
      </c>
      <c r="I1498" s="209">
        <v>21.7</v>
      </c>
      <c r="J1498" s="209">
        <v>113</v>
      </c>
      <c r="K1498" s="209">
        <v>113</v>
      </c>
      <c r="L1498" s="209">
        <v>18.7</v>
      </c>
      <c r="M1498" s="209">
        <v>0.94207723035952073</v>
      </c>
      <c r="N1498" s="209">
        <v>4.8906999999999998</v>
      </c>
      <c r="O1498" s="209">
        <v>5.0475000000000003</v>
      </c>
      <c r="P1498" s="209">
        <v>0.49399999999999999</v>
      </c>
      <c r="Q1498" s="209">
        <v>0.42799999999999999</v>
      </c>
      <c r="R1498" s="209">
        <v>5.1696</v>
      </c>
      <c r="S1498" s="209">
        <v>5.1999999999999998E-2</v>
      </c>
      <c r="T1498" s="209">
        <v>4.3999999999999997E-2</v>
      </c>
      <c r="U1498" s="209">
        <v>4.4999999999999998E-2</v>
      </c>
      <c r="V1498" s="209">
        <v>4.4999999999999998E-2</v>
      </c>
      <c r="W1498" s="209">
        <v>0</v>
      </c>
      <c r="X1498" s="209" t="s">
        <v>1052</v>
      </c>
      <c r="Y1498" s="209" t="s">
        <v>89</v>
      </c>
      <c r="Z1498" s="209" t="s">
        <v>198</v>
      </c>
    </row>
    <row r="1499" spans="1:26" s="209" customFormat="1" ht="16.5" customHeight="1" x14ac:dyDescent="0.25">
      <c r="A1499" s="207">
        <v>4711</v>
      </c>
      <c r="B1499" s="208">
        <v>43143</v>
      </c>
      <c r="C1499" s="209" t="s">
        <v>418</v>
      </c>
      <c r="D1499" s="209">
        <v>65.3</v>
      </c>
      <c r="E1499" s="209">
        <v>71</v>
      </c>
      <c r="F1499" s="209" t="s">
        <v>193</v>
      </c>
      <c r="G1499" s="209">
        <v>625212</v>
      </c>
      <c r="H1499" s="209">
        <v>13160</v>
      </c>
      <c r="I1499" s="209">
        <v>21.8</v>
      </c>
      <c r="J1499" s="209">
        <v>115</v>
      </c>
      <c r="K1499" s="209">
        <v>115</v>
      </c>
      <c r="L1499" s="209">
        <v>18.600000000000001</v>
      </c>
      <c r="M1499" s="209">
        <v>0.94270486342438375</v>
      </c>
      <c r="N1499" s="209">
        <v>4.9053000000000004</v>
      </c>
      <c r="O1499" s="209">
        <v>5.0845000000000002</v>
      </c>
      <c r="P1499" s="209">
        <v>0.47699999999999998</v>
      </c>
      <c r="Q1499" s="209">
        <v>0.54600000000000004</v>
      </c>
      <c r="R1499" s="209">
        <v>5.2877999999999998</v>
      </c>
      <c r="S1499" s="209">
        <v>5.0999999999999997E-2</v>
      </c>
      <c r="T1499" s="209">
        <v>5.7000000000000002E-2</v>
      </c>
      <c r="U1499" s="209">
        <v>5.0999999999999997E-2</v>
      </c>
      <c r="V1499" s="209">
        <v>5.0999999999999997E-2</v>
      </c>
      <c r="W1499" s="209">
        <v>0</v>
      </c>
      <c r="X1499" s="209" t="s">
        <v>1052</v>
      </c>
      <c r="Y1499" s="209" t="s">
        <v>89</v>
      </c>
      <c r="Z1499" s="209" t="s">
        <v>198</v>
      </c>
    </row>
    <row r="1500" spans="1:26" s="209" customFormat="1" ht="16.5" customHeight="1" x14ac:dyDescent="0.25">
      <c r="A1500" s="207">
        <v>4710</v>
      </c>
      <c r="B1500" s="208">
        <v>43143</v>
      </c>
      <c r="C1500" s="209" t="s">
        <v>997</v>
      </c>
      <c r="D1500" s="209">
        <v>63</v>
      </c>
      <c r="E1500" s="209">
        <v>71</v>
      </c>
      <c r="F1500" s="209" t="s">
        <v>193</v>
      </c>
      <c r="G1500" s="209">
        <v>625212</v>
      </c>
      <c r="H1500" s="209">
        <v>13160</v>
      </c>
      <c r="I1500" s="209">
        <v>22.4</v>
      </c>
      <c r="J1500" s="209">
        <v>115</v>
      </c>
      <c r="K1500" s="209">
        <v>115</v>
      </c>
      <c r="L1500" s="209">
        <v>19.2</v>
      </c>
      <c r="M1500" s="209">
        <v>0.93895155938951569</v>
      </c>
      <c r="N1500" s="209">
        <v>5.0682</v>
      </c>
      <c r="O1500" s="209">
        <v>4.8064999999999998</v>
      </c>
      <c r="P1500" s="209">
        <v>0.51400000000000001</v>
      </c>
      <c r="Q1500" s="209">
        <v>0.46899999999999997</v>
      </c>
      <c r="R1500" s="209">
        <v>5.2877999999999998</v>
      </c>
      <c r="S1500" s="209">
        <v>5.3999999999999999E-2</v>
      </c>
      <c r="T1500" s="209">
        <v>5.1999999999999998E-2</v>
      </c>
      <c r="U1500" s="209">
        <v>0.05</v>
      </c>
      <c r="V1500" s="209">
        <v>0.05</v>
      </c>
      <c r="W1500" s="209">
        <v>0</v>
      </c>
      <c r="X1500" s="209" t="s">
        <v>1052</v>
      </c>
      <c r="Y1500" s="209" t="s">
        <v>89</v>
      </c>
      <c r="Z1500" s="209" t="s">
        <v>198</v>
      </c>
    </row>
    <row r="1501" spans="1:26" s="209" customFormat="1" ht="16.5" customHeight="1" x14ac:dyDescent="0.25">
      <c r="A1501" s="207">
        <v>4709</v>
      </c>
      <c r="B1501" s="208">
        <v>43143</v>
      </c>
      <c r="C1501" s="209" t="s">
        <v>473</v>
      </c>
      <c r="D1501" s="209">
        <v>65.3</v>
      </c>
      <c r="E1501" s="209">
        <v>71</v>
      </c>
      <c r="F1501" s="209" t="s">
        <v>193</v>
      </c>
      <c r="G1501" s="209">
        <v>625212</v>
      </c>
      <c r="H1501" s="209">
        <v>13160</v>
      </c>
      <c r="I1501" s="209">
        <v>21.8</v>
      </c>
      <c r="J1501" s="209">
        <v>115</v>
      </c>
      <c r="K1501" s="209">
        <v>115</v>
      </c>
      <c r="L1501" s="209">
        <v>18.600000000000001</v>
      </c>
      <c r="M1501" s="209">
        <v>0.94270486342438375</v>
      </c>
      <c r="N1501" s="209">
        <v>5.1623999999999999</v>
      </c>
      <c r="O1501" s="209">
        <v>5.0087000000000002</v>
      </c>
      <c r="P1501" s="209">
        <v>0.80300000000000005</v>
      </c>
      <c r="Q1501" s="209">
        <v>0.69699999999999995</v>
      </c>
      <c r="R1501" s="209">
        <v>5.2877999999999998</v>
      </c>
      <c r="S1501" s="209">
        <v>8.2000000000000003E-2</v>
      </c>
      <c r="T1501" s="209">
        <v>7.3999999999999996E-2</v>
      </c>
      <c r="U1501" s="209">
        <v>7.3999999999999996E-2</v>
      </c>
      <c r="V1501" s="209">
        <v>7.3999999999999996E-2</v>
      </c>
      <c r="W1501" s="209">
        <v>0</v>
      </c>
      <c r="X1501" s="209" t="s">
        <v>1052</v>
      </c>
      <c r="Y1501" s="209" t="s">
        <v>89</v>
      </c>
      <c r="Z1501" s="209" t="s">
        <v>198</v>
      </c>
    </row>
    <row r="1502" spans="1:26" s="209" customFormat="1" ht="16.5" customHeight="1" x14ac:dyDescent="0.25">
      <c r="A1502" s="207">
        <v>4708</v>
      </c>
      <c r="B1502" s="208">
        <v>43143</v>
      </c>
      <c r="C1502" s="209" t="s">
        <v>371</v>
      </c>
      <c r="D1502" s="209">
        <v>65.3</v>
      </c>
      <c r="E1502" s="209">
        <v>71</v>
      </c>
      <c r="F1502" s="209" t="s">
        <v>193</v>
      </c>
      <c r="G1502" s="209">
        <v>625212</v>
      </c>
      <c r="H1502" s="209">
        <v>13160</v>
      </c>
      <c r="I1502" s="209">
        <v>22</v>
      </c>
      <c r="J1502" s="209">
        <v>115</v>
      </c>
      <c r="K1502" s="209">
        <v>115</v>
      </c>
      <c r="L1502" s="209">
        <v>18.8</v>
      </c>
      <c r="M1502" s="209">
        <v>0.94145043246839644</v>
      </c>
      <c r="N1502" s="209">
        <v>5.0838999999999999</v>
      </c>
      <c r="O1502" s="209">
        <v>4.9904000000000002</v>
      </c>
      <c r="P1502" s="209">
        <v>0.59599999999999997</v>
      </c>
      <c r="Q1502" s="209">
        <v>0.54800000000000004</v>
      </c>
      <c r="R1502" s="209">
        <v>5.2877999999999998</v>
      </c>
      <c r="S1502" s="209">
        <v>6.2E-2</v>
      </c>
      <c r="T1502" s="209">
        <v>5.8000000000000003E-2</v>
      </c>
      <c r="U1502" s="209">
        <v>5.6000000000000001E-2</v>
      </c>
      <c r="V1502" s="209">
        <v>5.6000000000000001E-2</v>
      </c>
      <c r="W1502" s="209">
        <v>0</v>
      </c>
      <c r="X1502" s="209" t="s">
        <v>1052</v>
      </c>
      <c r="Y1502" s="209" t="s">
        <v>89</v>
      </c>
      <c r="Z1502" s="209" t="s">
        <v>198</v>
      </c>
    </row>
    <row r="1503" spans="1:26" s="209" customFormat="1" ht="16.5" customHeight="1" x14ac:dyDescent="0.25">
      <c r="A1503" s="207">
        <v>4707</v>
      </c>
      <c r="B1503" s="208">
        <v>43143</v>
      </c>
      <c r="C1503" s="209" t="s">
        <v>1002</v>
      </c>
      <c r="D1503" s="209">
        <v>65.3</v>
      </c>
      <c r="E1503" s="209">
        <v>71</v>
      </c>
      <c r="F1503" s="209" t="s">
        <v>193</v>
      </c>
      <c r="G1503" s="209">
        <v>625212</v>
      </c>
      <c r="H1503" s="209">
        <v>13160</v>
      </c>
      <c r="I1503" s="209">
        <v>21.9</v>
      </c>
      <c r="J1503" s="209">
        <v>115</v>
      </c>
      <c r="K1503" s="209">
        <v>115</v>
      </c>
      <c r="L1503" s="209">
        <v>18.7</v>
      </c>
      <c r="M1503" s="209">
        <v>0.94207723035952073</v>
      </c>
      <c r="N1503" s="209">
        <v>5.0467000000000004</v>
      </c>
      <c r="O1503" s="209">
        <v>5.1832000000000003</v>
      </c>
      <c r="P1503" s="209">
        <v>0.69499999999999995</v>
      </c>
      <c r="Q1503" s="209">
        <v>0.77300000000000002</v>
      </c>
      <c r="R1503" s="209">
        <v>5.2877999999999998</v>
      </c>
      <c r="S1503" s="209">
        <v>7.2999999999999995E-2</v>
      </c>
      <c r="T1503" s="209">
        <v>7.9000000000000001E-2</v>
      </c>
      <c r="U1503" s="209">
        <v>7.1999999999999995E-2</v>
      </c>
      <c r="V1503" s="209">
        <v>7.1999999999999995E-2</v>
      </c>
      <c r="W1503" s="209">
        <v>0</v>
      </c>
      <c r="X1503" s="209" t="s">
        <v>1052</v>
      </c>
      <c r="Y1503" s="209" t="s">
        <v>89</v>
      </c>
      <c r="Z1503" s="209" t="s">
        <v>198</v>
      </c>
    </row>
    <row r="1504" spans="1:26" s="209" customFormat="1" ht="16.5" customHeight="1" x14ac:dyDescent="0.25">
      <c r="A1504" s="207">
        <v>4706</v>
      </c>
      <c r="B1504" s="208">
        <v>43143</v>
      </c>
      <c r="C1504" s="209" t="s">
        <v>691</v>
      </c>
      <c r="D1504" s="209">
        <v>65.3</v>
      </c>
      <c r="E1504" s="209">
        <v>71</v>
      </c>
      <c r="F1504" s="209" t="s">
        <v>187</v>
      </c>
      <c r="G1504" s="209">
        <v>916148</v>
      </c>
      <c r="H1504" s="209">
        <v>13160</v>
      </c>
      <c r="I1504" s="209">
        <v>33.799999999999997</v>
      </c>
      <c r="J1504" s="209">
        <v>80.5</v>
      </c>
      <c r="K1504" s="209">
        <v>80.5</v>
      </c>
      <c r="L1504" s="209">
        <v>32</v>
      </c>
      <c r="M1504" s="209">
        <v>0.86544342507645255</v>
      </c>
      <c r="N1504" s="209">
        <v>4.9539</v>
      </c>
      <c r="O1504" s="209">
        <v>4.8505000000000003</v>
      </c>
      <c r="P1504" s="209">
        <v>0.23699999999999999</v>
      </c>
      <c r="Q1504" s="209">
        <v>0.19400000000000001</v>
      </c>
      <c r="R1504" s="209">
        <v>5.2877999999999998</v>
      </c>
      <c r="S1504" s="209">
        <v>2.5000000000000001E-2</v>
      </c>
      <c r="T1504" s="209">
        <v>2.1000000000000001E-2</v>
      </c>
      <c r="U1504" s="209">
        <v>0.02</v>
      </c>
      <c r="V1504" s="209">
        <v>0.02</v>
      </c>
      <c r="W1504" s="209">
        <v>0</v>
      </c>
      <c r="X1504" s="209" t="s">
        <v>1052</v>
      </c>
      <c r="Y1504" s="209" t="s">
        <v>89</v>
      </c>
      <c r="Z1504" s="209" t="s">
        <v>207</v>
      </c>
    </row>
    <row r="1505" spans="1:26" s="209" customFormat="1" ht="16.5" customHeight="1" x14ac:dyDescent="0.25">
      <c r="A1505" s="207">
        <v>4705</v>
      </c>
      <c r="B1505" s="208">
        <v>43143</v>
      </c>
      <c r="C1505" s="209" t="s">
        <v>849</v>
      </c>
      <c r="D1505" s="209">
        <v>65.3</v>
      </c>
      <c r="E1505" s="209">
        <v>71</v>
      </c>
      <c r="F1505" s="209" t="s">
        <v>187</v>
      </c>
      <c r="G1505" s="209">
        <v>916148</v>
      </c>
      <c r="H1505" s="209">
        <v>13160</v>
      </c>
      <c r="I1505" s="209">
        <v>33.6</v>
      </c>
      <c r="J1505" s="209">
        <v>76.5</v>
      </c>
      <c r="K1505" s="209">
        <v>76.5</v>
      </c>
      <c r="L1505" s="209">
        <v>32.200000000000003</v>
      </c>
      <c r="M1505" s="209">
        <v>0.86438607208307883</v>
      </c>
      <c r="N1505" s="209">
        <v>5.0342000000000002</v>
      </c>
      <c r="O1505" s="209">
        <v>4.9273999999999996</v>
      </c>
      <c r="P1505" s="209">
        <v>0.26900000000000002</v>
      </c>
      <c r="Q1505" s="209">
        <v>0.20100000000000001</v>
      </c>
      <c r="R1505" s="209">
        <v>5.2877999999999998</v>
      </c>
      <c r="S1505" s="209">
        <v>2.8000000000000001E-2</v>
      </c>
      <c r="T1505" s="209">
        <v>2.1999999999999999E-2</v>
      </c>
      <c r="U1505" s="209">
        <v>2.1999999999999999E-2</v>
      </c>
      <c r="V1505" s="209">
        <v>2.1999999999999999E-2</v>
      </c>
      <c r="W1505" s="209">
        <v>0</v>
      </c>
      <c r="X1505" s="209" t="s">
        <v>1052</v>
      </c>
      <c r="Y1505" s="209" t="s">
        <v>89</v>
      </c>
      <c r="Z1505" s="209" t="s">
        <v>207</v>
      </c>
    </row>
    <row r="1506" spans="1:26" s="209" customFormat="1" ht="16.5" customHeight="1" x14ac:dyDescent="0.25">
      <c r="A1506" s="207">
        <v>4704</v>
      </c>
      <c r="B1506" s="208">
        <v>43143</v>
      </c>
      <c r="C1506" s="209" t="s">
        <v>240</v>
      </c>
      <c r="D1506" s="209">
        <v>65.3</v>
      </c>
      <c r="E1506" s="209">
        <v>71</v>
      </c>
      <c r="F1506" s="209" t="s">
        <v>193</v>
      </c>
      <c r="G1506" s="209">
        <v>625212</v>
      </c>
      <c r="H1506" s="209">
        <v>13160</v>
      </c>
      <c r="I1506" s="209">
        <v>22</v>
      </c>
      <c r="J1506" s="209">
        <v>115</v>
      </c>
      <c r="K1506" s="209">
        <v>115</v>
      </c>
      <c r="L1506" s="209">
        <v>18.8</v>
      </c>
      <c r="M1506" s="209">
        <v>0.94145043246839644</v>
      </c>
      <c r="N1506" s="209">
        <v>5.2049000000000003</v>
      </c>
      <c r="O1506" s="209">
        <v>5.1924999999999999</v>
      </c>
      <c r="P1506" s="209">
        <v>0.85399999999999998</v>
      </c>
      <c r="Q1506" s="209">
        <v>0.77600000000000002</v>
      </c>
      <c r="R1506" s="209">
        <v>5.2877999999999998</v>
      </c>
      <c r="S1506" s="209">
        <v>8.6999999999999994E-2</v>
      </c>
      <c r="T1506" s="209">
        <v>7.9000000000000001E-2</v>
      </c>
      <c r="U1506" s="209">
        <v>7.8E-2</v>
      </c>
      <c r="V1506" s="209">
        <v>7.8E-2</v>
      </c>
      <c r="W1506" s="209">
        <v>0</v>
      </c>
      <c r="X1506" s="209" t="s">
        <v>1052</v>
      </c>
      <c r="Y1506" s="209" t="s">
        <v>89</v>
      </c>
      <c r="Z1506" s="209" t="s">
        <v>198</v>
      </c>
    </row>
    <row r="1507" spans="1:26" s="209" customFormat="1" ht="16.5" customHeight="1" x14ac:dyDescent="0.25">
      <c r="A1507" s="207">
        <v>4703</v>
      </c>
      <c r="B1507" s="208">
        <v>43142</v>
      </c>
      <c r="C1507" s="209" t="s">
        <v>219</v>
      </c>
      <c r="D1507" s="209">
        <v>68.5</v>
      </c>
      <c r="E1507" s="209">
        <v>45</v>
      </c>
      <c r="F1507" s="209" t="s">
        <v>193</v>
      </c>
      <c r="G1507" s="209">
        <v>625212</v>
      </c>
      <c r="H1507" s="209">
        <v>13160</v>
      </c>
      <c r="I1507" s="209">
        <v>21.9</v>
      </c>
      <c r="J1507" s="209">
        <v>115</v>
      </c>
      <c r="K1507" s="209">
        <v>115</v>
      </c>
      <c r="L1507" s="209">
        <v>18.7</v>
      </c>
      <c r="M1507" s="209">
        <v>0.94207723035952073</v>
      </c>
      <c r="N1507" s="209">
        <v>5.0351999999999997</v>
      </c>
      <c r="O1507" s="209">
        <v>4.9054000000000002</v>
      </c>
      <c r="P1507" s="209">
        <v>0.81499999999999995</v>
      </c>
      <c r="Q1507" s="209">
        <v>0.73299999999999998</v>
      </c>
      <c r="R1507" s="209">
        <v>5.2115</v>
      </c>
      <c r="S1507" s="209">
        <v>8.4000000000000005E-2</v>
      </c>
      <c r="T1507" s="209">
        <v>7.8E-2</v>
      </c>
      <c r="U1507" s="209">
        <v>7.5999999999999998E-2</v>
      </c>
      <c r="V1507" s="209">
        <v>7.5999999999999998E-2</v>
      </c>
      <c r="W1507" s="209">
        <v>0</v>
      </c>
      <c r="X1507" s="209" t="s">
        <v>1052</v>
      </c>
      <c r="Y1507" s="209" t="s">
        <v>89</v>
      </c>
      <c r="Z1507" s="209" t="s">
        <v>198</v>
      </c>
    </row>
    <row r="1508" spans="1:26" s="209" customFormat="1" ht="16.5" customHeight="1" x14ac:dyDescent="0.25">
      <c r="A1508" s="207">
        <v>4702</v>
      </c>
      <c r="B1508" s="208">
        <v>43142</v>
      </c>
      <c r="C1508" s="209" t="s">
        <v>372</v>
      </c>
      <c r="D1508" s="209">
        <v>65.7</v>
      </c>
      <c r="E1508" s="209">
        <v>63</v>
      </c>
      <c r="F1508" s="209" t="s">
        <v>187</v>
      </c>
      <c r="G1508" s="209">
        <v>916148</v>
      </c>
      <c r="H1508" s="209">
        <v>13160</v>
      </c>
      <c r="I1508" s="209">
        <v>35.799999999999997</v>
      </c>
      <c r="J1508" s="209">
        <v>83</v>
      </c>
      <c r="K1508" s="209">
        <v>83</v>
      </c>
      <c r="L1508" s="209">
        <v>33.700000000000003</v>
      </c>
      <c r="M1508" s="209">
        <v>0.85653753026634394</v>
      </c>
      <c r="N1508" s="209">
        <v>4.9936999999999996</v>
      </c>
      <c r="O1508" s="209">
        <v>5.0646000000000004</v>
      </c>
      <c r="P1508" s="209">
        <v>0.19400000000000001</v>
      </c>
      <c r="Q1508" s="209">
        <v>0.25700000000000001</v>
      </c>
      <c r="R1508" s="209">
        <v>5.2115</v>
      </c>
      <c r="S1508" s="209">
        <v>0.02</v>
      </c>
      <c r="T1508" s="209">
        <v>2.5999999999999999E-2</v>
      </c>
      <c r="U1508" s="209">
        <v>0.02</v>
      </c>
      <c r="V1508" s="209">
        <v>0.02</v>
      </c>
      <c r="W1508" s="209">
        <v>0</v>
      </c>
      <c r="X1508" s="209" t="s">
        <v>1052</v>
      </c>
      <c r="Y1508" s="209" t="s">
        <v>89</v>
      </c>
      <c r="Z1508" s="209" t="s">
        <v>207</v>
      </c>
    </row>
    <row r="1509" spans="1:26" s="209" customFormat="1" ht="16.5" customHeight="1" x14ac:dyDescent="0.25">
      <c r="A1509" s="207">
        <v>4701</v>
      </c>
      <c r="B1509" s="208">
        <v>43142</v>
      </c>
      <c r="C1509" s="209" t="s">
        <v>232</v>
      </c>
      <c r="D1509" s="209">
        <v>65.7</v>
      </c>
      <c r="E1509" s="209">
        <v>63</v>
      </c>
      <c r="F1509" s="209" t="s">
        <v>187</v>
      </c>
      <c r="G1509" s="209">
        <v>916148</v>
      </c>
      <c r="H1509" s="209">
        <v>13160</v>
      </c>
      <c r="I1509" s="209">
        <v>33.799999999999997</v>
      </c>
      <c r="J1509" s="209">
        <v>80.5</v>
      </c>
      <c r="K1509" s="209">
        <v>80.5</v>
      </c>
      <c r="L1509" s="209">
        <v>32</v>
      </c>
      <c r="M1509" s="209">
        <v>0.86544342507645255</v>
      </c>
      <c r="N1509" s="209">
        <v>5.1360999999999999</v>
      </c>
      <c r="O1509" s="209">
        <v>5.0233999999999996</v>
      </c>
      <c r="P1509" s="209">
        <v>0.32800000000000001</v>
      </c>
      <c r="Q1509" s="209">
        <v>0.27700000000000002</v>
      </c>
      <c r="R1509" s="209">
        <v>5.2115</v>
      </c>
      <c r="S1509" s="209">
        <v>3.3000000000000002E-2</v>
      </c>
      <c r="T1509" s="209">
        <v>2.9000000000000001E-2</v>
      </c>
      <c r="U1509" s="209">
        <v>2.7E-2</v>
      </c>
      <c r="V1509" s="209">
        <v>2.7E-2</v>
      </c>
      <c r="W1509" s="209">
        <v>0</v>
      </c>
      <c r="X1509" s="209" t="s">
        <v>1052</v>
      </c>
      <c r="Y1509" s="209" t="s">
        <v>89</v>
      </c>
      <c r="Z1509" s="209" t="s">
        <v>207</v>
      </c>
    </row>
    <row r="1510" spans="1:26" s="209" customFormat="1" ht="16.5" customHeight="1" x14ac:dyDescent="0.25">
      <c r="A1510" s="207">
        <v>4700</v>
      </c>
      <c r="B1510" s="208">
        <v>43142</v>
      </c>
      <c r="C1510" s="209" t="s">
        <v>435</v>
      </c>
      <c r="D1510" s="209">
        <v>65.7</v>
      </c>
      <c r="E1510" s="209">
        <v>63</v>
      </c>
      <c r="F1510" s="209" t="s">
        <v>193</v>
      </c>
      <c r="G1510" s="209">
        <v>625212</v>
      </c>
      <c r="H1510" s="209">
        <v>13160</v>
      </c>
      <c r="I1510" s="209">
        <v>22.5</v>
      </c>
      <c r="J1510" s="209">
        <v>115</v>
      </c>
      <c r="K1510" s="209">
        <v>115</v>
      </c>
      <c r="L1510" s="209">
        <v>19.3</v>
      </c>
      <c r="M1510" s="209">
        <v>0.93832891246684347</v>
      </c>
      <c r="N1510" s="209">
        <v>4.8544999999999998</v>
      </c>
      <c r="O1510" s="209">
        <v>5.0346000000000002</v>
      </c>
      <c r="P1510" s="209">
        <v>0.78500000000000003</v>
      </c>
      <c r="Q1510" s="209">
        <v>0.76900000000000002</v>
      </c>
      <c r="R1510" s="209">
        <v>5.2115</v>
      </c>
      <c r="S1510" s="209">
        <v>8.4000000000000005E-2</v>
      </c>
      <c r="T1510" s="209">
        <v>0.08</v>
      </c>
      <c r="U1510" s="209">
        <v>7.6999999999999999E-2</v>
      </c>
      <c r="V1510" s="209">
        <v>7.6999999999999999E-2</v>
      </c>
      <c r="W1510" s="209">
        <v>0</v>
      </c>
      <c r="X1510" s="209" t="s">
        <v>1052</v>
      </c>
      <c r="Y1510" s="209" t="s">
        <v>89</v>
      </c>
      <c r="Z1510" s="209" t="s">
        <v>198</v>
      </c>
    </row>
    <row r="1511" spans="1:26" s="209" customFormat="1" ht="16.5" customHeight="1" x14ac:dyDescent="0.25">
      <c r="A1511" s="207">
        <v>4699</v>
      </c>
      <c r="B1511" s="208">
        <v>43142</v>
      </c>
      <c r="C1511" s="209" t="s">
        <v>229</v>
      </c>
      <c r="D1511" s="209">
        <v>65.7</v>
      </c>
      <c r="E1511" s="209">
        <v>63</v>
      </c>
      <c r="F1511" s="209" t="s">
        <v>193</v>
      </c>
      <c r="G1511" s="209">
        <v>625212</v>
      </c>
      <c r="H1511" s="209">
        <v>13160</v>
      </c>
      <c r="I1511" s="209">
        <v>22.5</v>
      </c>
      <c r="J1511" s="209">
        <v>115</v>
      </c>
      <c r="K1511" s="209">
        <v>115</v>
      </c>
      <c r="L1511" s="209">
        <v>19.3</v>
      </c>
      <c r="M1511" s="209">
        <v>0.93832891246684347</v>
      </c>
      <c r="N1511" s="209">
        <v>4.9722999999999997</v>
      </c>
      <c r="O1511" s="209">
        <v>5.1654</v>
      </c>
      <c r="P1511" s="209">
        <v>0.48799999999999999</v>
      </c>
      <c r="Q1511" s="209">
        <v>0.48499999999999999</v>
      </c>
      <c r="R1511" s="209">
        <v>5.2115</v>
      </c>
      <c r="S1511" s="209">
        <v>5.0999999999999997E-2</v>
      </c>
      <c r="T1511" s="209">
        <v>4.9000000000000002E-2</v>
      </c>
      <c r="U1511" s="209">
        <v>4.7E-2</v>
      </c>
      <c r="V1511" s="209">
        <v>4.7E-2</v>
      </c>
      <c r="W1511" s="209">
        <v>0</v>
      </c>
      <c r="X1511" s="209" t="s">
        <v>1052</v>
      </c>
      <c r="Y1511" s="209" t="s">
        <v>89</v>
      </c>
      <c r="Z1511" s="209" t="s">
        <v>198</v>
      </c>
    </row>
    <row r="1512" spans="1:26" s="209" customFormat="1" ht="16.5" customHeight="1" x14ac:dyDescent="0.25">
      <c r="A1512" s="207">
        <v>4698</v>
      </c>
      <c r="B1512" s="208">
        <v>43142</v>
      </c>
      <c r="C1512" s="209" t="s">
        <v>233</v>
      </c>
      <c r="D1512" s="209">
        <v>65.7</v>
      </c>
      <c r="E1512" s="209">
        <v>63</v>
      </c>
      <c r="F1512" s="209" t="s">
        <v>193</v>
      </c>
      <c r="G1512" s="209">
        <v>625212</v>
      </c>
      <c r="H1512" s="209">
        <v>13160</v>
      </c>
      <c r="I1512" s="209">
        <v>22.4</v>
      </c>
      <c r="J1512" s="209">
        <v>115</v>
      </c>
      <c r="K1512" s="209">
        <v>115</v>
      </c>
      <c r="L1512" s="209">
        <v>19.2</v>
      </c>
      <c r="M1512" s="209">
        <v>0.93895155938951569</v>
      </c>
      <c r="N1512" s="209">
        <v>5.0312000000000001</v>
      </c>
      <c r="O1512" s="209">
        <v>4.9745999999999997</v>
      </c>
      <c r="P1512" s="209">
        <v>0.47499999999999998</v>
      </c>
      <c r="Q1512" s="209">
        <v>0.54800000000000004</v>
      </c>
      <c r="R1512" s="209">
        <v>5.2115</v>
      </c>
      <c r="S1512" s="209">
        <v>4.9000000000000002E-2</v>
      </c>
      <c r="T1512" s="209">
        <v>5.7000000000000002E-2</v>
      </c>
      <c r="U1512" s="209">
        <v>0.05</v>
      </c>
      <c r="V1512" s="209">
        <v>0.05</v>
      </c>
      <c r="W1512" s="209">
        <v>0</v>
      </c>
      <c r="X1512" s="209" t="s">
        <v>1052</v>
      </c>
      <c r="Y1512" s="209" t="s">
        <v>89</v>
      </c>
      <c r="Z1512" s="209" t="s">
        <v>198</v>
      </c>
    </row>
    <row r="1513" spans="1:26" s="209" customFormat="1" ht="16.5" customHeight="1" x14ac:dyDescent="0.25">
      <c r="A1513" s="207">
        <v>4697</v>
      </c>
      <c r="B1513" s="208">
        <v>43142</v>
      </c>
      <c r="C1513" s="209" t="s">
        <v>1039</v>
      </c>
      <c r="D1513" s="209">
        <v>65.7</v>
      </c>
      <c r="E1513" s="209">
        <v>63</v>
      </c>
      <c r="F1513" s="209" t="s">
        <v>193</v>
      </c>
      <c r="G1513" s="209">
        <v>625212</v>
      </c>
      <c r="H1513" s="209">
        <v>13160</v>
      </c>
      <c r="I1513" s="209">
        <v>22.5</v>
      </c>
      <c r="J1513" s="209">
        <v>115</v>
      </c>
      <c r="K1513" s="209">
        <v>115</v>
      </c>
      <c r="L1513" s="209">
        <v>19.3</v>
      </c>
      <c r="M1513" s="209">
        <v>0.93832891246684347</v>
      </c>
      <c r="N1513" s="209">
        <v>5.0587</v>
      </c>
      <c r="O1513" s="209">
        <v>4.9804000000000004</v>
      </c>
      <c r="P1513" s="209">
        <v>0.51300000000000001</v>
      </c>
      <c r="Q1513" s="209">
        <v>0.56200000000000006</v>
      </c>
      <c r="R1513" s="209">
        <v>5.2115</v>
      </c>
      <c r="S1513" s="209">
        <v>5.2999999999999999E-2</v>
      </c>
      <c r="T1513" s="209">
        <v>5.8999999999999997E-2</v>
      </c>
      <c r="U1513" s="209">
        <v>5.2999999999999999E-2</v>
      </c>
      <c r="V1513" s="209">
        <v>5.2999999999999999E-2</v>
      </c>
      <c r="W1513" s="209">
        <v>0</v>
      </c>
      <c r="X1513" s="209" t="s">
        <v>1052</v>
      </c>
      <c r="Y1513" s="209" t="s">
        <v>89</v>
      </c>
      <c r="Z1513" s="209" t="s">
        <v>198</v>
      </c>
    </row>
    <row r="1514" spans="1:26" s="209" customFormat="1" ht="16.5" customHeight="1" x14ac:dyDescent="0.25">
      <c r="A1514" s="207">
        <v>4696</v>
      </c>
      <c r="B1514" s="208">
        <v>43141</v>
      </c>
      <c r="C1514" s="209" t="s">
        <v>350</v>
      </c>
      <c r="D1514" s="209">
        <v>70.900000000000006</v>
      </c>
      <c r="E1514" s="209">
        <v>47</v>
      </c>
      <c r="F1514" s="209" t="s">
        <v>193</v>
      </c>
      <c r="G1514" s="209">
        <v>625212</v>
      </c>
      <c r="H1514" s="209">
        <v>13160</v>
      </c>
      <c r="I1514" s="209">
        <v>22.4</v>
      </c>
      <c r="J1514" s="209">
        <v>115</v>
      </c>
      <c r="K1514" s="209">
        <v>115</v>
      </c>
      <c r="L1514" s="209">
        <v>19.2</v>
      </c>
      <c r="M1514" s="209">
        <v>0.93895155938951569</v>
      </c>
      <c r="N1514" s="209">
        <v>5.2047999999999996</v>
      </c>
      <c r="O1514" s="209">
        <v>5.0034000000000001</v>
      </c>
      <c r="P1514" s="209">
        <v>0.58899999999999997</v>
      </c>
      <c r="Q1514" s="209">
        <v>0.48799999999999999</v>
      </c>
      <c r="R1514" s="209">
        <v>5.1978</v>
      </c>
      <c r="S1514" s="209">
        <v>5.8999999999999997E-2</v>
      </c>
      <c r="T1514" s="209">
        <v>5.0999999999999997E-2</v>
      </c>
      <c r="U1514" s="209">
        <v>5.1999999999999998E-2</v>
      </c>
      <c r="V1514" s="209">
        <v>5.1999999999999998E-2</v>
      </c>
      <c r="W1514" s="209">
        <v>0</v>
      </c>
      <c r="X1514" s="209" t="s">
        <v>1052</v>
      </c>
      <c r="Y1514" s="209" t="s">
        <v>89</v>
      </c>
      <c r="Z1514" s="209" t="s">
        <v>198</v>
      </c>
    </row>
    <row r="1515" spans="1:26" s="209" customFormat="1" ht="16.5" customHeight="1" x14ac:dyDescent="0.25">
      <c r="A1515" s="207">
        <v>4695</v>
      </c>
      <c r="B1515" s="208">
        <v>43141</v>
      </c>
      <c r="C1515" s="209" t="s">
        <v>1261</v>
      </c>
      <c r="D1515" s="209">
        <v>70.900000000000006</v>
      </c>
      <c r="E1515" s="209">
        <v>47</v>
      </c>
      <c r="F1515" s="209" t="s">
        <v>193</v>
      </c>
      <c r="G1515" s="209">
        <v>625212</v>
      </c>
      <c r="H1515" s="209">
        <v>13160</v>
      </c>
      <c r="I1515" s="209">
        <v>22.4</v>
      </c>
      <c r="J1515" s="209">
        <v>115</v>
      </c>
      <c r="K1515" s="209">
        <v>115</v>
      </c>
      <c r="L1515" s="209">
        <v>19.2</v>
      </c>
      <c r="M1515" s="209">
        <v>0.93895155938951569</v>
      </c>
      <c r="N1515" s="209">
        <v>4.9762000000000004</v>
      </c>
      <c r="O1515" s="209">
        <v>5.0133999999999999</v>
      </c>
      <c r="P1515" s="209">
        <v>0.40799999999999997</v>
      </c>
      <c r="Q1515" s="209">
        <v>0.39800000000000002</v>
      </c>
      <c r="R1515" s="209">
        <v>5.1978</v>
      </c>
      <c r="S1515" s="209">
        <v>4.2999999999999997E-2</v>
      </c>
      <c r="T1515" s="209">
        <v>4.1000000000000002E-2</v>
      </c>
      <c r="U1515" s="209">
        <v>3.9E-2</v>
      </c>
      <c r="V1515" s="209">
        <v>3.9E-2</v>
      </c>
      <c r="W1515" s="209">
        <v>0</v>
      </c>
      <c r="X1515" s="209" t="s">
        <v>1052</v>
      </c>
      <c r="Y1515" s="209" t="s">
        <v>89</v>
      </c>
      <c r="Z1515" s="209" t="s">
        <v>198</v>
      </c>
    </row>
    <row r="1516" spans="1:26" s="209" customFormat="1" ht="16.5" customHeight="1" x14ac:dyDescent="0.25">
      <c r="A1516" s="207">
        <v>4694</v>
      </c>
      <c r="B1516" s="208">
        <v>43141</v>
      </c>
      <c r="C1516" s="209" t="s">
        <v>996</v>
      </c>
      <c r="D1516" s="209">
        <v>70.900000000000006</v>
      </c>
      <c r="E1516" s="209">
        <v>47</v>
      </c>
      <c r="F1516" s="209" t="s">
        <v>187</v>
      </c>
      <c r="G1516" s="209">
        <v>916148</v>
      </c>
      <c r="H1516" s="209">
        <v>13160</v>
      </c>
      <c r="I1516" s="209">
        <v>33.9</v>
      </c>
      <c r="J1516" s="209">
        <v>81</v>
      </c>
      <c r="K1516" s="209">
        <v>81</v>
      </c>
      <c r="L1516" s="209">
        <v>32.1</v>
      </c>
      <c r="M1516" s="209">
        <v>0.86491442542787289</v>
      </c>
      <c r="N1516" s="209">
        <v>5.0340999999999996</v>
      </c>
      <c r="O1516" s="209">
        <v>5.2031000000000001</v>
      </c>
      <c r="P1516" s="209">
        <v>0.22700000000000001</v>
      </c>
      <c r="Q1516" s="209">
        <v>0.27400000000000002</v>
      </c>
      <c r="R1516" s="209">
        <v>5.1978</v>
      </c>
      <c r="S1516" s="209">
        <v>2.3E-2</v>
      </c>
      <c r="T1516" s="209">
        <v>2.7E-2</v>
      </c>
      <c r="U1516" s="209">
        <v>2.1999999999999999E-2</v>
      </c>
      <c r="V1516" s="209">
        <v>2.1999999999999999E-2</v>
      </c>
      <c r="W1516" s="209">
        <v>0</v>
      </c>
      <c r="X1516" s="209" t="s">
        <v>1052</v>
      </c>
      <c r="Y1516" s="209" t="s">
        <v>89</v>
      </c>
      <c r="Z1516" s="209" t="s">
        <v>207</v>
      </c>
    </row>
    <row r="1517" spans="1:26" s="209" customFormat="1" ht="16.5" customHeight="1" x14ac:dyDescent="0.25">
      <c r="A1517" s="207">
        <v>4693</v>
      </c>
      <c r="B1517" s="208">
        <v>43141</v>
      </c>
      <c r="C1517" s="209" t="s">
        <v>533</v>
      </c>
      <c r="D1517" s="209">
        <v>70.900000000000006</v>
      </c>
      <c r="E1517" s="209">
        <v>47</v>
      </c>
      <c r="F1517" s="209" t="s">
        <v>193</v>
      </c>
      <c r="G1517" s="209">
        <v>625212</v>
      </c>
      <c r="H1517" s="209">
        <v>13160</v>
      </c>
      <c r="I1517" s="209">
        <v>23.3</v>
      </c>
      <c r="J1517" s="209">
        <v>115</v>
      </c>
      <c r="K1517" s="209">
        <v>115</v>
      </c>
      <c r="L1517" s="209">
        <v>20.100000000000001</v>
      </c>
      <c r="M1517" s="209">
        <v>0.9333773087071241</v>
      </c>
      <c r="N1517" s="209">
        <v>4.8761999999999999</v>
      </c>
      <c r="O1517" s="209">
        <v>5.1649000000000003</v>
      </c>
      <c r="P1517" s="209">
        <v>0.50600000000000001</v>
      </c>
      <c r="Q1517" s="209">
        <v>0.59199999999999997</v>
      </c>
      <c r="R1517" s="209">
        <v>5.1978</v>
      </c>
      <c r="S1517" s="209">
        <v>5.3999999999999999E-2</v>
      </c>
      <c r="T1517" s="209">
        <v>0.06</v>
      </c>
      <c r="U1517" s="209">
        <v>5.2999999999999999E-2</v>
      </c>
      <c r="V1517" s="209">
        <v>5.2999999999999999E-2</v>
      </c>
      <c r="W1517" s="209">
        <v>0</v>
      </c>
      <c r="X1517" s="209" t="s">
        <v>1052</v>
      </c>
      <c r="Y1517" s="209" t="s">
        <v>89</v>
      </c>
      <c r="Z1517" s="209" t="s">
        <v>198</v>
      </c>
    </row>
    <row r="1518" spans="1:26" s="209" customFormat="1" ht="16.5" customHeight="1" x14ac:dyDescent="0.25">
      <c r="A1518" s="207">
        <v>4692</v>
      </c>
      <c r="B1518" s="208">
        <v>43141</v>
      </c>
      <c r="C1518" s="209" t="s">
        <v>1260</v>
      </c>
      <c r="D1518" s="209">
        <v>70.900000000000006</v>
      </c>
      <c r="E1518" s="209">
        <v>47</v>
      </c>
      <c r="F1518" s="209" t="s">
        <v>193</v>
      </c>
      <c r="G1518" s="209">
        <v>625212</v>
      </c>
      <c r="H1518" s="209">
        <v>13160</v>
      </c>
      <c r="I1518" s="209">
        <v>23.2</v>
      </c>
      <c r="J1518" s="209">
        <v>115</v>
      </c>
      <c r="K1518" s="209">
        <v>115</v>
      </c>
      <c r="L1518" s="209">
        <v>20</v>
      </c>
      <c r="M1518" s="209">
        <v>0.93399339933993397</v>
      </c>
      <c r="N1518" s="209">
        <v>5.0346000000000002</v>
      </c>
      <c r="O1518" s="209">
        <v>4.9794</v>
      </c>
      <c r="P1518" s="209">
        <v>0.54600000000000004</v>
      </c>
      <c r="Q1518" s="209">
        <v>0.622</v>
      </c>
      <c r="R1518" s="209">
        <v>5.1978</v>
      </c>
      <c r="S1518" s="209">
        <v>5.6000000000000001E-2</v>
      </c>
      <c r="T1518" s="209">
        <v>6.5000000000000002E-2</v>
      </c>
      <c r="U1518" s="209">
        <v>5.7000000000000002E-2</v>
      </c>
      <c r="V1518" s="209">
        <v>5.7000000000000002E-2</v>
      </c>
      <c r="W1518" s="209">
        <v>0</v>
      </c>
      <c r="X1518" s="209" t="s">
        <v>1052</v>
      </c>
      <c r="Y1518" s="209" t="s">
        <v>89</v>
      </c>
      <c r="Z1518" s="209" t="s">
        <v>198</v>
      </c>
    </row>
    <row r="1519" spans="1:26" s="209" customFormat="1" ht="16.5" customHeight="1" x14ac:dyDescent="0.25">
      <c r="A1519" s="207">
        <v>4691</v>
      </c>
      <c r="B1519" s="208">
        <v>43141</v>
      </c>
      <c r="C1519" s="209" t="s">
        <v>1259</v>
      </c>
      <c r="D1519" s="209">
        <v>70.900000000000006</v>
      </c>
      <c r="E1519" s="209">
        <v>47</v>
      </c>
      <c r="F1519" s="209" t="s">
        <v>193</v>
      </c>
      <c r="G1519" s="209">
        <v>625212</v>
      </c>
      <c r="H1519" s="209">
        <v>13160</v>
      </c>
      <c r="I1519" s="209">
        <v>23.2</v>
      </c>
      <c r="J1519" s="209">
        <v>115</v>
      </c>
      <c r="K1519" s="209">
        <v>115</v>
      </c>
      <c r="L1519" s="209">
        <v>20</v>
      </c>
      <c r="M1519" s="209">
        <v>0.93399339933993397</v>
      </c>
      <c r="N1519" s="209">
        <v>5.0164</v>
      </c>
      <c r="O1519" s="209">
        <v>4.9466999999999999</v>
      </c>
      <c r="P1519" s="209">
        <v>0.50900000000000001</v>
      </c>
      <c r="Q1519" s="209">
        <v>0.58299999999999996</v>
      </c>
      <c r="R1519" s="209">
        <v>5.1978</v>
      </c>
      <c r="S1519" s="209">
        <v>5.2999999999999999E-2</v>
      </c>
      <c r="T1519" s="209">
        <v>6.0999999999999999E-2</v>
      </c>
      <c r="U1519" s="209">
        <v>5.2999999999999999E-2</v>
      </c>
      <c r="V1519" s="209">
        <v>5.2999999999999999E-2</v>
      </c>
      <c r="W1519" s="209">
        <v>0</v>
      </c>
      <c r="X1519" s="209" t="s">
        <v>1052</v>
      </c>
      <c r="Y1519" s="209" t="s">
        <v>89</v>
      </c>
      <c r="Z1519" s="209" t="s">
        <v>198</v>
      </c>
    </row>
    <row r="1520" spans="1:26" s="209" customFormat="1" ht="16.5" customHeight="1" x14ac:dyDescent="0.25">
      <c r="A1520" s="207">
        <v>4690</v>
      </c>
      <c r="B1520" s="208">
        <v>43141</v>
      </c>
      <c r="C1520" s="209" t="s">
        <v>414</v>
      </c>
      <c r="D1520" s="209">
        <v>70.900000000000006</v>
      </c>
      <c r="E1520" s="209">
        <v>47</v>
      </c>
      <c r="F1520" s="209" t="s">
        <v>187</v>
      </c>
      <c r="G1520" s="209">
        <v>916148</v>
      </c>
      <c r="H1520" s="209">
        <v>13160</v>
      </c>
      <c r="I1520" s="209">
        <v>34.4</v>
      </c>
      <c r="J1520" s="209">
        <v>78.5</v>
      </c>
      <c r="K1520" s="209">
        <v>78.5</v>
      </c>
      <c r="L1520" s="209">
        <v>32.799999999999997</v>
      </c>
      <c r="M1520" s="209">
        <v>0.86122945830797315</v>
      </c>
      <c r="N1520" s="209">
        <v>4.8215000000000003</v>
      </c>
      <c r="O1520" s="209">
        <v>4.9946000000000002</v>
      </c>
      <c r="P1520" s="209">
        <v>0.24299999999999999</v>
      </c>
      <c r="Q1520" s="209">
        <v>0.19500000000000001</v>
      </c>
      <c r="R1520" s="209">
        <v>5.1978</v>
      </c>
      <c r="S1520" s="209">
        <v>2.5999999999999999E-2</v>
      </c>
      <c r="T1520" s="209">
        <v>0.02</v>
      </c>
      <c r="U1520" s="209">
        <v>0.02</v>
      </c>
      <c r="V1520" s="209">
        <v>0.02</v>
      </c>
      <c r="W1520" s="209">
        <v>0</v>
      </c>
      <c r="X1520" s="209" t="s">
        <v>1052</v>
      </c>
      <c r="Y1520" s="209" t="s">
        <v>89</v>
      </c>
      <c r="Z1520" s="209" t="s">
        <v>207</v>
      </c>
    </row>
    <row r="1521" spans="1:26" s="209" customFormat="1" ht="16.5" customHeight="1" x14ac:dyDescent="0.25">
      <c r="A1521" s="207">
        <v>4689</v>
      </c>
      <c r="B1521" s="208">
        <v>43141</v>
      </c>
      <c r="C1521" s="209" t="s">
        <v>1258</v>
      </c>
      <c r="D1521" s="209">
        <v>70.900000000000006</v>
      </c>
      <c r="E1521" s="209">
        <v>47</v>
      </c>
      <c r="F1521" s="209" t="s">
        <v>187</v>
      </c>
      <c r="G1521" s="209">
        <v>916148</v>
      </c>
      <c r="H1521" s="209">
        <v>13160</v>
      </c>
      <c r="I1521" s="209">
        <v>34.6</v>
      </c>
      <c r="J1521" s="209">
        <v>80.5</v>
      </c>
      <c r="K1521" s="209">
        <v>80.5</v>
      </c>
      <c r="L1521" s="209">
        <v>32.799999999999997</v>
      </c>
      <c r="M1521" s="209">
        <v>0.86122945830797315</v>
      </c>
      <c r="N1521" s="209">
        <v>5.0216000000000003</v>
      </c>
      <c r="O1521" s="209">
        <v>5.1134000000000004</v>
      </c>
      <c r="P1521" s="209">
        <v>0.254</v>
      </c>
      <c r="Q1521" s="209">
        <v>0.22</v>
      </c>
      <c r="R1521" s="209">
        <v>5.1978</v>
      </c>
      <c r="S1521" s="209">
        <v>2.5999999999999999E-2</v>
      </c>
      <c r="T1521" s="209">
        <v>2.1999999999999999E-2</v>
      </c>
      <c r="U1521" s="209">
        <v>2.1000000000000001E-2</v>
      </c>
      <c r="V1521" s="209">
        <v>2.1000000000000001E-2</v>
      </c>
      <c r="W1521" s="209">
        <v>0</v>
      </c>
      <c r="X1521" s="209" t="s">
        <v>1052</v>
      </c>
      <c r="Y1521" s="209" t="s">
        <v>89</v>
      </c>
      <c r="Z1521" s="209" t="s">
        <v>207</v>
      </c>
    </row>
    <row r="1522" spans="1:26" s="209" customFormat="1" ht="16.5" customHeight="1" x14ac:dyDescent="0.25">
      <c r="A1522" s="207">
        <v>4688</v>
      </c>
      <c r="B1522" s="208">
        <v>43141</v>
      </c>
      <c r="C1522" s="209" t="s">
        <v>1257</v>
      </c>
      <c r="D1522" s="209">
        <v>70.900000000000006</v>
      </c>
      <c r="E1522" s="209">
        <v>47</v>
      </c>
      <c r="F1522" s="209" t="s">
        <v>193</v>
      </c>
      <c r="G1522" s="209">
        <v>625212</v>
      </c>
      <c r="H1522" s="209">
        <v>13160</v>
      </c>
      <c r="I1522" s="209">
        <v>23.3</v>
      </c>
      <c r="J1522" s="209">
        <v>115</v>
      </c>
      <c r="K1522" s="209">
        <v>115</v>
      </c>
      <c r="L1522" s="209">
        <v>20.100000000000001</v>
      </c>
      <c r="M1522" s="209">
        <v>0.9333773087071241</v>
      </c>
      <c r="N1522" s="209">
        <v>4.9044999999999996</v>
      </c>
      <c r="O1522" s="209">
        <v>5.0467000000000004</v>
      </c>
      <c r="P1522" s="209">
        <v>0.58399999999999996</v>
      </c>
      <c r="Q1522" s="209">
        <v>0.52400000000000002</v>
      </c>
      <c r="R1522" s="209">
        <v>5.1978</v>
      </c>
      <c r="S1522" s="209">
        <v>6.2E-2</v>
      </c>
      <c r="T1522" s="209">
        <v>5.3999999999999999E-2</v>
      </c>
      <c r="U1522" s="209">
        <v>5.3999999999999999E-2</v>
      </c>
      <c r="V1522" s="209">
        <v>5.3999999999999999E-2</v>
      </c>
      <c r="W1522" s="209">
        <v>0</v>
      </c>
      <c r="X1522" s="209" t="s">
        <v>1052</v>
      </c>
      <c r="Y1522" s="209" t="s">
        <v>89</v>
      </c>
      <c r="Z1522" s="209" t="s">
        <v>198</v>
      </c>
    </row>
    <row r="1523" spans="1:26" s="209" customFormat="1" ht="16.5" customHeight="1" x14ac:dyDescent="0.25">
      <c r="A1523" s="207">
        <v>4687</v>
      </c>
      <c r="B1523" s="208">
        <v>43141</v>
      </c>
      <c r="C1523" s="209" t="s">
        <v>669</v>
      </c>
      <c r="D1523" s="209">
        <v>70.900000000000006</v>
      </c>
      <c r="E1523" s="209">
        <v>47</v>
      </c>
      <c r="F1523" s="209" t="s">
        <v>187</v>
      </c>
      <c r="G1523" s="209">
        <v>916148</v>
      </c>
      <c r="H1523" s="209">
        <v>13160</v>
      </c>
      <c r="I1523" s="209">
        <v>35.299999999999997</v>
      </c>
      <c r="J1523" s="209">
        <v>75</v>
      </c>
      <c r="K1523" s="209">
        <v>75</v>
      </c>
      <c r="L1523" s="209">
        <v>34</v>
      </c>
      <c r="M1523" s="209">
        <v>0.85498489425981872</v>
      </c>
      <c r="N1523" s="209">
        <v>5.0354999999999999</v>
      </c>
      <c r="O1523" s="209">
        <v>4.8773</v>
      </c>
      <c r="P1523" s="209">
        <v>0.19400000000000001</v>
      </c>
      <c r="Q1523" s="209">
        <v>0.185</v>
      </c>
      <c r="R1523" s="209">
        <v>5.1978</v>
      </c>
      <c r="S1523" s="209">
        <v>0.02</v>
      </c>
      <c r="T1523" s="209">
        <v>0.02</v>
      </c>
      <c r="U1523" s="209">
        <v>1.7000000000000001E-2</v>
      </c>
      <c r="V1523" s="209">
        <v>1.7000000000000001E-2</v>
      </c>
      <c r="W1523" s="209">
        <v>0</v>
      </c>
      <c r="X1523" s="209" t="s">
        <v>1052</v>
      </c>
      <c r="Y1523" s="209" t="s">
        <v>89</v>
      </c>
      <c r="Z1523" s="209" t="s">
        <v>207</v>
      </c>
    </row>
    <row r="1524" spans="1:26" s="209" customFormat="1" ht="16.5" customHeight="1" x14ac:dyDescent="0.25">
      <c r="A1524" s="207">
        <v>4686</v>
      </c>
      <c r="B1524" s="208">
        <v>43140</v>
      </c>
      <c r="C1524" s="209" t="s">
        <v>1242</v>
      </c>
      <c r="D1524" s="209">
        <v>72.5</v>
      </c>
      <c r="E1524" s="209">
        <v>39</v>
      </c>
      <c r="F1524" s="209" t="s">
        <v>291</v>
      </c>
      <c r="G1524" s="209">
        <v>521333</v>
      </c>
      <c r="H1524" s="209">
        <v>13160</v>
      </c>
      <c r="I1524" s="209">
        <v>16.600000000000001</v>
      </c>
      <c r="J1524" s="209">
        <v>113</v>
      </c>
      <c r="K1524" s="209">
        <v>113</v>
      </c>
      <c r="L1524" s="209">
        <v>13.9</v>
      </c>
      <c r="M1524" s="209">
        <v>0.97317744154057773</v>
      </c>
      <c r="N1524" s="209">
        <v>2.1456</v>
      </c>
      <c r="O1524" s="209">
        <v>1.9736</v>
      </c>
      <c r="P1524" s="209">
        <v>2.2799999999999998</v>
      </c>
      <c r="Q1524" s="209">
        <v>2.0419999999999998</v>
      </c>
      <c r="R1524" s="209">
        <v>5.0164999999999997</v>
      </c>
      <c r="S1524" s="209">
        <v>0.53300000000000003</v>
      </c>
      <c r="T1524" s="209">
        <v>0.51900000000000002</v>
      </c>
      <c r="U1524" s="209">
        <v>0.51200000000000001</v>
      </c>
      <c r="V1524" s="209">
        <v>0.51200000000000001</v>
      </c>
      <c r="W1524" s="209">
        <v>0</v>
      </c>
      <c r="X1524" s="209" t="s">
        <v>1052</v>
      </c>
      <c r="Y1524" s="209" t="s">
        <v>89</v>
      </c>
      <c r="Z1524" s="209" t="s">
        <v>198</v>
      </c>
    </row>
    <row r="1525" spans="1:26" s="209" customFormat="1" ht="16.5" customHeight="1" x14ac:dyDescent="0.25">
      <c r="A1525" s="207">
        <v>4685</v>
      </c>
      <c r="B1525" s="208">
        <v>43140</v>
      </c>
      <c r="C1525" s="209" t="s">
        <v>793</v>
      </c>
      <c r="D1525" s="209">
        <v>72.5</v>
      </c>
      <c r="E1525" s="209">
        <v>39</v>
      </c>
      <c r="F1525" s="209" t="s">
        <v>291</v>
      </c>
      <c r="G1525" s="209">
        <v>521333</v>
      </c>
      <c r="H1525" s="209">
        <v>13160</v>
      </c>
      <c r="I1525" s="209">
        <v>16.7</v>
      </c>
      <c r="J1525" s="209">
        <v>113</v>
      </c>
      <c r="K1525" s="209">
        <v>113</v>
      </c>
      <c r="L1525" s="209">
        <v>13.9</v>
      </c>
      <c r="M1525" s="209">
        <v>0.97317744154057773</v>
      </c>
      <c r="N1525" s="209">
        <v>2.0806</v>
      </c>
      <c r="O1525" s="209">
        <v>2.0057</v>
      </c>
      <c r="P1525" s="209">
        <v>2.1360000000000001</v>
      </c>
      <c r="Q1525" s="209">
        <v>2.0830000000000002</v>
      </c>
      <c r="R1525" s="209">
        <v>5.0164999999999997</v>
      </c>
      <c r="S1525" s="209">
        <v>0.51500000000000001</v>
      </c>
      <c r="T1525" s="209">
        <v>0.52100000000000002</v>
      </c>
      <c r="U1525" s="209">
        <v>0.504</v>
      </c>
      <c r="V1525" s="209">
        <v>0.504</v>
      </c>
      <c r="W1525" s="209">
        <v>0</v>
      </c>
      <c r="X1525" s="209" t="s">
        <v>1052</v>
      </c>
      <c r="Y1525" s="209" t="s">
        <v>89</v>
      </c>
      <c r="Z1525" s="209" t="s">
        <v>198</v>
      </c>
    </row>
    <row r="1526" spans="1:26" s="209" customFormat="1" ht="16.5" customHeight="1" x14ac:dyDescent="0.25">
      <c r="A1526" s="207">
        <v>4684</v>
      </c>
      <c r="B1526" s="208">
        <v>43140</v>
      </c>
      <c r="C1526" s="209" t="s">
        <v>1256</v>
      </c>
      <c r="D1526" s="209">
        <v>72.5</v>
      </c>
      <c r="E1526" s="209">
        <v>39</v>
      </c>
      <c r="F1526" s="209" t="s">
        <v>291</v>
      </c>
      <c r="G1526" s="209">
        <v>521333</v>
      </c>
      <c r="H1526" s="209">
        <v>13160</v>
      </c>
      <c r="I1526" s="209">
        <v>16.7</v>
      </c>
      <c r="J1526" s="209">
        <v>113</v>
      </c>
      <c r="K1526" s="209">
        <v>113</v>
      </c>
      <c r="L1526" s="209">
        <v>13.9</v>
      </c>
      <c r="M1526" s="209">
        <v>0.97317744154057773</v>
      </c>
      <c r="N1526" s="209">
        <v>1.9007000000000001</v>
      </c>
      <c r="O1526" s="209">
        <v>2.0911</v>
      </c>
      <c r="P1526" s="209">
        <v>2.1070000000000002</v>
      </c>
      <c r="Q1526" s="209">
        <v>2.2509999999999999</v>
      </c>
      <c r="R1526" s="209">
        <v>5.0164999999999997</v>
      </c>
      <c r="S1526" s="209">
        <v>0.55600000000000005</v>
      </c>
      <c r="T1526" s="209">
        <v>0.54</v>
      </c>
      <c r="U1526" s="209">
        <v>0.53300000000000003</v>
      </c>
      <c r="V1526" s="209">
        <v>0.53300000000000003</v>
      </c>
      <c r="W1526" s="209">
        <v>0</v>
      </c>
      <c r="X1526" s="209" t="s">
        <v>1052</v>
      </c>
      <c r="Y1526" s="209" t="s">
        <v>89</v>
      </c>
      <c r="Z1526" s="209" t="s">
        <v>198</v>
      </c>
    </row>
    <row r="1527" spans="1:26" s="209" customFormat="1" ht="16.5" customHeight="1" x14ac:dyDescent="0.25">
      <c r="A1527" s="207">
        <v>4683</v>
      </c>
      <c r="B1527" s="208">
        <v>43140</v>
      </c>
      <c r="C1527" s="209" t="s">
        <v>1255</v>
      </c>
      <c r="D1527" s="209">
        <v>63</v>
      </c>
      <c r="E1527" s="209">
        <v>45</v>
      </c>
      <c r="F1527" s="209" t="s">
        <v>291</v>
      </c>
      <c r="G1527" s="209">
        <v>521333</v>
      </c>
      <c r="H1527" s="209">
        <v>13160</v>
      </c>
      <c r="I1527" s="209">
        <v>16.7</v>
      </c>
      <c r="J1527" s="209">
        <v>113</v>
      </c>
      <c r="K1527" s="209">
        <v>113</v>
      </c>
      <c r="L1527" s="209">
        <v>13.9</v>
      </c>
      <c r="M1527" s="209">
        <v>0.97317744154057773</v>
      </c>
      <c r="N1527" s="209">
        <v>2.1179999999999999</v>
      </c>
      <c r="O1527" s="209">
        <v>2.0724</v>
      </c>
      <c r="P1527" s="209">
        <v>2.2210000000000001</v>
      </c>
      <c r="Q1527" s="209">
        <v>2.2309999999999999</v>
      </c>
      <c r="R1527" s="209">
        <v>5.0164999999999997</v>
      </c>
      <c r="S1527" s="209">
        <v>0.52600000000000002</v>
      </c>
      <c r="T1527" s="209">
        <v>0.54</v>
      </c>
      <c r="U1527" s="209">
        <v>0.51900000000000002</v>
      </c>
      <c r="V1527" s="209">
        <v>0.51900000000000002</v>
      </c>
      <c r="W1527" s="209">
        <v>0</v>
      </c>
      <c r="X1527" s="209" t="s">
        <v>1052</v>
      </c>
      <c r="Y1527" s="209" t="s">
        <v>89</v>
      </c>
      <c r="Z1527" s="209" t="s">
        <v>198</v>
      </c>
    </row>
    <row r="1528" spans="1:26" s="209" customFormat="1" ht="16.5" customHeight="1" x14ac:dyDescent="0.25">
      <c r="A1528" s="207">
        <v>4682</v>
      </c>
      <c r="B1528" s="208">
        <v>43140</v>
      </c>
      <c r="C1528" s="209" t="s">
        <v>1254</v>
      </c>
      <c r="D1528" s="209">
        <v>63</v>
      </c>
      <c r="E1528" s="209">
        <v>45</v>
      </c>
      <c r="F1528" s="209" t="s">
        <v>291</v>
      </c>
      <c r="G1528" s="209">
        <v>521333</v>
      </c>
      <c r="H1528" s="209">
        <v>13160</v>
      </c>
      <c r="I1528" s="209">
        <v>16.600000000000001</v>
      </c>
      <c r="J1528" s="209">
        <v>113</v>
      </c>
      <c r="K1528" s="209">
        <v>113</v>
      </c>
      <c r="L1528" s="209">
        <v>13.9</v>
      </c>
      <c r="M1528" s="209">
        <v>0.97317744154057773</v>
      </c>
      <c r="N1528" s="209">
        <v>2.1476000000000002</v>
      </c>
      <c r="O1528" s="209">
        <v>2.0213000000000001</v>
      </c>
      <c r="P1528" s="209">
        <v>2.218</v>
      </c>
      <c r="Q1528" s="209">
        <v>2.1269999999999998</v>
      </c>
      <c r="R1528" s="209">
        <v>5.0164999999999997</v>
      </c>
      <c r="S1528" s="209">
        <v>0.51800000000000002</v>
      </c>
      <c r="T1528" s="209">
        <v>0.52800000000000002</v>
      </c>
      <c r="U1528" s="209">
        <v>0.50900000000000001</v>
      </c>
      <c r="V1528" s="209">
        <v>0.50900000000000001</v>
      </c>
      <c r="W1528" s="209">
        <v>0</v>
      </c>
      <c r="X1528" s="209" t="s">
        <v>1052</v>
      </c>
      <c r="Y1528" s="209" t="s">
        <v>89</v>
      </c>
      <c r="Z1528" s="209" t="s">
        <v>198</v>
      </c>
    </row>
    <row r="1529" spans="1:26" s="209" customFormat="1" ht="16.5" customHeight="1" x14ac:dyDescent="0.25">
      <c r="A1529" s="207">
        <v>4681</v>
      </c>
      <c r="B1529" s="208">
        <v>43140</v>
      </c>
      <c r="C1529" s="209" t="s">
        <v>1253</v>
      </c>
      <c r="D1529" s="209">
        <v>63</v>
      </c>
      <c r="E1529" s="209">
        <v>45</v>
      </c>
      <c r="F1529" s="209" t="s">
        <v>291</v>
      </c>
      <c r="G1529" s="209">
        <v>521333</v>
      </c>
      <c r="H1529" s="209">
        <v>13160</v>
      </c>
      <c r="I1529" s="209">
        <v>16.600000000000001</v>
      </c>
      <c r="J1529" s="209">
        <v>113.5</v>
      </c>
      <c r="K1529" s="209">
        <v>113.5</v>
      </c>
      <c r="L1529" s="209">
        <v>13.8</v>
      </c>
      <c r="M1529" s="209">
        <v>0.97384721266345486</v>
      </c>
      <c r="N1529" s="209">
        <v>2.0583999999999998</v>
      </c>
      <c r="O1529" s="209">
        <v>1.9902</v>
      </c>
      <c r="P1529" s="209">
        <v>2.1539999999999999</v>
      </c>
      <c r="Q1529" s="209">
        <v>2.0350000000000001</v>
      </c>
      <c r="R1529" s="209">
        <v>5.0164999999999997</v>
      </c>
      <c r="S1529" s="209">
        <v>0.52500000000000002</v>
      </c>
      <c r="T1529" s="209">
        <v>0.51300000000000001</v>
      </c>
      <c r="U1529" s="209">
        <v>0.505</v>
      </c>
      <c r="V1529" s="209">
        <v>0.505</v>
      </c>
      <c r="W1529" s="209">
        <v>0</v>
      </c>
      <c r="X1529" s="209" t="s">
        <v>1052</v>
      </c>
      <c r="Y1529" s="209" t="s">
        <v>89</v>
      </c>
      <c r="Z1529" s="209" t="s">
        <v>198</v>
      </c>
    </row>
    <row r="1530" spans="1:26" s="209" customFormat="1" ht="16.5" customHeight="1" x14ac:dyDescent="0.25">
      <c r="A1530" s="207">
        <v>4680</v>
      </c>
      <c r="B1530" s="208">
        <v>43140</v>
      </c>
      <c r="C1530" s="209" t="s">
        <v>440</v>
      </c>
      <c r="D1530" s="209">
        <v>63</v>
      </c>
      <c r="E1530" s="209">
        <v>45</v>
      </c>
      <c r="F1530" s="209" t="s">
        <v>187</v>
      </c>
      <c r="G1530" s="209">
        <v>916148</v>
      </c>
      <c r="H1530" s="209">
        <v>13160</v>
      </c>
      <c r="I1530" s="209">
        <v>35.6</v>
      </c>
      <c r="J1530" s="209">
        <v>81</v>
      </c>
      <c r="K1530" s="209">
        <v>81</v>
      </c>
      <c r="L1530" s="209">
        <v>33.700000000000003</v>
      </c>
      <c r="M1530" s="209">
        <v>0.85653753026634394</v>
      </c>
      <c r="N1530" s="209">
        <v>4.9972000000000003</v>
      </c>
      <c r="O1530" s="209">
        <v>5.0876000000000001</v>
      </c>
      <c r="P1530" s="209">
        <v>0.22900000000000001</v>
      </c>
      <c r="Q1530" s="209">
        <v>0.29399999999999998</v>
      </c>
      <c r="R1530" s="209">
        <v>5.0164999999999997</v>
      </c>
      <c r="S1530" s="209">
        <v>2.3E-2</v>
      </c>
      <c r="T1530" s="209">
        <v>2.9000000000000001E-2</v>
      </c>
      <c r="U1530" s="209">
        <v>2.1999999999999999E-2</v>
      </c>
      <c r="V1530" s="209">
        <v>2.1999999999999999E-2</v>
      </c>
      <c r="W1530" s="209">
        <v>0</v>
      </c>
      <c r="X1530" s="209" t="s">
        <v>1052</v>
      </c>
      <c r="Y1530" s="209" t="s">
        <v>89</v>
      </c>
      <c r="Z1530" s="209" t="s">
        <v>207</v>
      </c>
    </row>
    <row r="1531" spans="1:26" s="209" customFormat="1" ht="16.5" customHeight="1" x14ac:dyDescent="0.25">
      <c r="A1531" s="207">
        <v>4679</v>
      </c>
      <c r="B1531" s="208">
        <v>43140</v>
      </c>
      <c r="C1531" s="209" t="s">
        <v>351</v>
      </c>
      <c r="D1531" s="209">
        <v>63</v>
      </c>
      <c r="E1531" s="209">
        <v>45</v>
      </c>
      <c r="F1531" s="209" t="s">
        <v>193</v>
      </c>
      <c r="G1531" s="209">
        <v>625212</v>
      </c>
      <c r="H1531" s="209">
        <v>13160</v>
      </c>
      <c r="I1531" s="209">
        <v>23.1</v>
      </c>
      <c r="J1531" s="209">
        <v>113</v>
      </c>
      <c r="K1531" s="209">
        <v>113</v>
      </c>
      <c r="L1531" s="209">
        <v>20</v>
      </c>
      <c r="M1531" s="209">
        <v>0.93399339933993397</v>
      </c>
      <c r="N1531" s="209">
        <v>5.0732999999999997</v>
      </c>
      <c r="O1531" s="209">
        <v>5.1140999999999996</v>
      </c>
      <c r="P1531" s="209">
        <v>0.82899999999999996</v>
      </c>
      <c r="Q1531" s="209">
        <v>0.79500000000000004</v>
      </c>
      <c r="R1531" s="209">
        <v>5.0164999999999997</v>
      </c>
      <c r="S1531" s="209">
        <v>8.2000000000000003E-2</v>
      </c>
      <c r="T1531" s="209">
        <v>7.8E-2</v>
      </c>
      <c r="U1531" s="209">
        <v>7.4999999999999997E-2</v>
      </c>
      <c r="V1531" s="209">
        <v>7.4999999999999997E-2</v>
      </c>
      <c r="W1531" s="209">
        <v>0</v>
      </c>
      <c r="X1531" s="209" t="s">
        <v>1052</v>
      </c>
      <c r="Y1531" s="209" t="s">
        <v>89</v>
      </c>
      <c r="Z1531" s="209" t="s">
        <v>198</v>
      </c>
    </row>
    <row r="1532" spans="1:26" s="209" customFormat="1" ht="16.5" customHeight="1" x14ac:dyDescent="0.25">
      <c r="A1532" s="207">
        <v>4678</v>
      </c>
      <c r="B1532" s="208">
        <v>43140</v>
      </c>
      <c r="C1532" s="209" t="s">
        <v>1206</v>
      </c>
      <c r="D1532" s="209">
        <v>63</v>
      </c>
      <c r="E1532" s="209">
        <v>45</v>
      </c>
      <c r="F1532" s="209" t="s">
        <v>193</v>
      </c>
      <c r="G1532" s="209">
        <v>625212</v>
      </c>
      <c r="H1532" s="209">
        <v>13160</v>
      </c>
      <c r="I1532" s="209">
        <v>23</v>
      </c>
      <c r="J1532" s="209">
        <v>113</v>
      </c>
      <c r="K1532" s="209">
        <v>113</v>
      </c>
      <c r="L1532" s="209">
        <v>19.899999999999999</v>
      </c>
      <c r="M1532" s="209">
        <v>0.93461030383091148</v>
      </c>
      <c r="N1532" s="209">
        <v>5.0175000000000001</v>
      </c>
      <c r="O1532" s="209">
        <v>4.8822999999999999</v>
      </c>
      <c r="P1532" s="209">
        <v>0.85</v>
      </c>
      <c r="Q1532" s="209">
        <v>0.88600000000000001</v>
      </c>
      <c r="R1532" s="209">
        <v>5.0164999999999997</v>
      </c>
      <c r="S1532" s="209">
        <v>8.5000000000000006E-2</v>
      </c>
      <c r="T1532" s="209">
        <v>9.0999999999999998E-2</v>
      </c>
      <c r="U1532" s="209">
        <v>8.2000000000000003E-2</v>
      </c>
      <c r="V1532" s="209">
        <v>8.2000000000000003E-2</v>
      </c>
      <c r="W1532" s="209">
        <v>0</v>
      </c>
      <c r="X1532" s="209" t="s">
        <v>1052</v>
      </c>
      <c r="Y1532" s="209" t="s">
        <v>89</v>
      </c>
      <c r="Z1532" s="209" t="s">
        <v>198</v>
      </c>
    </row>
    <row r="1533" spans="1:26" s="209" customFormat="1" ht="16.5" customHeight="1" x14ac:dyDescent="0.25">
      <c r="A1533" s="207">
        <v>4677</v>
      </c>
      <c r="B1533" s="208">
        <v>43140</v>
      </c>
      <c r="C1533" s="209" t="s">
        <v>479</v>
      </c>
      <c r="D1533" s="209">
        <v>63</v>
      </c>
      <c r="E1533" s="209">
        <v>45</v>
      </c>
      <c r="F1533" s="209" t="s">
        <v>193</v>
      </c>
      <c r="G1533" s="209">
        <v>625212</v>
      </c>
      <c r="H1533" s="209">
        <v>13160</v>
      </c>
      <c r="I1533" s="209">
        <v>23</v>
      </c>
      <c r="J1533" s="209">
        <v>113</v>
      </c>
      <c r="K1533" s="209">
        <v>113</v>
      </c>
      <c r="L1533" s="209">
        <v>19.899999999999999</v>
      </c>
      <c r="M1533" s="209">
        <v>0.93461030383091148</v>
      </c>
      <c r="N1533" s="209">
        <v>5.0480999999999998</v>
      </c>
      <c r="O1533" s="209">
        <v>5.1525999999999996</v>
      </c>
      <c r="P1533" s="209">
        <v>0.95599999999999996</v>
      </c>
      <c r="Q1533" s="209">
        <v>1.0169999999999999</v>
      </c>
      <c r="R1533" s="209">
        <v>5.0164999999999997</v>
      </c>
      <c r="S1533" s="209">
        <v>9.5000000000000001E-2</v>
      </c>
      <c r="T1533" s="209">
        <v>9.9000000000000005E-2</v>
      </c>
      <c r="U1533" s="209">
        <v>9.0999999999999998E-2</v>
      </c>
      <c r="V1533" s="209">
        <v>9.0999999999999998E-2</v>
      </c>
      <c r="W1533" s="209">
        <v>0</v>
      </c>
      <c r="X1533" s="209" t="s">
        <v>1052</v>
      </c>
      <c r="Y1533" s="209" t="s">
        <v>89</v>
      </c>
      <c r="Z1533" s="209" t="s">
        <v>198</v>
      </c>
    </row>
    <row r="1534" spans="1:26" s="209" customFormat="1" ht="16.5" customHeight="1" x14ac:dyDescent="0.25">
      <c r="A1534" s="207">
        <v>4676</v>
      </c>
      <c r="B1534" s="208">
        <v>43140</v>
      </c>
      <c r="C1534" s="209" t="s">
        <v>867</v>
      </c>
      <c r="D1534" s="209">
        <v>63</v>
      </c>
      <c r="E1534" s="209">
        <v>45</v>
      </c>
      <c r="F1534" s="209" t="s">
        <v>193</v>
      </c>
      <c r="G1534" s="209">
        <v>625212</v>
      </c>
      <c r="H1534" s="209">
        <v>13160</v>
      </c>
      <c r="I1534" s="209">
        <v>23.1</v>
      </c>
      <c r="J1534" s="209">
        <v>113</v>
      </c>
      <c r="K1534" s="209">
        <v>113</v>
      </c>
      <c r="L1534" s="209">
        <v>20</v>
      </c>
      <c r="M1534" s="209">
        <v>0.93399339933993397</v>
      </c>
      <c r="N1534" s="209">
        <v>4.9871999999999996</v>
      </c>
      <c r="O1534" s="209">
        <v>5.1707999999999998</v>
      </c>
      <c r="P1534" s="209">
        <v>1.024</v>
      </c>
      <c r="Q1534" s="209">
        <v>0.95899999999999996</v>
      </c>
      <c r="R1534" s="209">
        <v>5.0164999999999997</v>
      </c>
      <c r="S1534" s="209">
        <v>0.10299999999999999</v>
      </c>
      <c r="T1534" s="209">
        <v>9.2999999999999999E-2</v>
      </c>
      <c r="U1534" s="209">
        <v>9.1999999999999998E-2</v>
      </c>
      <c r="V1534" s="209">
        <v>9.1999999999999998E-2</v>
      </c>
      <c r="W1534" s="209">
        <v>0</v>
      </c>
      <c r="X1534" s="209" t="s">
        <v>1052</v>
      </c>
      <c r="Y1534" s="209" t="s">
        <v>89</v>
      </c>
      <c r="Z1534" s="209" t="s">
        <v>198</v>
      </c>
    </row>
    <row r="1535" spans="1:26" s="209" customFormat="1" ht="16.5" customHeight="1" x14ac:dyDescent="0.25">
      <c r="A1535" s="207">
        <v>4675</v>
      </c>
      <c r="B1535" s="208">
        <v>43140</v>
      </c>
      <c r="C1535" s="209" t="s">
        <v>283</v>
      </c>
      <c r="D1535" s="209">
        <v>63</v>
      </c>
      <c r="E1535" s="209">
        <v>45</v>
      </c>
      <c r="F1535" s="209" t="s">
        <v>187</v>
      </c>
      <c r="G1535" s="209">
        <v>916148</v>
      </c>
      <c r="H1535" s="209">
        <v>13160</v>
      </c>
      <c r="I1535" s="209">
        <v>35.1</v>
      </c>
      <c r="J1535" s="209">
        <v>76</v>
      </c>
      <c r="K1535" s="209">
        <v>76</v>
      </c>
      <c r="L1535" s="209">
        <v>33.700000000000003</v>
      </c>
      <c r="M1535" s="209">
        <v>0.85653753026634394</v>
      </c>
      <c r="N1535" s="209">
        <v>4.9564000000000004</v>
      </c>
      <c r="O1535" s="209">
        <v>4.9907000000000004</v>
      </c>
      <c r="P1535" s="209">
        <v>0.28599999999999998</v>
      </c>
      <c r="Q1535" s="209">
        <v>0.22900000000000001</v>
      </c>
      <c r="R1535" s="209">
        <v>5.0164999999999997</v>
      </c>
      <c r="S1535" s="209">
        <v>2.9000000000000001E-2</v>
      </c>
      <c r="T1535" s="209">
        <v>2.3E-2</v>
      </c>
      <c r="U1535" s="209">
        <v>2.1999999999999999E-2</v>
      </c>
      <c r="V1535" s="209">
        <v>2.1999999999999999E-2</v>
      </c>
      <c r="W1535" s="209">
        <v>0</v>
      </c>
      <c r="X1535" s="209" t="s">
        <v>1052</v>
      </c>
      <c r="Y1535" s="209" t="s">
        <v>89</v>
      </c>
      <c r="Z1535" s="209" t="s">
        <v>207</v>
      </c>
    </row>
    <row r="1536" spans="1:26" s="209" customFormat="1" ht="16.5" customHeight="1" x14ac:dyDescent="0.25">
      <c r="A1536" s="207">
        <v>4674</v>
      </c>
      <c r="B1536" s="208">
        <v>43140</v>
      </c>
      <c r="C1536" s="209" t="s">
        <v>1004</v>
      </c>
      <c r="D1536" s="209">
        <v>63</v>
      </c>
      <c r="E1536" s="209">
        <v>45</v>
      </c>
      <c r="F1536" s="209" t="s">
        <v>187</v>
      </c>
      <c r="G1536" s="209">
        <v>916148</v>
      </c>
      <c r="H1536" s="209">
        <v>13160</v>
      </c>
      <c r="I1536" s="209">
        <v>35.299999999999997</v>
      </c>
      <c r="J1536" s="209">
        <v>79.5</v>
      </c>
      <c r="K1536" s="209">
        <v>79.5</v>
      </c>
      <c r="L1536" s="209">
        <v>33.6</v>
      </c>
      <c r="M1536" s="209">
        <v>0.85705632949727439</v>
      </c>
      <c r="N1536" s="209">
        <v>4.9329999999999998</v>
      </c>
      <c r="O1536" s="209">
        <v>4.9858000000000002</v>
      </c>
      <c r="P1536" s="209">
        <v>0.216</v>
      </c>
      <c r="Q1536" s="209">
        <v>0.19900000000000001</v>
      </c>
      <c r="R1536" s="209">
        <v>5.0164999999999997</v>
      </c>
      <c r="S1536" s="209">
        <v>2.1999999999999999E-2</v>
      </c>
      <c r="T1536" s="209">
        <v>0.02</v>
      </c>
      <c r="U1536" s="209">
        <v>1.7999999999999999E-2</v>
      </c>
      <c r="V1536" s="209">
        <v>1.7999999999999999E-2</v>
      </c>
      <c r="W1536" s="209">
        <v>0</v>
      </c>
      <c r="X1536" s="209" t="s">
        <v>1052</v>
      </c>
      <c r="Y1536" s="209" t="s">
        <v>89</v>
      </c>
      <c r="Z1536" s="209" t="s">
        <v>207</v>
      </c>
    </row>
    <row r="1537" spans="1:26" s="209" customFormat="1" ht="16.5" customHeight="1" x14ac:dyDescent="0.25">
      <c r="A1537" s="207">
        <v>4673</v>
      </c>
      <c r="B1537" s="208">
        <v>43140</v>
      </c>
      <c r="C1537" s="209" t="s">
        <v>1011</v>
      </c>
      <c r="D1537" s="209">
        <v>63</v>
      </c>
      <c r="E1537" s="209">
        <v>45</v>
      </c>
      <c r="F1537" s="209" t="s">
        <v>187</v>
      </c>
      <c r="G1537" s="209">
        <v>916148</v>
      </c>
      <c r="H1537" s="209">
        <v>13160</v>
      </c>
      <c r="I1537" s="209">
        <v>35.4</v>
      </c>
      <c r="J1537" s="209">
        <v>78</v>
      </c>
      <c r="K1537" s="209">
        <v>78</v>
      </c>
      <c r="L1537" s="209">
        <v>33.799999999999997</v>
      </c>
      <c r="M1537" s="209">
        <v>0.85601935874168178</v>
      </c>
      <c r="N1537" s="209">
        <v>4.9753999999999996</v>
      </c>
      <c r="O1537" s="209">
        <v>5.1738999999999997</v>
      </c>
      <c r="P1537" s="209">
        <v>0.248</v>
      </c>
      <c r="Q1537" s="209">
        <v>0.23699999999999999</v>
      </c>
      <c r="R1537" s="209">
        <v>5.0164999999999997</v>
      </c>
      <c r="S1537" s="209">
        <v>2.5000000000000001E-2</v>
      </c>
      <c r="T1537" s="209">
        <v>2.3E-2</v>
      </c>
      <c r="U1537" s="209">
        <v>2.1000000000000001E-2</v>
      </c>
      <c r="V1537" s="209">
        <v>2.1000000000000001E-2</v>
      </c>
      <c r="W1537" s="209">
        <v>0</v>
      </c>
      <c r="X1537" s="209" t="s">
        <v>1052</v>
      </c>
      <c r="Y1537" s="209" t="s">
        <v>89</v>
      </c>
      <c r="Z1537" s="209" t="s">
        <v>207</v>
      </c>
    </row>
    <row r="1538" spans="1:26" s="209" customFormat="1" ht="16.5" customHeight="1" x14ac:dyDescent="0.25">
      <c r="A1538" s="207">
        <v>4672</v>
      </c>
      <c r="B1538" s="208">
        <v>43140</v>
      </c>
      <c r="C1538" s="209" t="s">
        <v>1017</v>
      </c>
      <c r="D1538" s="209">
        <v>63</v>
      </c>
      <c r="E1538" s="209">
        <v>45</v>
      </c>
      <c r="F1538" s="209" t="s">
        <v>193</v>
      </c>
      <c r="G1538" s="209">
        <v>625212</v>
      </c>
      <c r="H1538" s="209">
        <v>13160</v>
      </c>
      <c r="I1538" s="209">
        <v>22.5</v>
      </c>
      <c r="J1538" s="209">
        <v>113</v>
      </c>
      <c r="K1538" s="209">
        <v>113</v>
      </c>
      <c r="L1538" s="209">
        <v>19.399999999999999</v>
      </c>
      <c r="M1538" s="209">
        <v>0.9377070907886017</v>
      </c>
      <c r="N1538" s="209">
        <v>5.0397999999999996</v>
      </c>
      <c r="O1538" s="209">
        <v>5.2012</v>
      </c>
      <c r="P1538" s="209">
        <v>0.84399999999999997</v>
      </c>
      <c r="Q1538" s="209">
        <v>0.97499999999999998</v>
      </c>
      <c r="R1538" s="209">
        <v>5.0164999999999997</v>
      </c>
      <c r="S1538" s="209">
        <v>8.4000000000000005E-2</v>
      </c>
      <c r="T1538" s="209">
        <v>9.4E-2</v>
      </c>
      <c r="U1538" s="209">
        <v>8.3000000000000004E-2</v>
      </c>
      <c r="V1538" s="209">
        <v>8.3000000000000004E-2</v>
      </c>
      <c r="W1538" s="209">
        <v>0</v>
      </c>
      <c r="X1538" s="209" t="s">
        <v>1052</v>
      </c>
      <c r="Y1538" s="209" t="s">
        <v>89</v>
      </c>
      <c r="Z1538" s="209" t="s">
        <v>198</v>
      </c>
    </row>
    <row r="1539" spans="1:26" s="209" customFormat="1" ht="16.5" customHeight="1" x14ac:dyDescent="0.25">
      <c r="A1539" s="207">
        <v>4671</v>
      </c>
      <c r="B1539" s="208">
        <v>43140</v>
      </c>
      <c r="C1539" s="209" t="s">
        <v>1252</v>
      </c>
      <c r="D1539" s="209">
        <v>63</v>
      </c>
      <c r="E1539" s="209">
        <v>45</v>
      </c>
      <c r="F1539" s="209" t="s">
        <v>193</v>
      </c>
      <c r="G1539" s="209">
        <v>625212</v>
      </c>
      <c r="H1539" s="209">
        <v>13160</v>
      </c>
      <c r="I1539" s="209">
        <v>22.7</v>
      </c>
      <c r="J1539" s="209">
        <v>114</v>
      </c>
      <c r="K1539" s="209">
        <v>114</v>
      </c>
      <c r="L1539" s="209">
        <v>19.5</v>
      </c>
      <c r="M1539" s="209">
        <v>0.9370860927152318</v>
      </c>
      <c r="N1539" s="209">
        <v>4.9813999999999998</v>
      </c>
      <c r="O1539" s="209">
        <v>5.0636999999999999</v>
      </c>
      <c r="P1539" s="209">
        <v>0.58599999999999997</v>
      </c>
      <c r="Q1539" s="209">
        <v>0.65600000000000003</v>
      </c>
      <c r="R1539" s="209">
        <v>5.0164999999999997</v>
      </c>
      <c r="S1539" s="209">
        <v>5.8999999999999997E-2</v>
      </c>
      <c r="T1539" s="209">
        <v>6.5000000000000002E-2</v>
      </c>
      <c r="U1539" s="209">
        <v>5.8000000000000003E-2</v>
      </c>
      <c r="V1539" s="209">
        <v>5.8000000000000003E-2</v>
      </c>
      <c r="W1539" s="209">
        <v>0</v>
      </c>
      <c r="X1539" s="209" t="s">
        <v>1052</v>
      </c>
      <c r="Y1539" s="209" t="s">
        <v>89</v>
      </c>
      <c r="Z1539" s="209" t="s">
        <v>198</v>
      </c>
    </row>
    <row r="1540" spans="1:26" s="209" customFormat="1" ht="16.5" customHeight="1" x14ac:dyDescent="0.25">
      <c r="A1540" s="207">
        <v>4670</v>
      </c>
      <c r="B1540" s="208">
        <v>43140</v>
      </c>
      <c r="C1540" s="209" t="s">
        <v>1251</v>
      </c>
      <c r="D1540" s="209">
        <v>63</v>
      </c>
      <c r="E1540" s="209">
        <v>45</v>
      </c>
      <c r="F1540" s="209" t="s">
        <v>193</v>
      </c>
      <c r="G1540" s="209">
        <v>625212</v>
      </c>
      <c r="H1540" s="209">
        <v>13160</v>
      </c>
      <c r="I1540" s="209">
        <v>22.5</v>
      </c>
      <c r="J1540" s="209">
        <v>113</v>
      </c>
      <c r="K1540" s="209">
        <v>113</v>
      </c>
      <c r="L1540" s="209">
        <v>19.399999999999999</v>
      </c>
      <c r="M1540" s="209">
        <v>0.9377070907886017</v>
      </c>
      <c r="N1540" s="209">
        <v>5.0214999999999996</v>
      </c>
      <c r="O1540" s="209">
        <v>5.1315</v>
      </c>
      <c r="P1540" s="209">
        <v>0.54100000000000004</v>
      </c>
      <c r="Q1540" s="209">
        <v>0.51100000000000001</v>
      </c>
      <c r="R1540" s="209">
        <v>5.0164999999999997</v>
      </c>
      <c r="S1540" s="209">
        <v>5.3999999999999999E-2</v>
      </c>
      <c r="T1540" s="209">
        <v>0.05</v>
      </c>
      <c r="U1540" s="209">
        <v>4.9000000000000002E-2</v>
      </c>
      <c r="V1540" s="209">
        <v>4.9000000000000002E-2</v>
      </c>
      <c r="W1540" s="209">
        <v>0</v>
      </c>
      <c r="X1540" s="209" t="s">
        <v>1052</v>
      </c>
      <c r="Y1540" s="209" t="s">
        <v>89</v>
      </c>
      <c r="Z1540" s="209" t="s">
        <v>198</v>
      </c>
    </row>
    <row r="1541" spans="1:26" s="209" customFormat="1" ht="16.5" customHeight="1" x14ac:dyDescent="0.25">
      <c r="A1541" s="207">
        <v>4669</v>
      </c>
      <c r="B1541" s="208">
        <v>43140</v>
      </c>
      <c r="C1541" s="209" t="s">
        <v>277</v>
      </c>
      <c r="D1541" s="209">
        <v>63</v>
      </c>
      <c r="E1541" s="209">
        <v>45</v>
      </c>
      <c r="F1541" s="209" t="s">
        <v>193</v>
      </c>
      <c r="G1541" s="209">
        <v>625212</v>
      </c>
      <c r="H1541" s="209">
        <v>13160</v>
      </c>
      <c r="I1541" s="209">
        <v>22.6</v>
      </c>
      <c r="J1541" s="209">
        <v>113</v>
      </c>
      <c r="K1541" s="209">
        <v>113</v>
      </c>
      <c r="L1541" s="209">
        <v>19.5</v>
      </c>
      <c r="M1541" s="209">
        <v>0.9370860927152318</v>
      </c>
      <c r="N1541" s="209">
        <v>4.8747999999999996</v>
      </c>
      <c r="O1541" s="209">
        <v>4.9901999999999997</v>
      </c>
      <c r="P1541" s="209">
        <v>0.505</v>
      </c>
      <c r="Q1541" s="209">
        <v>0.59699999999999998</v>
      </c>
      <c r="R1541" s="209">
        <v>5.0164999999999997</v>
      </c>
      <c r="S1541" s="209">
        <v>5.1999999999999998E-2</v>
      </c>
      <c r="T1541" s="209">
        <v>0.06</v>
      </c>
      <c r="U1541" s="209">
        <v>5.1999999999999998E-2</v>
      </c>
      <c r="V1541" s="209">
        <v>5.1999999999999998E-2</v>
      </c>
      <c r="W1541" s="209">
        <v>0</v>
      </c>
      <c r="X1541" s="209" t="s">
        <v>1052</v>
      </c>
      <c r="Y1541" s="209" t="s">
        <v>89</v>
      </c>
      <c r="Z1541" s="209" t="s">
        <v>198</v>
      </c>
    </row>
    <row r="1542" spans="1:26" s="209" customFormat="1" ht="16.5" customHeight="1" x14ac:dyDescent="0.25">
      <c r="A1542" s="207">
        <v>4668</v>
      </c>
      <c r="B1542" s="208">
        <v>43139</v>
      </c>
      <c r="C1542" s="209" t="s">
        <v>1250</v>
      </c>
      <c r="D1542" s="209">
        <v>65.5</v>
      </c>
      <c r="E1542" s="209">
        <v>45</v>
      </c>
      <c r="F1542" s="209" t="s">
        <v>291</v>
      </c>
      <c r="G1542" s="209">
        <v>521333</v>
      </c>
      <c r="H1542" s="209">
        <v>13160</v>
      </c>
      <c r="I1542" s="209">
        <v>16.8</v>
      </c>
      <c r="J1542" s="209">
        <v>114</v>
      </c>
      <c r="K1542" s="209">
        <v>114</v>
      </c>
      <c r="L1542" s="209">
        <v>14</v>
      </c>
      <c r="M1542" s="209">
        <v>0.97250859106529208</v>
      </c>
      <c r="N1542" s="209">
        <v>2.1375999999999999</v>
      </c>
      <c r="O1542" s="209">
        <v>2.0525000000000002</v>
      </c>
      <c r="P1542" s="209">
        <v>2.1880000000000002</v>
      </c>
      <c r="Q1542" s="209">
        <v>2.036</v>
      </c>
      <c r="R1542" s="209">
        <v>5.0410000000000004</v>
      </c>
      <c r="S1542" s="209">
        <v>0.51600000000000001</v>
      </c>
      <c r="T1542" s="209">
        <v>0.5</v>
      </c>
      <c r="U1542" s="209">
        <v>0.49399999999999999</v>
      </c>
      <c r="V1542" s="209">
        <v>0.49399999999999999</v>
      </c>
      <c r="W1542" s="209">
        <v>0</v>
      </c>
      <c r="X1542" s="209" t="s">
        <v>1052</v>
      </c>
      <c r="Y1542" s="209" t="s">
        <v>89</v>
      </c>
      <c r="Z1542" s="209" t="s">
        <v>198</v>
      </c>
    </row>
    <row r="1543" spans="1:26" s="209" customFormat="1" ht="16.5" customHeight="1" x14ac:dyDescent="0.25">
      <c r="A1543" s="207">
        <v>4667</v>
      </c>
      <c r="B1543" s="208">
        <v>43139</v>
      </c>
      <c r="C1543" s="209" t="s">
        <v>1249</v>
      </c>
      <c r="D1543" s="209">
        <v>65.5</v>
      </c>
      <c r="E1543" s="209">
        <v>45</v>
      </c>
      <c r="F1543" s="209" t="s">
        <v>291</v>
      </c>
      <c r="G1543" s="209">
        <v>521333</v>
      </c>
      <c r="H1543" s="209">
        <v>13160</v>
      </c>
      <c r="I1543" s="209">
        <v>16.8</v>
      </c>
      <c r="J1543" s="209">
        <v>114</v>
      </c>
      <c r="K1543" s="209">
        <v>114</v>
      </c>
      <c r="L1543" s="209">
        <v>14</v>
      </c>
      <c r="M1543" s="209">
        <v>0.97250859106529208</v>
      </c>
      <c r="N1543" s="209">
        <v>2.0722</v>
      </c>
      <c r="O1543" s="209">
        <v>1.9902</v>
      </c>
      <c r="P1543" s="209">
        <v>2.1579999999999999</v>
      </c>
      <c r="Q1543" s="209">
        <v>2.0489999999999999</v>
      </c>
      <c r="R1543" s="209">
        <v>5.0410000000000004</v>
      </c>
      <c r="S1543" s="209">
        <v>0.52500000000000002</v>
      </c>
      <c r="T1543" s="209">
        <v>0.51900000000000002</v>
      </c>
      <c r="U1543" s="209">
        <v>0.50800000000000001</v>
      </c>
      <c r="V1543" s="209">
        <v>0.50800000000000001</v>
      </c>
      <c r="W1543" s="209">
        <v>0</v>
      </c>
      <c r="X1543" s="209" t="s">
        <v>1052</v>
      </c>
      <c r="Y1543" s="209" t="s">
        <v>89</v>
      </c>
      <c r="Z1543" s="209" t="s">
        <v>198</v>
      </c>
    </row>
    <row r="1544" spans="1:26" s="209" customFormat="1" ht="16.5" customHeight="1" x14ac:dyDescent="0.25">
      <c r="A1544" s="207">
        <v>4666</v>
      </c>
      <c r="B1544" s="208">
        <v>43139</v>
      </c>
      <c r="C1544" s="209" t="s">
        <v>1233</v>
      </c>
      <c r="D1544" s="209">
        <v>65.5</v>
      </c>
      <c r="E1544" s="209">
        <v>45</v>
      </c>
      <c r="F1544" s="209" t="s">
        <v>291</v>
      </c>
      <c r="G1544" s="209">
        <v>521333</v>
      </c>
      <c r="H1544" s="209">
        <v>13160</v>
      </c>
      <c r="I1544" s="209">
        <v>16.7</v>
      </c>
      <c r="J1544" s="209">
        <v>114</v>
      </c>
      <c r="K1544" s="209">
        <v>114</v>
      </c>
      <c r="L1544" s="209">
        <v>13.9</v>
      </c>
      <c r="M1544" s="209">
        <v>0.97317744154057773</v>
      </c>
      <c r="N1544" s="209">
        <v>1.8905000000000001</v>
      </c>
      <c r="O1544" s="209">
        <v>1.9446000000000001</v>
      </c>
      <c r="P1544" s="209">
        <v>1.9430000000000001</v>
      </c>
      <c r="Q1544" s="209">
        <v>2.0449999999999999</v>
      </c>
      <c r="R1544" s="209">
        <v>5.0410000000000004</v>
      </c>
      <c r="S1544" s="209">
        <v>0.51800000000000002</v>
      </c>
      <c r="T1544" s="209">
        <v>0.53</v>
      </c>
      <c r="U1544" s="209">
        <v>0.51</v>
      </c>
      <c r="V1544" s="209">
        <v>0.51</v>
      </c>
      <c r="W1544" s="209">
        <v>0</v>
      </c>
      <c r="X1544" s="209" t="s">
        <v>1052</v>
      </c>
      <c r="Y1544" s="209" t="s">
        <v>89</v>
      </c>
      <c r="Z1544" s="209" t="s">
        <v>198</v>
      </c>
    </row>
    <row r="1545" spans="1:26" s="209" customFormat="1" ht="16.5" customHeight="1" x14ac:dyDescent="0.25">
      <c r="A1545" s="207">
        <v>4665</v>
      </c>
      <c r="B1545" s="208">
        <v>43139</v>
      </c>
      <c r="C1545" s="209" t="s">
        <v>1234</v>
      </c>
      <c r="D1545" s="209">
        <v>65.5</v>
      </c>
      <c r="E1545" s="209">
        <v>45</v>
      </c>
      <c r="F1545" s="209" t="s">
        <v>291</v>
      </c>
      <c r="G1545" s="209">
        <v>521333</v>
      </c>
      <c r="H1545" s="209">
        <v>13160</v>
      </c>
      <c r="I1545" s="209">
        <v>16.600000000000001</v>
      </c>
      <c r="J1545" s="209">
        <v>114</v>
      </c>
      <c r="K1545" s="209">
        <v>114</v>
      </c>
      <c r="L1545" s="209">
        <v>13.8</v>
      </c>
      <c r="M1545" s="209">
        <v>0.97384721266345486</v>
      </c>
      <c r="N1545" s="209">
        <v>2.1122999999999998</v>
      </c>
      <c r="O1545" s="209">
        <v>2.0891999999999999</v>
      </c>
      <c r="P1545" s="209">
        <v>2.5059999999999998</v>
      </c>
      <c r="Q1545" s="209">
        <v>2.4369999999999998</v>
      </c>
      <c r="R1545" s="209">
        <v>5.0410000000000004</v>
      </c>
      <c r="S1545" s="209">
        <v>0.59799999999999998</v>
      </c>
      <c r="T1545" s="209">
        <v>0.58799999999999997</v>
      </c>
      <c r="U1545" s="209">
        <v>0.57699999999999996</v>
      </c>
      <c r="V1545" s="209">
        <v>0.57699999999999996</v>
      </c>
      <c r="W1545" s="209">
        <v>0</v>
      </c>
      <c r="X1545" s="209" t="s">
        <v>1052</v>
      </c>
      <c r="Y1545" s="209" t="s">
        <v>89</v>
      </c>
      <c r="Z1545" s="209" t="s">
        <v>198</v>
      </c>
    </row>
    <row r="1546" spans="1:26" s="209" customFormat="1" ht="16.5" customHeight="1" x14ac:dyDescent="0.25">
      <c r="A1546" s="207">
        <v>4664</v>
      </c>
      <c r="B1546" s="208">
        <v>43139</v>
      </c>
      <c r="C1546" s="209" t="s">
        <v>1147</v>
      </c>
      <c r="D1546" s="209">
        <v>65.5</v>
      </c>
      <c r="E1546" s="209">
        <v>45</v>
      </c>
      <c r="F1546" s="209" t="s">
        <v>291</v>
      </c>
      <c r="G1546" s="209">
        <v>521333</v>
      </c>
      <c r="H1546" s="209">
        <v>13160</v>
      </c>
      <c r="I1546" s="209">
        <v>16.7</v>
      </c>
      <c r="J1546" s="209">
        <v>114</v>
      </c>
      <c r="K1546" s="209">
        <v>114</v>
      </c>
      <c r="L1546" s="209">
        <v>13.9</v>
      </c>
      <c r="M1546" s="209">
        <v>0.97317744154057773</v>
      </c>
      <c r="N1546" s="209">
        <v>1.9841</v>
      </c>
      <c r="O1546" s="209">
        <v>2.0042</v>
      </c>
      <c r="P1546" s="209">
        <v>1.929</v>
      </c>
      <c r="Q1546" s="209">
        <v>1.9079999999999999</v>
      </c>
      <c r="R1546" s="209">
        <v>5.0410000000000004</v>
      </c>
      <c r="S1546" s="209">
        <v>0.49</v>
      </c>
      <c r="T1546" s="209">
        <v>0.48</v>
      </c>
      <c r="U1546" s="209">
        <v>0.47199999999999998</v>
      </c>
      <c r="V1546" s="209">
        <v>0.47199999999999998</v>
      </c>
      <c r="W1546" s="209">
        <v>0</v>
      </c>
      <c r="X1546" s="209" t="s">
        <v>1052</v>
      </c>
      <c r="Y1546" s="209" t="s">
        <v>89</v>
      </c>
      <c r="Z1546" s="209" t="s">
        <v>198</v>
      </c>
    </row>
    <row r="1547" spans="1:26" s="209" customFormat="1" ht="16.5" customHeight="1" x14ac:dyDescent="0.25">
      <c r="A1547" s="207">
        <v>4663</v>
      </c>
      <c r="B1547" s="208">
        <v>43139</v>
      </c>
      <c r="C1547" s="209" t="s">
        <v>512</v>
      </c>
      <c r="D1547" s="209">
        <v>65.5</v>
      </c>
      <c r="E1547" s="209">
        <v>45</v>
      </c>
      <c r="F1547" s="209" t="s">
        <v>291</v>
      </c>
      <c r="G1547" s="209">
        <v>521333</v>
      </c>
      <c r="H1547" s="209">
        <v>13160</v>
      </c>
      <c r="I1547" s="209">
        <v>16.7</v>
      </c>
      <c r="J1547" s="209">
        <v>114</v>
      </c>
      <c r="K1547" s="209">
        <v>114</v>
      </c>
      <c r="L1547" s="209">
        <v>13.9</v>
      </c>
      <c r="M1547" s="209">
        <v>0.97317744154057773</v>
      </c>
      <c r="N1547" s="209">
        <v>2.0352999999999999</v>
      </c>
      <c r="O1547" s="209">
        <v>2.1027</v>
      </c>
      <c r="P1547" s="209">
        <v>2.39</v>
      </c>
      <c r="Q1547" s="209">
        <v>2.419</v>
      </c>
      <c r="R1547" s="209">
        <v>5.0410000000000004</v>
      </c>
      <c r="S1547" s="209">
        <v>0.59199999999999997</v>
      </c>
      <c r="T1547" s="209">
        <v>0.57999999999999996</v>
      </c>
      <c r="U1547" s="209">
        <v>0.56999999999999995</v>
      </c>
      <c r="V1547" s="209">
        <v>0.56999999999999995</v>
      </c>
      <c r="W1547" s="209">
        <v>0</v>
      </c>
      <c r="X1547" s="209" t="s">
        <v>1052</v>
      </c>
      <c r="Y1547" s="209" t="s">
        <v>89</v>
      </c>
      <c r="Z1547" s="209" t="s">
        <v>198</v>
      </c>
    </row>
    <row r="1548" spans="1:26" s="209" customFormat="1" ht="16.5" customHeight="1" x14ac:dyDescent="0.25">
      <c r="A1548" s="207">
        <v>4662</v>
      </c>
      <c r="B1548" s="208">
        <v>43139</v>
      </c>
      <c r="C1548" s="209" t="s">
        <v>1248</v>
      </c>
      <c r="D1548" s="209">
        <v>66.400000000000006</v>
      </c>
      <c r="E1548" s="209">
        <v>51</v>
      </c>
      <c r="F1548" s="209" t="s">
        <v>291</v>
      </c>
      <c r="G1548" s="209">
        <v>521333</v>
      </c>
      <c r="H1548" s="209">
        <v>13160</v>
      </c>
      <c r="I1548" s="209">
        <v>16.600000000000001</v>
      </c>
      <c r="J1548" s="209">
        <v>114</v>
      </c>
      <c r="K1548" s="209">
        <v>114</v>
      </c>
      <c r="L1548" s="209">
        <v>13.8</v>
      </c>
      <c r="M1548" s="209">
        <v>0.97384721266345486</v>
      </c>
      <c r="N1548" s="209">
        <v>2.0552999999999999</v>
      </c>
      <c r="O1548" s="209">
        <v>1.9984999999999999</v>
      </c>
      <c r="P1548" s="209">
        <v>2.2589999999999999</v>
      </c>
      <c r="Q1548" s="209">
        <v>2.173</v>
      </c>
      <c r="R1548" s="209">
        <v>5.0410000000000004</v>
      </c>
      <c r="S1548" s="209">
        <v>0.55400000000000005</v>
      </c>
      <c r="T1548" s="209">
        <v>0.54800000000000004</v>
      </c>
      <c r="U1548" s="209">
        <v>0.53700000000000003</v>
      </c>
      <c r="V1548" s="209">
        <v>0.53700000000000003</v>
      </c>
      <c r="W1548" s="209">
        <v>0</v>
      </c>
      <c r="X1548" s="209" t="s">
        <v>1052</v>
      </c>
      <c r="Y1548" s="209" t="s">
        <v>89</v>
      </c>
      <c r="Z1548" s="209" t="s">
        <v>198</v>
      </c>
    </row>
    <row r="1549" spans="1:26" s="209" customFormat="1" ht="16.5" customHeight="1" x14ac:dyDescent="0.25">
      <c r="A1549" s="207">
        <v>4661</v>
      </c>
      <c r="B1549" s="208">
        <v>43139</v>
      </c>
      <c r="C1549" s="209" t="s">
        <v>272</v>
      </c>
      <c r="D1549" s="209">
        <v>66.400000000000006</v>
      </c>
      <c r="E1549" s="209">
        <v>51</v>
      </c>
      <c r="F1549" s="209" t="s">
        <v>193</v>
      </c>
      <c r="G1549" s="209">
        <v>625212</v>
      </c>
      <c r="H1549" s="209">
        <v>13160</v>
      </c>
      <c r="I1549" s="209">
        <v>22.4</v>
      </c>
      <c r="J1549" s="209">
        <v>113</v>
      </c>
      <c r="K1549" s="209">
        <v>113</v>
      </c>
      <c r="L1549" s="209">
        <v>19.3</v>
      </c>
      <c r="M1549" s="209">
        <v>0.93832891246684347</v>
      </c>
      <c r="N1549" s="209">
        <v>5.0980999999999996</v>
      </c>
      <c r="O1549" s="209">
        <v>4.8902000000000001</v>
      </c>
      <c r="P1549" s="209">
        <v>0.61699999999999999</v>
      </c>
      <c r="Q1549" s="209">
        <v>0.55300000000000005</v>
      </c>
      <c r="R1549" s="209">
        <v>5.0410000000000004</v>
      </c>
      <c r="S1549" s="209">
        <v>6.0999999999999999E-2</v>
      </c>
      <c r="T1549" s="209">
        <v>5.7000000000000002E-2</v>
      </c>
      <c r="U1549" s="209">
        <v>5.5E-2</v>
      </c>
      <c r="V1549" s="209">
        <v>5.5E-2</v>
      </c>
      <c r="W1549" s="209">
        <v>0</v>
      </c>
      <c r="X1549" s="209" t="s">
        <v>1052</v>
      </c>
      <c r="Y1549" s="209" t="s">
        <v>89</v>
      </c>
      <c r="Z1549" s="209" t="s">
        <v>198</v>
      </c>
    </row>
    <row r="1550" spans="1:26" s="209" customFormat="1" ht="16.5" customHeight="1" x14ac:dyDescent="0.25">
      <c r="A1550" s="207">
        <v>4660</v>
      </c>
      <c r="B1550" s="208">
        <v>43139</v>
      </c>
      <c r="C1550" s="209" t="s">
        <v>1201</v>
      </c>
      <c r="D1550" s="209">
        <v>66.400000000000006</v>
      </c>
      <c r="E1550" s="209">
        <v>51</v>
      </c>
      <c r="F1550" s="209" t="s">
        <v>193</v>
      </c>
      <c r="G1550" s="209">
        <v>625212</v>
      </c>
      <c r="H1550" s="209">
        <v>13160</v>
      </c>
      <c r="I1550" s="209">
        <v>22.6</v>
      </c>
      <c r="J1550" s="209">
        <v>113</v>
      </c>
      <c r="K1550" s="209">
        <v>113</v>
      </c>
      <c r="L1550" s="209">
        <v>19.5</v>
      </c>
      <c r="M1550" s="209">
        <v>0.9370860927152318</v>
      </c>
      <c r="N1550" s="209">
        <v>5.0023999999999997</v>
      </c>
      <c r="O1550" s="209">
        <v>5.1920000000000002</v>
      </c>
      <c r="P1550" s="209">
        <v>0.90300000000000002</v>
      </c>
      <c r="Q1550" s="209">
        <v>0.85499999999999998</v>
      </c>
      <c r="R1550" s="209">
        <v>5.0410000000000004</v>
      </c>
      <c r="S1550" s="209">
        <v>9.0999999999999998E-2</v>
      </c>
      <c r="T1550" s="209">
        <v>8.3000000000000004E-2</v>
      </c>
      <c r="U1550" s="209">
        <v>8.2000000000000003E-2</v>
      </c>
      <c r="V1550" s="209">
        <v>8.2000000000000003E-2</v>
      </c>
      <c r="W1550" s="209">
        <v>0</v>
      </c>
      <c r="X1550" s="209" t="s">
        <v>1052</v>
      </c>
      <c r="Y1550" s="209" t="s">
        <v>89</v>
      </c>
      <c r="Z1550" s="209" t="s">
        <v>198</v>
      </c>
    </row>
    <row r="1551" spans="1:26" s="209" customFormat="1" ht="16.5" customHeight="1" x14ac:dyDescent="0.25">
      <c r="A1551" s="207">
        <v>4659</v>
      </c>
      <c r="B1551" s="208">
        <v>43139</v>
      </c>
      <c r="C1551" s="209" t="s">
        <v>709</v>
      </c>
      <c r="D1551" s="209">
        <v>66.400000000000006</v>
      </c>
      <c r="E1551" s="209">
        <v>51</v>
      </c>
      <c r="F1551" s="209" t="s">
        <v>187</v>
      </c>
      <c r="G1551" s="209">
        <v>916148</v>
      </c>
      <c r="H1551" s="209">
        <v>13160</v>
      </c>
      <c r="I1551" s="209">
        <v>34.700000000000003</v>
      </c>
      <c r="J1551" s="209">
        <v>83</v>
      </c>
      <c r="K1551" s="209">
        <v>83</v>
      </c>
      <c r="L1551" s="209">
        <v>32.700000000000003</v>
      </c>
      <c r="M1551" s="209">
        <v>0.86175395858708903</v>
      </c>
      <c r="N1551" s="209">
        <v>4.9425999999999997</v>
      </c>
      <c r="O1551" s="209">
        <v>5.0214999999999996</v>
      </c>
      <c r="P1551" s="209">
        <v>0.32400000000000001</v>
      </c>
      <c r="Q1551" s="209">
        <v>0.26900000000000002</v>
      </c>
      <c r="R1551" s="209">
        <v>5.0410000000000004</v>
      </c>
      <c r="S1551" s="209">
        <v>3.3000000000000002E-2</v>
      </c>
      <c r="T1551" s="209">
        <v>2.7E-2</v>
      </c>
      <c r="U1551" s="209">
        <v>2.5999999999999999E-2</v>
      </c>
      <c r="V1551" s="209">
        <v>2.5999999999999999E-2</v>
      </c>
      <c r="W1551" s="209">
        <v>0</v>
      </c>
      <c r="X1551" s="209" t="s">
        <v>1052</v>
      </c>
      <c r="Y1551" s="209" t="s">
        <v>89</v>
      </c>
      <c r="Z1551" s="209" t="s">
        <v>207</v>
      </c>
    </row>
    <row r="1552" spans="1:26" s="209" customFormat="1" ht="16.5" customHeight="1" x14ac:dyDescent="0.25">
      <c r="A1552" s="207">
        <v>4658</v>
      </c>
      <c r="B1552" s="208">
        <v>43139</v>
      </c>
      <c r="C1552" s="209" t="s">
        <v>230</v>
      </c>
      <c r="D1552" s="209">
        <v>66.400000000000006</v>
      </c>
      <c r="E1552" s="209">
        <v>51</v>
      </c>
      <c r="F1552" s="209" t="s">
        <v>187</v>
      </c>
      <c r="G1552" s="209">
        <v>625212</v>
      </c>
      <c r="H1552" s="209">
        <v>13160</v>
      </c>
      <c r="I1552" s="209">
        <v>35.4</v>
      </c>
      <c r="J1552" s="209">
        <v>85</v>
      </c>
      <c r="K1552" s="209">
        <v>85</v>
      </c>
      <c r="L1552" s="209">
        <v>33.200000000000003</v>
      </c>
      <c r="M1552" s="209">
        <v>0.85913782635094116</v>
      </c>
      <c r="N1552" s="209">
        <v>4.9903000000000004</v>
      </c>
      <c r="O1552" s="209">
        <v>4.96</v>
      </c>
      <c r="P1552" s="209">
        <v>0.26700000000000002</v>
      </c>
      <c r="Q1552" s="209">
        <v>0.22600000000000001</v>
      </c>
      <c r="R1552" s="209">
        <v>5.0410000000000004</v>
      </c>
      <c r="S1552" s="209">
        <v>2.7E-2</v>
      </c>
      <c r="T1552" s="209">
        <v>2.3E-2</v>
      </c>
      <c r="U1552" s="209">
        <v>2.1000000000000001E-2</v>
      </c>
      <c r="V1552" s="209">
        <v>2.1000000000000001E-2</v>
      </c>
      <c r="W1552" s="209">
        <v>0</v>
      </c>
      <c r="X1552" s="209" t="s">
        <v>1052</v>
      </c>
      <c r="Y1552" s="209" t="s">
        <v>89</v>
      </c>
      <c r="Z1552" s="209" t="s">
        <v>207</v>
      </c>
    </row>
    <row r="1553" spans="1:26" s="209" customFormat="1" ht="16.5" customHeight="1" x14ac:dyDescent="0.25">
      <c r="A1553" s="207">
        <v>4657</v>
      </c>
      <c r="B1553" s="208">
        <v>43139</v>
      </c>
      <c r="C1553" s="209" t="s">
        <v>1247</v>
      </c>
      <c r="D1553" s="209">
        <v>66.400000000000006</v>
      </c>
      <c r="E1553" s="209">
        <v>51</v>
      </c>
      <c r="F1553" s="209" t="s">
        <v>193</v>
      </c>
      <c r="G1553" s="209">
        <v>625212</v>
      </c>
      <c r="H1553" s="209">
        <v>13160</v>
      </c>
      <c r="I1553" s="209">
        <v>22.5</v>
      </c>
      <c r="J1553" s="209">
        <v>113</v>
      </c>
      <c r="K1553" s="209">
        <v>113</v>
      </c>
      <c r="L1553" s="209">
        <v>19.399999999999999</v>
      </c>
      <c r="M1553" s="209">
        <v>0.9377070907886017</v>
      </c>
      <c r="N1553" s="209">
        <v>4.9203999999999999</v>
      </c>
      <c r="O1553" s="209">
        <v>4.9806999999999997</v>
      </c>
      <c r="P1553" s="209">
        <v>0.625</v>
      </c>
      <c r="Q1553" s="209">
        <v>0.59299999999999997</v>
      </c>
      <c r="R1553" s="209">
        <v>5.0410000000000004</v>
      </c>
      <c r="S1553" s="209">
        <v>6.4000000000000001E-2</v>
      </c>
      <c r="T1553" s="209">
        <v>0.06</v>
      </c>
      <c r="U1553" s="209">
        <v>5.8000000000000003E-2</v>
      </c>
      <c r="V1553" s="209">
        <v>5.8000000000000003E-2</v>
      </c>
      <c r="W1553" s="209">
        <v>0</v>
      </c>
      <c r="X1553" s="209" t="s">
        <v>1052</v>
      </c>
      <c r="Y1553" s="209" t="s">
        <v>89</v>
      </c>
      <c r="Z1553" s="209" t="s">
        <v>198</v>
      </c>
    </row>
    <row r="1554" spans="1:26" s="209" customFormat="1" ht="16.5" customHeight="1" x14ac:dyDescent="0.25">
      <c r="A1554" s="207">
        <v>4656</v>
      </c>
      <c r="B1554" s="208">
        <v>43139</v>
      </c>
      <c r="C1554" s="209" t="s">
        <v>691</v>
      </c>
      <c r="D1554" s="209">
        <v>66.400000000000006</v>
      </c>
      <c r="E1554" s="209">
        <v>51</v>
      </c>
      <c r="F1554" s="209" t="s">
        <v>187</v>
      </c>
      <c r="G1554" s="209">
        <v>916148</v>
      </c>
      <c r="H1554" s="209">
        <v>13160</v>
      </c>
      <c r="I1554" s="209">
        <v>34.700000000000003</v>
      </c>
      <c r="J1554" s="209">
        <v>84</v>
      </c>
      <c r="K1554" s="209">
        <v>84</v>
      </c>
      <c r="L1554" s="209">
        <v>32.6</v>
      </c>
      <c r="M1554" s="209">
        <v>0.86227909811090797</v>
      </c>
      <c r="N1554" s="209">
        <v>5.1123000000000003</v>
      </c>
      <c r="O1554" s="209">
        <v>4.9344999999999999</v>
      </c>
      <c r="P1554" s="209">
        <v>0.223</v>
      </c>
      <c r="Q1554" s="209">
        <v>0.215</v>
      </c>
      <c r="R1554" s="209">
        <v>5.0410000000000004</v>
      </c>
      <c r="S1554" s="209">
        <v>2.1999999999999999E-2</v>
      </c>
      <c r="T1554" s="209">
        <v>2.1999999999999999E-2</v>
      </c>
      <c r="U1554" s="209">
        <v>1.9E-2</v>
      </c>
      <c r="V1554" s="209">
        <v>1.9E-2</v>
      </c>
      <c r="W1554" s="209">
        <v>0</v>
      </c>
      <c r="X1554" s="209" t="s">
        <v>1052</v>
      </c>
      <c r="Y1554" s="209" t="s">
        <v>89</v>
      </c>
      <c r="Z1554" s="209" t="s">
        <v>207</v>
      </c>
    </row>
    <row r="1555" spans="1:26" s="209" customFormat="1" ht="16.5" customHeight="1" x14ac:dyDescent="0.25">
      <c r="A1555" s="207">
        <v>4655</v>
      </c>
      <c r="B1555" s="208">
        <v>43139</v>
      </c>
      <c r="C1555" s="209" t="s">
        <v>631</v>
      </c>
      <c r="D1555" s="209">
        <v>66.400000000000006</v>
      </c>
      <c r="E1555" s="209">
        <v>51</v>
      </c>
      <c r="F1555" s="209" t="s">
        <v>187</v>
      </c>
      <c r="G1555" s="209">
        <v>916148</v>
      </c>
      <c r="H1555" s="209">
        <v>13160</v>
      </c>
      <c r="I1555" s="209">
        <v>34.6</v>
      </c>
      <c r="J1555" s="209">
        <v>84</v>
      </c>
      <c r="K1555" s="209">
        <v>84</v>
      </c>
      <c r="L1555" s="209">
        <v>32.5</v>
      </c>
      <c r="M1555" s="209">
        <v>0.86280487804878048</v>
      </c>
      <c r="N1555" s="209">
        <v>5.1007999999999996</v>
      </c>
      <c r="O1555" s="209">
        <v>5.1424000000000003</v>
      </c>
      <c r="P1555" s="209">
        <v>0.223</v>
      </c>
      <c r="Q1555" s="209">
        <v>0.20399999999999999</v>
      </c>
      <c r="R1555" s="209">
        <v>5.0410000000000004</v>
      </c>
      <c r="S1555" s="209">
        <v>2.1999999999999999E-2</v>
      </c>
      <c r="T1555" s="209">
        <v>0.02</v>
      </c>
      <c r="U1555" s="209">
        <v>1.7999999999999999E-2</v>
      </c>
      <c r="V1555" s="209">
        <v>1.7999999999999999E-2</v>
      </c>
      <c r="W1555" s="209">
        <v>0</v>
      </c>
      <c r="X1555" s="209" t="s">
        <v>1052</v>
      </c>
      <c r="Y1555" s="209" t="s">
        <v>89</v>
      </c>
      <c r="Z1555" s="209" t="s">
        <v>207</v>
      </c>
    </row>
    <row r="1556" spans="1:26" s="209" customFormat="1" ht="16.5" customHeight="1" x14ac:dyDescent="0.25">
      <c r="A1556" s="207">
        <v>4654</v>
      </c>
      <c r="B1556" s="208">
        <v>43139</v>
      </c>
      <c r="C1556" s="209" t="s">
        <v>463</v>
      </c>
      <c r="D1556" s="209">
        <v>66.400000000000006</v>
      </c>
      <c r="E1556" s="209">
        <v>51</v>
      </c>
      <c r="F1556" s="209" t="s">
        <v>193</v>
      </c>
      <c r="G1556" s="209">
        <v>625212</v>
      </c>
      <c r="H1556" s="209">
        <v>13160</v>
      </c>
      <c r="I1556" s="209">
        <v>22.6</v>
      </c>
      <c r="J1556" s="209">
        <v>113</v>
      </c>
      <c r="K1556" s="209">
        <v>113</v>
      </c>
      <c r="L1556" s="209">
        <v>19.5</v>
      </c>
      <c r="M1556" s="209">
        <v>0.9370860927152318</v>
      </c>
      <c r="N1556" s="209">
        <v>4.8943000000000003</v>
      </c>
      <c r="O1556" s="209">
        <v>5.0240999999999998</v>
      </c>
      <c r="P1556" s="209">
        <v>0.38800000000000001</v>
      </c>
      <c r="Q1556" s="209">
        <v>0.45800000000000002</v>
      </c>
      <c r="R1556" s="209">
        <v>5.0410000000000004</v>
      </c>
      <c r="S1556" s="209">
        <v>0.04</v>
      </c>
      <c r="T1556" s="209">
        <v>4.5999999999999999E-2</v>
      </c>
      <c r="U1556" s="209">
        <v>0.04</v>
      </c>
      <c r="V1556" s="209">
        <v>0.04</v>
      </c>
      <c r="W1556" s="209">
        <v>0</v>
      </c>
      <c r="X1556" s="209" t="s">
        <v>1052</v>
      </c>
      <c r="Y1556" s="209" t="s">
        <v>89</v>
      </c>
      <c r="Z1556" s="209" t="s">
        <v>198</v>
      </c>
    </row>
    <row r="1557" spans="1:26" s="209" customFormat="1" ht="16.5" customHeight="1" x14ac:dyDescent="0.25">
      <c r="A1557" s="207">
        <v>4653</v>
      </c>
      <c r="B1557" s="208">
        <v>43139</v>
      </c>
      <c r="C1557" s="209" t="s">
        <v>980</v>
      </c>
      <c r="D1557" s="209">
        <v>66.400000000000006</v>
      </c>
      <c r="E1557" s="209">
        <v>51</v>
      </c>
      <c r="F1557" s="209" t="s">
        <v>193</v>
      </c>
      <c r="G1557" s="209">
        <v>625212</v>
      </c>
      <c r="H1557" s="209">
        <v>13160</v>
      </c>
      <c r="I1557" s="209">
        <v>22.6</v>
      </c>
      <c r="J1557" s="209">
        <v>113</v>
      </c>
      <c r="K1557" s="209">
        <v>113</v>
      </c>
      <c r="L1557" s="209">
        <v>19.5</v>
      </c>
      <c r="M1557" s="209">
        <v>0.9370860927152318</v>
      </c>
      <c r="N1557" s="209">
        <v>5.1185999999999998</v>
      </c>
      <c r="O1557" s="209">
        <v>4.9810999999999996</v>
      </c>
      <c r="P1557" s="209">
        <v>0.45700000000000002</v>
      </c>
      <c r="Q1557" s="209">
        <v>0.36599999999999999</v>
      </c>
      <c r="R1557" s="209">
        <v>5.0410000000000004</v>
      </c>
      <c r="S1557" s="209">
        <v>4.4999999999999998E-2</v>
      </c>
      <c r="T1557" s="209">
        <v>3.6999999999999998E-2</v>
      </c>
      <c r="U1557" s="209">
        <v>3.7999999999999999E-2</v>
      </c>
      <c r="V1557" s="209">
        <v>3.7999999999999999E-2</v>
      </c>
      <c r="W1557" s="209">
        <v>0</v>
      </c>
      <c r="X1557" s="209" t="s">
        <v>1052</v>
      </c>
      <c r="Y1557" s="209" t="s">
        <v>89</v>
      </c>
      <c r="Z1557" s="209" t="s">
        <v>198</v>
      </c>
    </row>
    <row r="1558" spans="1:26" s="209" customFormat="1" ht="16.5" customHeight="1" x14ac:dyDescent="0.25">
      <c r="A1558" s="207">
        <v>4652</v>
      </c>
      <c r="B1558" s="208">
        <v>43139</v>
      </c>
      <c r="C1558" s="209" t="s">
        <v>1118</v>
      </c>
      <c r="D1558" s="209">
        <v>66.400000000000006</v>
      </c>
      <c r="E1558" s="209">
        <v>51</v>
      </c>
      <c r="F1558" s="209" t="s">
        <v>291</v>
      </c>
      <c r="G1558" s="209">
        <v>521333</v>
      </c>
      <c r="H1558" s="209">
        <v>13160</v>
      </c>
      <c r="I1558" s="209">
        <v>16.7</v>
      </c>
      <c r="J1558" s="209">
        <v>114</v>
      </c>
      <c r="K1558" s="209">
        <v>114</v>
      </c>
      <c r="L1558" s="209">
        <v>13.9</v>
      </c>
      <c r="M1558" s="209">
        <v>0.97317744154057773</v>
      </c>
      <c r="N1558" s="209">
        <v>2.0975000000000001</v>
      </c>
      <c r="O1558" s="209">
        <v>2.0638000000000001</v>
      </c>
      <c r="P1558" s="209">
        <v>2.1739999999999999</v>
      </c>
      <c r="Q1558" s="209">
        <v>2.0529999999999999</v>
      </c>
      <c r="R1558" s="209">
        <v>5.0410000000000004</v>
      </c>
      <c r="S1558" s="209">
        <v>0.52200000000000002</v>
      </c>
      <c r="T1558" s="209">
        <v>0.501</v>
      </c>
      <c r="U1558" s="209">
        <v>0.498</v>
      </c>
      <c r="V1558" s="209">
        <v>0.498</v>
      </c>
      <c r="W1558" s="209" t="s">
        <v>148</v>
      </c>
      <c r="X1558" s="209" t="s">
        <v>1048</v>
      </c>
      <c r="Y1558" s="209" t="s">
        <v>89</v>
      </c>
      <c r="Z1558" s="209" t="s">
        <v>198</v>
      </c>
    </row>
    <row r="1559" spans="1:26" s="209" customFormat="1" ht="16.5" customHeight="1" x14ac:dyDescent="0.25">
      <c r="A1559" s="207">
        <v>4651</v>
      </c>
      <c r="B1559" s="208">
        <v>43139</v>
      </c>
      <c r="C1559" s="209" t="s">
        <v>1246</v>
      </c>
      <c r="D1559" s="209">
        <v>66.400000000000006</v>
      </c>
      <c r="E1559" s="209">
        <v>51</v>
      </c>
      <c r="F1559" s="209" t="s">
        <v>291</v>
      </c>
      <c r="G1559" s="209">
        <v>521333</v>
      </c>
      <c r="H1559" s="209">
        <v>13160</v>
      </c>
      <c r="I1559" s="209">
        <v>16.7</v>
      </c>
      <c r="J1559" s="209">
        <v>114</v>
      </c>
      <c r="K1559" s="209">
        <v>114</v>
      </c>
      <c r="L1559" s="209">
        <v>13.9</v>
      </c>
      <c r="M1559" s="209">
        <v>0.97317744154057773</v>
      </c>
      <c r="N1559" s="209">
        <v>2.1634000000000002</v>
      </c>
      <c r="O1559" s="209">
        <v>2.1124999999999998</v>
      </c>
      <c r="P1559" s="209">
        <v>2.2130000000000001</v>
      </c>
      <c r="Q1559" s="209">
        <v>2.0760000000000001</v>
      </c>
      <c r="R1559" s="209">
        <v>5.0410000000000004</v>
      </c>
      <c r="S1559" s="209">
        <v>0.51600000000000001</v>
      </c>
      <c r="T1559" s="209">
        <v>0.495</v>
      </c>
      <c r="U1559" s="209">
        <v>0.49199999999999999</v>
      </c>
      <c r="V1559" s="209">
        <v>0.49199999999999999</v>
      </c>
      <c r="W1559" s="209" t="s">
        <v>148</v>
      </c>
      <c r="X1559" s="209" t="s">
        <v>1048</v>
      </c>
      <c r="Y1559" s="209" t="s">
        <v>89</v>
      </c>
      <c r="Z1559" s="209" t="s">
        <v>198</v>
      </c>
    </row>
    <row r="1560" spans="1:26" s="209" customFormat="1" ht="16.5" customHeight="1" x14ac:dyDescent="0.25">
      <c r="A1560" s="207">
        <v>4650</v>
      </c>
      <c r="B1560" s="208">
        <v>43139</v>
      </c>
      <c r="C1560" s="209" t="s">
        <v>505</v>
      </c>
      <c r="D1560" s="209">
        <v>66.400000000000006</v>
      </c>
      <c r="E1560" s="209">
        <v>51</v>
      </c>
      <c r="F1560" s="209" t="s">
        <v>291</v>
      </c>
      <c r="G1560" s="209">
        <v>521333</v>
      </c>
      <c r="H1560" s="209">
        <v>13160</v>
      </c>
      <c r="I1560" s="209">
        <v>16.8</v>
      </c>
      <c r="J1560" s="209">
        <v>114</v>
      </c>
      <c r="K1560" s="209">
        <v>114</v>
      </c>
      <c r="L1560" s="209">
        <v>14</v>
      </c>
      <c r="M1560" s="209">
        <v>0.97250859106529208</v>
      </c>
      <c r="N1560" s="209">
        <v>2.1034999999999999</v>
      </c>
      <c r="O1560" s="209">
        <v>2.0526</v>
      </c>
      <c r="P1560" s="209">
        <v>2.1440000000000001</v>
      </c>
      <c r="Q1560" s="209">
        <v>2.0169999999999999</v>
      </c>
      <c r="R1560" s="209">
        <v>5.0410000000000004</v>
      </c>
      <c r="S1560" s="209">
        <v>0.51400000000000001</v>
      </c>
      <c r="T1560" s="209">
        <v>0.495</v>
      </c>
      <c r="U1560" s="209">
        <v>0.49099999999999999</v>
      </c>
      <c r="V1560" s="209">
        <v>0.49099999999999999</v>
      </c>
      <c r="W1560" s="209" t="s">
        <v>148</v>
      </c>
      <c r="X1560" s="209" t="s">
        <v>1048</v>
      </c>
      <c r="Y1560" s="209" t="s">
        <v>89</v>
      </c>
      <c r="Z1560" s="209" t="s">
        <v>198</v>
      </c>
    </row>
    <row r="1561" spans="1:26" s="209" customFormat="1" ht="16.5" customHeight="1" x14ac:dyDescent="0.25">
      <c r="A1561" s="207">
        <v>4649</v>
      </c>
      <c r="B1561" s="208">
        <v>43139</v>
      </c>
      <c r="C1561" s="209" t="s">
        <v>1245</v>
      </c>
      <c r="D1561" s="209">
        <v>66.400000000000006</v>
      </c>
      <c r="E1561" s="209">
        <v>51</v>
      </c>
      <c r="F1561" s="209" t="s">
        <v>291</v>
      </c>
      <c r="G1561" s="209">
        <v>521333</v>
      </c>
      <c r="H1561" s="209">
        <v>13160</v>
      </c>
      <c r="I1561" s="209">
        <v>16.7</v>
      </c>
      <c r="J1561" s="209">
        <v>114</v>
      </c>
      <c r="K1561" s="209">
        <v>114</v>
      </c>
      <c r="L1561" s="209">
        <v>13.9</v>
      </c>
      <c r="M1561" s="209">
        <v>0.97317744154057773</v>
      </c>
      <c r="N1561" s="209">
        <v>2.1425999999999998</v>
      </c>
      <c r="O1561" s="209">
        <v>2.0846</v>
      </c>
      <c r="P1561" s="209">
        <v>2.2040000000000002</v>
      </c>
      <c r="Q1561" s="209">
        <v>2.073</v>
      </c>
      <c r="R1561" s="209">
        <v>5.0410000000000004</v>
      </c>
      <c r="S1561" s="209">
        <v>0.51900000000000002</v>
      </c>
      <c r="T1561" s="209">
        <v>0.501</v>
      </c>
      <c r="U1561" s="209">
        <v>0.496</v>
      </c>
      <c r="V1561" s="209">
        <v>0.496</v>
      </c>
      <c r="W1561" s="209" t="s">
        <v>148</v>
      </c>
      <c r="X1561" s="209" t="s">
        <v>1048</v>
      </c>
      <c r="Y1561" s="209" t="s">
        <v>89</v>
      </c>
      <c r="Z1561" s="209" t="s">
        <v>198</v>
      </c>
    </row>
    <row r="1562" spans="1:26" s="209" customFormat="1" ht="16.5" customHeight="1" x14ac:dyDescent="0.25">
      <c r="A1562" s="207">
        <v>4648</v>
      </c>
      <c r="B1562" s="208">
        <v>43138</v>
      </c>
      <c r="C1562" s="209" t="s">
        <v>1244</v>
      </c>
      <c r="D1562" s="209">
        <v>66.7</v>
      </c>
      <c r="E1562" s="209">
        <v>40</v>
      </c>
      <c r="F1562" s="209" t="s">
        <v>291</v>
      </c>
      <c r="G1562" s="209">
        <v>521333</v>
      </c>
      <c r="H1562" s="209">
        <v>13160</v>
      </c>
      <c r="I1562" s="209">
        <v>16.8</v>
      </c>
      <c r="J1562" s="209">
        <v>115</v>
      </c>
      <c r="K1562" s="209">
        <v>115</v>
      </c>
      <c r="L1562" s="209">
        <v>13.9</v>
      </c>
      <c r="M1562" s="209">
        <v>0.97317744154057773</v>
      </c>
      <c r="N1562" s="209">
        <v>2.1236999999999999</v>
      </c>
      <c r="O1562" s="209">
        <v>2.0823999999999998</v>
      </c>
      <c r="P1562" s="209">
        <v>3.702</v>
      </c>
      <c r="Q1562" s="209">
        <v>3.5609999999999999</v>
      </c>
      <c r="R1562" s="209">
        <v>5.1276999999999999</v>
      </c>
      <c r="S1562" s="209">
        <v>0.89400000000000002</v>
      </c>
      <c r="T1562" s="209">
        <v>0.877</v>
      </c>
      <c r="U1562" s="209">
        <v>0.86199999999999999</v>
      </c>
      <c r="V1562" s="209">
        <v>0.86199999999999999</v>
      </c>
      <c r="W1562" s="209" t="s">
        <v>148</v>
      </c>
      <c r="X1562" s="209" t="s">
        <v>1048</v>
      </c>
      <c r="Y1562" s="209" t="s">
        <v>89</v>
      </c>
      <c r="Z1562" s="209" t="s">
        <v>198</v>
      </c>
    </row>
    <row r="1563" spans="1:26" s="209" customFormat="1" ht="16.5" customHeight="1" x14ac:dyDescent="0.25">
      <c r="A1563" s="207">
        <v>4647</v>
      </c>
      <c r="B1563" s="208">
        <v>43138</v>
      </c>
      <c r="C1563" s="209" t="s">
        <v>1243</v>
      </c>
      <c r="D1563" s="209">
        <v>67.599999999999994</v>
      </c>
      <c r="E1563" s="209">
        <v>42</v>
      </c>
      <c r="F1563" s="209" t="s">
        <v>291</v>
      </c>
      <c r="G1563" s="209">
        <v>521333</v>
      </c>
      <c r="H1563" s="209">
        <v>13160</v>
      </c>
      <c r="I1563" s="209">
        <v>16.8</v>
      </c>
      <c r="J1563" s="209">
        <v>114.5</v>
      </c>
      <c r="K1563" s="209">
        <v>114.5</v>
      </c>
      <c r="L1563" s="209">
        <v>14</v>
      </c>
      <c r="M1563" s="209">
        <v>0.97250859106529208</v>
      </c>
      <c r="N1563" s="209">
        <v>2.0748000000000002</v>
      </c>
      <c r="O1563" s="209">
        <v>2.0253000000000001</v>
      </c>
      <c r="P1563" s="209">
        <v>3.573</v>
      </c>
      <c r="Q1563" s="209">
        <v>3.395</v>
      </c>
      <c r="R1563" s="209">
        <v>5.1276999999999999</v>
      </c>
      <c r="S1563" s="209">
        <v>0.88300000000000001</v>
      </c>
      <c r="T1563" s="209">
        <v>0.86</v>
      </c>
      <c r="U1563" s="209">
        <v>0.84799999999999998</v>
      </c>
      <c r="V1563" s="209">
        <v>0.84799999999999998</v>
      </c>
      <c r="W1563" s="209" t="s">
        <v>148</v>
      </c>
      <c r="X1563" s="209" t="s">
        <v>1048</v>
      </c>
      <c r="Y1563" s="209" t="s">
        <v>89</v>
      </c>
      <c r="Z1563" s="209" t="s">
        <v>198</v>
      </c>
    </row>
    <row r="1564" spans="1:26" s="209" customFormat="1" ht="16.5" customHeight="1" x14ac:dyDescent="0.25">
      <c r="A1564" s="207">
        <v>4646</v>
      </c>
      <c r="B1564" s="208">
        <v>43138</v>
      </c>
      <c r="C1564" s="209" t="s">
        <v>851</v>
      </c>
      <c r="D1564" s="209">
        <v>67.599999999999994</v>
      </c>
      <c r="E1564" s="209">
        <v>42</v>
      </c>
      <c r="F1564" s="209" t="s">
        <v>291</v>
      </c>
      <c r="G1564" s="209">
        <v>521333</v>
      </c>
      <c r="H1564" s="209">
        <v>13160</v>
      </c>
      <c r="I1564" s="209">
        <v>16.899999999999999</v>
      </c>
      <c r="J1564" s="209">
        <v>115</v>
      </c>
      <c r="K1564" s="209">
        <v>115</v>
      </c>
      <c r="L1564" s="209">
        <v>14</v>
      </c>
      <c r="M1564" s="209">
        <v>0.97250859106529208</v>
      </c>
      <c r="N1564" s="209">
        <v>2.0945999999999998</v>
      </c>
      <c r="O1564" s="209">
        <v>2.0284</v>
      </c>
      <c r="P1564" s="209">
        <v>3.8260000000000001</v>
      </c>
      <c r="Q1564" s="209">
        <v>3.5840000000000001</v>
      </c>
      <c r="R1564" s="209">
        <v>5.1276999999999999</v>
      </c>
      <c r="S1564" s="209">
        <v>0.93700000000000006</v>
      </c>
      <c r="T1564" s="209">
        <v>0.90600000000000003</v>
      </c>
      <c r="U1564" s="209">
        <v>0.89600000000000002</v>
      </c>
      <c r="V1564" s="209">
        <v>0.89600000000000002</v>
      </c>
      <c r="W1564" s="209" t="s">
        <v>148</v>
      </c>
      <c r="X1564" s="209" t="s">
        <v>1048</v>
      </c>
      <c r="Y1564" s="209" t="s">
        <v>89</v>
      </c>
      <c r="Z1564" s="209" t="s">
        <v>198</v>
      </c>
    </row>
    <row r="1565" spans="1:26" s="209" customFormat="1" ht="16.5" customHeight="1" x14ac:dyDescent="0.25">
      <c r="A1565" s="207">
        <v>4645</v>
      </c>
      <c r="B1565" s="208">
        <v>43138</v>
      </c>
      <c r="C1565" s="209" t="s">
        <v>1242</v>
      </c>
      <c r="D1565" s="209">
        <v>67.599999999999994</v>
      </c>
      <c r="E1565" s="209">
        <v>42</v>
      </c>
      <c r="F1565" s="209" t="s">
        <v>291</v>
      </c>
      <c r="G1565" s="209">
        <v>521333</v>
      </c>
      <c r="H1565" s="209">
        <v>13160</v>
      </c>
      <c r="I1565" s="209">
        <v>16.8</v>
      </c>
      <c r="J1565" s="209">
        <v>114.5</v>
      </c>
      <c r="K1565" s="209">
        <v>114.5</v>
      </c>
      <c r="L1565" s="209">
        <v>14</v>
      </c>
      <c r="M1565" s="209">
        <v>0.97250859106529208</v>
      </c>
      <c r="N1565" s="209">
        <v>2.2683</v>
      </c>
      <c r="O1565" s="209">
        <v>2.1825000000000001</v>
      </c>
      <c r="P1565" s="209">
        <v>3.7959999999999998</v>
      </c>
      <c r="Q1565" s="209">
        <v>3.532</v>
      </c>
      <c r="R1565" s="209">
        <v>5.1276999999999999</v>
      </c>
      <c r="S1565" s="209">
        <v>0.85799999999999998</v>
      </c>
      <c r="T1565" s="209">
        <v>0.83</v>
      </c>
      <c r="U1565" s="209">
        <v>0.82099999999999995</v>
      </c>
      <c r="V1565" s="209">
        <v>0.82099999999999995</v>
      </c>
      <c r="W1565" s="209" t="s">
        <v>148</v>
      </c>
      <c r="X1565" s="209" t="s">
        <v>1048</v>
      </c>
      <c r="Y1565" s="209" t="s">
        <v>89</v>
      </c>
      <c r="Z1565" s="209" t="s">
        <v>198</v>
      </c>
    </row>
    <row r="1566" spans="1:26" s="209" customFormat="1" ht="16.5" customHeight="1" x14ac:dyDescent="0.25">
      <c r="A1566" s="207">
        <v>4644</v>
      </c>
      <c r="B1566" s="208">
        <v>43138</v>
      </c>
      <c r="C1566" s="209" t="s">
        <v>1241</v>
      </c>
      <c r="D1566" s="209">
        <v>67.599999999999994</v>
      </c>
      <c r="E1566" s="209">
        <v>42</v>
      </c>
      <c r="F1566" s="209" t="s">
        <v>291</v>
      </c>
      <c r="G1566" s="209">
        <v>521333</v>
      </c>
      <c r="H1566" s="209">
        <v>13160</v>
      </c>
      <c r="I1566" s="209">
        <v>16.600000000000001</v>
      </c>
      <c r="J1566" s="209">
        <v>115</v>
      </c>
      <c r="K1566" s="209">
        <v>115</v>
      </c>
      <c r="L1566" s="209">
        <v>13.8</v>
      </c>
      <c r="M1566" s="209">
        <v>0.97384721266345486</v>
      </c>
      <c r="N1566" s="209">
        <v>2.0785999999999998</v>
      </c>
      <c r="O1566" s="209">
        <v>2.0135000000000001</v>
      </c>
      <c r="P1566" s="209">
        <v>3.4449999999999998</v>
      </c>
      <c r="Q1566" s="209">
        <v>3.2839999999999998</v>
      </c>
      <c r="R1566" s="209">
        <v>5.1276999999999999</v>
      </c>
      <c r="S1566" s="209">
        <v>0.85</v>
      </c>
      <c r="T1566" s="209">
        <v>0.83599999999999997</v>
      </c>
      <c r="U1566" s="209">
        <v>0.82099999999999995</v>
      </c>
      <c r="V1566" s="209">
        <v>0.82099999999999995</v>
      </c>
      <c r="W1566" s="209" t="s">
        <v>148</v>
      </c>
      <c r="X1566" s="209" t="s">
        <v>1048</v>
      </c>
      <c r="Y1566" s="209" t="s">
        <v>89</v>
      </c>
      <c r="Z1566" s="209" t="s">
        <v>198</v>
      </c>
    </row>
    <row r="1567" spans="1:26" s="209" customFormat="1" ht="16.5" customHeight="1" x14ac:dyDescent="0.25">
      <c r="A1567" s="207">
        <v>4643</v>
      </c>
      <c r="B1567" s="208">
        <v>43138</v>
      </c>
      <c r="C1567" s="209" t="s">
        <v>1227</v>
      </c>
      <c r="D1567" s="209">
        <v>67.599999999999994</v>
      </c>
      <c r="E1567" s="209">
        <v>42</v>
      </c>
      <c r="F1567" s="209" t="s">
        <v>291</v>
      </c>
      <c r="G1567" s="209">
        <v>521333</v>
      </c>
      <c r="H1567" s="209">
        <v>13160</v>
      </c>
      <c r="I1567" s="209">
        <v>16.899999999999999</v>
      </c>
      <c r="J1567" s="209">
        <v>115</v>
      </c>
      <c r="K1567" s="209">
        <v>115</v>
      </c>
      <c r="L1567" s="209">
        <v>14</v>
      </c>
      <c r="M1567" s="209">
        <v>0.97250859106529208</v>
      </c>
      <c r="N1567" s="209">
        <v>2.1474000000000002</v>
      </c>
      <c r="O1567" s="209">
        <v>2.0973000000000002</v>
      </c>
      <c r="P1567" s="209">
        <v>3.871</v>
      </c>
      <c r="Q1567" s="209">
        <v>3.6960000000000002</v>
      </c>
      <c r="R1567" s="209">
        <v>5.1276999999999999</v>
      </c>
      <c r="S1567" s="209">
        <v>0.92400000000000004</v>
      </c>
      <c r="T1567" s="209">
        <v>0.90400000000000003</v>
      </c>
      <c r="U1567" s="209">
        <v>0.88900000000000001</v>
      </c>
      <c r="V1567" s="209">
        <v>0.88900000000000001</v>
      </c>
      <c r="W1567" s="209" t="s">
        <v>148</v>
      </c>
      <c r="X1567" s="209" t="s">
        <v>1048</v>
      </c>
      <c r="Y1567" s="209" t="s">
        <v>89</v>
      </c>
      <c r="Z1567" s="209" t="s">
        <v>198</v>
      </c>
    </row>
    <row r="1568" spans="1:26" s="209" customFormat="1" ht="16.5" customHeight="1" x14ac:dyDescent="0.25">
      <c r="A1568" s="207">
        <v>4642</v>
      </c>
      <c r="B1568" s="208">
        <v>43138</v>
      </c>
      <c r="C1568" s="209" t="s">
        <v>902</v>
      </c>
      <c r="D1568" s="209">
        <v>67.599999999999994</v>
      </c>
      <c r="E1568" s="209">
        <v>42</v>
      </c>
      <c r="F1568" s="209" t="s">
        <v>291</v>
      </c>
      <c r="G1568" s="209">
        <v>521333</v>
      </c>
      <c r="H1568" s="209">
        <v>13160</v>
      </c>
      <c r="I1568" s="209">
        <v>16.899999999999999</v>
      </c>
      <c r="J1568" s="209">
        <v>115</v>
      </c>
      <c r="K1568" s="209">
        <v>115</v>
      </c>
      <c r="L1568" s="209">
        <v>14</v>
      </c>
      <c r="M1568" s="209">
        <v>0.97250859106529208</v>
      </c>
      <c r="N1568" s="209">
        <v>2.1257000000000001</v>
      </c>
      <c r="O1568" s="209">
        <v>2.0638999999999998</v>
      </c>
      <c r="P1568" s="209">
        <v>3.8620000000000001</v>
      </c>
      <c r="Q1568" s="209">
        <v>3.633</v>
      </c>
      <c r="R1568" s="209">
        <v>5.1276999999999999</v>
      </c>
      <c r="S1568" s="209">
        <v>0.93200000000000005</v>
      </c>
      <c r="T1568" s="209">
        <v>0.90300000000000002</v>
      </c>
      <c r="U1568" s="209">
        <v>0.89200000000000002</v>
      </c>
      <c r="V1568" s="209">
        <v>0.89200000000000002</v>
      </c>
      <c r="W1568" s="209" t="s">
        <v>148</v>
      </c>
      <c r="X1568" s="209" t="s">
        <v>1048</v>
      </c>
      <c r="Y1568" s="209" t="s">
        <v>89</v>
      </c>
      <c r="Z1568" s="209" t="s">
        <v>198</v>
      </c>
    </row>
    <row r="1569" spans="1:26" s="209" customFormat="1" ht="16.5" customHeight="1" x14ac:dyDescent="0.25">
      <c r="A1569" s="207">
        <v>4641</v>
      </c>
      <c r="B1569" s="208">
        <v>43138</v>
      </c>
      <c r="C1569" s="209" t="s">
        <v>1240</v>
      </c>
      <c r="D1569" s="209">
        <v>67.599999999999994</v>
      </c>
      <c r="E1569" s="209">
        <v>42</v>
      </c>
      <c r="F1569" s="209" t="s">
        <v>291</v>
      </c>
      <c r="G1569" s="209">
        <v>521333</v>
      </c>
      <c r="H1569" s="209">
        <v>13160</v>
      </c>
      <c r="I1569" s="209">
        <v>16.8</v>
      </c>
      <c r="J1569" s="209">
        <v>114</v>
      </c>
      <c r="K1569" s="209">
        <v>114</v>
      </c>
      <c r="L1569" s="209">
        <v>14</v>
      </c>
      <c r="M1569" s="209">
        <v>0.97250859106529208</v>
      </c>
      <c r="N1569" s="209">
        <v>2.1694</v>
      </c>
      <c r="O1569" s="209">
        <v>2.1023000000000001</v>
      </c>
      <c r="P1569" s="209">
        <v>3.8290000000000002</v>
      </c>
      <c r="Q1569" s="209">
        <v>3.661</v>
      </c>
      <c r="R1569" s="209">
        <v>5.1276999999999999</v>
      </c>
      <c r="S1569" s="209">
        <v>0.90500000000000003</v>
      </c>
      <c r="T1569" s="209">
        <v>0.89300000000000002</v>
      </c>
      <c r="U1569" s="209">
        <v>0.874</v>
      </c>
      <c r="V1569" s="209">
        <v>0.874</v>
      </c>
      <c r="W1569" s="209" t="s">
        <v>148</v>
      </c>
      <c r="X1569" s="209" t="s">
        <v>1048</v>
      </c>
      <c r="Y1569" s="209" t="s">
        <v>89</v>
      </c>
      <c r="Z1569" s="209" t="s">
        <v>198</v>
      </c>
    </row>
    <row r="1570" spans="1:26" s="209" customFormat="1" ht="16.5" customHeight="1" x14ac:dyDescent="0.25">
      <c r="A1570" s="207">
        <v>4640</v>
      </c>
      <c r="B1570" s="208">
        <v>43138</v>
      </c>
      <c r="C1570" s="209" t="s">
        <v>607</v>
      </c>
      <c r="D1570" s="209">
        <v>67.599999999999994</v>
      </c>
      <c r="E1570" s="209">
        <v>42</v>
      </c>
      <c r="F1570" s="209" t="s">
        <v>291</v>
      </c>
      <c r="G1570" s="209">
        <v>521333</v>
      </c>
      <c r="H1570" s="209">
        <v>13160</v>
      </c>
      <c r="I1570" s="209">
        <v>16.7</v>
      </c>
      <c r="J1570" s="209">
        <v>114</v>
      </c>
      <c r="K1570" s="209">
        <v>114</v>
      </c>
      <c r="L1570" s="209">
        <v>13.9</v>
      </c>
      <c r="M1570" s="209">
        <v>0.97317744154057773</v>
      </c>
      <c r="N1570" s="209">
        <v>2.0983999999999998</v>
      </c>
      <c r="O1570" s="209">
        <v>2.0125000000000002</v>
      </c>
      <c r="P1570" s="209">
        <v>3.665</v>
      </c>
      <c r="Q1570" s="209">
        <v>3.4940000000000002</v>
      </c>
      <c r="R1570" s="209">
        <v>5.1276999999999999</v>
      </c>
      <c r="S1570" s="209">
        <v>0.89600000000000002</v>
      </c>
      <c r="T1570" s="209">
        <v>0.89</v>
      </c>
      <c r="U1570" s="209">
        <v>0.86899999999999999</v>
      </c>
      <c r="V1570" s="209">
        <v>0.86899999999999999</v>
      </c>
      <c r="W1570" s="209" t="s">
        <v>148</v>
      </c>
      <c r="X1570" s="209" t="s">
        <v>1048</v>
      </c>
      <c r="Y1570" s="209" t="s">
        <v>89</v>
      </c>
      <c r="Z1570" s="209" t="s">
        <v>198</v>
      </c>
    </row>
    <row r="1571" spans="1:26" s="209" customFormat="1" ht="16.5" customHeight="1" x14ac:dyDescent="0.25">
      <c r="A1571" s="207">
        <v>4639</v>
      </c>
      <c r="B1571" s="208">
        <v>43138</v>
      </c>
      <c r="C1571" s="209" t="s">
        <v>1239</v>
      </c>
      <c r="D1571" s="209">
        <v>67.599999999999994</v>
      </c>
      <c r="E1571" s="209">
        <v>42</v>
      </c>
      <c r="F1571" s="209" t="s">
        <v>291</v>
      </c>
      <c r="G1571" s="209">
        <v>521333</v>
      </c>
      <c r="H1571" s="209">
        <v>13160</v>
      </c>
      <c r="I1571" s="209">
        <v>16.8</v>
      </c>
      <c r="J1571" s="209">
        <v>114</v>
      </c>
      <c r="K1571" s="209">
        <v>114</v>
      </c>
      <c r="L1571" s="209">
        <v>14</v>
      </c>
      <c r="M1571" s="209">
        <v>0.97250859106529208</v>
      </c>
      <c r="N1571" s="209">
        <v>2.1253000000000002</v>
      </c>
      <c r="O1571" s="209">
        <v>2.0804999999999998</v>
      </c>
      <c r="P1571" s="209">
        <v>3.726</v>
      </c>
      <c r="Q1571" s="209">
        <v>3.5409999999999999</v>
      </c>
      <c r="R1571" s="209">
        <v>5.1276999999999999</v>
      </c>
      <c r="S1571" s="209">
        <v>0.89900000000000002</v>
      </c>
      <c r="T1571" s="209">
        <v>0.873</v>
      </c>
      <c r="U1571" s="209">
        <v>0.86199999999999999</v>
      </c>
      <c r="V1571" s="209">
        <v>0.86199999999999999</v>
      </c>
      <c r="W1571" s="209" t="s">
        <v>148</v>
      </c>
      <c r="X1571" s="209" t="s">
        <v>1048</v>
      </c>
      <c r="Y1571" s="209" t="s">
        <v>89</v>
      </c>
      <c r="Z1571" s="209" t="s">
        <v>198</v>
      </c>
    </row>
    <row r="1572" spans="1:26" s="209" customFormat="1" ht="16.5" customHeight="1" x14ac:dyDescent="0.25">
      <c r="A1572" s="207">
        <v>4638</v>
      </c>
      <c r="B1572" s="208">
        <v>43138</v>
      </c>
      <c r="C1572" s="209" t="s">
        <v>767</v>
      </c>
      <c r="D1572" s="209">
        <v>67.599999999999994</v>
      </c>
      <c r="E1572" s="209">
        <v>42</v>
      </c>
      <c r="F1572" s="209" t="s">
        <v>291</v>
      </c>
      <c r="G1572" s="209">
        <v>521333</v>
      </c>
      <c r="H1572" s="209">
        <v>13160</v>
      </c>
      <c r="I1572" s="209">
        <v>16.8</v>
      </c>
      <c r="J1572" s="209">
        <v>114</v>
      </c>
      <c r="K1572" s="209">
        <v>114</v>
      </c>
      <c r="L1572" s="209">
        <v>14</v>
      </c>
      <c r="M1572" s="209">
        <v>0.97250859106529208</v>
      </c>
      <c r="N1572" s="209">
        <v>2.1583999999999999</v>
      </c>
      <c r="O1572" s="209">
        <v>2.1093000000000002</v>
      </c>
      <c r="P1572" s="209">
        <v>3.915</v>
      </c>
      <c r="Q1572" s="209">
        <v>3.7280000000000002</v>
      </c>
      <c r="R1572" s="209">
        <v>5.1276999999999999</v>
      </c>
      <c r="S1572" s="209">
        <v>0.93</v>
      </c>
      <c r="T1572" s="209">
        <v>0.90600000000000003</v>
      </c>
      <c r="U1572" s="209">
        <v>0.89300000000000002</v>
      </c>
      <c r="V1572" s="209">
        <v>0.89300000000000002</v>
      </c>
      <c r="W1572" s="209" t="s">
        <v>148</v>
      </c>
      <c r="X1572" s="209" t="s">
        <v>1048</v>
      </c>
      <c r="Y1572" s="209" t="s">
        <v>89</v>
      </c>
      <c r="Z1572" s="209" t="s">
        <v>198</v>
      </c>
    </row>
    <row r="1573" spans="1:26" s="209" customFormat="1" ht="16.5" customHeight="1" x14ac:dyDescent="0.25">
      <c r="A1573" s="207">
        <v>4637</v>
      </c>
      <c r="B1573" s="208">
        <v>43138</v>
      </c>
      <c r="C1573" s="209" t="s">
        <v>1203</v>
      </c>
      <c r="D1573" s="209">
        <v>67.8</v>
      </c>
      <c r="E1573" s="209">
        <v>54</v>
      </c>
      <c r="F1573" s="209" t="s">
        <v>193</v>
      </c>
      <c r="G1573" s="209">
        <v>625212</v>
      </c>
      <c r="H1573" s="209">
        <v>13160</v>
      </c>
      <c r="I1573" s="209">
        <v>22.5</v>
      </c>
      <c r="J1573" s="209">
        <v>114</v>
      </c>
      <c r="K1573" s="209">
        <v>114</v>
      </c>
      <c r="L1573" s="209">
        <v>19.399999999999999</v>
      </c>
      <c r="M1573" s="209">
        <v>0.9377070907886017</v>
      </c>
      <c r="N1573" s="209">
        <v>5.1135000000000002</v>
      </c>
      <c r="O1573" s="209">
        <v>5.0683999999999996</v>
      </c>
      <c r="P1573" s="209">
        <v>0.92400000000000004</v>
      </c>
      <c r="Q1573" s="209">
        <v>0.79800000000000004</v>
      </c>
      <c r="R1573" s="209">
        <v>5.1276999999999999</v>
      </c>
      <c r="S1573" s="209">
        <v>9.2999999999999999E-2</v>
      </c>
      <c r="T1573" s="209">
        <v>8.1000000000000003E-2</v>
      </c>
      <c r="U1573" s="209">
        <v>8.2000000000000003E-2</v>
      </c>
      <c r="V1573" s="209">
        <v>8.2000000000000003E-2</v>
      </c>
      <c r="W1573" s="209" t="s">
        <v>148</v>
      </c>
      <c r="X1573" s="209" t="s">
        <v>1048</v>
      </c>
      <c r="Y1573" s="209" t="s">
        <v>89</v>
      </c>
      <c r="Z1573" s="209" t="s">
        <v>198</v>
      </c>
    </row>
    <row r="1574" spans="1:26" s="209" customFormat="1" ht="16.5" customHeight="1" x14ac:dyDescent="0.25">
      <c r="A1574" s="207">
        <v>4636</v>
      </c>
      <c r="B1574" s="208">
        <v>43138</v>
      </c>
      <c r="C1574" s="209" t="s">
        <v>1033</v>
      </c>
      <c r="D1574" s="209">
        <v>66.900000000000006</v>
      </c>
      <c r="E1574" s="209">
        <v>46</v>
      </c>
      <c r="F1574" s="209" t="s">
        <v>193</v>
      </c>
      <c r="G1574" s="209">
        <v>625212</v>
      </c>
      <c r="H1574" s="209">
        <v>13160</v>
      </c>
      <c r="I1574" s="209">
        <v>22.4</v>
      </c>
      <c r="J1574" s="209">
        <v>114</v>
      </c>
      <c r="K1574" s="209">
        <v>114</v>
      </c>
      <c r="L1574" s="209">
        <v>19.3</v>
      </c>
      <c r="M1574" s="209">
        <v>0.93832891246684347</v>
      </c>
      <c r="N1574" s="209">
        <v>5.1637000000000004</v>
      </c>
      <c r="O1574" s="209">
        <v>5.0895999999999999</v>
      </c>
      <c r="P1574" s="209">
        <v>0.89100000000000001</v>
      </c>
      <c r="Q1574" s="209">
        <v>0.745</v>
      </c>
      <c r="R1574" s="209">
        <v>5.1276999999999999</v>
      </c>
      <c r="S1574" s="209">
        <v>8.7999999999999995E-2</v>
      </c>
      <c r="T1574" s="209">
        <v>7.4999999999999997E-2</v>
      </c>
      <c r="U1574" s="209">
        <v>7.5999999999999998E-2</v>
      </c>
      <c r="V1574" s="209">
        <v>7.5999999999999998E-2</v>
      </c>
      <c r="W1574" s="209" t="s">
        <v>148</v>
      </c>
      <c r="X1574" s="209" t="s">
        <v>1048</v>
      </c>
      <c r="Y1574" s="209" t="s">
        <v>89</v>
      </c>
      <c r="Z1574" s="209" t="s">
        <v>198</v>
      </c>
    </row>
    <row r="1575" spans="1:26" s="209" customFormat="1" ht="16.5" customHeight="1" x14ac:dyDescent="0.25">
      <c r="A1575" s="207">
        <v>4635</v>
      </c>
      <c r="B1575" s="208">
        <v>43138</v>
      </c>
      <c r="C1575" s="209" t="s">
        <v>266</v>
      </c>
      <c r="D1575" s="209">
        <v>66.400000000000006</v>
      </c>
      <c r="E1575" s="209">
        <v>59</v>
      </c>
      <c r="F1575" s="209" t="s">
        <v>187</v>
      </c>
      <c r="G1575" s="209">
        <v>916148</v>
      </c>
      <c r="H1575" s="209">
        <v>13160</v>
      </c>
      <c r="I1575" s="209">
        <v>34.5</v>
      </c>
      <c r="J1575" s="209">
        <v>79</v>
      </c>
      <c r="K1575" s="209">
        <v>79</v>
      </c>
      <c r="L1575" s="209">
        <v>32.799999999999997</v>
      </c>
      <c r="M1575" s="209">
        <v>0.86122945830797315</v>
      </c>
      <c r="N1575" s="209">
        <v>5.0731000000000002</v>
      </c>
      <c r="O1575" s="209">
        <v>5.0228000000000002</v>
      </c>
      <c r="P1575" s="209">
        <v>0.32500000000000001</v>
      </c>
      <c r="Q1575" s="209">
        <v>0.23799999999999999</v>
      </c>
      <c r="R1575" s="209">
        <v>5.1276999999999999</v>
      </c>
      <c r="S1575" s="209">
        <v>3.3000000000000002E-2</v>
      </c>
      <c r="T1575" s="209">
        <v>2.4E-2</v>
      </c>
      <c r="U1575" s="209">
        <v>2.5000000000000001E-2</v>
      </c>
      <c r="V1575" s="209">
        <v>2.5000000000000001E-2</v>
      </c>
      <c r="W1575" s="209" t="s">
        <v>148</v>
      </c>
      <c r="X1575" s="209" t="s">
        <v>1048</v>
      </c>
      <c r="Y1575" s="209" t="s">
        <v>89</v>
      </c>
      <c r="Z1575" s="209" t="s">
        <v>207</v>
      </c>
    </row>
    <row r="1576" spans="1:26" s="209" customFormat="1" ht="16.5" customHeight="1" x14ac:dyDescent="0.25">
      <c r="A1576" s="207">
        <v>4634</v>
      </c>
      <c r="B1576" s="208">
        <v>43138</v>
      </c>
      <c r="C1576" s="209" t="s">
        <v>492</v>
      </c>
      <c r="D1576" s="209">
        <v>66.400000000000006</v>
      </c>
      <c r="E1576" s="209">
        <v>59</v>
      </c>
      <c r="F1576" s="209" t="s">
        <v>193</v>
      </c>
      <c r="G1576" s="209">
        <v>625212</v>
      </c>
      <c r="H1576" s="209">
        <v>13160</v>
      </c>
      <c r="I1576" s="209">
        <v>22.6</v>
      </c>
      <c r="J1576" s="209">
        <v>114.5</v>
      </c>
      <c r="K1576" s="209">
        <v>114.5</v>
      </c>
      <c r="L1576" s="209">
        <v>19.399999999999999</v>
      </c>
      <c r="M1576" s="209">
        <v>0.9377070907886017</v>
      </c>
      <c r="N1576" s="209">
        <v>5.1204999999999998</v>
      </c>
      <c r="O1576" s="209">
        <v>5.0746000000000002</v>
      </c>
      <c r="P1576" s="209">
        <v>0.80600000000000005</v>
      </c>
      <c r="Q1576" s="209">
        <v>0.69099999999999995</v>
      </c>
      <c r="R1576" s="209">
        <v>5.1276999999999999</v>
      </c>
      <c r="S1576" s="209">
        <v>8.1000000000000003E-2</v>
      </c>
      <c r="T1576" s="209">
        <v>7.0000000000000007E-2</v>
      </c>
      <c r="U1576" s="209">
        <v>7.0999999999999994E-2</v>
      </c>
      <c r="V1576" s="209">
        <v>7.0999999999999994E-2</v>
      </c>
      <c r="W1576" s="209" t="s">
        <v>148</v>
      </c>
      <c r="X1576" s="209" t="s">
        <v>1048</v>
      </c>
      <c r="Y1576" s="209" t="s">
        <v>89</v>
      </c>
      <c r="Z1576" s="209" t="s">
        <v>198</v>
      </c>
    </row>
    <row r="1577" spans="1:26" s="209" customFormat="1" ht="16.5" customHeight="1" x14ac:dyDescent="0.25">
      <c r="A1577" s="207">
        <v>4633</v>
      </c>
      <c r="B1577" s="208">
        <v>43138</v>
      </c>
      <c r="C1577" s="209" t="s">
        <v>1238</v>
      </c>
      <c r="D1577" s="209">
        <v>66.400000000000006</v>
      </c>
      <c r="E1577" s="209">
        <v>59</v>
      </c>
      <c r="F1577" s="209" t="s">
        <v>193</v>
      </c>
      <c r="G1577" s="209">
        <v>625212</v>
      </c>
      <c r="H1577" s="209">
        <v>13160</v>
      </c>
      <c r="I1577" s="209">
        <v>23</v>
      </c>
      <c r="J1577" s="209">
        <v>114.5</v>
      </c>
      <c r="K1577" s="209">
        <v>114.5</v>
      </c>
      <c r="L1577" s="209">
        <v>19.8</v>
      </c>
      <c r="M1577" s="209">
        <v>0.93522802379378711</v>
      </c>
      <c r="N1577" s="209">
        <v>5.1734999999999998</v>
      </c>
      <c r="O1577" s="209">
        <v>5.1283000000000003</v>
      </c>
      <c r="P1577" s="209">
        <v>0.93700000000000006</v>
      </c>
      <c r="Q1577" s="209">
        <v>0.80200000000000005</v>
      </c>
      <c r="R1577" s="209">
        <v>5.1276999999999999</v>
      </c>
      <c r="S1577" s="209">
        <v>9.2999999999999999E-2</v>
      </c>
      <c r="T1577" s="209">
        <v>0.08</v>
      </c>
      <c r="U1577" s="209">
        <v>8.1000000000000003E-2</v>
      </c>
      <c r="V1577" s="209">
        <v>8.1000000000000003E-2</v>
      </c>
      <c r="W1577" s="209" t="s">
        <v>148</v>
      </c>
      <c r="X1577" s="209" t="s">
        <v>1048</v>
      </c>
      <c r="Y1577" s="209" t="s">
        <v>89</v>
      </c>
      <c r="Z1577" s="209" t="s">
        <v>198</v>
      </c>
    </row>
    <row r="1578" spans="1:26" s="209" customFormat="1" ht="16.5" customHeight="1" x14ac:dyDescent="0.25">
      <c r="A1578" s="207">
        <v>4632</v>
      </c>
      <c r="B1578" s="208">
        <v>43138</v>
      </c>
      <c r="C1578" s="209" t="s">
        <v>620</v>
      </c>
      <c r="D1578" s="209">
        <v>66.400000000000006</v>
      </c>
      <c r="E1578" s="209">
        <v>59</v>
      </c>
      <c r="F1578" s="209" t="s">
        <v>193</v>
      </c>
      <c r="G1578" s="209">
        <v>625212</v>
      </c>
      <c r="H1578" s="209">
        <v>13160</v>
      </c>
      <c r="I1578" s="209">
        <v>22.5</v>
      </c>
      <c r="J1578" s="209">
        <v>114</v>
      </c>
      <c r="K1578" s="209">
        <v>114</v>
      </c>
      <c r="L1578" s="209">
        <v>19.399999999999999</v>
      </c>
      <c r="M1578" s="209">
        <v>0.9377070907886017</v>
      </c>
      <c r="N1578" s="209">
        <v>5.1952999999999996</v>
      </c>
      <c r="O1578" s="209">
        <v>5.1605999999999996</v>
      </c>
      <c r="P1578" s="209">
        <v>0.94899999999999995</v>
      </c>
      <c r="Q1578" s="209">
        <v>0.82299999999999995</v>
      </c>
      <c r="R1578" s="209">
        <v>5.1276999999999999</v>
      </c>
      <c r="S1578" s="209">
        <v>9.4E-2</v>
      </c>
      <c r="T1578" s="209">
        <v>8.2000000000000003E-2</v>
      </c>
      <c r="U1578" s="209">
        <v>8.3000000000000004E-2</v>
      </c>
      <c r="V1578" s="209">
        <v>8.3000000000000004E-2</v>
      </c>
      <c r="W1578" s="209" t="s">
        <v>148</v>
      </c>
      <c r="X1578" s="209" t="s">
        <v>1048</v>
      </c>
      <c r="Y1578" s="209" t="s">
        <v>89</v>
      </c>
      <c r="Z1578" s="209" t="s">
        <v>198</v>
      </c>
    </row>
    <row r="1579" spans="1:26" s="209" customFormat="1" ht="16.5" customHeight="1" x14ac:dyDescent="0.25">
      <c r="A1579" s="207">
        <v>4631</v>
      </c>
      <c r="B1579" s="208">
        <v>43138</v>
      </c>
      <c r="C1579" s="209" t="s">
        <v>394</v>
      </c>
      <c r="D1579" s="209">
        <v>66.400000000000006</v>
      </c>
      <c r="E1579" s="209">
        <v>59</v>
      </c>
      <c r="F1579" s="209" t="s">
        <v>193</v>
      </c>
      <c r="G1579" s="209">
        <v>625212</v>
      </c>
      <c r="H1579" s="209">
        <v>13160</v>
      </c>
      <c r="I1579" s="209">
        <v>22.8</v>
      </c>
      <c r="J1579" s="209">
        <v>114</v>
      </c>
      <c r="K1579" s="209">
        <v>114</v>
      </c>
      <c r="L1579" s="209">
        <v>19.600000000000001</v>
      </c>
      <c r="M1579" s="209">
        <v>0.93646591661151557</v>
      </c>
      <c r="N1579" s="209">
        <v>5.2648000000000001</v>
      </c>
      <c r="O1579" s="209">
        <v>5.1853999999999996</v>
      </c>
      <c r="P1579" s="209">
        <v>0.89400000000000002</v>
      </c>
      <c r="Q1579" s="209">
        <v>0.746</v>
      </c>
      <c r="R1579" s="209">
        <v>5.1276999999999999</v>
      </c>
      <c r="S1579" s="209">
        <v>8.6999999999999994E-2</v>
      </c>
      <c r="T1579" s="209">
        <v>7.3999999999999996E-2</v>
      </c>
      <c r="U1579" s="209">
        <v>7.4999999999999997E-2</v>
      </c>
      <c r="V1579" s="209">
        <v>7.4999999999999997E-2</v>
      </c>
      <c r="W1579" s="209" t="s">
        <v>148</v>
      </c>
      <c r="X1579" s="209" t="s">
        <v>1048</v>
      </c>
      <c r="Y1579" s="209" t="s">
        <v>89</v>
      </c>
      <c r="Z1579" s="209" t="s">
        <v>198</v>
      </c>
    </row>
    <row r="1580" spans="1:26" s="209" customFormat="1" ht="16.5" customHeight="1" x14ac:dyDescent="0.25">
      <c r="A1580" s="207">
        <v>4630</v>
      </c>
      <c r="B1580" s="208">
        <v>43138</v>
      </c>
      <c r="C1580" s="209" t="s">
        <v>1237</v>
      </c>
      <c r="D1580" s="209">
        <v>66.400000000000006</v>
      </c>
      <c r="E1580" s="209">
        <v>59</v>
      </c>
      <c r="F1580" s="209" t="s">
        <v>193</v>
      </c>
      <c r="G1580" s="209">
        <v>625212</v>
      </c>
      <c r="H1580" s="209">
        <v>13160</v>
      </c>
      <c r="I1580" s="209">
        <v>22.9</v>
      </c>
      <c r="J1580" s="209">
        <v>114</v>
      </c>
      <c r="K1580" s="209">
        <v>114</v>
      </c>
      <c r="L1580" s="209">
        <v>19.7</v>
      </c>
      <c r="M1580" s="209">
        <v>0.93584656084656093</v>
      </c>
      <c r="N1580" s="209">
        <v>5.1357999999999997</v>
      </c>
      <c r="O1580" s="209">
        <v>5.0835999999999997</v>
      </c>
      <c r="P1580" s="209">
        <v>0.89500000000000002</v>
      </c>
      <c r="Q1580" s="209">
        <v>0.76300000000000001</v>
      </c>
      <c r="R1580" s="209">
        <v>5.1276999999999999</v>
      </c>
      <c r="S1580" s="209">
        <v>8.8999999999999996E-2</v>
      </c>
      <c r="T1580" s="209">
        <v>7.6999999999999999E-2</v>
      </c>
      <c r="U1580" s="209">
        <v>7.8E-2</v>
      </c>
      <c r="V1580" s="209">
        <v>7.8E-2</v>
      </c>
      <c r="W1580" s="209" t="s">
        <v>148</v>
      </c>
      <c r="X1580" s="209" t="s">
        <v>1048</v>
      </c>
      <c r="Y1580" s="209" t="s">
        <v>89</v>
      </c>
      <c r="Z1580" s="209" t="s">
        <v>198</v>
      </c>
    </row>
    <row r="1581" spans="1:26" s="209" customFormat="1" ht="16.5" customHeight="1" x14ac:dyDescent="0.25">
      <c r="A1581" s="207">
        <v>4629</v>
      </c>
      <c r="B1581" s="208">
        <v>43138</v>
      </c>
      <c r="C1581" s="209" t="s">
        <v>803</v>
      </c>
      <c r="D1581" s="209">
        <v>66.400000000000006</v>
      </c>
      <c r="E1581" s="209">
        <v>59</v>
      </c>
      <c r="F1581" s="209" t="s">
        <v>187</v>
      </c>
      <c r="G1581" s="209">
        <v>916148</v>
      </c>
      <c r="H1581" s="209">
        <v>13160</v>
      </c>
      <c r="I1581" s="209">
        <v>35.700000000000003</v>
      </c>
      <c r="J1581" s="209">
        <v>78.5</v>
      </c>
      <c r="K1581" s="209">
        <v>78.5</v>
      </c>
      <c r="L1581" s="209">
        <v>34</v>
      </c>
      <c r="M1581" s="209">
        <v>0.85498489425981872</v>
      </c>
      <c r="N1581" s="209">
        <v>5.0435999999999996</v>
      </c>
      <c r="O1581" s="209">
        <v>4.9931999999999999</v>
      </c>
      <c r="P1581" s="209">
        <v>0.30199999999999999</v>
      </c>
      <c r="Q1581" s="209">
        <v>0.219</v>
      </c>
      <c r="R1581" s="209">
        <v>5.1276999999999999</v>
      </c>
      <c r="S1581" s="209">
        <v>3.1E-2</v>
      </c>
      <c r="T1581" s="209">
        <v>2.1999999999999999E-2</v>
      </c>
      <c r="U1581" s="209">
        <v>2.3E-2</v>
      </c>
      <c r="V1581" s="209">
        <v>2.3E-2</v>
      </c>
      <c r="W1581" s="209" t="s">
        <v>148</v>
      </c>
      <c r="X1581" s="209" t="s">
        <v>1048</v>
      </c>
      <c r="Y1581" s="209" t="s">
        <v>89</v>
      </c>
      <c r="Z1581" s="209" t="s">
        <v>207</v>
      </c>
    </row>
    <row r="1582" spans="1:26" s="209" customFormat="1" ht="16.5" customHeight="1" x14ac:dyDescent="0.25">
      <c r="A1582" s="207">
        <v>4628</v>
      </c>
      <c r="B1582" s="208">
        <v>43138</v>
      </c>
      <c r="C1582" s="209" t="s">
        <v>1027</v>
      </c>
      <c r="D1582" s="209">
        <v>66.400000000000006</v>
      </c>
      <c r="E1582" s="209">
        <v>59</v>
      </c>
      <c r="F1582" s="209" t="s">
        <v>193</v>
      </c>
      <c r="G1582" s="209">
        <v>625212</v>
      </c>
      <c r="H1582" s="209">
        <v>13160</v>
      </c>
      <c r="I1582" s="209">
        <v>22.9</v>
      </c>
      <c r="J1582" s="209">
        <v>114</v>
      </c>
      <c r="K1582" s="209">
        <v>114</v>
      </c>
      <c r="L1582" s="209">
        <v>19.7</v>
      </c>
      <c r="M1582" s="209">
        <v>0.93584656084656093</v>
      </c>
      <c r="N1582" s="209">
        <v>5.1936999999999998</v>
      </c>
      <c r="O1582" s="209">
        <v>5.1233000000000004</v>
      </c>
      <c r="P1582" s="209">
        <v>0.78100000000000003</v>
      </c>
      <c r="Q1582" s="209">
        <v>0.64300000000000002</v>
      </c>
      <c r="R1582" s="209">
        <v>5.1276999999999999</v>
      </c>
      <c r="S1582" s="209">
        <v>7.6999999999999999E-2</v>
      </c>
      <c r="T1582" s="209">
        <v>6.4000000000000001E-2</v>
      </c>
      <c r="U1582" s="209">
        <v>6.6000000000000003E-2</v>
      </c>
      <c r="V1582" s="209">
        <v>6.6000000000000003E-2</v>
      </c>
      <c r="W1582" s="209" t="s">
        <v>148</v>
      </c>
      <c r="X1582" s="209" t="s">
        <v>1048</v>
      </c>
      <c r="Y1582" s="209" t="s">
        <v>89</v>
      </c>
      <c r="Z1582" s="209" t="s">
        <v>198</v>
      </c>
    </row>
    <row r="1583" spans="1:26" s="209" customFormat="1" ht="16.5" customHeight="1" x14ac:dyDescent="0.25">
      <c r="A1583" s="207">
        <v>4627</v>
      </c>
      <c r="B1583" s="208">
        <v>43137</v>
      </c>
      <c r="C1583" s="209" t="s">
        <v>535</v>
      </c>
      <c r="D1583" s="209">
        <v>69.400000000000006</v>
      </c>
      <c r="E1583" s="209">
        <v>45</v>
      </c>
      <c r="F1583" s="209" t="s">
        <v>291</v>
      </c>
      <c r="G1583" s="209">
        <v>521333</v>
      </c>
      <c r="H1583" s="209">
        <v>13160</v>
      </c>
      <c r="I1583" s="209">
        <v>16.899999999999999</v>
      </c>
      <c r="J1583" s="209">
        <v>114.5</v>
      </c>
      <c r="K1583" s="209">
        <v>114.5</v>
      </c>
      <c r="L1583" s="209">
        <v>14.1</v>
      </c>
      <c r="M1583" s="209">
        <v>0.97184065934065933</v>
      </c>
      <c r="N1583" s="209">
        <v>2.0815000000000001</v>
      </c>
      <c r="O1583" s="209">
        <v>2.0347</v>
      </c>
      <c r="P1583" s="209">
        <v>3.7669999999999999</v>
      </c>
      <c r="Q1583" s="209">
        <v>3.585</v>
      </c>
      <c r="R1583" s="209">
        <v>5.1482000000000001</v>
      </c>
      <c r="S1583" s="209">
        <v>0.93200000000000005</v>
      </c>
      <c r="T1583" s="209">
        <v>0.90700000000000003</v>
      </c>
      <c r="U1583" s="209">
        <v>0.89400000000000002</v>
      </c>
      <c r="V1583" s="209">
        <v>0.89400000000000002</v>
      </c>
      <c r="W1583" s="209" t="s">
        <v>148</v>
      </c>
      <c r="X1583" s="209" t="s">
        <v>1048</v>
      </c>
      <c r="Y1583" s="209" t="s">
        <v>89</v>
      </c>
      <c r="Z1583" s="209" t="s">
        <v>198</v>
      </c>
    </row>
    <row r="1584" spans="1:26" s="209" customFormat="1" ht="16.5" customHeight="1" x14ac:dyDescent="0.25">
      <c r="A1584" s="207">
        <v>4626</v>
      </c>
      <c r="B1584" s="208">
        <v>43137</v>
      </c>
      <c r="C1584" s="209" t="s">
        <v>1221</v>
      </c>
      <c r="D1584" s="209">
        <v>67.599999999999994</v>
      </c>
      <c r="E1584" s="209">
        <v>40</v>
      </c>
      <c r="F1584" s="209" t="s">
        <v>291</v>
      </c>
      <c r="G1584" s="209">
        <v>521333</v>
      </c>
      <c r="H1584" s="209">
        <v>13160</v>
      </c>
      <c r="I1584" s="209">
        <v>16.8</v>
      </c>
      <c r="J1584" s="209">
        <v>114.5</v>
      </c>
      <c r="K1584" s="209">
        <v>114.5</v>
      </c>
      <c r="L1584" s="209">
        <v>14</v>
      </c>
      <c r="M1584" s="209">
        <v>0.97250859106529208</v>
      </c>
      <c r="N1584" s="209">
        <v>2.1648999999999998</v>
      </c>
      <c r="O1584" s="209">
        <v>2.0853999999999999</v>
      </c>
      <c r="P1584" s="209">
        <v>3.8679999999999999</v>
      </c>
      <c r="Q1584" s="209">
        <v>3.6120000000000001</v>
      </c>
      <c r="R1584" s="209">
        <v>5.1482000000000001</v>
      </c>
      <c r="S1584" s="209">
        <v>0.92</v>
      </c>
      <c r="T1584" s="209">
        <v>0.89200000000000002</v>
      </c>
      <c r="U1584" s="209">
        <v>0.88100000000000001</v>
      </c>
      <c r="V1584" s="209">
        <v>0.88100000000000001</v>
      </c>
      <c r="W1584" s="209" t="s">
        <v>148</v>
      </c>
      <c r="X1584" s="209" t="s">
        <v>1048</v>
      </c>
      <c r="Y1584" s="209" t="s">
        <v>89</v>
      </c>
      <c r="Z1584" s="209" t="s">
        <v>198</v>
      </c>
    </row>
    <row r="1585" spans="1:26" s="209" customFormat="1" ht="16.5" customHeight="1" x14ac:dyDescent="0.25">
      <c r="A1585" s="207">
        <v>4625</v>
      </c>
      <c r="B1585" s="208">
        <v>43137</v>
      </c>
      <c r="C1585" s="209" t="s">
        <v>1214</v>
      </c>
      <c r="D1585" s="209">
        <v>69.400000000000006</v>
      </c>
      <c r="E1585" s="209">
        <v>45</v>
      </c>
      <c r="F1585" s="209" t="s">
        <v>291</v>
      </c>
      <c r="G1585" s="209">
        <v>521333</v>
      </c>
      <c r="H1585" s="209">
        <v>13160</v>
      </c>
      <c r="I1585" s="209">
        <v>16.8</v>
      </c>
      <c r="J1585" s="209">
        <v>114</v>
      </c>
      <c r="K1585" s="209">
        <v>114</v>
      </c>
      <c r="L1585" s="209">
        <v>14</v>
      </c>
      <c r="M1585" s="209">
        <v>0.97250859106529208</v>
      </c>
      <c r="N1585" s="209">
        <v>2.0937000000000001</v>
      </c>
      <c r="O1585" s="209">
        <v>2.0379</v>
      </c>
      <c r="P1585" s="209">
        <v>3.7759999999999998</v>
      </c>
      <c r="Q1585" s="209">
        <v>3.581</v>
      </c>
      <c r="R1585" s="209">
        <v>5.1482000000000001</v>
      </c>
      <c r="S1585" s="209">
        <v>0.92800000000000005</v>
      </c>
      <c r="T1585" s="209">
        <v>0.90500000000000003</v>
      </c>
      <c r="U1585" s="209">
        <v>0.89100000000000001</v>
      </c>
      <c r="V1585" s="209">
        <v>0.89100000000000001</v>
      </c>
      <c r="W1585" s="209" t="s">
        <v>148</v>
      </c>
      <c r="X1585" s="209" t="s">
        <v>1048</v>
      </c>
      <c r="Y1585" s="209" t="s">
        <v>89</v>
      </c>
      <c r="Z1585" s="209" t="s">
        <v>198</v>
      </c>
    </row>
    <row r="1586" spans="1:26" s="209" customFormat="1" ht="16.5" customHeight="1" x14ac:dyDescent="0.25">
      <c r="A1586" s="207">
        <v>4624</v>
      </c>
      <c r="B1586" s="208">
        <v>43137</v>
      </c>
      <c r="C1586" s="209" t="s">
        <v>1236</v>
      </c>
      <c r="D1586" s="209">
        <v>69.400000000000006</v>
      </c>
      <c r="E1586" s="209">
        <v>45</v>
      </c>
      <c r="F1586" s="209" t="s">
        <v>291</v>
      </c>
      <c r="G1586" s="209">
        <v>521333</v>
      </c>
      <c r="H1586" s="209">
        <v>13160</v>
      </c>
      <c r="I1586" s="209">
        <v>16.8</v>
      </c>
      <c r="J1586" s="209">
        <v>114</v>
      </c>
      <c r="K1586" s="209">
        <v>114</v>
      </c>
      <c r="L1586" s="209">
        <v>14</v>
      </c>
      <c r="M1586" s="209">
        <v>0.97250859106529208</v>
      </c>
      <c r="N1586" s="209">
        <v>2.1027999999999998</v>
      </c>
      <c r="O1586" s="209">
        <v>2.0697000000000001</v>
      </c>
      <c r="P1586" s="209">
        <v>3.7810000000000001</v>
      </c>
      <c r="Q1586" s="209">
        <v>3.6160000000000001</v>
      </c>
      <c r="R1586" s="209">
        <v>5.1482000000000001</v>
      </c>
      <c r="S1586" s="209">
        <v>0.92600000000000005</v>
      </c>
      <c r="T1586" s="209">
        <v>0.89900000000000002</v>
      </c>
      <c r="U1586" s="209">
        <v>0.88700000000000001</v>
      </c>
      <c r="V1586" s="209">
        <v>0.88700000000000001</v>
      </c>
      <c r="W1586" s="209" t="s">
        <v>148</v>
      </c>
      <c r="X1586" s="209" t="s">
        <v>1048</v>
      </c>
      <c r="Y1586" s="209" t="s">
        <v>89</v>
      </c>
      <c r="Z1586" s="209" t="s">
        <v>198</v>
      </c>
    </row>
    <row r="1587" spans="1:26" s="209" customFormat="1" ht="16.5" customHeight="1" x14ac:dyDescent="0.25">
      <c r="A1587" s="207">
        <v>4623</v>
      </c>
      <c r="B1587" s="208">
        <v>43137</v>
      </c>
      <c r="C1587" s="209" t="s">
        <v>584</v>
      </c>
      <c r="D1587" s="209">
        <v>69.400000000000006</v>
      </c>
      <c r="E1587" s="209">
        <v>45</v>
      </c>
      <c r="F1587" s="209" t="s">
        <v>291</v>
      </c>
      <c r="G1587" s="209">
        <v>521333</v>
      </c>
      <c r="H1587" s="209">
        <v>13160</v>
      </c>
      <c r="I1587" s="209">
        <v>17</v>
      </c>
      <c r="J1587" s="209">
        <v>114</v>
      </c>
      <c r="K1587" s="209">
        <v>114</v>
      </c>
      <c r="L1587" s="209">
        <v>14.2</v>
      </c>
      <c r="M1587" s="209">
        <v>0.97117364447494858</v>
      </c>
      <c r="N1587" s="209">
        <v>2.1825999999999999</v>
      </c>
      <c r="O1587" s="209">
        <v>2.1025</v>
      </c>
      <c r="P1587" s="209">
        <v>3.8530000000000002</v>
      </c>
      <c r="Q1587" s="209">
        <v>3.6789999999999998</v>
      </c>
      <c r="R1587" s="209">
        <v>5.1482000000000001</v>
      </c>
      <c r="S1587" s="209">
        <v>0.90900000000000003</v>
      </c>
      <c r="T1587" s="209">
        <v>0.90100000000000002</v>
      </c>
      <c r="U1587" s="209">
        <v>0.879</v>
      </c>
      <c r="V1587" s="209">
        <v>0.879</v>
      </c>
      <c r="W1587" s="209" t="s">
        <v>148</v>
      </c>
      <c r="X1587" s="209" t="s">
        <v>1048</v>
      </c>
      <c r="Y1587" s="209" t="s">
        <v>89</v>
      </c>
      <c r="Z1587" s="209" t="s">
        <v>198</v>
      </c>
    </row>
    <row r="1588" spans="1:26" s="209" customFormat="1" ht="16.5" customHeight="1" x14ac:dyDescent="0.25">
      <c r="A1588" s="207">
        <v>4622</v>
      </c>
      <c r="B1588" s="208">
        <v>43137</v>
      </c>
      <c r="C1588" s="209" t="s">
        <v>1235</v>
      </c>
      <c r="D1588" s="209">
        <v>69.400000000000006</v>
      </c>
      <c r="E1588" s="209">
        <v>45</v>
      </c>
      <c r="F1588" s="209" t="s">
        <v>291</v>
      </c>
      <c r="G1588" s="209">
        <v>521333</v>
      </c>
      <c r="H1588" s="209">
        <v>13160</v>
      </c>
      <c r="I1588" s="209">
        <v>16.899999999999999</v>
      </c>
      <c r="J1588" s="209">
        <v>114</v>
      </c>
      <c r="K1588" s="209">
        <v>114</v>
      </c>
      <c r="L1588" s="209">
        <v>14.1</v>
      </c>
      <c r="M1588" s="209">
        <v>0.97184065934065933</v>
      </c>
      <c r="N1588" s="209">
        <v>2.1383999999999999</v>
      </c>
      <c r="O1588" s="209">
        <v>2.0857000000000001</v>
      </c>
      <c r="P1588" s="209">
        <v>3.9049999999999998</v>
      </c>
      <c r="Q1588" s="209">
        <v>3.726</v>
      </c>
      <c r="R1588" s="209">
        <v>5.1482000000000001</v>
      </c>
      <c r="S1588" s="209">
        <v>0.94</v>
      </c>
      <c r="T1588" s="209">
        <v>0.92</v>
      </c>
      <c r="U1588" s="209">
        <v>0.90400000000000003</v>
      </c>
      <c r="V1588" s="209">
        <v>0.90400000000000003</v>
      </c>
      <c r="W1588" s="209" t="s">
        <v>148</v>
      </c>
      <c r="X1588" s="209" t="s">
        <v>1048</v>
      </c>
      <c r="Y1588" s="209" t="s">
        <v>89</v>
      </c>
      <c r="Z1588" s="209" t="s">
        <v>198</v>
      </c>
    </row>
    <row r="1589" spans="1:26" s="209" customFormat="1" ht="16.5" customHeight="1" x14ac:dyDescent="0.25">
      <c r="A1589" s="207">
        <v>4621</v>
      </c>
      <c r="B1589" s="208">
        <v>43137</v>
      </c>
      <c r="C1589" s="209" t="s">
        <v>1234</v>
      </c>
      <c r="D1589" s="209">
        <v>67.8</v>
      </c>
      <c r="E1589" s="209">
        <v>44</v>
      </c>
      <c r="F1589" s="209" t="s">
        <v>291</v>
      </c>
      <c r="G1589" s="209">
        <v>521333</v>
      </c>
      <c r="H1589" s="209">
        <v>13160</v>
      </c>
      <c r="I1589" s="209">
        <v>16.8</v>
      </c>
      <c r="J1589" s="209">
        <v>114</v>
      </c>
      <c r="K1589" s="209">
        <v>114</v>
      </c>
      <c r="L1589" s="209">
        <v>14</v>
      </c>
      <c r="M1589" s="209">
        <v>0.97250859106529208</v>
      </c>
      <c r="N1589" s="209">
        <v>2.1684000000000001</v>
      </c>
      <c r="O1589" s="209">
        <v>2.1236999999999999</v>
      </c>
      <c r="P1589" s="209">
        <v>3.6760000000000002</v>
      </c>
      <c r="Q1589" s="209">
        <v>3.4940000000000002</v>
      </c>
      <c r="R1589" s="209">
        <v>5.1482000000000001</v>
      </c>
      <c r="S1589" s="209">
        <v>0.873</v>
      </c>
      <c r="T1589" s="209">
        <v>0.84699999999999998</v>
      </c>
      <c r="U1589" s="209">
        <v>0.83599999999999997</v>
      </c>
      <c r="V1589" s="209">
        <v>0.83599999999999997</v>
      </c>
      <c r="W1589" s="209" t="s">
        <v>148</v>
      </c>
      <c r="X1589" s="209" t="s">
        <v>1048</v>
      </c>
      <c r="Y1589" s="209" t="s">
        <v>89</v>
      </c>
      <c r="Z1589" s="209" t="s">
        <v>198</v>
      </c>
    </row>
    <row r="1590" spans="1:26" s="209" customFormat="1" ht="16.5" customHeight="1" x14ac:dyDescent="0.25">
      <c r="A1590" s="207">
        <v>4620</v>
      </c>
      <c r="B1590" s="208">
        <v>43137</v>
      </c>
      <c r="C1590" s="209" t="s">
        <v>1233</v>
      </c>
      <c r="D1590" s="209">
        <v>67.8</v>
      </c>
      <c r="E1590" s="209">
        <v>44</v>
      </c>
      <c r="F1590" s="209" t="s">
        <v>291</v>
      </c>
      <c r="G1590" s="209">
        <v>521333</v>
      </c>
      <c r="H1590" s="209">
        <v>13160</v>
      </c>
      <c r="I1590" s="209">
        <v>16.8</v>
      </c>
      <c r="J1590" s="209">
        <v>114</v>
      </c>
      <c r="K1590" s="209">
        <v>114</v>
      </c>
      <c r="L1590" s="209">
        <v>14</v>
      </c>
      <c r="M1590" s="209">
        <v>0.97250859106529208</v>
      </c>
      <c r="N1590" s="209">
        <v>2.2038000000000002</v>
      </c>
      <c r="O1590" s="209">
        <v>2.1566999999999998</v>
      </c>
      <c r="P1590" s="209">
        <v>3.8679999999999999</v>
      </c>
      <c r="Q1590" s="209">
        <v>3.6720000000000002</v>
      </c>
      <c r="R1590" s="209">
        <v>5.1482000000000001</v>
      </c>
      <c r="S1590" s="209">
        <v>0.90400000000000003</v>
      </c>
      <c r="T1590" s="209">
        <v>0.877</v>
      </c>
      <c r="U1590" s="209">
        <v>0.86599999999999999</v>
      </c>
      <c r="V1590" s="209">
        <v>0.86599999999999999</v>
      </c>
      <c r="W1590" s="209" t="s">
        <v>148</v>
      </c>
      <c r="X1590" s="209" t="s">
        <v>1048</v>
      </c>
      <c r="Y1590" s="209" t="s">
        <v>89</v>
      </c>
      <c r="Z1590" s="209" t="s">
        <v>198</v>
      </c>
    </row>
    <row r="1591" spans="1:26" s="209" customFormat="1" ht="16.5" customHeight="1" x14ac:dyDescent="0.25">
      <c r="A1591" s="207">
        <v>4619</v>
      </c>
      <c r="B1591" s="208">
        <v>43137</v>
      </c>
      <c r="C1591" s="209" t="s">
        <v>1232</v>
      </c>
      <c r="D1591" s="209">
        <v>67.8</v>
      </c>
      <c r="E1591" s="209">
        <v>44</v>
      </c>
      <c r="F1591" s="209" t="s">
        <v>291</v>
      </c>
      <c r="G1591" s="209">
        <v>521333</v>
      </c>
      <c r="H1591" s="209">
        <v>13160</v>
      </c>
      <c r="I1591" s="209">
        <v>16.8</v>
      </c>
      <c r="J1591" s="209">
        <v>114</v>
      </c>
      <c r="K1591" s="209">
        <v>114</v>
      </c>
      <c r="L1591" s="209">
        <v>14</v>
      </c>
      <c r="M1591" s="209">
        <v>0.97250859106529208</v>
      </c>
      <c r="N1591" s="209">
        <v>2.1955</v>
      </c>
      <c r="O1591" s="209">
        <v>2.1648000000000001</v>
      </c>
      <c r="P1591" s="209">
        <v>3.7589999999999999</v>
      </c>
      <c r="Q1591" s="209">
        <v>3.617</v>
      </c>
      <c r="R1591" s="209">
        <v>5.1482000000000001</v>
      </c>
      <c r="S1591" s="209">
        <v>0.88100000000000001</v>
      </c>
      <c r="T1591" s="209">
        <v>0.86</v>
      </c>
      <c r="U1591" s="209">
        <v>0.84699999999999998</v>
      </c>
      <c r="V1591" s="209">
        <v>0.84699999999999998</v>
      </c>
      <c r="W1591" s="209" t="s">
        <v>148</v>
      </c>
      <c r="X1591" s="209" t="s">
        <v>1048</v>
      </c>
      <c r="Y1591" s="209" t="s">
        <v>89</v>
      </c>
      <c r="Z1591" s="209" t="s">
        <v>198</v>
      </c>
    </row>
    <row r="1592" spans="1:26" s="209" customFormat="1" ht="16.5" customHeight="1" x14ac:dyDescent="0.25">
      <c r="A1592" s="207">
        <v>4618</v>
      </c>
      <c r="B1592" s="208">
        <v>43137</v>
      </c>
      <c r="C1592" s="209" t="s">
        <v>1061</v>
      </c>
      <c r="D1592" s="209">
        <v>64.2</v>
      </c>
      <c r="E1592" s="209">
        <v>62</v>
      </c>
      <c r="F1592" s="209" t="s">
        <v>193</v>
      </c>
      <c r="G1592" s="209">
        <v>625212</v>
      </c>
      <c r="H1592" s="209">
        <v>13160</v>
      </c>
      <c r="I1592" s="209">
        <v>23</v>
      </c>
      <c r="J1592" s="209">
        <v>115</v>
      </c>
      <c r="K1592" s="209">
        <v>115</v>
      </c>
      <c r="L1592" s="209">
        <v>19.8</v>
      </c>
      <c r="M1592" s="209">
        <v>0.93522802379378711</v>
      </c>
      <c r="N1592" s="209">
        <v>5.1364999999999998</v>
      </c>
      <c r="O1592" s="209">
        <v>5.0784000000000002</v>
      </c>
      <c r="P1592" s="209">
        <v>0.97799999999999998</v>
      </c>
      <c r="Q1592" s="209">
        <v>0.88100000000000001</v>
      </c>
      <c r="R1592" s="209">
        <v>5.1482000000000001</v>
      </c>
      <c r="S1592" s="209">
        <v>9.8000000000000004E-2</v>
      </c>
      <c r="T1592" s="209">
        <v>8.8999999999999996E-2</v>
      </c>
      <c r="U1592" s="209">
        <v>8.6999999999999994E-2</v>
      </c>
      <c r="V1592" s="209">
        <v>8.6999999999999994E-2</v>
      </c>
      <c r="W1592" s="209" t="s">
        <v>148</v>
      </c>
      <c r="X1592" s="209" t="s">
        <v>1048</v>
      </c>
      <c r="Y1592" s="209" t="s">
        <v>89</v>
      </c>
      <c r="Z1592" s="209" t="s">
        <v>198</v>
      </c>
    </row>
    <row r="1593" spans="1:26" s="209" customFormat="1" ht="16.5" customHeight="1" x14ac:dyDescent="0.25">
      <c r="A1593" s="207">
        <v>4617</v>
      </c>
      <c r="B1593" s="208">
        <v>43137</v>
      </c>
      <c r="C1593" s="209" t="s">
        <v>948</v>
      </c>
      <c r="D1593" s="209">
        <v>64.2</v>
      </c>
      <c r="E1593" s="209">
        <v>62</v>
      </c>
      <c r="F1593" s="209" t="s">
        <v>193</v>
      </c>
      <c r="G1593" s="209">
        <v>625212</v>
      </c>
      <c r="H1593" s="209">
        <v>13160</v>
      </c>
      <c r="I1593" s="209">
        <v>23.1</v>
      </c>
      <c r="J1593" s="209">
        <v>115</v>
      </c>
      <c r="K1593" s="209">
        <v>115</v>
      </c>
      <c r="L1593" s="209">
        <v>19.899999999999999</v>
      </c>
      <c r="M1593" s="209">
        <v>0.93461030383091148</v>
      </c>
      <c r="N1593" s="209">
        <v>5.1715999999999998</v>
      </c>
      <c r="O1593" s="209">
        <v>5.1193999999999997</v>
      </c>
      <c r="P1593" s="209">
        <v>0.92500000000000004</v>
      </c>
      <c r="Q1593" s="209">
        <v>0.82099999999999995</v>
      </c>
      <c r="R1593" s="209">
        <v>5.1482000000000001</v>
      </c>
      <c r="S1593" s="209">
        <v>9.1999999999999998E-2</v>
      </c>
      <c r="T1593" s="209">
        <v>8.3000000000000004E-2</v>
      </c>
      <c r="U1593" s="209">
        <v>8.2000000000000003E-2</v>
      </c>
      <c r="V1593" s="209">
        <v>8.2000000000000003E-2</v>
      </c>
      <c r="W1593" s="209" t="s">
        <v>148</v>
      </c>
      <c r="X1593" s="209" t="s">
        <v>1048</v>
      </c>
      <c r="Y1593" s="209" t="s">
        <v>89</v>
      </c>
      <c r="Z1593" s="209" t="s">
        <v>198</v>
      </c>
    </row>
    <row r="1594" spans="1:26" s="209" customFormat="1" ht="16.5" customHeight="1" x14ac:dyDescent="0.25">
      <c r="A1594" s="207">
        <v>4616</v>
      </c>
      <c r="B1594" s="208">
        <v>43137</v>
      </c>
      <c r="C1594" s="209" t="s">
        <v>263</v>
      </c>
      <c r="D1594" s="209">
        <v>64.2</v>
      </c>
      <c r="E1594" s="209">
        <v>62</v>
      </c>
      <c r="F1594" s="209" t="s">
        <v>187</v>
      </c>
      <c r="G1594" s="209">
        <v>916148</v>
      </c>
      <c r="H1594" s="209">
        <v>13160</v>
      </c>
      <c r="I1594" s="209">
        <v>35.799999999999997</v>
      </c>
      <c r="J1594" s="209">
        <v>76.5</v>
      </c>
      <c r="K1594" s="209">
        <v>76.5</v>
      </c>
      <c r="L1594" s="209">
        <v>34.299999999999997</v>
      </c>
      <c r="M1594" s="209">
        <v>0.85343787696019291</v>
      </c>
      <c r="N1594" s="209">
        <v>5.0827999999999998</v>
      </c>
      <c r="O1594" s="209">
        <v>5.0373999999999999</v>
      </c>
      <c r="P1594" s="209">
        <v>0.36599999999999999</v>
      </c>
      <c r="Q1594" s="209">
        <v>0.314</v>
      </c>
      <c r="R1594" s="209">
        <v>5.1482000000000001</v>
      </c>
      <c r="S1594" s="209">
        <v>3.6999999999999998E-2</v>
      </c>
      <c r="T1594" s="209">
        <v>3.2000000000000001E-2</v>
      </c>
      <c r="U1594" s="209">
        <v>2.9000000000000001E-2</v>
      </c>
      <c r="V1594" s="209">
        <v>2.9000000000000001E-2</v>
      </c>
      <c r="W1594" s="209" t="s">
        <v>148</v>
      </c>
      <c r="X1594" s="209" t="s">
        <v>1048</v>
      </c>
      <c r="Y1594" s="209" t="s">
        <v>89</v>
      </c>
      <c r="Z1594" s="209" t="s">
        <v>207</v>
      </c>
    </row>
    <row r="1595" spans="1:26" s="209" customFormat="1" ht="16.5" customHeight="1" x14ac:dyDescent="0.25">
      <c r="A1595" s="207">
        <v>4615</v>
      </c>
      <c r="B1595" s="208">
        <v>43137</v>
      </c>
      <c r="C1595" s="209" t="s">
        <v>215</v>
      </c>
      <c r="D1595" s="209">
        <v>64.2</v>
      </c>
      <c r="E1595" s="209">
        <v>62</v>
      </c>
      <c r="F1595" s="209" t="s">
        <v>187</v>
      </c>
      <c r="G1595" s="209">
        <v>916148</v>
      </c>
      <c r="H1595" s="209">
        <v>13160</v>
      </c>
      <c r="I1595" s="209">
        <v>35.4</v>
      </c>
      <c r="J1595" s="209">
        <v>75</v>
      </c>
      <c r="K1595" s="209">
        <v>75</v>
      </c>
      <c r="L1595" s="209">
        <v>34.1</v>
      </c>
      <c r="M1595" s="209">
        <v>0.85446859903381644</v>
      </c>
      <c r="N1595" s="209">
        <v>5.0324999999999998</v>
      </c>
      <c r="O1595" s="209">
        <v>4.9976000000000003</v>
      </c>
      <c r="P1595" s="209">
        <v>0.36099999999999999</v>
      </c>
      <c r="Q1595" s="209">
        <v>0.28199999999999997</v>
      </c>
      <c r="R1595" s="209">
        <v>5.1482000000000001</v>
      </c>
      <c r="S1595" s="209">
        <v>3.6999999999999998E-2</v>
      </c>
      <c r="T1595" s="209">
        <v>2.9000000000000001E-2</v>
      </c>
      <c r="U1595" s="209">
        <v>2.8000000000000001E-2</v>
      </c>
      <c r="V1595" s="209">
        <v>2.8000000000000001E-2</v>
      </c>
      <c r="W1595" s="209" t="s">
        <v>148</v>
      </c>
      <c r="X1595" s="209" t="s">
        <v>1048</v>
      </c>
      <c r="Y1595" s="209" t="s">
        <v>89</v>
      </c>
      <c r="Z1595" s="209" t="s">
        <v>207</v>
      </c>
    </row>
    <row r="1596" spans="1:26" s="209" customFormat="1" ht="16.5" customHeight="1" x14ac:dyDescent="0.25">
      <c r="A1596" s="207">
        <v>4614</v>
      </c>
      <c r="B1596" s="208">
        <v>43137</v>
      </c>
      <c r="C1596" s="209" t="s">
        <v>327</v>
      </c>
      <c r="D1596" s="209">
        <v>64.2</v>
      </c>
      <c r="E1596" s="209">
        <v>62</v>
      </c>
      <c r="F1596" s="209" t="s">
        <v>187</v>
      </c>
      <c r="G1596" s="209">
        <v>916148</v>
      </c>
      <c r="H1596" s="209">
        <v>13160</v>
      </c>
      <c r="I1596" s="209">
        <v>34.9</v>
      </c>
      <c r="J1596" s="209">
        <v>75.5</v>
      </c>
      <c r="K1596" s="209">
        <v>75.5</v>
      </c>
      <c r="L1596" s="209">
        <v>33.5</v>
      </c>
      <c r="M1596" s="209">
        <v>0.85757575757575755</v>
      </c>
      <c r="N1596" s="209">
        <v>5.0476000000000001</v>
      </c>
      <c r="O1596" s="209">
        <v>4.9827000000000004</v>
      </c>
      <c r="P1596" s="209">
        <v>0.314</v>
      </c>
      <c r="Q1596" s="209">
        <v>0.25800000000000001</v>
      </c>
      <c r="R1596" s="209">
        <v>5.1482000000000001</v>
      </c>
      <c r="S1596" s="209">
        <v>3.2000000000000001E-2</v>
      </c>
      <c r="T1596" s="209">
        <v>2.7E-2</v>
      </c>
      <c r="U1596" s="209">
        <v>2.5000000000000001E-2</v>
      </c>
      <c r="V1596" s="209">
        <v>2.5000000000000001E-2</v>
      </c>
      <c r="W1596" s="209" t="s">
        <v>148</v>
      </c>
      <c r="X1596" s="209" t="s">
        <v>1048</v>
      </c>
      <c r="Y1596" s="209" t="s">
        <v>89</v>
      </c>
      <c r="Z1596" s="209" t="s">
        <v>207</v>
      </c>
    </row>
    <row r="1597" spans="1:26" s="209" customFormat="1" ht="16.5" customHeight="1" x14ac:dyDescent="0.25">
      <c r="A1597" s="207">
        <v>4613</v>
      </c>
      <c r="B1597" s="208">
        <v>43137</v>
      </c>
      <c r="C1597" s="209" t="s">
        <v>664</v>
      </c>
      <c r="D1597" s="209">
        <v>64.2</v>
      </c>
      <c r="E1597" s="209">
        <v>62</v>
      </c>
      <c r="F1597" s="209" t="s">
        <v>193</v>
      </c>
      <c r="G1597" s="209">
        <v>625212</v>
      </c>
      <c r="H1597" s="209">
        <v>13160</v>
      </c>
      <c r="I1597" s="209">
        <v>23</v>
      </c>
      <c r="J1597" s="209">
        <v>114</v>
      </c>
      <c r="K1597" s="209">
        <v>114</v>
      </c>
      <c r="L1597" s="209">
        <v>19.8</v>
      </c>
      <c r="M1597" s="209">
        <v>0.93522802379378711</v>
      </c>
      <c r="N1597" s="209">
        <v>5.1214000000000004</v>
      </c>
      <c r="O1597" s="209">
        <v>5.0762</v>
      </c>
      <c r="P1597" s="209">
        <v>0.98599999999999999</v>
      </c>
      <c r="Q1597" s="209">
        <v>0.89800000000000002</v>
      </c>
      <c r="R1597" s="209">
        <v>5.1482000000000001</v>
      </c>
      <c r="S1597" s="209">
        <v>9.9000000000000005E-2</v>
      </c>
      <c r="T1597" s="209">
        <v>9.0999999999999998E-2</v>
      </c>
      <c r="U1597" s="209">
        <v>8.8999999999999996E-2</v>
      </c>
      <c r="V1597" s="209">
        <v>8.8999999999999996E-2</v>
      </c>
      <c r="W1597" s="209" t="s">
        <v>148</v>
      </c>
      <c r="X1597" s="209" t="s">
        <v>1048</v>
      </c>
      <c r="Y1597" s="209" t="s">
        <v>89</v>
      </c>
      <c r="Z1597" s="209" t="s">
        <v>198</v>
      </c>
    </row>
    <row r="1598" spans="1:26" s="209" customFormat="1" ht="16.5" customHeight="1" x14ac:dyDescent="0.25">
      <c r="A1598" s="207">
        <v>4612</v>
      </c>
      <c r="B1598" s="208">
        <v>43137</v>
      </c>
      <c r="C1598" s="209" t="s">
        <v>1035</v>
      </c>
      <c r="D1598" s="209">
        <v>65.099999999999994</v>
      </c>
      <c r="E1598" s="209">
        <v>62</v>
      </c>
      <c r="F1598" s="209" t="s">
        <v>193</v>
      </c>
      <c r="G1598" s="209">
        <v>625212</v>
      </c>
      <c r="H1598" s="209">
        <v>13160</v>
      </c>
      <c r="I1598" s="209">
        <v>22.2</v>
      </c>
      <c r="J1598" s="209">
        <v>114</v>
      </c>
      <c r="K1598" s="209">
        <v>114</v>
      </c>
      <c r="L1598" s="209">
        <v>19.100000000000001</v>
      </c>
      <c r="M1598" s="209">
        <v>0.93957503320053126</v>
      </c>
      <c r="N1598" s="209">
        <v>5.0647000000000002</v>
      </c>
      <c r="O1598" s="209">
        <v>4.9904999999999999</v>
      </c>
      <c r="P1598" s="209">
        <v>0.92600000000000005</v>
      </c>
      <c r="Q1598" s="209">
        <v>0.79400000000000004</v>
      </c>
      <c r="R1598" s="209">
        <v>5.1482000000000001</v>
      </c>
      <c r="S1598" s="209">
        <v>9.4E-2</v>
      </c>
      <c r="T1598" s="209">
        <v>8.2000000000000003E-2</v>
      </c>
      <c r="U1598" s="209">
        <v>8.3000000000000004E-2</v>
      </c>
      <c r="V1598" s="209">
        <v>8.3000000000000004E-2</v>
      </c>
      <c r="W1598" s="209" t="s">
        <v>148</v>
      </c>
      <c r="X1598" s="209" t="s">
        <v>1048</v>
      </c>
      <c r="Y1598" s="209" t="s">
        <v>89</v>
      </c>
      <c r="Z1598" s="209" t="s">
        <v>198</v>
      </c>
    </row>
    <row r="1599" spans="1:26" s="209" customFormat="1" ht="16.5" customHeight="1" x14ac:dyDescent="0.25">
      <c r="A1599" s="207">
        <v>4611</v>
      </c>
      <c r="B1599" s="208">
        <v>43137</v>
      </c>
      <c r="C1599" s="209" t="s">
        <v>1116</v>
      </c>
      <c r="D1599" s="209">
        <v>65.099999999999994</v>
      </c>
      <c r="E1599" s="209">
        <v>68</v>
      </c>
      <c r="F1599" s="209" t="s">
        <v>193</v>
      </c>
      <c r="G1599" s="209">
        <v>625212</v>
      </c>
      <c r="H1599" s="209">
        <v>13160</v>
      </c>
      <c r="I1599" s="209">
        <v>22.2</v>
      </c>
      <c r="J1599" s="209">
        <v>114.5</v>
      </c>
      <c r="K1599" s="209">
        <v>114.5</v>
      </c>
      <c r="L1599" s="209">
        <v>19</v>
      </c>
      <c r="M1599" s="209">
        <v>0.94019933554817281</v>
      </c>
      <c r="N1599" s="209">
        <v>5.1868999999999996</v>
      </c>
      <c r="O1599" s="209">
        <v>5.1361999999999997</v>
      </c>
      <c r="P1599" s="209">
        <v>0.875</v>
      </c>
      <c r="Q1599" s="209">
        <v>0.74399999999999999</v>
      </c>
      <c r="R1599" s="209">
        <v>5.1482000000000001</v>
      </c>
      <c r="S1599" s="209">
        <v>8.6999999999999994E-2</v>
      </c>
      <c r="T1599" s="209">
        <v>7.4999999999999997E-2</v>
      </c>
      <c r="U1599" s="209">
        <v>7.5999999999999998E-2</v>
      </c>
      <c r="V1599" s="209">
        <v>7.5999999999999998E-2</v>
      </c>
      <c r="W1599" s="209" t="s">
        <v>148</v>
      </c>
      <c r="X1599" s="209" t="s">
        <v>1048</v>
      </c>
      <c r="Y1599" s="209" t="s">
        <v>89</v>
      </c>
      <c r="Z1599" s="209" t="s">
        <v>198</v>
      </c>
    </row>
    <row r="1600" spans="1:26" s="209" customFormat="1" ht="16.5" customHeight="1" x14ac:dyDescent="0.25">
      <c r="A1600" s="207">
        <v>4610</v>
      </c>
      <c r="B1600" s="208">
        <v>43137</v>
      </c>
      <c r="C1600" s="209" t="s">
        <v>1006</v>
      </c>
      <c r="D1600" s="209">
        <v>65.099999999999994</v>
      </c>
      <c r="E1600" s="209">
        <v>68</v>
      </c>
      <c r="F1600" s="209" t="s">
        <v>193</v>
      </c>
      <c r="G1600" s="209">
        <v>625212</v>
      </c>
      <c r="H1600" s="209">
        <v>13160</v>
      </c>
      <c r="I1600" s="209">
        <v>22.2</v>
      </c>
      <c r="J1600" s="209">
        <v>114</v>
      </c>
      <c r="K1600" s="209">
        <v>114</v>
      </c>
      <c r="L1600" s="209">
        <v>19.100000000000001</v>
      </c>
      <c r="M1600" s="209">
        <v>0.93957503320053126</v>
      </c>
      <c r="N1600" s="209">
        <v>5.0683999999999996</v>
      </c>
      <c r="O1600" s="209">
        <v>5.0137</v>
      </c>
      <c r="P1600" s="209">
        <v>0.83499999999999996</v>
      </c>
      <c r="Q1600" s="209">
        <v>0.70399999999999996</v>
      </c>
      <c r="R1600" s="209">
        <v>5.1482000000000001</v>
      </c>
      <c r="S1600" s="209">
        <v>8.5000000000000006E-2</v>
      </c>
      <c r="T1600" s="209">
        <v>7.1999999999999995E-2</v>
      </c>
      <c r="U1600" s="209">
        <v>7.3999999999999996E-2</v>
      </c>
      <c r="V1600" s="209">
        <v>7.3999999999999996E-2</v>
      </c>
      <c r="W1600" s="209" t="s">
        <v>148</v>
      </c>
      <c r="X1600" s="209" t="s">
        <v>1048</v>
      </c>
      <c r="Y1600" s="209" t="s">
        <v>89</v>
      </c>
      <c r="Z1600" s="209" t="s">
        <v>198</v>
      </c>
    </row>
    <row r="1601" spans="1:26" s="209" customFormat="1" ht="16.5" customHeight="1" x14ac:dyDescent="0.25">
      <c r="A1601" s="207">
        <v>4609</v>
      </c>
      <c r="B1601" s="208">
        <v>43137</v>
      </c>
      <c r="C1601" s="209" t="s">
        <v>229</v>
      </c>
      <c r="D1601" s="209">
        <v>65.099999999999994</v>
      </c>
      <c r="E1601" s="209">
        <v>68</v>
      </c>
      <c r="F1601" s="209" t="s">
        <v>193</v>
      </c>
      <c r="G1601" s="209">
        <v>625212</v>
      </c>
      <c r="H1601" s="209">
        <v>13160</v>
      </c>
      <c r="I1601" s="209">
        <v>22.2</v>
      </c>
      <c r="J1601" s="209">
        <v>114</v>
      </c>
      <c r="K1601" s="209">
        <v>114</v>
      </c>
      <c r="L1601" s="209">
        <v>19.100000000000001</v>
      </c>
      <c r="M1601" s="209">
        <v>0.93957503320053126</v>
      </c>
      <c r="N1601" s="209">
        <v>5.2537000000000003</v>
      </c>
      <c r="O1601" s="209">
        <v>5.1711</v>
      </c>
      <c r="P1601" s="209">
        <v>0.96799999999999997</v>
      </c>
      <c r="Q1601" s="209">
        <v>0.89300000000000002</v>
      </c>
      <c r="R1601" s="209">
        <v>5.1482000000000001</v>
      </c>
      <c r="S1601" s="209">
        <v>9.5000000000000001E-2</v>
      </c>
      <c r="T1601" s="209">
        <v>8.8999999999999996E-2</v>
      </c>
      <c r="U1601" s="209">
        <v>8.5999999999999993E-2</v>
      </c>
      <c r="V1601" s="209">
        <v>8.5999999999999993E-2</v>
      </c>
      <c r="W1601" s="209" t="s">
        <v>148</v>
      </c>
      <c r="X1601" s="209" t="s">
        <v>1048</v>
      </c>
      <c r="Y1601" s="209" t="s">
        <v>89</v>
      </c>
      <c r="Z1601" s="209" t="s">
        <v>198</v>
      </c>
    </row>
    <row r="1602" spans="1:26" s="209" customFormat="1" ht="16.5" customHeight="1" x14ac:dyDescent="0.25">
      <c r="A1602" s="207">
        <v>4608</v>
      </c>
      <c r="B1602" s="208">
        <v>43137</v>
      </c>
      <c r="C1602" s="209" t="s">
        <v>1198</v>
      </c>
      <c r="D1602" s="209">
        <v>65.099999999999994</v>
      </c>
      <c r="E1602" s="209">
        <v>68</v>
      </c>
      <c r="F1602" s="209" t="s">
        <v>291</v>
      </c>
      <c r="G1602" s="209">
        <v>521333</v>
      </c>
      <c r="H1602" s="209">
        <v>13160</v>
      </c>
      <c r="I1602" s="209">
        <v>22.3</v>
      </c>
      <c r="J1602" s="209">
        <v>114</v>
      </c>
      <c r="K1602" s="209">
        <v>114</v>
      </c>
      <c r="L1602" s="209">
        <v>19.2</v>
      </c>
      <c r="M1602" s="209">
        <v>0.93895155938951569</v>
      </c>
      <c r="N1602" s="209">
        <v>5.1736000000000004</v>
      </c>
      <c r="O1602" s="209">
        <v>5.1327999999999996</v>
      </c>
      <c r="P1602" s="209">
        <v>0.93700000000000006</v>
      </c>
      <c r="Q1602" s="209">
        <v>0.78400000000000003</v>
      </c>
      <c r="R1602" s="209">
        <v>5.1482000000000001</v>
      </c>
      <c r="S1602" s="209">
        <v>9.2999999999999999E-2</v>
      </c>
      <c r="T1602" s="209">
        <v>7.9000000000000001E-2</v>
      </c>
      <c r="U1602" s="209">
        <v>8.1000000000000003E-2</v>
      </c>
      <c r="V1602" s="209">
        <v>8.1000000000000003E-2</v>
      </c>
      <c r="W1602" s="209" t="s">
        <v>148</v>
      </c>
      <c r="X1602" s="209" t="s">
        <v>1048</v>
      </c>
      <c r="Y1602" s="209" t="s">
        <v>89</v>
      </c>
      <c r="Z1602" s="209" t="s">
        <v>198</v>
      </c>
    </row>
    <row r="1603" spans="1:26" s="209" customFormat="1" ht="16.5" customHeight="1" x14ac:dyDescent="0.25">
      <c r="A1603" s="207">
        <v>4607</v>
      </c>
      <c r="B1603" s="208">
        <v>43136</v>
      </c>
      <c r="C1603" s="209" t="s">
        <v>523</v>
      </c>
      <c r="D1603" s="209">
        <v>68.2</v>
      </c>
      <c r="E1603" s="209">
        <v>42</v>
      </c>
      <c r="F1603" s="209" t="s">
        <v>291</v>
      </c>
      <c r="G1603" s="209">
        <v>521333</v>
      </c>
      <c r="H1603" s="209">
        <v>13160</v>
      </c>
      <c r="I1603" s="209">
        <v>16.899999999999999</v>
      </c>
      <c r="J1603" s="209">
        <v>115</v>
      </c>
      <c r="K1603" s="209">
        <v>115</v>
      </c>
      <c r="L1603" s="209">
        <v>14</v>
      </c>
      <c r="M1603" s="209">
        <v>0.97250859106529208</v>
      </c>
      <c r="N1603" s="209">
        <v>2.1836000000000002</v>
      </c>
      <c r="O1603" s="209">
        <v>2.1534</v>
      </c>
      <c r="P1603" s="209">
        <v>3.4649999999999999</v>
      </c>
      <c r="Q1603" s="209">
        <v>3.2959999999999998</v>
      </c>
      <c r="R1603" s="209">
        <v>4.96</v>
      </c>
      <c r="S1603" s="209">
        <v>0.78700000000000003</v>
      </c>
      <c r="T1603" s="209">
        <v>0.75900000000000001</v>
      </c>
      <c r="U1603" s="209">
        <v>0.752</v>
      </c>
      <c r="V1603" s="209">
        <v>0.752</v>
      </c>
      <c r="W1603" s="209" t="s">
        <v>148</v>
      </c>
      <c r="X1603" s="209" t="s">
        <v>1048</v>
      </c>
      <c r="Y1603" s="209" t="s">
        <v>89</v>
      </c>
      <c r="Z1603" s="209" t="s">
        <v>198</v>
      </c>
    </row>
    <row r="1604" spans="1:26" s="209" customFormat="1" ht="16.5" customHeight="1" x14ac:dyDescent="0.25">
      <c r="A1604" s="207">
        <v>4606</v>
      </c>
      <c r="B1604" s="208">
        <v>43136</v>
      </c>
      <c r="C1604" s="209" t="s">
        <v>1231</v>
      </c>
      <c r="D1604" s="209">
        <v>68.2</v>
      </c>
      <c r="E1604" s="209">
        <v>42</v>
      </c>
      <c r="F1604" s="209" t="s">
        <v>291</v>
      </c>
      <c r="G1604" s="209">
        <v>521333</v>
      </c>
      <c r="H1604" s="209">
        <v>13160</v>
      </c>
      <c r="I1604" s="209">
        <v>16.8</v>
      </c>
      <c r="J1604" s="209">
        <v>115</v>
      </c>
      <c r="K1604" s="209">
        <v>115</v>
      </c>
      <c r="L1604" s="209">
        <v>13.9</v>
      </c>
      <c r="M1604" s="209">
        <v>0.97317744154057773</v>
      </c>
      <c r="N1604" s="209">
        <v>2.1133999999999999</v>
      </c>
      <c r="O1604" s="209">
        <v>2.0722</v>
      </c>
      <c r="P1604" s="209">
        <v>3.3250000000000002</v>
      </c>
      <c r="Q1604" s="209">
        <v>3.1629999999999998</v>
      </c>
      <c r="R1604" s="209">
        <v>4.96</v>
      </c>
      <c r="S1604" s="209">
        <v>0.78</v>
      </c>
      <c r="T1604" s="209">
        <v>0.75700000000000001</v>
      </c>
      <c r="U1604" s="209">
        <v>0.748</v>
      </c>
      <c r="V1604" s="209">
        <v>0.748</v>
      </c>
      <c r="W1604" s="209" t="s">
        <v>148</v>
      </c>
      <c r="X1604" s="209" t="s">
        <v>1048</v>
      </c>
      <c r="Y1604" s="209" t="s">
        <v>89</v>
      </c>
      <c r="Z1604" s="209" t="s">
        <v>198</v>
      </c>
    </row>
    <row r="1605" spans="1:26" s="209" customFormat="1" ht="16.5" customHeight="1" x14ac:dyDescent="0.25">
      <c r="A1605" s="207">
        <v>4605</v>
      </c>
      <c r="B1605" s="208">
        <v>43136</v>
      </c>
      <c r="C1605" s="209" t="s">
        <v>1213</v>
      </c>
      <c r="D1605" s="209">
        <v>68.2</v>
      </c>
      <c r="E1605" s="209">
        <v>42</v>
      </c>
      <c r="F1605" s="209" t="s">
        <v>291</v>
      </c>
      <c r="G1605" s="209">
        <v>521333</v>
      </c>
      <c r="H1605" s="209">
        <v>13160</v>
      </c>
      <c r="I1605" s="209">
        <v>16.8</v>
      </c>
      <c r="J1605" s="209">
        <v>115</v>
      </c>
      <c r="K1605" s="209">
        <v>115</v>
      </c>
      <c r="L1605" s="209">
        <v>13.9</v>
      </c>
      <c r="M1605" s="209">
        <v>0.97317744154057773</v>
      </c>
      <c r="N1605" s="209">
        <v>2.1153</v>
      </c>
      <c r="O1605" s="209">
        <v>2.0525000000000002</v>
      </c>
      <c r="P1605" s="209">
        <v>3.4239999999999999</v>
      </c>
      <c r="Q1605" s="209">
        <v>3.2160000000000002</v>
      </c>
      <c r="R1605" s="209">
        <v>4.96</v>
      </c>
      <c r="S1605" s="209">
        <v>0.80300000000000005</v>
      </c>
      <c r="T1605" s="209">
        <v>0.77700000000000002</v>
      </c>
      <c r="U1605" s="209">
        <v>0.76900000000000002</v>
      </c>
      <c r="V1605" s="209">
        <v>0.76900000000000002</v>
      </c>
      <c r="W1605" s="209" t="s">
        <v>148</v>
      </c>
      <c r="X1605" s="209" t="s">
        <v>1048</v>
      </c>
      <c r="Y1605" s="209" t="s">
        <v>89</v>
      </c>
      <c r="Z1605" s="209" t="s">
        <v>198</v>
      </c>
    </row>
    <row r="1606" spans="1:26" s="209" customFormat="1" ht="16.5" customHeight="1" x14ac:dyDescent="0.25">
      <c r="A1606" s="207">
        <v>4604</v>
      </c>
      <c r="B1606" s="208">
        <v>43136</v>
      </c>
      <c r="C1606" s="209" t="s">
        <v>1230</v>
      </c>
      <c r="D1606" s="209">
        <v>68</v>
      </c>
      <c r="E1606" s="209">
        <v>40</v>
      </c>
      <c r="F1606" s="209" t="s">
        <v>291</v>
      </c>
      <c r="G1606" s="209">
        <v>521333</v>
      </c>
      <c r="H1606" s="209">
        <v>13160</v>
      </c>
      <c r="I1606" s="209">
        <v>16.8</v>
      </c>
      <c r="J1606" s="209">
        <v>114</v>
      </c>
      <c r="K1606" s="209">
        <v>114</v>
      </c>
      <c r="L1606" s="209">
        <v>14</v>
      </c>
      <c r="M1606" s="209">
        <v>0.97250859106529208</v>
      </c>
      <c r="N1606" s="209">
        <v>2.1598000000000002</v>
      </c>
      <c r="O1606" s="209">
        <v>2.0807000000000002</v>
      </c>
      <c r="P1606" s="209">
        <v>3.5379999999999998</v>
      </c>
      <c r="Q1606" s="209">
        <v>3.3860000000000001</v>
      </c>
      <c r="R1606" s="209">
        <v>4.96</v>
      </c>
      <c r="S1606" s="209">
        <v>0.81299999999999994</v>
      </c>
      <c r="T1606" s="209">
        <v>0.80700000000000005</v>
      </c>
      <c r="U1606" s="209">
        <v>0.78800000000000003</v>
      </c>
      <c r="V1606" s="209">
        <v>0.78800000000000003</v>
      </c>
      <c r="W1606" s="209" t="s">
        <v>148</v>
      </c>
      <c r="X1606" s="209" t="s">
        <v>1048</v>
      </c>
      <c r="Y1606" s="209" t="s">
        <v>89</v>
      </c>
      <c r="Z1606" s="209" t="s">
        <v>198</v>
      </c>
    </row>
    <row r="1607" spans="1:26" s="209" customFormat="1" ht="16.5" customHeight="1" x14ac:dyDescent="0.25">
      <c r="A1607" s="207">
        <v>4603</v>
      </c>
      <c r="B1607" s="208">
        <v>43136</v>
      </c>
      <c r="C1607" s="209" t="s">
        <v>1229</v>
      </c>
      <c r="D1607" s="209">
        <v>68</v>
      </c>
      <c r="E1607" s="209">
        <v>40</v>
      </c>
      <c r="F1607" s="209" t="s">
        <v>291</v>
      </c>
      <c r="G1607" s="209">
        <v>521333</v>
      </c>
      <c r="H1607" s="209">
        <v>13160</v>
      </c>
      <c r="I1607" s="209">
        <v>16.7</v>
      </c>
      <c r="J1607" s="209">
        <v>114</v>
      </c>
      <c r="K1607" s="209">
        <v>114</v>
      </c>
      <c r="L1607" s="209">
        <v>13.9</v>
      </c>
      <c r="M1607" s="209">
        <v>0.97317744154057773</v>
      </c>
      <c r="N1607" s="209">
        <v>2.0827</v>
      </c>
      <c r="O1607" s="209">
        <v>2.0552999999999999</v>
      </c>
      <c r="P1607" s="209">
        <v>3.2930000000000001</v>
      </c>
      <c r="Q1607" s="209">
        <v>3.1469999999999998</v>
      </c>
      <c r="R1607" s="209">
        <v>4.96</v>
      </c>
      <c r="S1607" s="209">
        <v>0.78400000000000003</v>
      </c>
      <c r="T1607" s="209">
        <v>0.75900000000000001</v>
      </c>
      <c r="U1607" s="209">
        <v>0.751</v>
      </c>
      <c r="V1607" s="209">
        <v>0.751</v>
      </c>
      <c r="W1607" s="209" t="s">
        <v>148</v>
      </c>
      <c r="X1607" s="209" t="s">
        <v>1048</v>
      </c>
      <c r="Y1607" s="209" t="s">
        <v>89</v>
      </c>
      <c r="Z1607" s="209" t="s">
        <v>198</v>
      </c>
    </row>
    <row r="1608" spans="1:26" s="209" customFormat="1" ht="16.5" customHeight="1" x14ac:dyDescent="0.25">
      <c r="A1608" s="207">
        <v>4602</v>
      </c>
      <c r="B1608" s="208">
        <v>43136</v>
      </c>
      <c r="C1608" s="209" t="s">
        <v>1210</v>
      </c>
      <c r="D1608" s="209">
        <v>68</v>
      </c>
      <c r="E1608" s="209">
        <v>40</v>
      </c>
      <c r="F1608" s="209" t="s">
        <v>291</v>
      </c>
      <c r="G1608" s="209">
        <v>521333</v>
      </c>
      <c r="H1608" s="209">
        <v>13160</v>
      </c>
      <c r="I1608" s="209">
        <v>16.8</v>
      </c>
      <c r="J1608" s="209">
        <v>114</v>
      </c>
      <c r="K1608" s="209">
        <v>114</v>
      </c>
      <c r="L1608" s="209">
        <v>14</v>
      </c>
      <c r="M1608" s="209">
        <v>0.97250859106529208</v>
      </c>
      <c r="N1608" s="209">
        <v>2.1392000000000002</v>
      </c>
      <c r="O1608" s="209">
        <v>2.0926999999999998</v>
      </c>
      <c r="P1608" s="209">
        <v>3.286</v>
      </c>
      <c r="Q1608" s="209">
        <v>3.1509999999999998</v>
      </c>
      <c r="R1608" s="209">
        <v>4.96</v>
      </c>
      <c r="S1608" s="209">
        <v>0.76200000000000001</v>
      </c>
      <c r="T1608" s="209">
        <v>0.747</v>
      </c>
      <c r="U1608" s="209">
        <v>0.73399999999999999</v>
      </c>
      <c r="V1608" s="209">
        <v>0.73399999999999999</v>
      </c>
      <c r="W1608" s="209" t="s">
        <v>148</v>
      </c>
      <c r="X1608" s="209" t="s">
        <v>1048</v>
      </c>
      <c r="Y1608" s="209" t="s">
        <v>89</v>
      </c>
      <c r="Z1608" s="209" t="s">
        <v>198</v>
      </c>
    </row>
    <row r="1609" spans="1:26" s="209" customFormat="1" ht="16.5" customHeight="1" x14ac:dyDescent="0.25">
      <c r="A1609" s="207">
        <v>4601</v>
      </c>
      <c r="B1609" s="208">
        <v>43136</v>
      </c>
      <c r="C1609" s="209" t="s">
        <v>1228</v>
      </c>
      <c r="D1609" s="209">
        <v>68</v>
      </c>
      <c r="E1609" s="209">
        <v>40</v>
      </c>
      <c r="F1609" s="209" t="s">
        <v>291</v>
      </c>
      <c r="G1609" s="209">
        <v>521333</v>
      </c>
      <c r="H1609" s="209">
        <v>13160</v>
      </c>
      <c r="I1609" s="209">
        <v>16.899999999999999</v>
      </c>
      <c r="J1609" s="209">
        <v>114.5</v>
      </c>
      <c r="K1609" s="209">
        <v>114.5</v>
      </c>
      <c r="L1609" s="209">
        <v>14.1</v>
      </c>
      <c r="M1609" s="209">
        <v>0.97184065934065933</v>
      </c>
      <c r="N1609" s="209">
        <v>2.1537999999999999</v>
      </c>
      <c r="O1609" s="209">
        <v>2.0748000000000002</v>
      </c>
      <c r="P1609" s="209">
        <v>3.403</v>
      </c>
      <c r="Q1609" s="209">
        <v>3.2589999999999999</v>
      </c>
      <c r="R1609" s="209">
        <v>4.96</v>
      </c>
      <c r="S1609" s="209">
        <v>0.78400000000000003</v>
      </c>
      <c r="T1609" s="209">
        <v>0.77900000000000003</v>
      </c>
      <c r="U1609" s="209">
        <v>0.75900000000000001</v>
      </c>
      <c r="V1609" s="209">
        <v>0.75900000000000001</v>
      </c>
      <c r="W1609" s="209" t="s">
        <v>148</v>
      </c>
      <c r="X1609" s="209" t="s">
        <v>1048</v>
      </c>
      <c r="Y1609" s="209" t="s">
        <v>89</v>
      </c>
      <c r="Z1609" s="209" t="s">
        <v>198</v>
      </c>
    </row>
    <row r="1610" spans="1:26" s="209" customFormat="1" ht="16.5" customHeight="1" x14ac:dyDescent="0.25">
      <c r="A1610" s="207">
        <v>4600</v>
      </c>
      <c r="B1610" s="208">
        <v>43136</v>
      </c>
      <c r="C1610" s="209" t="s">
        <v>949</v>
      </c>
      <c r="D1610" s="209">
        <v>68</v>
      </c>
      <c r="E1610" s="209">
        <v>40</v>
      </c>
      <c r="F1610" s="209" t="s">
        <v>291</v>
      </c>
      <c r="G1610" s="209">
        <v>521333</v>
      </c>
      <c r="H1610" s="209">
        <v>13160</v>
      </c>
      <c r="I1610" s="209">
        <v>16.899999999999999</v>
      </c>
      <c r="J1610" s="209">
        <v>114</v>
      </c>
      <c r="K1610" s="209">
        <v>114</v>
      </c>
      <c r="L1610" s="209">
        <v>14.1</v>
      </c>
      <c r="M1610" s="209">
        <v>0.97184065934065933</v>
      </c>
      <c r="N1610" s="209">
        <v>2.1257999999999999</v>
      </c>
      <c r="O1610" s="209">
        <v>2.0975000000000001</v>
      </c>
      <c r="P1610" s="209">
        <v>3.3959999999999999</v>
      </c>
      <c r="Q1610" s="209">
        <v>3.2469999999999999</v>
      </c>
      <c r="R1610" s="209">
        <v>4.96</v>
      </c>
      <c r="S1610" s="209">
        <v>0.79200000000000004</v>
      </c>
      <c r="T1610" s="209">
        <v>0.76800000000000002</v>
      </c>
      <c r="U1610" s="209">
        <v>0.75800000000000001</v>
      </c>
      <c r="V1610" s="209">
        <v>0.75800000000000001</v>
      </c>
      <c r="W1610" s="209" t="s">
        <v>148</v>
      </c>
      <c r="X1610" s="209" t="s">
        <v>1048</v>
      </c>
      <c r="Y1610" s="209" t="s">
        <v>89</v>
      </c>
      <c r="Z1610" s="209" t="s">
        <v>198</v>
      </c>
    </row>
    <row r="1611" spans="1:26" s="209" customFormat="1" ht="16.5" customHeight="1" x14ac:dyDescent="0.25">
      <c r="A1611" s="207">
        <v>4599</v>
      </c>
      <c r="B1611" s="208">
        <v>43136</v>
      </c>
      <c r="C1611" s="209" t="s">
        <v>801</v>
      </c>
      <c r="D1611" s="209">
        <v>67.5</v>
      </c>
      <c r="E1611" s="209">
        <v>39</v>
      </c>
      <c r="F1611" s="209" t="s">
        <v>291</v>
      </c>
      <c r="G1611" s="209">
        <v>521333</v>
      </c>
      <c r="H1611" s="209">
        <v>13160</v>
      </c>
      <c r="I1611" s="209">
        <v>16.899999999999999</v>
      </c>
      <c r="J1611" s="209">
        <v>114</v>
      </c>
      <c r="K1611" s="209">
        <v>114</v>
      </c>
      <c r="L1611" s="209">
        <v>14.1</v>
      </c>
      <c r="M1611" s="209">
        <v>0.97184065934065933</v>
      </c>
      <c r="N1611" s="209">
        <v>2.0985</v>
      </c>
      <c r="O1611" s="209">
        <v>2.0647000000000002</v>
      </c>
      <c r="P1611" s="209">
        <v>3.4169999999999998</v>
      </c>
      <c r="Q1611" s="209">
        <v>3.242</v>
      </c>
      <c r="R1611" s="209">
        <v>4.96</v>
      </c>
      <c r="S1611" s="209">
        <v>0.80800000000000005</v>
      </c>
      <c r="T1611" s="209">
        <v>0.77900000000000003</v>
      </c>
      <c r="U1611" s="209">
        <v>0.77100000000000002</v>
      </c>
      <c r="V1611" s="209">
        <v>0.77100000000000002</v>
      </c>
      <c r="W1611" s="209" t="s">
        <v>148</v>
      </c>
      <c r="X1611" s="209" t="s">
        <v>1048</v>
      </c>
      <c r="Y1611" s="209" t="s">
        <v>89</v>
      </c>
      <c r="Z1611" s="209" t="s">
        <v>198</v>
      </c>
    </row>
    <row r="1612" spans="1:26" s="209" customFormat="1" ht="16.5" customHeight="1" x14ac:dyDescent="0.25">
      <c r="A1612" s="207">
        <v>4598</v>
      </c>
      <c r="B1612" s="208">
        <v>43136</v>
      </c>
      <c r="C1612" s="209" t="s">
        <v>902</v>
      </c>
      <c r="D1612" s="209">
        <v>67.5</v>
      </c>
      <c r="E1612" s="209">
        <v>39</v>
      </c>
      <c r="F1612" s="209" t="s">
        <v>291</v>
      </c>
      <c r="G1612" s="209">
        <v>521333</v>
      </c>
      <c r="H1612" s="209">
        <v>13160</v>
      </c>
      <c r="I1612" s="209">
        <v>16.8</v>
      </c>
      <c r="J1612" s="209">
        <v>114</v>
      </c>
      <c r="K1612" s="209">
        <v>114</v>
      </c>
      <c r="L1612" s="209">
        <v>14</v>
      </c>
      <c r="M1612" s="209">
        <v>0.97250859106529208</v>
      </c>
      <c r="N1612" s="209">
        <v>2.1132</v>
      </c>
      <c r="O1612" s="209">
        <v>2.0629</v>
      </c>
      <c r="P1612" s="209">
        <v>3.258</v>
      </c>
      <c r="Q1612" s="209">
        <v>3.0739999999999998</v>
      </c>
      <c r="R1612" s="209">
        <v>4.96</v>
      </c>
      <c r="S1612" s="209">
        <v>0.76500000000000001</v>
      </c>
      <c r="T1612" s="209">
        <v>0.73899999999999999</v>
      </c>
      <c r="U1612" s="209">
        <v>0.73099999999999998</v>
      </c>
      <c r="V1612" s="209">
        <v>0.73099999999999998</v>
      </c>
      <c r="W1612" s="209" t="s">
        <v>148</v>
      </c>
      <c r="X1612" s="209" t="s">
        <v>1048</v>
      </c>
      <c r="Y1612" s="209" t="s">
        <v>89</v>
      </c>
      <c r="Z1612" s="209" t="s">
        <v>198</v>
      </c>
    </row>
    <row r="1613" spans="1:26" s="209" customFormat="1" ht="16.5" customHeight="1" x14ac:dyDescent="0.25">
      <c r="A1613" s="207">
        <v>4597</v>
      </c>
      <c r="B1613" s="208">
        <v>43136</v>
      </c>
      <c r="C1613" s="209" t="s">
        <v>1227</v>
      </c>
      <c r="D1613" s="209">
        <v>67.5</v>
      </c>
      <c r="E1613" s="209">
        <v>39</v>
      </c>
      <c r="F1613" s="209" t="s">
        <v>291</v>
      </c>
      <c r="G1613" s="209">
        <v>521333</v>
      </c>
      <c r="H1613" s="209">
        <v>13160</v>
      </c>
      <c r="I1613" s="209">
        <v>16.899999999999999</v>
      </c>
      <c r="J1613" s="209">
        <v>114.5</v>
      </c>
      <c r="K1613" s="209">
        <v>114.5</v>
      </c>
      <c r="L1613" s="209">
        <v>14.1</v>
      </c>
      <c r="M1613" s="209">
        <v>0.97184065934065933</v>
      </c>
      <c r="N1613" s="209">
        <v>2.1036999999999999</v>
      </c>
      <c r="O1613" s="209">
        <v>2.0790999999999999</v>
      </c>
      <c r="P1613" s="209">
        <v>3.2040000000000002</v>
      </c>
      <c r="Q1613" s="209">
        <v>3.0720000000000001</v>
      </c>
      <c r="R1613" s="209">
        <v>4.96</v>
      </c>
      <c r="S1613" s="209">
        <v>0.755</v>
      </c>
      <c r="T1613" s="209">
        <v>0.73299999999999998</v>
      </c>
      <c r="U1613" s="209">
        <v>0.72299999999999998</v>
      </c>
      <c r="V1613" s="209">
        <v>0.72299999999999998</v>
      </c>
      <c r="W1613" s="209" t="s">
        <v>148</v>
      </c>
      <c r="X1613" s="209" t="s">
        <v>1048</v>
      </c>
      <c r="Y1613" s="209" t="s">
        <v>89</v>
      </c>
      <c r="Z1613" s="209" t="s">
        <v>198</v>
      </c>
    </row>
    <row r="1614" spans="1:26" s="209" customFormat="1" ht="16.5" customHeight="1" x14ac:dyDescent="0.25">
      <c r="A1614" s="207">
        <v>4596</v>
      </c>
      <c r="B1614" s="208">
        <v>43136</v>
      </c>
      <c r="C1614" s="209" t="s">
        <v>1226</v>
      </c>
      <c r="D1614" s="209">
        <v>67.5</v>
      </c>
      <c r="E1614" s="209">
        <v>39</v>
      </c>
      <c r="F1614" s="209" t="s">
        <v>291</v>
      </c>
      <c r="G1614" s="209">
        <v>521333</v>
      </c>
      <c r="H1614" s="209">
        <v>13160</v>
      </c>
      <c r="I1614" s="209">
        <v>16.8</v>
      </c>
      <c r="J1614" s="209">
        <v>114</v>
      </c>
      <c r="K1614" s="209">
        <v>114</v>
      </c>
      <c r="L1614" s="209">
        <v>14</v>
      </c>
      <c r="M1614" s="209">
        <v>0.97250859106529208</v>
      </c>
      <c r="N1614" s="209">
        <v>2.1857000000000002</v>
      </c>
      <c r="O1614" s="209">
        <v>2.1423000000000001</v>
      </c>
      <c r="P1614" s="209">
        <v>3.504</v>
      </c>
      <c r="Q1614" s="209">
        <v>3.3839999999999999</v>
      </c>
      <c r="R1614" s="209">
        <v>4.96</v>
      </c>
      <c r="S1614" s="209">
        <v>0.79500000000000004</v>
      </c>
      <c r="T1614" s="209">
        <v>0.78300000000000003</v>
      </c>
      <c r="U1614" s="209">
        <v>0.76700000000000002</v>
      </c>
      <c r="V1614" s="209">
        <v>0.76700000000000002</v>
      </c>
      <c r="W1614" s="209" t="s">
        <v>148</v>
      </c>
      <c r="X1614" s="209" t="s">
        <v>1048</v>
      </c>
      <c r="Y1614" s="209" t="s">
        <v>89</v>
      </c>
      <c r="Z1614" s="209" t="s">
        <v>198</v>
      </c>
    </row>
    <row r="1615" spans="1:26" s="209" customFormat="1" ht="16.5" customHeight="1" x14ac:dyDescent="0.25">
      <c r="A1615" s="207">
        <v>4595</v>
      </c>
      <c r="B1615" s="208">
        <v>43136</v>
      </c>
      <c r="C1615" s="209" t="s">
        <v>369</v>
      </c>
      <c r="D1615" s="209">
        <v>65.099999999999994</v>
      </c>
      <c r="E1615" s="209">
        <v>56</v>
      </c>
      <c r="F1615" s="209" t="s">
        <v>187</v>
      </c>
      <c r="G1615" s="209">
        <v>916148</v>
      </c>
      <c r="H1615" s="209">
        <v>13160</v>
      </c>
      <c r="I1615" s="209">
        <v>36.200000000000003</v>
      </c>
      <c r="J1615" s="209">
        <v>76.5</v>
      </c>
      <c r="K1615" s="209">
        <v>76.5</v>
      </c>
      <c r="L1615" s="209">
        <v>34.700000000000003</v>
      </c>
      <c r="M1615" s="209">
        <v>0.85138387484957889</v>
      </c>
      <c r="N1615" s="209">
        <v>5.0921000000000003</v>
      </c>
      <c r="O1615" s="209">
        <v>5.0157999999999996</v>
      </c>
      <c r="P1615" s="209">
        <v>0.374</v>
      </c>
      <c r="Q1615" s="209">
        <v>0.26300000000000001</v>
      </c>
      <c r="R1615" s="209">
        <v>4.96</v>
      </c>
      <c r="S1615" s="209">
        <v>3.5999999999999997E-2</v>
      </c>
      <c r="T1615" s="209">
        <v>2.5999999999999999E-2</v>
      </c>
      <c r="U1615" s="209">
        <v>2.5999999999999999E-2</v>
      </c>
      <c r="V1615" s="209">
        <v>2.5999999999999999E-2</v>
      </c>
      <c r="W1615" s="209" t="s">
        <v>148</v>
      </c>
      <c r="X1615" s="209" t="s">
        <v>1048</v>
      </c>
      <c r="Y1615" s="209" t="s">
        <v>89</v>
      </c>
      <c r="Z1615" s="209" t="s">
        <v>207</v>
      </c>
    </row>
    <row r="1616" spans="1:26" s="209" customFormat="1" ht="16.5" customHeight="1" x14ac:dyDescent="0.25">
      <c r="A1616" s="207">
        <v>4594</v>
      </c>
      <c r="B1616" s="208">
        <v>43136</v>
      </c>
      <c r="C1616" s="209" t="s">
        <v>635</v>
      </c>
      <c r="D1616" s="209">
        <v>65.099999999999994</v>
      </c>
      <c r="E1616" s="209">
        <v>56</v>
      </c>
      <c r="F1616" s="209" t="s">
        <v>193</v>
      </c>
      <c r="G1616" s="209">
        <v>625212</v>
      </c>
      <c r="H1616" s="209">
        <v>13160</v>
      </c>
      <c r="I1616" s="209">
        <v>22.3</v>
      </c>
      <c r="J1616" s="209">
        <v>115</v>
      </c>
      <c r="K1616" s="209">
        <v>115</v>
      </c>
      <c r="L1616" s="209">
        <v>19.100000000000001</v>
      </c>
      <c r="M1616" s="209">
        <v>0.93957503320053126</v>
      </c>
      <c r="N1616" s="209">
        <v>5.1215999999999999</v>
      </c>
      <c r="O1616" s="209">
        <v>5.0781999999999998</v>
      </c>
      <c r="P1616" s="209">
        <v>0.81499999999999995</v>
      </c>
      <c r="Q1616" s="209">
        <v>0.746</v>
      </c>
      <c r="R1616" s="209">
        <v>4.96</v>
      </c>
      <c r="S1616" s="209">
        <v>7.9000000000000001E-2</v>
      </c>
      <c r="T1616" s="209">
        <v>7.2999999999999995E-2</v>
      </c>
      <c r="U1616" s="209">
        <v>7.0999999999999994E-2</v>
      </c>
      <c r="V1616" s="209">
        <v>7.0999999999999994E-2</v>
      </c>
      <c r="W1616" s="209" t="s">
        <v>148</v>
      </c>
      <c r="X1616" s="209" t="s">
        <v>1048</v>
      </c>
      <c r="Y1616" s="209" t="s">
        <v>89</v>
      </c>
      <c r="Z1616" s="209" t="s">
        <v>198</v>
      </c>
    </row>
    <row r="1617" spans="1:26" s="209" customFormat="1" ht="16.5" customHeight="1" x14ac:dyDescent="0.25">
      <c r="A1617" s="207">
        <v>4593</v>
      </c>
      <c r="B1617" s="208">
        <v>43136</v>
      </c>
      <c r="C1617" s="209" t="s">
        <v>905</v>
      </c>
      <c r="D1617" s="209">
        <v>65.099999999999994</v>
      </c>
      <c r="E1617" s="209">
        <v>56</v>
      </c>
      <c r="F1617" s="209" t="s">
        <v>193</v>
      </c>
      <c r="G1617" s="209">
        <v>625212</v>
      </c>
      <c r="H1617" s="209">
        <v>13160</v>
      </c>
      <c r="I1617" s="209">
        <v>22.2</v>
      </c>
      <c r="J1617" s="209">
        <v>115</v>
      </c>
      <c r="K1617" s="209">
        <v>115</v>
      </c>
      <c r="L1617" s="209">
        <v>19</v>
      </c>
      <c r="M1617" s="209">
        <v>0.94019933554817281</v>
      </c>
      <c r="N1617" s="209">
        <v>5.1045999999999996</v>
      </c>
      <c r="O1617" s="209">
        <v>5.0538999999999996</v>
      </c>
      <c r="P1617" s="209">
        <v>0.753</v>
      </c>
      <c r="Q1617" s="209">
        <v>0.628</v>
      </c>
      <c r="R1617" s="209">
        <v>4.96</v>
      </c>
      <c r="S1617" s="209">
        <v>7.2999999999999995E-2</v>
      </c>
      <c r="T1617" s="209">
        <v>6.2E-2</v>
      </c>
      <c r="U1617" s="209">
        <v>6.3E-2</v>
      </c>
      <c r="V1617" s="209">
        <v>6.3E-2</v>
      </c>
      <c r="W1617" s="209" t="s">
        <v>148</v>
      </c>
      <c r="X1617" s="209" t="s">
        <v>1048</v>
      </c>
      <c r="Y1617" s="209" t="s">
        <v>89</v>
      </c>
      <c r="Z1617" s="209" t="s">
        <v>198</v>
      </c>
    </row>
    <row r="1618" spans="1:26" s="209" customFormat="1" ht="16.5" customHeight="1" x14ac:dyDescent="0.25">
      <c r="A1618" s="207">
        <v>4592</v>
      </c>
      <c r="B1618" s="208">
        <v>43136</v>
      </c>
      <c r="C1618" s="209" t="s">
        <v>641</v>
      </c>
      <c r="D1618" s="209">
        <v>65.099999999999994</v>
      </c>
      <c r="E1618" s="209">
        <v>56</v>
      </c>
      <c r="F1618" s="209" t="s">
        <v>193</v>
      </c>
      <c r="G1618" s="209">
        <v>625212</v>
      </c>
      <c r="H1618" s="209">
        <v>13160</v>
      </c>
      <c r="I1618" s="209">
        <v>23.2</v>
      </c>
      <c r="J1618" s="209">
        <v>114.5</v>
      </c>
      <c r="K1618" s="209">
        <v>114.5</v>
      </c>
      <c r="L1618" s="209">
        <v>20</v>
      </c>
      <c r="M1618" s="209">
        <v>0.93399339933993397</v>
      </c>
      <c r="N1618" s="209">
        <v>5.1848999999999998</v>
      </c>
      <c r="O1618" s="209">
        <v>5.1384999999999996</v>
      </c>
      <c r="P1618" s="209">
        <v>0.82399999999999995</v>
      </c>
      <c r="Q1618" s="209">
        <v>0.68300000000000005</v>
      </c>
      <c r="R1618" s="209">
        <v>4.96</v>
      </c>
      <c r="S1618" s="209">
        <v>7.9000000000000001E-2</v>
      </c>
      <c r="T1618" s="209">
        <v>6.6000000000000003E-2</v>
      </c>
      <c r="U1618" s="209">
        <v>6.8000000000000005E-2</v>
      </c>
      <c r="V1618" s="209">
        <v>6.8000000000000005E-2</v>
      </c>
      <c r="W1618" s="209" t="s">
        <v>148</v>
      </c>
      <c r="X1618" s="209" t="s">
        <v>1048</v>
      </c>
      <c r="Y1618" s="209" t="s">
        <v>89</v>
      </c>
      <c r="Z1618" s="209" t="s">
        <v>198</v>
      </c>
    </row>
    <row r="1619" spans="1:26" s="209" customFormat="1" ht="16.5" customHeight="1" x14ac:dyDescent="0.25">
      <c r="A1619" s="207">
        <v>4591</v>
      </c>
      <c r="B1619" s="208">
        <v>43136</v>
      </c>
      <c r="C1619" s="209" t="s">
        <v>1225</v>
      </c>
      <c r="D1619" s="209">
        <v>56</v>
      </c>
      <c r="E1619" s="209">
        <v>65.099999999999994</v>
      </c>
      <c r="F1619" s="209" t="s">
        <v>193</v>
      </c>
      <c r="G1619" s="209">
        <v>625212</v>
      </c>
      <c r="H1619" s="209">
        <v>13160</v>
      </c>
      <c r="I1619" s="209">
        <v>23.2</v>
      </c>
      <c r="J1619" s="209">
        <v>114</v>
      </c>
      <c r="K1619" s="209">
        <v>114</v>
      </c>
      <c r="L1619" s="209">
        <v>20</v>
      </c>
      <c r="M1619" s="209">
        <v>0.93399339933993397</v>
      </c>
      <c r="N1619" s="209">
        <v>5.0637999999999996</v>
      </c>
      <c r="O1619" s="209">
        <v>5.0166000000000004</v>
      </c>
      <c r="P1619" s="209">
        <v>0.93700000000000006</v>
      </c>
      <c r="Q1619" s="209">
        <v>0.78400000000000003</v>
      </c>
      <c r="R1619" s="209">
        <v>4.96</v>
      </c>
      <c r="S1619" s="209">
        <v>9.1999999999999998E-2</v>
      </c>
      <c r="T1619" s="209">
        <v>7.8E-2</v>
      </c>
      <c r="U1619" s="209">
        <v>7.9000000000000001E-2</v>
      </c>
      <c r="V1619" s="209">
        <v>7.9000000000000001E-2</v>
      </c>
      <c r="W1619" s="209" t="s">
        <v>148</v>
      </c>
      <c r="X1619" s="209" t="s">
        <v>1048</v>
      </c>
      <c r="Y1619" s="209" t="s">
        <v>89</v>
      </c>
      <c r="Z1619" s="209" t="s">
        <v>198</v>
      </c>
    </row>
    <row r="1620" spans="1:26" s="209" customFormat="1" ht="16.5" customHeight="1" x14ac:dyDescent="0.25">
      <c r="A1620" s="207">
        <v>4590</v>
      </c>
      <c r="B1620" s="208">
        <v>43136</v>
      </c>
      <c r="C1620" s="209" t="s">
        <v>204</v>
      </c>
      <c r="D1620" s="209">
        <v>65.099999999999994</v>
      </c>
      <c r="E1620" s="209">
        <v>56</v>
      </c>
      <c r="F1620" s="209" t="s">
        <v>193</v>
      </c>
      <c r="G1620" s="209">
        <v>625212</v>
      </c>
      <c r="H1620" s="209">
        <v>13160</v>
      </c>
      <c r="I1620" s="209">
        <v>23</v>
      </c>
      <c r="J1620" s="209">
        <v>114</v>
      </c>
      <c r="K1620" s="209">
        <v>114</v>
      </c>
      <c r="L1620" s="209">
        <v>19.8</v>
      </c>
      <c r="M1620" s="209">
        <v>0.93522802379378711</v>
      </c>
      <c r="N1620" s="209">
        <v>5.1144999999999996</v>
      </c>
      <c r="O1620" s="209">
        <v>5.0738000000000003</v>
      </c>
      <c r="P1620" s="209">
        <v>0.84899999999999998</v>
      </c>
      <c r="Q1620" s="209">
        <v>0.70199999999999996</v>
      </c>
      <c r="R1620" s="209">
        <v>4.96</v>
      </c>
      <c r="S1620" s="209">
        <v>8.2000000000000003E-2</v>
      </c>
      <c r="T1620" s="209">
        <v>6.9000000000000006E-2</v>
      </c>
      <c r="U1620" s="209">
        <v>7.0999999999999994E-2</v>
      </c>
      <c r="V1620" s="209">
        <v>7.0999999999999994E-2</v>
      </c>
      <c r="W1620" s="209" t="s">
        <v>148</v>
      </c>
      <c r="X1620" s="209" t="s">
        <v>1048</v>
      </c>
      <c r="Y1620" s="209" t="s">
        <v>89</v>
      </c>
      <c r="Z1620" s="209" t="s">
        <v>198</v>
      </c>
    </row>
    <row r="1621" spans="1:26" s="209" customFormat="1" ht="16.5" customHeight="1" x14ac:dyDescent="0.25">
      <c r="A1621" s="207">
        <v>4589</v>
      </c>
      <c r="B1621" s="208">
        <v>43136</v>
      </c>
      <c r="C1621" s="209" t="s">
        <v>268</v>
      </c>
      <c r="D1621" s="209">
        <v>65.099999999999994</v>
      </c>
      <c r="E1621" s="209">
        <v>56</v>
      </c>
      <c r="F1621" s="209" t="s">
        <v>187</v>
      </c>
      <c r="G1621" s="209">
        <v>916148</v>
      </c>
      <c r="H1621" s="209">
        <v>13160</v>
      </c>
      <c r="I1621" s="209">
        <v>36.1</v>
      </c>
      <c r="J1621" s="209">
        <v>78</v>
      </c>
      <c r="K1621" s="209">
        <v>78</v>
      </c>
      <c r="L1621" s="209">
        <v>34.5</v>
      </c>
      <c r="M1621" s="209">
        <v>0.85240963855421692</v>
      </c>
      <c r="N1621" s="209">
        <v>4.9871999999999996</v>
      </c>
      <c r="O1621" s="209">
        <v>4.9436999999999998</v>
      </c>
      <c r="P1621" s="209">
        <v>0.36099999999999999</v>
      </c>
      <c r="Q1621" s="209">
        <v>0.27900000000000003</v>
      </c>
      <c r="R1621" s="209">
        <v>4.96</v>
      </c>
      <c r="S1621" s="209">
        <v>3.5999999999999997E-2</v>
      </c>
      <c r="T1621" s="209">
        <v>2.8000000000000001E-2</v>
      </c>
      <c r="U1621" s="209">
        <v>2.7E-2</v>
      </c>
      <c r="V1621" s="209">
        <v>2.7E-2</v>
      </c>
      <c r="W1621" s="209" t="s">
        <v>148</v>
      </c>
      <c r="X1621" s="209" t="s">
        <v>1048</v>
      </c>
      <c r="Y1621" s="209" t="s">
        <v>89</v>
      </c>
      <c r="Z1621" s="209" t="s">
        <v>207</v>
      </c>
    </row>
    <row r="1622" spans="1:26" s="209" customFormat="1" ht="16.5" customHeight="1" x14ac:dyDescent="0.25">
      <c r="A1622" s="207">
        <v>4588</v>
      </c>
      <c r="B1622" s="208">
        <v>43136</v>
      </c>
      <c r="C1622" s="209" t="s">
        <v>224</v>
      </c>
      <c r="D1622" s="209">
        <v>65.099999999999994</v>
      </c>
      <c r="E1622" s="209">
        <v>56</v>
      </c>
      <c r="F1622" s="209" t="s">
        <v>187</v>
      </c>
      <c r="G1622" s="209">
        <v>916148</v>
      </c>
      <c r="H1622" s="209">
        <v>13160</v>
      </c>
      <c r="I1622" s="209">
        <v>35.9</v>
      </c>
      <c r="J1622" s="209">
        <v>77</v>
      </c>
      <c r="K1622" s="209">
        <v>77</v>
      </c>
      <c r="L1622" s="209">
        <v>34.4</v>
      </c>
      <c r="M1622" s="209">
        <v>0.85292344786015672</v>
      </c>
      <c r="N1622" s="209">
        <v>5.0526</v>
      </c>
      <c r="O1622" s="209">
        <v>4.9916999999999998</v>
      </c>
      <c r="P1622" s="209">
        <v>0.34399999999999997</v>
      </c>
      <c r="Q1622" s="209">
        <v>0.26900000000000002</v>
      </c>
      <c r="R1622" s="209">
        <v>4.96</v>
      </c>
      <c r="S1622" s="209">
        <v>3.4000000000000002E-2</v>
      </c>
      <c r="T1622" s="209">
        <v>2.7E-2</v>
      </c>
      <c r="U1622" s="209">
        <v>2.5999999999999999E-2</v>
      </c>
      <c r="V1622" s="209">
        <v>2.5999999999999999E-2</v>
      </c>
      <c r="W1622" s="209" t="s">
        <v>148</v>
      </c>
      <c r="X1622" s="209" t="s">
        <v>1048</v>
      </c>
      <c r="Y1622" s="209" t="s">
        <v>89</v>
      </c>
      <c r="Z1622" s="209" t="s">
        <v>207</v>
      </c>
    </row>
    <row r="1623" spans="1:26" s="209" customFormat="1" ht="16.5" customHeight="1" x14ac:dyDescent="0.25">
      <c r="A1623" s="207">
        <v>4587</v>
      </c>
      <c r="B1623" s="208">
        <v>43136</v>
      </c>
      <c r="C1623" s="209" t="s">
        <v>342</v>
      </c>
      <c r="D1623" s="209">
        <v>65.099999999999994</v>
      </c>
      <c r="E1623" s="209">
        <v>56</v>
      </c>
      <c r="F1623" s="209" t="s">
        <v>193</v>
      </c>
      <c r="G1623" s="209">
        <v>625212</v>
      </c>
      <c r="H1623" s="209">
        <v>13160</v>
      </c>
      <c r="I1623" s="209">
        <v>23.2</v>
      </c>
      <c r="J1623" s="209">
        <v>114</v>
      </c>
      <c r="K1623" s="209">
        <v>114</v>
      </c>
      <c r="L1623" s="209">
        <v>20</v>
      </c>
      <c r="M1623" s="209">
        <v>0.93399339933993397</v>
      </c>
      <c r="N1623" s="209">
        <v>5.1329000000000002</v>
      </c>
      <c r="O1623" s="209">
        <v>5.0841000000000003</v>
      </c>
      <c r="P1623" s="209">
        <v>0.86299999999999999</v>
      </c>
      <c r="Q1623" s="209">
        <v>0.77200000000000002</v>
      </c>
      <c r="R1623" s="209">
        <v>4.96</v>
      </c>
      <c r="S1623" s="209">
        <v>8.3000000000000004E-2</v>
      </c>
      <c r="T1623" s="209">
        <v>7.4999999999999997E-2</v>
      </c>
      <c r="U1623" s="209">
        <v>7.3999999999999996E-2</v>
      </c>
      <c r="V1623" s="209">
        <v>7.3999999999999996E-2</v>
      </c>
      <c r="W1623" s="209" t="s">
        <v>148</v>
      </c>
      <c r="X1623" s="209" t="s">
        <v>1048</v>
      </c>
      <c r="Y1623" s="209" t="s">
        <v>89</v>
      </c>
      <c r="Z1623" s="209" t="s">
        <v>198</v>
      </c>
    </row>
    <row r="1624" spans="1:26" s="209" customFormat="1" ht="16.5" customHeight="1" x14ac:dyDescent="0.25">
      <c r="A1624" s="207">
        <v>4586</v>
      </c>
      <c r="B1624" s="208">
        <v>43136</v>
      </c>
      <c r="C1624" s="209" t="s">
        <v>239</v>
      </c>
      <c r="D1624" s="209">
        <v>65.099999999999994</v>
      </c>
      <c r="E1624" s="209">
        <v>56</v>
      </c>
      <c r="F1624" s="209" t="s">
        <v>187</v>
      </c>
      <c r="G1624" s="209">
        <v>916148</v>
      </c>
      <c r="H1624" s="209">
        <v>13160</v>
      </c>
      <c r="I1624" s="209">
        <v>35.5</v>
      </c>
      <c r="J1624" s="209">
        <v>77.5</v>
      </c>
      <c r="K1624" s="209">
        <v>77.5</v>
      </c>
      <c r="L1624" s="209">
        <v>33.9</v>
      </c>
      <c r="M1624" s="209">
        <v>0.8555018137847642</v>
      </c>
      <c r="N1624" s="209">
        <v>5.0326000000000004</v>
      </c>
      <c r="O1624" s="209">
        <v>4.9747000000000003</v>
      </c>
      <c r="P1624" s="209">
        <v>0.30499999999999999</v>
      </c>
      <c r="Q1624" s="209">
        <v>0.214</v>
      </c>
      <c r="R1624" s="209">
        <v>4.96</v>
      </c>
      <c r="S1624" s="209">
        <v>0.03</v>
      </c>
      <c r="T1624" s="209">
        <v>2.1000000000000001E-2</v>
      </c>
      <c r="U1624" s="209">
        <v>2.1999999999999999E-2</v>
      </c>
      <c r="V1624" s="209">
        <v>2.1999999999999999E-2</v>
      </c>
      <c r="W1624" s="209" t="s">
        <v>148</v>
      </c>
      <c r="X1624" s="209" t="s">
        <v>1048</v>
      </c>
      <c r="Y1624" s="209" t="s">
        <v>89</v>
      </c>
      <c r="Z1624" s="209" t="s">
        <v>207</v>
      </c>
    </row>
    <row r="1625" spans="1:26" s="209" customFormat="1" ht="16.5" customHeight="1" x14ac:dyDescent="0.25">
      <c r="A1625" s="207">
        <v>4585</v>
      </c>
      <c r="B1625" s="208">
        <v>43136</v>
      </c>
      <c r="C1625" s="209" t="s">
        <v>830</v>
      </c>
      <c r="D1625" s="209">
        <v>65.099999999999994</v>
      </c>
      <c r="E1625" s="209">
        <v>56</v>
      </c>
      <c r="F1625" s="209" t="s">
        <v>193</v>
      </c>
      <c r="G1625" s="209">
        <v>625212</v>
      </c>
      <c r="H1625" s="209">
        <v>13160</v>
      </c>
      <c r="I1625" s="209">
        <v>23.2</v>
      </c>
      <c r="J1625" s="209">
        <v>114</v>
      </c>
      <c r="K1625" s="209">
        <v>114</v>
      </c>
      <c r="L1625" s="209">
        <v>20</v>
      </c>
      <c r="M1625" s="209">
        <v>0.93399339933993397</v>
      </c>
      <c r="N1625" s="209">
        <v>5.2537000000000003</v>
      </c>
      <c r="O1625" s="209">
        <v>5.1853999999999996</v>
      </c>
      <c r="P1625" s="209">
        <v>0.81499999999999995</v>
      </c>
      <c r="Q1625" s="209">
        <v>0.68400000000000005</v>
      </c>
      <c r="R1625" s="209">
        <v>4.96</v>
      </c>
      <c r="S1625" s="209">
        <v>7.6999999999999999E-2</v>
      </c>
      <c r="T1625" s="209">
        <v>6.5000000000000002E-2</v>
      </c>
      <c r="U1625" s="209">
        <v>6.6000000000000003E-2</v>
      </c>
      <c r="V1625" s="209">
        <v>6.6000000000000003E-2</v>
      </c>
      <c r="W1625" s="209" t="s">
        <v>148</v>
      </c>
      <c r="X1625" s="209" t="s">
        <v>1048</v>
      </c>
      <c r="Y1625" s="209" t="s">
        <v>89</v>
      </c>
      <c r="Z1625" s="209" t="s">
        <v>198</v>
      </c>
    </row>
    <row r="1626" spans="1:26" s="209" customFormat="1" ht="16.5" customHeight="1" x14ac:dyDescent="0.25">
      <c r="A1626" s="207">
        <v>4584</v>
      </c>
      <c r="B1626" s="208">
        <v>43135</v>
      </c>
      <c r="C1626" s="209" t="s">
        <v>1224</v>
      </c>
      <c r="D1626" s="209">
        <v>68.400000000000006</v>
      </c>
      <c r="E1626" s="209">
        <v>46</v>
      </c>
      <c r="F1626" s="209" t="s">
        <v>291</v>
      </c>
      <c r="G1626" s="209">
        <v>521333</v>
      </c>
      <c r="H1626" s="209">
        <v>13160</v>
      </c>
      <c r="I1626" s="209">
        <v>16.8</v>
      </c>
      <c r="J1626" s="209">
        <v>114</v>
      </c>
      <c r="K1626" s="209">
        <v>114</v>
      </c>
      <c r="L1626" s="209">
        <v>14</v>
      </c>
      <c r="M1626" s="209">
        <v>0.97250859106529208</v>
      </c>
      <c r="N1626" s="209">
        <v>2.2584</v>
      </c>
      <c r="O1626" s="209">
        <v>2.1692999999999998</v>
      </c>
      <c r="P1626" s="209">
        <v>3.4289999999999998</v>
      </c>
      <c r="Q1626" s="209">
        <v>3.165</v>
      </c>
      <c r="R1626" s="209">
        <v>4.8503999999999996</v>
      </c>
      <c r="S1626" s="209">
        <v>0.73599999999999999</v>
      </c>
      <c r="T1626" s="209">
        <v>0.70799999999999996</v>
      </c>
      <c r="U1626" s="209">
        <v>0.70199999999999996</v>
      </c>
      <c r="V1626" s="209">
        <v>0.70199999999999996</v>
      </c>
      <c r="W1626" s="209" t="s">
        <v>148</v>
      </c>
      <c r="X1626" s="209" t="s">
        <v>1048</v>
      </c>
      <c r="Y1626" s="209" t="s">
        <v>89</v>
      </c>
      <c r="Z1626" s="209" t="s">
        <v>198</v>
      </c>
    </row>
    <row r="1627" spans="1:26" s="209" customFormat="1" ht="16.5" customHeight="1" x14ac:dyDescent="0.25">
      <c r="A1627" s="207">
        <v>4583</v>
      </c>
      <c r="B1627" s="208">
        <v>43135</v>
      </c>
      <c r="C1627" s="209" t="s">
        <v>1223</v>
      </c>
      <c r="D1627" s="209">
        <v>67.900000000000006</v>
      </c>
      <c r="E1627" s="209">
        <v>50</v>
      </c>
      <c r="F1627" s="209" t="s">
        <v>291</v>
      </c>
      <c r="G1627" s="209">
        <v>521333</v>
      </c>
      <c r="H1627" s="209">
        <v>13160</v>
      </c>
      <c r="I1627" s="209">
        <v>16.899999999999999</v>
      </c>
      <c r="J1627" s="209">
        <v>115</v>
      </c>
      <c r="K1627" s="209">
        <v>115</v>
      </c>
      <c r="L1627" s="209">
        <v>14</v>
      </c>
      <c r="M1627" s="209">
        <v>0.97250859106529208</v>
      </c>
      <c r="N1627" s="209">
        <v>2.1436999999999999</v>
      </c>
      <c r="O1627" s="209">
        <v>2.0874999999999999</v>
      </c>
      <c r="P1627" s="209">
        <v>3.1059999999999999</v>
      </c>
      <c r="Q1627" s="209">
        <v>2.9390000000000001</v>
      </c>
      <c r="R1627" s="209">
        <v>4.8503999999999996</v>
      </c>
      <c r="S1627" s="209">
        <v>0.70299999999999996</v>
      </c>
      <c r="T1627" s="209">
        <v>0.68300000000000005</v>
      </c>
      <c r="U1627" s="209">
        <v>0.67400000000000004</v>
      </c>
      <c r="V1627" s="209">
        <v>0.67400000000000004</v>
      </c>
      <c r="W1627" s="209" t="s">
        <v>148</v>
      </c>
      <c r="X1627" s="209" t="s">
        <v>1048</v>
      </c>
      <c r="Y1627" s="209" t="s">
        <v>89</v>
      </c>
      <c r="Z1627" s="209" t="s">
        <v>198</v>
      </c>
    </row>
    <row r="1628" spans="1:26" s="209" customFormat="1" ht="16.5" customHeight="1" x14ac:dyDescent="0.25">
      <c r="A1628" s="207">
        <v>4582</v>
      </c>
      <c r="B1628" s="208">
        <v>43135</v>
      </c>
      <c r="C1628" s="209" t="s">
        <v>1222</v>
      </c>
      <c r="D1628" s="209">
        <v>67.900000000000006</v>
      </c>
      <c r="E1628" s="209">
        <v>50</v>
      </c>
      <c r="F1628" s="209" t="s">
        <v>291</v>
      </c>
      <c r="G1628" s="209">
        <v>521333</v>
      </c>
      <c r="H1628" s="209">
        <v>13160</v>
      </c>
      <c r="I1628" s="209">
        <v>16.899999999999999</v>
      </c>
      <c r="J1628" s="209">
        <v>115</v>
      </c>
      <c r="K1628" s="209">
        <v>115</v>
      </c>
      <c r="L1628" s="209">
        <v>14</v>
      </c>
      <c r="M1628" s="209">
        <v>0.97250859106529208</v>
      </c>
      <c r="N1628" s="209">
        <v>2.1937000000000002</v>
      </c>
      <c r="O1628" s="209">
        <v>2.1524999999999999</v>
      </c>
      <c r="P1628" s="209">
        <v>3.2240000000000002</v>
      </c>
      <c r="Q1628" s="209">
        <v>3.0510000000000002</v>
      </c>
      <c r="R1628" s="209">
        <v>4.8503999999999996</v>
      </c>
      <c r="S1628" s="209">
        <v>0.71299999999999997</v>
      </c>
      <c r="T1628" s="209">
        <v>0.68799999999999994</v>
      </c>
      <c r="U1628" s="209">
        <v>0.68100000000000005</v>
      </c>
      <c r="V1628" s="209">
        <v>0.68100000000000005</v>
      </c>
      <c r="W1628" s="209" t="s">
        <v>148</v>
      </c>
      <c r="X1628" s="209" t="s">
        <v>1048</v>
      </c>
      <c r="Y1628" s="209" t="s">
        <v>89</v>
      </c>
      <c r="Z1628" s="209" t="s">
        <v>198</v>
      </c>
    </row>
    <row r="1629" spans="1:26" s="209" customFormat="1" ht="16.5" customHeight="1" x14ac:dyDescent="0.25">
      <c r="A1629" s="207">
        <v>4581</v>
      </c>
      <c r="B1629" s="208">
        <v>43135</v>
      </c>
      <c r="C1629" s="209" t="s">
        <v>945</v>
      </c>
      <c r="D1629" s="209">
        <v>67.900000000000006</v>
      </c>
      <c r="E1629" s="209">
        <v>50</v>
      </c>
      <c r="F1629" s="209" t="s">
        <v>291</v>
      </c>
      <c r="G1629" s="209">
        <v>521333</v>
      </c>
      <c r="H1629" s="209">
        <v>13160</v>
      </c>
      <c r="I1629" s="209">
        <v>17</v>
      </c>
      <c r="J1629" s="209">
        <v>115</v>
      </c>
      <c r="K1629" s="209">
        <v>115</v>
      </c>
      <c r="L1629" s="209">
        <v>14.1</v>
      </c>
      <c r="M1629" s="209">
        <v>0.97184065934065933</v>
      </c>
      <c r="N1629" s="209">
        <v>2.1549</v>
      </c>
      <c r="O1629" s="209">
        <v>2.1185</v>
      </c>
      <c r="P1629" s="209">
        <v>3.1080000000000001</v>
      </c>
      <c r="Q1629" s="209">
        <v>2.9460000000000002</v>
      </c>
      <c r="R1629" s="209">
        <v>4.8503999999999996</v>
      </c>
      <c r="S1629" s="209">
        <v>0.7</v>
      </c>
      <c r="T1629" s="209">
        <v>0.67400000000000004</v>
      </c>
      <c r="U1629" s="209">
        <v>0.66800000000000004</v>
      </c>
      <c r="V1629" s="209">
        <v>0.66800000000000004</v>
      </c>
      <c r="W1629" s="209" t="s">
        <v>148</v>
      </c>
      <c r="X1629" s="209" t="s">
        <v>1048</v>
      </c>
      <c r="Y1629" s="209" t="s">
        <v>89</v>
      </c>
      <c r="Z1629" s="209" t="s">
        <v>198</v>
      </c>
    </row>
    <row r="1630" spans="1:26" s="209" customFormat="1" ht="16.5" customHeight="1" x14ac:dyDescent="0.25">
      <c r="A1630" s="207">
        <v>4580</v>
      </c>
      <c r="B1630" s="208">
        <v>43135</v>
      </c>
      <c r="C1630" s="209" t="s">
        <v>1221</v>
      </c>
      <c r="D1630" s="209">
        <v>68.7</v>
      </c>
      <c r="E1630" s="209">
        <v>52</v>
      </c>
      <c r="F1630" s="209" t="s">
        <v>291</v>
      </c>
      <c r="G1630" s="209">
        <v>521333</v>
      </c>
      <c r="H1630" s="209">
        <v>13160</v>
      </c>
      <c r="I1630" s="209">
        <v>16.899999999999999</v>
      </c>
      <c r="J1630" s="209">
        <v>114.5</v>
      </c>
      <c r="K1630" s="209">
        <v>114.5</v>
      </c>
      <c r="L1630" s="209">
        <v>14.1</v>
      </c>
      <c r="M1630" s="209">
        <v>0.97184065934065933</v>
      </c>
      <c r="N1630" s="209">
        <v>2.0642</v>
      </c>
      <c r="O1630" s="209">
        <v>1.9836</v>
      </c>
      <c r="P1630" s="209">
        <v>2.8050000000000002</v>
      </c>
      <c r="Q1630" s="209">
        <v>2.5939999999999999</v>
      </c>
      <c r="R1630" s="209">
        <v>4.8503999999999996</v>
      </c>
      <c r="S1630" s="209">
        <v>0.65900000000000003</v>
      </c>
      <c r="T1630" s="209">
        <v>0.63400000000000001</v>
      </c>
      <c r="U1630" s="209">
        <v>0.628</v>
      </c>
      <c r="V1630" s="209">
        <v>0.628</v>
      </c>
      <c r="W1630" s="209" t="s">
        <v>148</v>
      </c>
      <c r="X1630" s="209" t="s">
        <v>1048</v>
      </c>
      <c r="Y1630" s="209" t="s">
        <v>89</v>
      </c>
      <c r="Z1630" s="209" t="s">
        <v>198</v>
      </c>
    </row>
    <row r="1631" spans="1:26" s="209" customFormat="1" ht="16.5" customHeight="1" x14ac:dyDescent="0.25">
      <c r="A1631" s="207">
        <v>4579</v>
      </c>
      <c r="B1631" s="208">
        <v>43135</v>
      </c>
      <c r="C1631" s="209" t="s">
        <v>1220</v>
      </c>
      <c r="D1631" s="209">
        <v>68.7</v>
      </c>
      <c r="E1631" s="209">
        <v>52</v>
      </c>
      <c r="F1631" s="209" t="s">
        <v>291</v>
      </c>
      <c r="G1631" s="209">
        <v>521333</v>
      </c>
      <c r="H1631" s="209">
        <v>13160</v>
      </c>
      <c r="I1631" s="209">
        <v>17.100000000000001</v>
      </c>
      <c r="J1631" s="209">
        <v>115</v>
      </c>
      <c r="K1631" s="209">
        <v>115</v>
      </c>
      <c r="L1631" s="209">
        <v>14.2</v>
      </c>
      <c r="M1631" s="209">
        <v>0.97117364447494858</v>
      </c>
      <c r="N1631" s="209">
        <v>2.0947</v>
      </c>
      <c r="O1631" s="209">
        <v>2.0186000000000002</v>
      </c>
      <c r="P1631" s="209">
        <v>2.8940000000000001</v>
      </c>
      <c r="Q1631" s="209">
        <v>2.6880000000000002</v>
      </c>
      <c r="R1631" s="209">
        <v>4.8503999999999996</v>
      </c>
      <c r="S1631" s="209">
        <v>0.67</v>
      </c>
      <c r="T1631" s="209">
        <v>0.64600000000000002</v>
      </c>
      <c r="U1631" s="209">
        <v>0.63900000000000001</v>
      </c>
      <c r="V1631" s="209">
        <v>0.63900000000000001</v>
      </c>
      <c r="W1631" s="209" t="s">
        <v>148</v>
      </c>
      <c r="X1631" s="209" t="s">
        <v>1048</v>
      </c>
      <c r="Y1631" s="209" t="s">
        <v>89</v>
      </c>
      <c r="Z1631" s="209" t="s">
        <v>198</v>
      </c>
    </row>
    <row r="1632" spans="1:26" s="209" customFormat="1" ht="16.5" customHeight="1" x14ac:dyDescent="0.25">
      <c r="A1632" s="207">
        <v>4578</v>
      </c>
      <c r="B1632" s="208">
        <v>43135</v>
      </c>
      <c r="C1632" s="209" t="s">
        <v>1219</v>
      </c>
      <c r="D1632" s="209">
        <v>68.7</v>
      </c>
      <c r="E1632" s="209">
        <v>52</v>
      </c>
      <c r="F1632" s="209" t="s">
        <v>291</v>
      </c>
      <c r="G1632" s="209">
        <v>521333</v>
      </c>
      <c r="H1632" s="209">
        <v>13160</v>
      </c>
      <c r="I1632" s="209">
        <v>17</v>
      </c>
      <c r="J1632" s="209">
        <v>115</v>
      </c>
      <c r="K1632" s="209">
        <v>115</v>
      </c>
      <c r="L1632" s="209">
        <v>14.1</v>
      </c>
      <c r="M1632" s="209">
        <v>0.97184065934065933</v>
      </c>
      <c r="N1632" s="209">
        <v>2.1147</v>
      </c>
      <c r="O1632" s="209">
        <v>2.0739000000000001</v>
      </c>
      <c r="P1632" s="209">
        <v>2.867</v>
      </c>
      <c r="Q1632" s="209">
        <v>2.706</v>
      </c>
      <c r="R1632" s="209">
        <v>4.8503999999999996</v>
      </c>
      <c r="S1632" s="209">
        <v>0.65800000000000003</v>
      </c>
      <c r="T1632" s="209">
        <v>0.63300000000000001</v>
      </c>
      <c r="U1632" s="209">
        <v>0.627</v>
      </c>
      <c r="V1632" s="209">
        <v>0.627</v>
      </c>
      <c r="W1632" s="209" t="s">
        <v>148</v>
      </c>
      <c r="X1632" s="209" t="s">
        <v>1048</v>
      </c>
      <c r="Y1632" s="209" t="s">
        <v>89</v>
      </c>
      <c r="Z1632" s="209" t="s">
        <v>198</v>
      </c>
    </row>
    <row r="1633" spans="1:26" s="209" customFormat="1" ht="16.5" customHeight="1" x14ac:dyDescent="0.25">
      <c r="A1633" s="207">
        <v>4577</v>
      </c>
      <c r="B1633" s="208">
        <v>43135</v>
      </c>
      <c r="C1633" s="209" t="s">
        <v>1218</v>
      </c>
      <c r="D1633" s="209">
        <v>68.7</v>
      </c>
      <c r="E1633" s="209">
        <v>52</v>
      </c>
      <c r="F1633" s="209" t="s">
        <v>291</v>
      </c>
      <c r="G1633" s="209">
        <v>521333</v>
      </c>
      <c r="H1633" s="209">
        <v>13160</v>
      </c>
      <c r="I1633" s="209">
        <v>16.899999999999999</v>
      </c>
      <c r="J1633" s="209">
        <v>114</v>
      </c>
      <c r="K1633" s="209">
        <v>114</v>
      </c>
      <c r="L1633" s="209">
        <v>14.1</v>
      </c>
      <c r="M1633" s="209">
        <v>0.97184065934065933</v>
      </c>
      <c r="N1633" s="209">
        <v>2.2374999999999998</v>
      </c>
      <c r="O1633" s="209">
        <v>2.1896</v>
      </c>
      <c r="P1633" s="209">
        <v>2.9529999999999998</v>
      </c>
      <c r="Q1633" s="209">
        <v>2.778</v>
      </c>
      <c r="R1633" s="209">
        <v>4.8503999999999996</v>
      </c>
      <c r="S1633" s="209">
        <v>0.64</v>
      </c>
      <c r="T1633" s="209">
        <v>0.61499999999999999</v>
      </c>
      <c r="U1633" s="209">
        <v>0.61</v>
      </c>
      <c r="V1633" s="209">
        <v>0.61</v>
      </c>
      <c r="W1633" s="209" t="s">
        <v>148</v>
      </c>
      <c r="X1633" s="209" t="s">
        <v>1048</v>
      </c>
      <c r="Y1633" s="209" t="s">
        <v>89</v>
      </c>
      <c r="Z1633" s="209" t="s">
        <v>198</v>
      </c>
    </row>
    <row r="1634" spans="1:26" s="209" customFormat="1" ht="16.5" customHeight="1" x14ac:dyDescent="0.25">
      <c r="A1634" s="207">
        <v>4576</v>
      </c>
      <c r="B1634" s="208">
        <v>43135</v>
      </c>
      <c r="C1634" s="209" t="s">
        <v>1217</v>
      </c>
      <c r="D1634" s="209">
        <v>68.7</v>
      </c>
      <c r="E1634" s="209">
        <v>52</v>
      </c>
      <c r="F1634" s="209" t="s">
        <v>187</v>
      </c>
      <c r="G1634" s="209">
        <v>916148</v>
      </c>
      <c r="H1634" s="209">
        <v>13160</v>
      </c>
      <c r="I1634" s="209">
        <v>16.7</v>
      </c>
      <c r="J1634" s="209">
        <v>114.5</v>
      </c>
      <c r="K1634" s="209">
        <v>114.5</v>
      </c>
      <c r="L1634" s="209">
        <v>13.9</v>
      </c>
      <c r="M1634" s="209">
        <v>0.97317744154057773</v>
      </c>
      <c r="N1634" s="209">
        <v>2.0911</v>
      </c>
      <c r="O1634" s="209">
        <v>2.0356000000000001</v>
      </c>
      <c r="P1634" s="209">
        <v>2.9079999999999999</v>
      </c>
      <c r="Q1634" s="209">
        <v>2.7320000000000002</v>
      </c>
      <c r="R1634" s="209">
        <v>4.8503999999999996</v>
      </c>
      <c r="S1634" s="209">
        <v>0.67500000000000004</v>
      </c>
      <c r="T1634" s="209">
        <v>0.65100000000000002</v>
      </c>
      <c r="U1634" s="209">
        <v>0.64500000000000002</v>
      </c>
      <c r="V1634" s="209">
        <v>0.64500000000000002</v>
      </c>
      <c r="W1634" s="209" t="s">
        <v>148</v>
      </c>
      <c r="X1634" s="209" t="s">
        <v>1048</v>
      </c>
      <c r="Y1634" s="209" t="s">
        <v>89</v>
      </c>
      <c r="Z1634" s="209" t="s">
        <v>198</v>
      </c>
    </row>
    <row r="1635" spans="1:26" s="209" customFormat="1" ht="16.5" customHeight="1" x14ac:dyDescent="0.25">
      <c r="A1635" s="207">
        <v>4575</v>
      </c>
      <c r="B1635" s="208">
        <v>43135</v>
      </c>
      <c r="C1635" s="209" t="s">
        <v>685</v>
      </c>
      <c r="D1635" s="209">
        <v>68.7</v>
      </c>
      <c r="E1635" s="209">
        <v>52</v>
      </c>
      <c r="F1635" s="209" t="s">
        <v>291</v>
      </c>
      <c r="G1635" s="209">
        <v>521333</v>
      </c>
      <c r="H1635" s="209">
        <v>13160</v>
      </c>
      <c r="I1635" s="209">
        <v>16.8</v>
      </c>
      <c r="J1635" s="209">
        <v>114</v>
      </c>
      <c r="K1635" s="209">
        <v>114</v>
      </c>
      <c r="L1635" s="209">
        <v>14</v>
      </c>
      <c r="M1635" s="209">
        <v>0.97250859106529208</v>
      </c>
      <c r="N1635" s="209">
        <v>2.1345000000000001</v>
      </c>
      <c r="O1635" s="209">
        <v>2.0857000000000001</v>
      </c>
      <c r="P1635" s="209">
        <v>2.9209999999999998</v>
      </c>
      <c r="Q1635" s="209">
        <v>2.7480000000000002</v>
      </c>
      <c r="R1635" s="209">
        <v>4.8503999999999996</v>
      </c>
      <c r="S1635" s="209">
        <v>0.66400000000000003</v>
      </c>
      <c r="T1635" s="209">
        <v>0.63900000000000001</v>
      </c>
      <c r="U1635" s="209">
        <v>0.63400000000000001</v>
      </c>
      <c r="V1635" s="209">
        <v>0.63400000000000001</v>
      </c>
      <c r="W1635" s="209" t="s">
        <v>148</v>
      </c>
      <c r="X1635" s="209" t="s">
        <v>1048</v>
      </c>
      <c r="Y1635" s="209" t="s">
        <v>89</v>
      </c>
      <c r="Z1635" s="209" t="s">
        <v>198</v>
      </c>
    </row>
    <row r="1636" spans="1:26" s="209" customFormat="1" ht="16.5" customHeight="1" x14ac:dyDescent="0.25">
      <c r="A1636" s="207">
        <v>4574</v>
      </c>
      <c r="B1636" s="208">
        <v>43135</v>
      </c>
      <c r="C1636" s="209" t="s">
        <v>523</v>
      </c>
      <c r="D1636" s="209">
        <v>68.7</v>
      </c>
      <c r="E1636" s="209">
        <v>52</v>
      </c>
      <c r="F1636" s="209" t="s">
        <v>291</v>
      </c>
      <c r="G1636" s="209">
        <v>521333</v>
      </c>
      <c r="H1636" s="209">
        <v>13160</v>
      </c>
      <c r="I1636" s="209">
        <v>16.7</v>
      </c>
      <c r="J1636" s="209">
        <v>114</v>
      </c>
      <c r="K1636" s="209">
        <v>114</v>
      </c>
      <c r="L1636" s="209">
        <v>13.9</v>
      </c>
      <c r="M1636" s="209">
        <v>0.97317744154057773</v>
      </c>
      <c r="N1636" s="209">
        <v>2.1886999999999999</v>
      </c>
      <c r="O1636" s="209">
        <v>2.1532</v>
      </c>
      <c r="P1636" s="209">
        <v>2.8959999999999999</v>
      </c>
      <c r="Q1636" s="209">
        <v>2.7709999999999999</v>
      </c>
      <c r="R1636" s="209">
        <v>4.8503999999999996</v>
      </c>
      <c r="S1636" s="209">
        <v>0.64200000000000002</v>
      </c>
      <c r="T1636" s="209">
        <v>0.624</v>
      </c>
      <c r="U1636" s="209">
        <v>0.61599999999999999</v>
      </c>
      <c r="V1636" s="209">
        <v>0.61599999999999999</v>
      </c>
      <c r="W1636" s="209" t="s">
        <v>148</v>
      </c>
      <c r="X1636" s="209" t="s">
        <v>1048</v>
      </c>
      <c r="Y1636" s="209" t="s">
        <v>89</v>
      </c>
      <c r="Z1636" s="209" t="s">
        <v>198</v>
      </c>
    </row>
    <row r="1637" spans="1:26" s="209" customFormat="1" ht="16.5" customHeight="1" x14ac:dyDescent="0.25">
      <c r="A1637" s="207">
        <v>4573</v>
      </c>
      <c r="B1637" s="208">
        <v>43135</v>
      </c>
      <c r="C1637" s="209" t="s">
        <v>1206</v>
      </c>
      <c r="D1637" s="209">
        <v>66</v>
      </c>
      <c r="E1637" s="209">
        <v>57</v>
      </c>
      <c r="F1637" s="209" t="s">
        <v>193</v>
      </c>
      <c r="G1637" s="209">
        <v>625212</v>
      </c>
      <c r="H1637" s="209">
        <v>13160</v>
      </c>
      <c r="I1637" s="209">
        <v>23.1</v>
      </c>
      <c r="J1637" s="209">
        <v>115</v>
      </c>
      <c r="K1637" s="209">
        <v>115</v>
      </c>
      <c r="L1637" s="209">
        <v>19.899999999999999</v>
      </c>
      <c r="M1637" s="209">
        <v>0.93461030383091148</v>
      </c>
      <c r="N1637" s="209">
        <v>5.1279000000000003</v>
      </c>
      <c r="O1637" s="209">
        <v>5.0694999999999997</v>
      </c>
      <c r="P1637" s="209">
        <v>0.94799999999999995</v>
      </c>
      <c r="Q1637" s="209">
        <v>0.81499999999999995</v>
      </c>
      <c r="R1637" s="209">
        <v>4.8503999999999996</v>
      </c>
      <c r="S1637" s="209">
        <v>0.09</v>
      </c>
      <c r="T1637" s="209">
        <v>7.8E-2</v>
      </c>
      <c r="U1637" s="209">
        <v>7.9000000000000001E-2</v>
      </c>
      <c r="V1637" s="209">
        <v>7.9000000000000001E-2</v>
      </c>
      <c r="W1637" s="209" t="s">
        <v>148</v>
      </c>
      <c r="X1637" s="209" t="s">
        <v>1048</v>
      </c>
      <c r="Y1637" s="209" t="s">
        <v>89</v>
      </c>
      <c r="Z1637" s="209" t="s">
        <v>198</v>
      </c>
    </row>
    <row r="1638" spans="1:26" s="209" customFormat="1" ht="16.5" customHeight="1" x14ac:dyDescent="0.25">
      <c r="A1638" s="207">
        <v>4572</v>
      </c>
      <c r="B1638" s="208">
        <v>43135</v>
      </c>
      <c r="C1638" s="209" t="s">
        <v>260</v>
      </c>
      <c r="D1638" s="209">
        <v>66</v>
      </c>
      <c r="E1638" s="209">
        <v>57</v>
      </c>
      <c r="F1638" s="209" t="s">
        <v>187</v>
      </c>
      <c r="G1638" s="209">
        <v>916148</v>
      </c>
      <c r="H1638" s="209">
        <v>13160</v>
      </c>
      <c r="I1638" s="209">
        <v>36.4</v>
      </c>
      <c r="J1638" s="209">
        <v>78</v>
      </c>
      <c r="K1638" s="209">
        <v>78</v>
      </c>
      <c r="L1638" s="209">
        <v>34.799999999999997</v>
      </c>
      <c r="M1638" s="209">
        <v>0.85087191822008412</v>
      </c>
      <c r="N1638" s="209">
        <v>5.0522999999999998</v>
      </c>
      <c r="O1638" s="209">
        <v>4.9884000000000004</v>
      </c>
      <c r="P1638" s="209">
        <v>0.376</v>
      </c>
      <c r="Q1638" s="209">
        <v>0.28399999999999997</v>
      </c>
      <c r="R1638" s="209">
        <v>4.8503999999999996</v>
      </c>
      <c r="S1638" s="209">
        <v>3.5999999999999997E-2</v>
      </c>
      <c r="T1638" s="209">
        <v>2.8000000000000001E-2</v>
      </c>
      <c r="U1638" s="209">
        <v>2.7E-2</v>
      </c>
      <c r="V1638" s="209">
        <v>2.7E-2</v>
      </c>
      <c r="W1638" s="209" t="s">
        <v>148</v>
      </c>
      <c r="X1638" s="209" t="s">
        <v>1048</v>
      </c>
      <c r="Y1638" s="209" t="s">
        <v>89</v>
      </c>
      <c r="Z1638" s="209" t="s">
        <v>207</v>
      </c>
    </row>
    <row r="1639" spans="1:26" s="209" customFormat="1" ht="16.5" customHeight="1" x14ac:dyDescent="0.25">
      <c r="A1639" s="207">
        <v>4571</v>
      </c>
      <c r="B1639" s="208">
        <v>43135</v>
      </c>
      <c r="C1639" s="209" t="s">
        <v>691</v>
      </c>
      <c r="D1639" s="209">
        <v>66</v>
      </c>
      <c r="E1639" s="209">
        <v>57</v>
      </c>
      <c r="F1639" s="209" t="s">
        <v>187</v>
      </c>
      <c r="G1639" s="209">
        <v>916148</v>
      </c>
      <c r="H1639" s="209">
        <v>13160</v>
      </c>
      <c r="I1639" s="209">
        <v>36.299999999999997</v>
      </c>
      <c r="J1639" s="209">
        <v>78</v>
      </c>
      <c r="K1639" s="209">
        <v>78</v>
      </c>
      <c r="L1639" s="209">
        <v>34.700000000000003</v>
      </c>
      <c r="M1639" s="209">
        <v>0.85138387484957889</v>
      </c>
      <c r="N1639" s="209">
        <v>4.9983000000000004</v>
      </c>
      <c r="O1639" s="209">
        <v>4.7830000000000004</v>
      </c>
      <c r="P1639" s="209">
        <v>0.42399999999999999</v>
      </c>
      <c r="Q1639" s="209">
        <v>0.314</v>
      </c>
      <c r="R1639" s="209">
        <v>4.8503999999999996</v>
      </c>
      <c r="S1639" s="209">
        <v>4.1000000000000002E-2</v>
      </c>
      <c r="T1639" s="209">
        <v>3.2000000000000001E-2</v>
      </c>
      <c r="U1639" s="209">
        <v>3.1E-2</v>
      </c>
      <c r="V1639" s="209">
        <v>3.1E-2</v>
      </c>
      <c r="W1639" s="209" t="s">
        <v>148</v>
      </c>
      <c r="X1639" s="209" t="s">
        <v>1048</v>
      </c>
      <c r="Y1639" s="209" t="s">
        <v>89</v>
      </c>
      <c r="Z1639" s="209" t="s">
        <v>207</v>
      </c>
    </row>
    <row r="1640" spans="1:26" s="209" customFormat="1" ht="16.5" customHeight="1" x14ac:dyDescent="0.25">
      <c r="A1640" s="207">
        <v>4570</v>
      </c>
      <c r="B1640" s="208">
        <v>43135</v>
      </c>
      <c r="C1640" s="209" t="s">
        <v>387</v>
      </c>
      <c r="D1640" s="209">
        <v>66</v>
      </c>
      <c r="E1640" s="209">
        <v>57</v>
      </c>
      <c r="F1640" s="209" t="s">
        <v>193</v>
      </c>
      <c r="G1640" s="209">
        <v>625212</v>
      </c>
      <c r="H1640" s="209">
        <v>13160</v>
      </c>
      <c r="I1640" s="209">
        <v>23.2</v>
      </c>
      <c r="J1640" s="209">
        <v>114.5</v>
      </c>
      <c r="K1640" s="209">
        <v>114.5</v>
      </c>
      <c r="L1640" s="209">
        <v>20</v>
      </c>
      <c r="M1640" s="209">
        <v>0.93399339933993397</v>
      </c>
      <c r="N1640" s="209">
        <v>5.2186000000000003</v>
      </c>
      <c r="O1640" s="209">
        <v>5.1635999999999997</v>
      </c>
      <c r="P1640" s="209">
        <v>1.0760000000000001</v>
      </c>
      <c r="Q1640" s="209">
        <v>0.97299999999999998</v>
      </c>
      <c r="R1640" s="209">
        <v>4.8503999999999996</v>
      </c>
      <c r="S1640" s="209">
        <v>0.1</v>
      </c>
      <c r="T1640" s="209">
        <v>9.0999999999999998E-2</v>
      </c>
      <c r="U1640" s="209">
        <v>8.8999999999999996E-2</v>
      </c>
      <c r="V1640" s="209">
        <v>8.8999999999999996E-2</v>
      </c>
      <c r="W1640" s="209" t="s">
        <v>148</v>
      </c>
      <c r="X1640" s="209" t="s">
        <v>1048</v>
      </c>
      <c r="Y1640" s="209" t="s">
        <v>89</v>
      </c>
      <c r="Z1640" s="209" t="s">
        <v>198</v>
      </c>
    </row>
    <row r="1641" spans="1:26" s="209" customFormat="1" ht="16.5" customHeight="1" x14ac:dyDescent="0.25">
      <c r="A1641" s="207">
        <v>4569</v>
      </c>
      <c r="B1641" s="208">
        <v>43135</v>
      </c>
      <c r="C1641" s="209" t="s">
        <v>435</v>
      </c>
      <c r="D1641" s="209">
        <v>66</v>
      </c>
      <c r="E1641" s="209">
        <v>57</v>
      </c>
      <c r="F1641" s="209" t="s">
        <v>193</v>
      </c>
      <c r="G1641" s="209">
        <v>625212</v>
      </c>
      <c r="H1641" s="209">
        <v>13160</v>
      </c>
      <c r="I1641" s="209">
        <v>23</v>
      </c>
      <c r="J1641" s="209">
        <v>114</v>
      </c>
      <c r="K1641" s="209">
        <v>114</v>
      </c>
      <c r="L1641" s="209">
        <v>19.8</v>
      </c>
      <c r="M1641" s="209">
        <v>0.93522802379378711</v>
      </c>
      <c r="N1641" s="209">
        <v>5.1855000000000002</v>
      </c>
      <c r="O1641" s="209">
        <v>5.1237000000000004</v>
      </c>
      <c r="P1641" s="209">
        <v>0.92600000000000005</v>
      </c>
      <c r="Q1641" s="209">
        <v>0.78100000000000003</v>
      </c>
      <c r="R1641" s="209">
        <v>4.8503999999999996</v>
      </c>
      <c r="S1641" s="209">
        <v>8.6999999999999994E-2</v>
      </c>
      <c r="T1641" s="209">
        <v>7.3999999999999996E-2</v>
      </c>
      <c r="U1641" s="209">
        <v>7.4999999999999997E-2</v>
      </c>
      <c r="V1641" s="209">
        <v>7.4999999999999997E-2</v>
      </c>
      <c r="W1641" s="209" t="s">
        <v>148</v>
      </c>
      <c r="X1641" s="209" t="s">
        <v>1048</v>
      </c>
      <c r="Y1641" s="209" t="s">
        <v>89</v>
      </c>
      <c r="Z1641" s="209" t="s">
        <v>198</v>
      </c>
    </row>
    <row r="1642" spans="1:26" s="209" customFormat="1" ht="16.5" customHeight="1" x14ac:dyDescent="0.25">
      <c r="A1642" s="207">
        <v>4568</v>
      </c>
      <c r="B1642" s="208">
        <v>43135</v>
      </c>
      <c r="C1642" s="209" t="s">
        <v>1004</v>
      </c>
      <c r="D1642" s="209">
        <v>66</v>
      </c>
      <c r="E1642" s="209">
        <v>57</v>
      </c>
      <c r="F1642" s="209" t="s">
        <v>187</v>
      </c>
      <c r="G1642" s="209">
        <v>916148</v>
      </c>
      <c r="H1642" s="209">
        <v>13160</v>
      </c>
      <c r="I1642" s="209">
        <v>36.5</v>
      </c>
      <c r="J1642" s="209">
        <v>77.5</v>
      </c>
      <c r="K1642" s="209">
        <v>77.5</v>
      </c>
      <c r="L1642" s="209">
        <v>34.9</v>
      </c>
      <c r="M1642" s="209">
        <v>0.85036057692307687</v>
      </c>
      <c r="N1642" s="209">
        <v>5.0364000000000004</v>
      </c>
      <c r="O1642" s="209">
        <v>4.9794999999999998</v>
      </c>
      <c r="P1642" s="209">
        <v>0.318</v>
      </c>
      <c r="Q1642" s="209">
        <v>0.25700000000000001</v>
      </c>
      <c r="R1642" s="209">
        <v>4.8503999999999996</v>
      </c>
      <c r="S1642" s="209">
        <v>3.1E-2</v>
      </c>
      <c r="T1642" s="209">
        <v>2.5000000000000001E-2</v>
      </c>
      <c r="U1642" s="209">
        <v>2.4E-2</v>
      </c>
      <c r="V1642" s="209">
        <v>2.4E-2</v>
      </c>
      <c r="W1642" s="209" t="s">
        <v>148</v>
      </c>
      <c r="X1642" s="209" t="s">
        <v>1048</v>
      </c>
      <c r="Y1642" s="209" t="s">
        <v>89</v>
      </c>
      <c r="Z1642" s="209" t="s">
        <v>207</v>
      </c>
    </row>
    <row r="1643" spans="1:26" s="209" customFormat="1" ht="16.5" customHeight="1" x14ac:dyDescent="0.25">
      <c r="A1643" s="207">
        <v>4567</v>
      </c>
      <c r="B1643" s="208">
        <v>43135</v>
      </c>
      <c r="C1643" s="209" t="s">
        <v>288</v>
      </c>
      <c r="D1643" s="209">
        <v>66</v>
      </c>
      <c r="E1643" s="209">
        <v>57</v>
      </c>
      <c r="F1643" s="209" t="s">
        <v>193</v>
      </c>
      <c r="G1643" s="209">
        <v>625212</v>
      </c>
      <c r="H1643" s="209">
        <v>13160</v>
      </c>
      <c r="I1643" s="209">
        <v>22.6</v>
      </c>
      <c r="J1643" s="209">
        <v>114</v>
      </c>
      <c r="K1643" s="209">
        <v>114</v>
      </c>
      <c r="L1643" s="209">
        <v>19.5</v>
      </c>
      <c r="M1643" s="209">
        <v>0.9370860927152318</v>
      </c>
      <c r="N1643" s="209">
        <v>5.1482000000000001</v>
      </c>
      <c r="O1643" s="209">
        <v>5.0936000000000003</v>
      </c>
      <c r="P1643" s="209">
        <v>0.98499999999999999</v>
      </c>
      <c r="Q1643" s="209">
        <v>0.84299999999999997</v>
      </c>
      <c r="R1643" s="209">
        <v>4.8503999999999996</v>
      </c>
      <c r="S1643" s="209">
        <v>9.2999999999999999E-2</v>
      </c>
      <c r="T1643" s="209">
        <v>0.08</v>
      </c>
      <c r="U1643" s="209">
        <v>8.1000000000000003E-2</v>
      </c>
      <c r="V1643" s="209">
        <v>8.1000000000000003E-2</v>
      </c>
      <c r="W1643" s="209" t="s">
        <v>148</v>
      </c>
      <c r="X1643" s="209" t="s">
        <v>1048</v>
      </c>
      <c r="Y1643" s="209" t="s">
        <v>89</v>
      </c>
      <c r="Z1643" s="209" t="s">
        <v>198</v>
      </c>
    </row>
    <row r="1644" spans="1:26" s="209" customFormat="1" ht="16.5" customHeight="1" x14ac:dyDescent="0.25">
      <c r="A1644" s="207">
        <v>4566</v>
      </c>
      <c r="B1644" s="208">
        <v>43135</v>
      </c>
      <c r="C1644" s="209" t="s">
        <v>1216</v>
      </c>
      <c r="D1644" s="209">
        <v>66</v>
      </c>
      <c r="E1644" s="209">
        <v>57</v>
      </c>
      <c r="F1644" s="209" t="s">
        <v>193</v>
      </c>
      <c r="G1644" s="209">
        <v>625212</v>
      </c>
      <c r="H1644" s="209">
        <v>13160</v>
      </c>
      <c r="I1644" s="209">
        <v>22.4</v>
      </c>
      <c r="J1644" s="209">
        <v>114</v>
      </c>
      <c r="K1644" s="209">
        <v>114</v>
      </c>
      <c r="L1644" s="209">
        <v>19.3</v>
      </c>
      <c r="M1644" s="209">
        <v>0.93832891246684347</v>
      </c>
      <c r="N1644" s="209">
        <v>5.1925999999999997</v>
      </c>
      <c r="O1644" s="209">
        <v>5.1482999999999999</v>
      </c>
      <c r="P1644" s="209">
        <v>0.93500000000000005</v>
      </c>
      <c r="Q1644" s="209">
        <v>0.78100000000000003</v>
      </c>
      <c r="R1644" s="209">
        <v>4.8503999999999996</v>
      </c>
      <c r="S1644" s="209">
        <v>8.6999999999999994E-2</v>
      </c>
      <c r="T1644" s="209">
        <v>7.3999999999999996E-2</v>
      </c>
      <c r="U1644" s="209">
        <v>7.5999999999999998E-2</v>
      </c>
      <c r="V1644" s="209">
        <v>7.5999999999999998E-2</v>
      </c>
      <c r="W1644" s="209" t="s">
        <v>148</v>
      </c>
      <c r="X1644" s="209" t="s">
        <v>1048</v>
      </c>
      <c r="Y1644" s="209" t="s">
        <v>89</v>
      </c>
      <c r="Z1644" s="209" t="s">
        <v>198</v>
      </c>
    </row>
    <row r="1645" spans="1:26" s="209" customFormat="1" ht="16.5" customHeight="1" x14ac:dyDescent="0.25">
      <c r="A1645" s="207">
        <v>4565</v>
      </c>
      <c r="B1645" s="208">
        <v>43134</v>
      </c>
      <c r="C1645" s="209" t="s">
        <v>1036</v>
      </c>
      <c r="D1645" s="209">
        <v>66.7</v>
      </c>
      <c r="E1645" s="209">
        <v>39</v>
      </c>
      <c r="F1645" s="209" t="s">
        <v>291</v>
      </c>
      <c r="G1645" s="209">
        <v>521333</v>
      </c>
      <c r="H1645" s="209">
        <v>13160</v>
      </c>
      <c r="I1645" s="209">
        <v>16.899999999999999</v>
      </c>
      <c r="J1645" s="209">
        <v>116</v>
      </c>
      <c r="K1645" s="209">
        <v>116</v>
      </c>
      <c r="L1645" s="209">
        <v>14</v>
      </c>
      <c r="M1645" s="209">
        <v>0.97250859106529208</v>
      </c>
      <c r="N1645" s="209">
        <v>2.1511</v>
      </c>
      <c r="O1645" s="209">
        <v>2.0628000000000002</v>
      </c>
      <c r="P1645" s="209">
        <v>2.9079999999999999</v>
      </c>
      <c r="Q1645" s="209">
        <v>2.6829999999999998</v>
      </c>
      <c r="R1645" s="209">
        <v>5.2394999999999996</v>
      </c>
      <c r="S1645" s="209">
        <v>0.70799999999999996</v>
      </c>
      <c r="T1645" s="209">
        <v>0.68100000000000005</v>
      </c>
      <c r="U1645" s="209">
        <v>0.67500000000000004</v>
      </c>
      <c r="V1645" s="209">
        <v>0.67500000000000004</v>
      </c>
      <c r="W1645" s="209" t="s">
        <v>148</v>
      </c>
      <c r="X1645" s="209" t="s">
        <v>1048</v>
      </c>
      <c r="Y1645" s="209" t="s">
        <v>89</v>
      </c>
      <c r="Z1645" s="209" t="s">
        <v>198</v>
      </c>
    </row>
    <row r="1646" spans="1:26" s="209" customFormat="1" ht="16.5" customHeight="1" x14ac:dyDescent="0.25">
      <c r="A1646" s="207">
        <v>4564</v>
      </c>
      <c r="B1646" s="208">
        <v>43134</v>
      </c>
      <c r="C1646" s="209" t="s">
        <v>1215</v>
      </c>
      <c r="D1646" s="209">
        <v>66.7</v>
      </c>
      <c r="E1646" s="209">
        <v>39</v>
      </c>
      <c r="F1646" s="209" t="s">
        <v>291</v>
      </c>
      <c r="G1646" s="209">
        <v>521333</v>
      </c>
      <c r="H1646" s="209">
        <v>13160</v>
      </c>
      <c r="I1646" s="209">
        <v>16.899999999999999</v>
      </c>
      <c r="J1646" s="209">
        <v>115.5</v>
      </c>
      <c r="K1646" s="209">
        <v>115.5</v>
      </c>
      <c r="L1646" s="209">
        <v>14</v>
      </c>
      <c r="M1646" s="209">
        <v>0.97250859106529208</v>
      </c>
      <c r="N1646" s="209">
        <v>2.1936</v>
      </c>
      <c r="O1646" s="209">
        <v>2.1246999999999998</v>
      </c>
      <c r="P1646" s="209">
        <v>3.0179999999999998</v>
      </c>
      <c r="Q1646" s="209">
        <v>2.8130000000000002</v>
      </c>
      <c r="R1646" s="209">
        <v>5.2394999999999996</v>
      </c>
      <c r="S1646" s="209">
        <v>0.72099999999999997</v>
      </c>
      <c r="T1646" s="209">
        <v>0.69399999999999995</v>
      </c>
      <c r="U1646" s="209">
        <v>0.68799999999999994</v>
      </c>
      <c r="V1646" s="209">
        <v>0.68799999999999994</v>
      </c>
      <c r="W1646" s="209" t="s">
        <v>148</v>
      </c>
      <c r="X1646" s="209" t="s">
        <v>1048</v>
      </c>
      <c r="Y1646" s="209" t="s">
        <v>89</v>
      </c>
      <c r="Z1646" s="209" t="s">
        <v>198</v>
      </c>
    </row>
    <row r="1647" spans="1:26" s="209" customFormat="1" ht="16.5" customHeight="1" x14ac:dyDescent="0.25">
      <c r="A1647" s="207">
        <v>4563</v>
      </c>
      <c r="B1647" s="208">
        <v>43134</v>
      </c>
      <c r="C1647" s="209" t="s">
        <v>1214</v>
      </c>
      <c r="D1647" s="209">
        <v>67.8</v>
      </c>
      <c r="E1647" s="209">
        <v>41</v>
      </c>
      <c r="F1647" s="209" t="s">
        <v>291</v>
      </c>
      <c r="G1647" s="209">
        <v>521333</v>
      </c>
      <c r="H1647" s="209">
        <v>13160</v>
      </c>
      <c r="I1647" s="209">
        <v>16.8</v>
      </c>
      <c r="J1647" s="209">
        <v>115.5</v>
      </c>
      <c r="K1647" s="209">
        <v>115.5</v>
      </c>
      <c r="L1647" s="209">
        <v>13.9</v>
      </c>
      <c r="M1647" s="209">
        <v>0.97317744154057773</v>
      </c>
      <c r="N1647" s="209">
        <v>2.1637</v>
      </c>
      <c r="O1647" s="209">
        <v>2.1168999999999998</v>
      </c>
      <c r="P1647" s="209">
        <v>2.9780000000000002</v>
      </c>
      <c r="Q1647" s="209">
        <v>2.8290000000000002</v>
      </c>
      <c r="R1647" s="209">
        <v>5.2394999999999996</v>
      </c>
      <c r="S1647" s="209">
        <v>0.72099999999999997</v>
      </c>
      <c r="T1647" s="209">
        <v>0.7</v>
      </c>
      <c r="U1647" s="209">
        <v>0.69099999999999995</v>
      </c>
      <c r="V1647" s="209">
        <v>0.69099999999999995</v>
      </c>
      <c r="W1647" s="209" t="s">
        <v>148</v>
      </c>
      <c r="X1647" s="209" t="s">
        <v>1048</v>
      </c>
      <c r="Y1647" s="209" t="s">
        <v>89</v>
      </c>
      <c r="Z1647" s="209" t="s">
        <v>198</v>
      </c>
    </row>
    <row r="1648" spans="1:26" s="209" customFormat="1" ht="16.5" customHeight="1" x14ac:dyDescent="0.25">
      <c r="A1648" s="207">
        <v>4562</v>
      </c>
      <c r="B1648" s="208">
        <v>43134</v>
      </c>
      <c r="C1648" s="209" t="s">
        <v>739</v>
      </c>
      <c r="D1648" s="209">
        <v>67.8</v>
      </c>
      <c r="E1648" s="209">
        <v>41</v>
      </c>
      <c r="F1648" s="209" t="s">
        <v>291</v>
      </c>
      <c r="G1648" s="209">
        <v>521333</v>
      </c>
      <c r="H1648" s="209">
        <v>13160</v>
      </c>
      <c r="I1648" s="209">
        <v>16.8</v>
      </c>
      <c r="J1648" s="209">
        <v>116</v>
      </c>
      <c r="K1648" s="209">
        <v>116</v>
      </c>
      <c r="L1648" s="209">
        <v>13.9</v>
      </c>
      <c r="M1648" s="209">
        <v>0.97317744154057773</v>
      </c>
      <c r="N1648" s="209">
        <v>2.2147000000000001</v>
      </c>
      <c r="O1648" s="209">
        <v>2.1427999999999998</v>
      </c>
      <c r="P1648" s="209">
        <v>2.6970000000000001</v>
      </c>
      <c r="Q1648" s="209">
        <v>2.516</v>
      </c>
      <c r="R1648" s="209">
        <v>5.2394999999999996</v>
      </c>
      <c r="S1648" s="209">
        <v>0.63800000000000001</v>
      </c>
      <c r="T1648" s="209">
        <v>0.61499999999999999</v>
      </c>
      <c r="U1648" s="209">
        <v>0.61</v>
      </c>
      <c r="V1648" s="209">
        <v>0.61</v>
      </c>
      <c r="W1648" s="209" t="s">
        <v>148</v>
      </c>
      <c r="X1648" s="209" t="s">
        <v>1048</v>
      </c>
      <c r="Y1648" s="209" t="s">
        <v>89</v>
      </c>
      <c r="Z1648" s="209" t="s">
        <v>198</v>
      </c>
    </row>
    <row r="1649" spans="1:26" s="209" customFormat="1" ht="16.5" customHeight="1" x14ac:dyDescent="0.25">
      <c r="A1649" s="207">
        <v>4561</v>
      </c>
      <c r="B1649" s="208">
        <v>43134</v>
      </c>
      <c r="C1649" s="209" t="s">
        <v>1213</v>
      </c>
      <c r="D1649" s="209">
        <v>67.8</v>
      </c>
      <c r="E1649" s="209">
        <v>41</v>
      </c>
      <c r="F1649" s="209" t="s">
        <v>291</v>
      </c>
      <c r="G1649" s="209">
        <v>521333</v>
      </c>
      <c r="H1649" s="209">
        <v>13160</v>
      </c>
      <c r="I1649" s="209">
        <v>16.899999999999999</v>
      </c>
      <c r="J1649" s="209">
        <v>116</v>
      </c>
      <c r="K1649" s="209">
        <v>116</v>
      </c>
      <c r="L1649" s="209">
        <v>14</v>
      </c>
      <c r="M1649" s="209">
        <v>0.97250859106529208</v>
      </c>
      <c r="N1649" s="209">
        <v>2.0847000000000002</v>
      </c>
      <c r="O1649" s="209">
        <v>2.0257999999999998</v>
      </c>
      <c r="P1649" s="209">
        <v>2.5960000000000001</v>
      </c>
      <c r="Q1649" s="209">
        <v>2.4279999999999999</v>
      </c>
      <c r="R1649" s="209">
        <v>5.2394999999999996</v>
      </c>
      <c r="S1649" s="209">
        <v>0.65200000000000002</v>
      </c>
      <c r="T1649" s="209">
        <v>0.628</v>
      </c>
      <c r="U1649" s="209">
        <v>0.622</v>
      </c>
      <c r="V1649" s="209">
        <v>0.622</v>
      </c>
      <c r="W1649" s="209" t="s">
        <v>148</v>
      </c>
      <c r="X1649" s="209" t="s">
        <v>1048</v>
      </c>
      <c r="Y1649" s="209" t="s">
        <v>89</v>
      </c>
      <c r="Z1649" s="209" t="s">
        <v>198</v>
      </c>
    </row>
    <row r="1650" spans="1:26" s="209" customFormat="1" ht="16.5" customHeight="1" x14ac:dyDescent="0.25">
      <c r="A1650" s="207">
        <v>4560</v>
      </c>
      <c r="B1650" s="208">
        <v>43134</v>
      </c>
      <c r="C1650" s="209" t="s">
        <v>949</v>
      </c>
      <c r="D1650" s="209">
        <v>68.900000000000006</v>
      </c>
      <c r="E1650" s="209">
        <v>57</v>
      </c>
      <c r="F1650" s="209" t="s">
        <v>291</v>
      </c>
      <c r="G1650" s="209">
        <v>521333</v>
      </c>
      <c r="H1650" s="209">
        <v>13160</v>
      </c>
      <c r="I1650" s="209">
        <v>16.899999999999999</v>
      </c>
      <c r="J1650" s="209">
        <v>116</v>
      </c>
      <c r="K1650" s="209">
        <v>116</v>
      </c>
      <c r="L1650" s="209">
        <v>14</v>
      </c>
      <c r="M1650" s="209">
        <v>0.97250859106529208</v>
      </c>
      <c r="N1650" s="209">
        <v>2.0825999999999998</v>
      </c>
      <c r="O1650" s="209">
        <v>2.0133000000000001</v>
      </c>
      <c r="P1650" s="209">
        <v>2.512</v>
      </c>
      <c r="Q1650" s="209">
        <v>2.3530000000000002</v>
      </c>
      <c r="R1650" s="209">
        <v>5.2394999999999996</v>
      </c>
      <c r="S1650" s="209">
        <v>0.63200000000000001</v>
      </c>
      <c r="T1650" s="209">
        <v>0.61199999999999999</v>
      </c>
      <c r="U1650" s="209">
        <v>0.60499999999999998</v>
      </c>
      <c r="V1650" s="209">
        <v>0.60499999999999998</v>
      </c>
      <c r="W1650" s="209" t="s">
        <v>148</v>
      </c>
      <c r="X1650" s="209" t="s">
        <v>1048</v>
      </c>
      <c r="Y1650" s="209" t="s">
        <v>89</v>
      </c>
      <c r="Z1650" s="209" t="s">
        <v>198</v>
      </c>
    </row>
    <row r="1651" spans="1:26" s="209" customFormat="1" ht="16.5" customHeight="1" x14ac:dyDescent="0.25">
      <c r="A1651" s="207">
        <v>4559</v>
      </c>
      <c r="B1651" s="208">
        <v>43134</v>
      </c>
      <c r="C1651" s="209" t="s">
        <v>1212</v>
      </c>
      <c r="D1651" s="209">
        <v>68.900000000000006</v>
      </c>
      <c r="E1651" s="209">
        <v>57</v>
      </c>
      <c r="F1651" s="209" t="s">
        <v>291</v>
      </c>
      <c r="G1651" s="209">
        <v>521333</v>
      </c>
      <c r="H1651" s="209">
        <v>13160</v>
      </c>
      <c r="I1651" s="209">
        <v>16.7</v>
      </c>
      <c r="J1651" s="209">
        <v>116</v>
      </c>
      <c r="K1651" s="209">
        <v>116</v>
      </c>
      <c r="L1651" s="209">
        <v>13.8</v>
      </c>
      <c r="M1651" s="209">
        <v>0.97384721266345486</v>
      </c>
      <c r="N1651" s="209">
        <v>2.2016</v>
      </c>
      <c r="O1651" s="209">
        <v>2.1528</v>
      </c>
      <c r="P1651" s="209">
        <v>2.3620000000000001</v>
      </c>
      <c r="Q1651" s="209">
        <v>2.238</v>
      </c>
      <c r="R1651" s="209">
        <v>5.2394999999999996</v>
      </c>
      <c r="S1651" s="209">
        <v>0.56200000000000006</v>
      </c>
      <c r="T1651" s="209">
        <v>0.54500000000000004</v>
      </c>
      <c r="U1651" s="209">
        <v>0.53900000000000003</v>
      </c>
      <c r="V1651" s="209">
        <v>0.53900000000000003</v>
      </c>
      <c r="W1651" s="209" t="s">
        <v>148</v>
      </c>
      <c r="X1651" s="209" t="s">
        <v>1048</v>
      </c>
      <c r="Y1651" s="209" t="s">
        <v>89</v>
      </c>
      <c r="Z1651" s="209" t="s">
        <v>198</v>
      </c>
    </row>
    <row r="1652" spans="1:26" s="209" customFormat="1" ht="16.5" customHeight="1" x14ac:dyDescent="0.25">
      <c r="A1652" s="207">
        <v>4558</v>
      </c>
      <c r="B1652" s="208">
        <v>43134</v>
      </c>
      <c r="C1652" s="209" t="s">
        <v>1211</v>
      </c>
      <c r="D1652" s="209">
        <v>68.900000000000006</v>
      </c>
      <c r="E1652" s="209">
        <v>57</v>
      </c>
      <c r="F1652" s="209" t="s">
        <v>291</v>
      </c>
      <c r="G1652" s="209">
        <v>521333</v>
      </c>
      <c r="H1652" s="209">
        <v>13160</v>
      </c>
      <c r="I1652" s="209">
        <v>17.5</v>
      </c>
      <c r="J1652" s="209">
        <v>114.5</v>
      </c>
      <c r="K1652" s="209">
        <v>114.5</v>
      </c>
      <c r="L1652" s="209">
        <v>13.9</v>
      </c>
      <c r="M1652" s="209">
        <v>0.97317744154057773</v>
      </c>
      <c r="N1652" s="209">
        <v>2.1637</v>
      </c>
      <c r="O1652" s="209">
        <v>2.0962999999999998</v>
      </c>
      <c r="P1652" s="209">
        <v>2.2890000000000001</v>
      </c>
      <c r="Q1652" s="209">
        <v>2.1179999999999999</v>
      </c>
      <c r="R1652" s="209">
        <v>5.2394999999999996</v>
      </c>
      <c r="S1652" s="209">
        <v>0.55400000000000005</v>
      </c>
      <c r="T1652" s="209">
        <v>0.52900000000000003</v>
      </c>
      <c r="U1652" s="209">
        <v>0.52700000000000002</v>
      </c>
      <c r="V1652" s="209">
        <v>0.52700000000000002</v>
      </c>
      <c r="W1652" s="209" t="s">
        <v>148</v>
      </c>
      <c r="X1652" s="209" t="s">
        <v>1048</v>
      </c>
      <c r="Y1652" s="209" t="s">
        <v>89</v>
      </c>
      <c r="Z1652" s="209" t="s">
        <v>198</v>
      </c>
    </row>
    <row r="1653" spans="1:26" s="209" customFormat="1" ht="16.5" customHeight="1" x14ac:dyDescent="0.25">
      <c r="A1653" s="207">
        <v>4557</v>
      </c>
      <c r="B1653" s="208">
        <v>43134</v>
      </c>
      <c r="C1653" s="209" t="s">
        <v>1210</v>
      </c>
      <c r="D1653" s="209">
        <v>68.900000000000006</v>
      </c>
      <c r="E1653" s="209">
        <v>57</v>
      </c>
      <c r="F1653" s="209" t="s">
        <v>291</v>
      </c>
      <c r="G1653" s="209">
        <v>521333</v>
      </c>
      <c r="H1653" s="209">
        <v>13160</v>
      </c>
      <c r="I1653" s="209">
        <v>17.600000000000001</v>
      </c>
      <c r="J1653" s="209">
        <v>114</v>
      </c>
      <c r="K1653" s="209">
        <v>114</v>
      </c>
      <c r="L1653" s="209">
        <v>14</v>
      </c>
      <c r="M1653" s="209">
        <v>0.97250859106529208</v>
      </c>
      <c r="N1653" s="209">
        <v>2.2157</v>
      </c>
      <c r="O1653" s="209">
        <v>2.1368</v>
      </c>
      <c r="P1653" s="209">
        <v>2.5419999999999998</v>
      </c>
      <c r="Q1653" s="209">
        <v>2.3460000000000001</v>
      </c>
      <c r="R1653" s="209">
        <v>5.2394999999999996</v>
      </c>
      <c r="S1653" s="209">
        <v>0.60099999999999998</v>
      </c>
      <c r="T1653" s="209">
        <v>0.57499999999999996</v>
      </c>
      <c r="U1653" s="209">
        <v>0.57199999999999995</v>
      </c>
      <c r="V1653" s="209">
        <v>0.57199999999999995</v>
      </c>
      <c r="W1653" s="209" t="s">
        <v>148</v>
      </c>
      <c r="X1653" s="209" t="s">
        <v>1048</v>
      </c>
      <c r="Y1653" s="209" t="s">
        <v>89</v>
      </c>
      <c r="Z1653" s="209" t="s">
        <v>198</v>
      </c>
    </row>
    <row r="1654" spans="1:26" s="209" customFormat="1" ht="16.5" customHeight="1" x14ac:dyDescent="0.25">
      <c r="A1654" s="207">
        <v>4556</v>
      </c>
      <c r="B1654" s="208">
        <v>43134</v>
      </c>
      <c r="C1654" s="209" t="s">
        <v>801</v>
      </c>
      <c r="D1654" s="209">
        <v>68.900000000000006</v>
      </c>
      <c r="E1654" s="209">
        <v>57</v>
      </c>
      <c r="F1654" s="209" t="s">
        <v>291</v>
      </c>
      <c r="G1654" s="209">
        <v>521333</v>
      </c>
      <c r="H1654" s="209">
        <v>13160</v>
      </c>
      <c r="I1654" s="209">
        <v>17.600000000000001</v>
      </c>
      <c r="J1654" s="209">
        <v>114</v>
      </c>
      <c r="K1654" s="209">
        <v>114</v>
      </c>
      <c r="L1654" s="209">
        <v>14</v>
      </c>
      <c r="M1654" s="209">
        <v>0.97250859106529208</v>
      </c>
      <c r="N1654" s="209">
        <v>2.1128999999999998</v>
      </c>
      <c r="O1654" s="209">
        <v>2.0682999999999998</v>
      </c>
      <c r="P1654" s="209">
        <v>2.488</v>
      </c>
      <c r="Q1654" s="209">
        <v>2.3420000000000001</v>
      </c>
      <c r="R1654" s="209">
        <v>5.2394999999999996</v>
      </c>
      <c r="S1654" s="209">
        <v>0.61699999999999999</v>
      </c>
      <c r="T1654" s="209">
        <v>0.59299999999999997</v>
      </c>
      <c r="U1654" s="209">
        <v>0.58799999999999997</v>
      </c>
      <c r="V1654" s="209">
        <v>0.58799999999999997</v>
      </c>
      <c r="W1654" s="209" t="s">
        <v>148</v>
      </c>
      <c r="X1654" s="209" t="s">
        <v>1048</v>
      </c>
      <c r="Y1654" s="209" t="s">
        <v>89</v>
      </c>
      <c r="Z1654" s="209" t="s">
        <v>198</v>
      </c>
    </row>
    <row r="1655" spans="1:26" s="209" customFormat="1" ht="16.5" customHeight="1" x14ac:dyDescent="0.25">
      <c r="A1655" s="207">
        <v>4555</v>
      </c>
      <c r="B1655" s="208">
        <v>43134</v>
      </c>
      <c r="C1655" s="209" t="s">
        <v>266</v>
      </c>
      <c r="D1655" s="209">
        <v>66.900000000000006</v>
      </c>
      <c r="E1655" s="209">
        <v>53</v>
      </c>
      <c r="F1655" s="209" t="s">
        <v>187</v>
      </c>
      <c r="G1655" s="209">
        <v>916148</v>
      </c>
      <c r="H1655" s="209">
        <v>13160</v>
      </c>
      <c r="I1655" s="209">
        <v>36.700000000000003</v>
      </c>
      <c r="J1655" s="209">
        <v>77.5</v>
      </c>
      <c r="K1655" s="209">
        <v>77.5</v>
      </c>
      <c r="L1655" s="209">
        <v>35.1</v>
      </c>
      <c r="M1655" s="209">
        <v>0.84933973589435774</v>
      </c>
      <c r="N1655" s="209">
        <v>5.0125999999999999</v>
      </c>
      <c r="O1655" s="209">
        <v>4.9763000000000002</v>
      </c>
      <c r="P1655" s="209">
        <v>0.35899999999999999</v>
      </c>
      <c r="Q1655" s="209">
        <v>0.27800000000000002</v>
      </c>
      <c r="R1655" s="209">
        <v>5.2394999999999996</v>
      </c>
      <c r="S1655" s="209">
        <v>3.7999999999999999E-2</v>
      </c>
      <c r="T1655" s="209">
        <v>2.9000000000000001E-2</v>
      </c>
      <c r="U1655" s="209">
        <v>2.8000000000000001E-2</v>
      </c>
      <c r="V1655" s="209">
        <v>2.8000000000000001E-2</v>
      </c>
      <c r="W1655" s="209" t="s">
        <v>148</v>
      </c>
      <c r="X1655" s="209" t="s">
        <v>1048</v>
      </c>
      <c r="Y1655" s="209" t="s">
        <v>89</v>
      </c>
      <c r="Z1655" s="209" t="s">
        <v>207</v>
      </c>
    </row>
    <row r="1656" spans="1:26" s="209" customFormat="1" ht="16.5" customHeight="1" x14ac:dyDescent="0.25">
      <c r="A1656" s="207">
        <v>4554</v>
      </c>
      <c r="B1656" s="208">
        <v>43134</v>
      </c>
      <c r="C1656" s="209" t="s">
        <v>1203</v>
      </c>
      <c r="D1656" s="209">
        <v>66.900000000000006</v>
      </c>
      <c r="E1656" s="209">
        <v>53</v>
      </c>
      <c r="F1656" s="209" t="s">
        <v>193</v>
      </c>
      <c r="G1656" s="209">
        <v>625212</v>
      </c>
      <c r="H1656" s="209">
        <v>13160</v>
      </c>
      <c r="I1656" s="209">
        <v>23.2</v>
      </c>
      <c r="J1656" s="209">
        <v>114</v>
      </c>
      <c r="K1656" s="209">
        <v>114</v>
      </c>
      <c r="L1656" s="209">
        <v>20</v>
      </c>
      <c r="M1656" s="209">
        <v>0.93399339933993397</v>
      </c>
      <c r="N1656" s="209">
        <v>5.1193</v>
      </c>
      <c r="O1656" s="209">
        <v>5.0724999999999998</v>
      </c>
      <c r="P1656" s="209">
        <v>0.92100000000000004</v>
      </c>
      <c r="Q1656" s="209">
        <v>0.78700000000000003</v>
      </c>
      <c r="R1656" s="209">
        <v>5.2394999999999996</v>
      </c>
      <c r="S1656" s="209">
        <v>9.4E-2</v>
      </c>
      <c r="T1656" s="209">
        <v>8.1000000000000003E-2</v>
      </c>
      <c r="U1656" s="209">
        <v>8.2000000000000003E-2</v>
      </c>
      <c r="V1656" s="209">
        <v>8.2000000000000003E-2</v>
      </c>
      <c r="W1656" s="209" t="s">
        <v>148</v>
      </c>
      <c r="X1656" s="209" t="s">
        <v>1048</v>
      </c>
      <c r="Y1656" s="209" t="s">
        <v>89</v>
      </c>
      <c r="Z1656" s="209" t="s">
        <v>198</v>
      </c>
    </row>
    <row r="1657" spans="1:26" s="209" customFormat="1" ht="16.5" customHeight="1" x14ac:dyDescent="0.25">
      <c r="A1657" s="207">
        <v>4553</v>
      </c>
      <c r="B1657" s="208">
        <v>43134</v>
      </c>
      <c r="C1657" s="209" t="s">
        <v>1033</v>
      </c>
      <c r="D1657" s="209">
        <v>66.900000000000006</v>
      </c>
      <c r="E1657" s="209">
        <v>53</v>
      </c>
      <c r="F1657" s="209" t="s">
        <v>193</v>
      </c>
      <c r="G1657" s="209">
        <v>625212</v>
      </c>
      <c r="H1657" s="209">
        <v>13160</v>
      </c>
      <c r="I1657" s="209">
        <v>23</v>
      </c>
      <c r="J1657" s="209">
        <v>114</v>
      </c>
      <c r="K1657" s="209">
        <v>114</v>
      </c>
      <c r="L1657" s="209">
        <v>19.8</v>
      </c>
      <c r="M1657" s="209">
        <v>0.93522802379378711</v>
      </c>
      <c r="N1657" s="209">
        <v>5.2521000000000004</v>
      </c>
      <c r="O1657" s="209">
        <v>5.1483999999999996</v>
      </c>
      <c r="P1657" s="209">
        <v>0.98599999999999999</v>
      </c>
      <c r="Q1657" s="209">
        <v>0.83899999999999997</v>
      </c>
      <c r="R1657" s="209">
        <v>5.2394999999999996</v>
      </c>
      <c r="S1657" s="209">
        <v>9.8000000000000004E-2</v>
      </c>
      <c r="T1657" s="209">
        <v>8.5000000000000006E-2</v>
      </c>
      <c r="U1657" s="209">
        <v>8.5999999999999993E-2</v>
      </c>
      <c r="V1657" s="209">
        <v>8.5999999999999993E-2</v>
      </c>
      <c r="W1657" s="209" t="s">
        <v>148</v>
      </c>
      <c r="X1657" s="209" t="s">
        <v>1048</v>
      </c>
      <c r="Y1657" s="209" t="s">
        <v>89</v>
      </c>
      <c r="Z1657" s="209" t="s">
        <v>198</v>
      </c>
    </row>
    <row r="1658" spans="1:26" s="209" customFormat="1" ht="16.5" customHeight="1" x14ac:dyDescent="0.25">
      <c r="A1658" s="207">
        <v>4552</v>
      </c>
      <c r="B1658" s="208">
        <v>43134</v>
      </c>
      <c r="C1658" s="209" t="s">
        <v>1001</v>
      </c>
      <c r="D1658" s="209">
        <v>66.7</v>
      </c>
      <c r="E1658" s="209">
        <v>59</v>
      </c>
      <c r="F1658" s="209" t="s">
        <v>187</v>
      </c>
      <c r="G1658" s="209">
        <v>916148</v>
      </c>
      <c r="H1658" s="209">
        <v>13160</v>
      </c>
      <c r="I1658" s="209">
        <v>36.6</v>
      </c>
      <c r="J1658" s="209">
        <v>78</v>
      </c>
      <c r="K1658" s="209">
        <v>78</v>
      </c>
      <c r="L1658" s="209">
        <v>35</v>
      </c>
      <c r="M1658" s="209">
        <v>0.8498498498498499</v>
      </c>
      <c r="N1658" s="209">
        <v>5.0427999999999997</v>
      </c>
      <c r="O1658" s="209">
        <v>4.9946999999999999</v>
      </c>
      <c r="P1658" s="209">
        <v>0.36299999999999999</v>
      </c>
      <c r="Q1658" s="209">
        <v>0.29499999999999998</v>
      </c>
      <c r="R1658" s="209">
        <v>5.2394999999999996</v>
      </c>
      <c r="S1658" s="209">
        <v>3.7999999999999999E-2</v>
      </c>
      <c r="T1658" s="209">
        <v>3.1E-2</v>
      </c>
      <c r="U1658" s="209">
        <v>2.9000000000000001E-2</v>
      </c>
      <c r="V1658" s="209">
        <v>2.9000000000000001E-2</v>
      </c>
      <c r="W1658" s="209" t="s">
        <v>148</v>
      </c>
      <c r="X1658" s="209" t="s">
        <v>1048</v>
      </c>
      <c r="Y1658" s="209" t="s">
        <v>89</v>
      </c>
      <c r="Z1658" s="209" t="s">
        <v>207</v>
      </c>
    </row>
    <row r="1659" spans="1:26" s="209" customFormat="1" ht="16.5" customHeight="1" x14ac:dyDescent="0.25">
      <c r="A1659" s="207">
        <v>4551</v>
      </c>
      <c r="B1659" s="208">
        <v>43134</v>
      </c>
      <c r="C1659" s="209" t="s">
        <v>278</v>
      </c>
      <c r="D1659" s="209">
        <v>66.7</v>
      </c>
      <c r="E1659" s="209">
        <v>59</v>
      </c>
      <c r="F1659" s="209" t="s">
        <v>187</v>
      </c>
      <c r="G1659" s="209">
        <v>916148</v>
      </c>
      <c r="H1659" s="209">
        <v>13160</v>
      </c>
      <c r="I1659" s="209">
        <v>36.700000000000003</v>
      </c>
      <c r="J1659" s="209">
        <v>78</v>
      </c>
      <c r="K1659" s="209">
        <v>78</v>
      </c>
      <c r="L1659" s="209">
        <v>35.1</v>
      </c>
      <c r="M1659" s="209">
        <v>0.84933973589435774</v>
      </c>
      <c r="N1659" s="209">
        <v>4.9858000000000002</v>
      </c>
      <c r="O1659" s="209">
        <v>4.9264000000000001</v>
      </c>
      <c r="P1659" s="209">
        <v>0.39600000000000002</v>
      </c>
      <c r="Q1659" s="209">
        <v>0.315</v>
      </c>
      <c r="R1659" s="209">
        <v>5.2394999999999996</v>
      </c>
      <c r="S1659" s="209">
        <v>4.2000000000000003E-2</v>
      </c>
      <c r="T1659" s="209">
        <v>3.4000000000000002E-2</v>
      </c>
      <c r="U1659" s="209">
        <v>3.2000000000000001E-2</v>
      </c>
      <c r="V1659" s="209">
        <v>3.2000000000000001E-2</v>
      </c>
      <c r="W1659" s="209" t="s">
        <v>148</v>
      </c>
      <c r="X1659" s="209" t="s">
        <v>1048</v>
      </c>
      <c r="Y1659" s="209" t="s">
        <v>89</v>
      </c>
      <c r="Z1659" s="209" t="s">
        <v>207</v>
      </c>
    </row>
    <row r="1660" spans="1:26" s="209" customFormat="1" ht="16.5" customHeight="1" x14ac:dyDescent="0.25">
      <c r="A1660" s="207">
        <v>4550</v>
      </c>
      <c r="B1660" s="208">
        <v>43134</v>
      </c>
      <c r="C1660" s="209" t="s">
        <v>210</v>
      </c>
      <c r="D1660" s="209">
        <v>65.3</v>
      </c>
      <c r="E1660" s="209">
        <v>53</v>
      </c>
      <c r="F1660" s="209" t="s">
        <v>193</v>
      </c>
      <c r="G1660" s="209">
        <v>625212</v>
      </c>
      <c r="H1660" s="209">
        <v>13160</v>
      </c>
      <c r="I1660" s="209">
        <v>22.3</v>
      </c>
      <c r="J1660" s="209">
        <v>114</v>
      </c>
      <c r="K1660" s="209">
        <v>114</v>
      </c>
      <c r="L1660" s="209">
        <v>19.2</v>
      </c>
      <c r="M1660" s="209">
        <v>0.93895155938951569</v>
      </c>
      <c r="N1660" s="209">
        <v>5.2214</v>
      </c>
      <c r="O1660" s="209">
        <v>5.1783000000000001</v>
      </c>
      <c r="P1660" s="209">
        <v>0.80600000000000005</v>
      </c>
      <c r="Q1660" s="209">
        <v>0.68799999999999994</v>
      </c>
      <c r="R1660" s="209">
        <v>5.2394999999999996</v>
      </c>
      <c r="S1660" s="209">
        <v>8.1000000000000003E-2</v>
      </c>
      <c r="T1660" s="209">
        <v>7.0000000000000007E-2</v>
      </c>
      <c r="U1660" s="209">
        <v>7.0999999999999994E-2</v>
      </c>
      <c r="V1660" s="209">
        <v>7.0999999999999994E-2</v>
      </c>
      <c r="W1660" s="209" t="s">
        <v>148</v>
      </c>
      <c r="X1660" s="209" t="s">
        <v>1048</v>
      </c>
      <c r="Y1660" s="209" t="s">
        <v>89</v>
      </c>
      <c r="Z1660" s="209" t="s">
        <v>198</v>
      </c>
    </row>
    <row r="1661" spans="1:26" s="209" customFormat="1" ht="16.5" customHeight="1" x14ac:dyDescent="0.25">
      <c r="A1661" s="207">
        <v>4549</v>
      </c>
      <c r="B1661" s="208">
        <v>43134</v>
      </c>
      <c r="C1661" s="209" t="s">
        <v>841</v>
      </c>
      <c r="D1661" s="209">
        <v>65.3</v>
      </c>
      <c r="E1661" s="209">
        <v>53</v>
      </c>
      <c r="F1661" s="209" t="s">
        <v>193</v>
      </c>
      <c r="G1661" s="209">
        <v>625212</v>
      </c>
      <c r="H1661" s="209">
        <v>13160</v>
      </c>
      <c r="I1661" s="209">
        <v>23.1</v>
      </c>
      <c r="J1661" s="209">
        <v>114</v>
      </c>
      <c r="K1661" s="209">
        <v>114</v>
      </c>
      <c r="L1661" s="209">
        <v>19.899999999999999</v>
      </c>
      <c r="M1661" s="209">
        <v>0.93461030383091148</v>
      </c>
      <c r="N1661" s="209">
        <v>5.1528</v>
      </c>
      <c r="O1661" s="209">
        <v>5.1226000000000003</v>
      </c>
      <c r="P1661" s="209">
        <v>0.94199999999999995</v>
      </c>
      <c r="Q1661" s="209">
        <v>0.81699999999999995</v>
      </c>
      <c r="R1661" s="209">
        <v>5.2394999999999996</v>
      </c>
      <c r="S1661" s="209">
        <v>9.6000000000000002E-2</v>
      </c>
      <c r="T1661" s="209">
        <v>8.4000000000000005E-2</v>
      </c>
      <c r="U1661" s="209">
        <v>8.4000000000000005E-2</v>
      </c>
      <c r="V1661" s="209">
        <v>8.4000000000000005E-2</v>
      </c>
      <c r="W1661" s="209" t="s">
        <v>148</v>
      </c>
      <c r="X1661" s="209" t="s">
        <v>1048</v>
      </c>
      <c r="Y1661" s="209" t="s">
        <v>89</v>
      </c>
      <c r="Z1661" s="209" t="s">
        <v>198</v>
      </c>
    </row>
    <row r="1662" spans="1:26" s="209" customFormat="1" ht="16.5" customHeight="1" x14ac:dyDescent="0.25">
      <c r="A1662" s="207">
        <v>4548</v>
      </c>
      <c r="B1662" s="208">
        <v>43134</v>
      </c>
      <c r="C1662" s="209" t="s">
        <v>519</v>
      </c>
      <c r="D1662" s="209">
        <v>65.3</v>
      </c>
      <c r="E1662" s="209">
        <v>53</v>
      </c>
      <c r="F1662" s="209" t="s">
        <v>193</v>
      </c>
      <c r="G1662" s="209">
        <v>625212</v>
      </c>
      <c r="H1662" s="209">
        <v>13160</v>
      </c>
      <c r="I1662" s="209">
        <v>23.2</v>
      </c>
      <c r="J1662" s="209">
        <v>114</v>
      </c>
      <c r="K1662" s="209">
        <v>114</v>
      </c>
      <c r="L1662" s="209">
        <v>20</v>
      </c>
      <c r="M1662" s="209">
        <v>0.93399339933993397</v>
      </c>
      <c r="N1662" s="209">
        <v>5.1627000000000001</v>
      </c>
      <c r="O1662" s="209">
        <v>5.1035000000000004</v>
      </c>
      <c r="P1662" s="209">
        <v>0.91200000000000003</v>
      </c>
      <c r="Q1662" s="209">
        <v>0.77100000000000002</v>
      </c>
      <c r="R1662" s="209">
        <v>5.2394999999999996</v>
      </c>
      <c r="S1662" s="209">
        <v>9.2999999999999999E-2</v>
      </c>
      <c r="T1662" s="209">
        <v>7.9000000000000001E-2</v>
      </c>
      <c r="U1662" s="209">
        <v>0.08</v>
      </c>
      <c r="V1662" s="209">
        <v>0.08</v>
      </c>
      <c r="W1662" s="209" t="s">
        <v>148</v>
      </c>
      <c r="X1662" s="209" t="s">
        <v>1048</v>
      </c>
      <c r="Y1662" s="209" t="s">
        <v>89</v>
      </c>
      <c r="Z1662" s="209" t="s">
        <v>198</v>
      </c>
    </row>
    <row r="1663" spans="1:26" s="209" customFormat="1" ht="16.5" customHeight="1" x14ac:dyDescent="0.25">
      <c r="A1663" s="207">
        <v>4547</v>
      </c>
      <c r="B1663" s="208">
        <v>43134</v>
      </c>
      <c r="C1663" s="209" t="s">
        <v>240</v>
      </c>
      <c r="D1663" s="209">
        <v>65.3</v>
      </c>
      <c r="E1663" s="209">
        <v>53</v>
      </c>
      <c r="F1663" s="209" t="s">
        <v>193</v>
      </c>
      <c r="G1663" s="209">
        <v>625212</v>
      </c>
      <c r="H1663" s="209">
        <v>13160</v>
      </c>
      <c r="I1663" s="209">
        <v>22.3</v>
      </c>
      <c r="J1663" s="209">
        <v>114</v>
      </c>
      <c r="K1663" s="209">
        <v>114</v>
      </c>
      <c r="L1663" s="209">
        <v>19.2</v>
      </c>
      <c r="M1663" s="209">
        <v>0.93895155938951569</v>
      </c>
      <c r="N1663" s="209">
        <v>5.2134999999999998</v>
      </c>
      <c r="O1663" s="209">
        <v>5.1525999999999996</v>
      </c>
      <c r="P1663" s="209">
        <v>0.85399999999999998</v>
      </c>
      <c r="Q1663" s="209">
        <v>0.73499999999999999</v>
      </c>
      <c r="R1663" s="209">
        <v>5.2394999999999996</v>
      </c>
      <c r="S1663" s="209">
        <v>8.5999999999999993E-2</v>
      </c>
      <c r="T1663" s="209">
        <v>7.4999999999999997E-2</v>
      </c>
      <c r="U1663" s="209">
        <v>7.5999999999999998E-2</v>
      </c>
      <c r="V1663" s="209">
        <v>7.5999999999999998E-2</v>
      </c>
      <c r="W1663" s="209" t="s">
        <v>148</v>
      </c>
      <c r="X1663" s="209" t="s">
        <v>1048</v>
      </c>
      <c r="Y1663" s="209" t="s">
        <v>89</v>
      </c>
      <c r="Z1663" s="209" t="s">
        <v>198</v>
      </c>
    </row>
    <row r="1664" spans="1:26" s="209" customFormat="1" ht="16.5" customHeight="1" x14ac:dyDescent="0.25">
      <c r="A1664" s="207">
        <v>4546</v>
      </c>
      <c r="B1664" s="208">
        <v>43134</v>
      </c>
      <c r="C1664" s="209" t="s">
        <v>219</v>
      </c>
      <c r="D1664" s="209">
        <v>65.3</v>
      </c>
      <c r="E1664" s="209">
        <v>53</v>
      </c>
      <c r="F1664" s="209" t="s">
        <v>187</v>
      </c>
      <c r="G1664" s="209">
        <v>916148</v>
      </c>
      <c r="H1664" s="209">
        <v>13160</v>
      </c>
      <c r="I1664" s="209">
        <v>36</v>
      </c>
      <c r="J1664" s="209">
        <v>77</v>
      </c>
      <c r="K1664" s="209">
        <v>77</v>
      </c>
      <c r="L1664" s="209">
        <v>34.5</v>
      </c>
      <c r="M1664" s="209">
        <v>0.85240963855421692</v>
      </c>
      <c r="N1664" s="209">
        <v>5.1326000000000001</v>
      </c>
      <c r="O1664" s="209">
        <v>5.0231000000000003</v>
      </c>
      <c r="P1664" s="209">
        <v>0.313</v>
      </c>
      <c r="Q1664" s="209">
        <v>0.23599999999999999</v>
      </c>
      <c r="R1664" s="209">
        <v>5.2394999999999996</v>
      </c>
      <c r="S1664" s="209">
        <v>3.2000000000000001E-2</v>
      </c>
      <c r="T1664" s="209">
        <v>2.5000000000000001E-2</v>
      </c>
      <c r="U1664" s="209">
        <v>2.4E-2</v>
      </c>
      <c r="V1664" s="209">
        <v>2.4E-2</v>
      </c>
      <c r="W1664" s="209" t="s">
        <v>148</v>
      </c>
      <c r="X1664" s="209" t="s">
        <v>1048</v>
      </c>
      <c r="Y1664" s="209" t="s">
        <v>89</v>
      </c>
      <c r="Z1664" s="209" t="s">
        <v>207</v>
      </c>
    </row>
    <row r="1665" spans="1:26" s="209" customFormat="1" ht="16.5" customHeight="1" x14ac:dyDescent="0.25">
      <c r="A1665" s="207">
        <v>4545</v>
      </c>
      <c r="B1665" s="208">
        <v>43134</v>
      </c>
      <c r="C1665" s="209" t="s">
        <v>262</v>
      </c>
      <c r="D1665" s="209">
        <v>65.3</v>
      </c>
      <c r="E1665" s="209">
        <v>53</v>
      </c>
      <c r="F1665" s="209" t="s">
        <v>187</v>
      </c>
      <c r="G1665" s="209">
        <v>916148</v>
      </c>
      <c r="H1665" s="209">
        <v>13160</v>
      </c>
      <c r="I1665" s="209">
        <v>35.9</v>
      </c>
      <c r="J1665" s="209">
        <v>76.5</v>
      </c>
      <c r="K1665" s="209">
        <v>76.5</v>
      </c>
      <c r="L1665" s="209">
        <v>34.4</v>
      </c>
      <c r="M1665" s="209">
        <v>0.85292344786015672</v>
      </c>
      <c r="N1665" s="209">
        <v>5.0437000000000003</v>
      </c>
      <c r="O1665" s="209">
        <v>4.9846000000000004</v>
      </c>
      <c r="P1665" s="209">
        <v>0.23200000000000001</v>
      </c>
      <c r="Q1665" s="209">
        <v>0.20599999999999999</v>
      </c>
      <c r="R1665" s="209">
        <v>5.2394999999999996</v>
      </c>
      <c r="S1665" s="209">
        <v>2.4E-2</v>
      </c>
      <c r="T1665" s="209">
        <v>2.1999999999999999E-2</v>
      </c>
      <c r="U1665" s="209">
        <v>0.02</v>
      </c>
      <c r="V1665" s="209">
        <v>0.02</v>
      </c>
      <c r="W1665" s="209" t="s">
        <v>148</v>
      </c>
      <c r="X1665" s="209" t="s">
        <v>1048</v>
      </c>
      <c r="Y1665" s="209" t="s">
        <v>89</v>
      </c>
      <c r="Z1665" s="209" t="s">
        <v>207</v>
      </c>
    </row>
    <row r="1666" spans="1:26" s="209" customFormat="1" ht="16.5" customHeight="1" x14ac:dyDescent="0.25">
      <c r="A1666" s="207">
        <v>4544</v>
      </c>
      <c r="B1666" s="208">
        <v>43133</v>
      </c>
      <c r="C1666" s="209" t="s">
        <v>1197</v>
      </c>
      <c r="D1666" s="209">
        <v>69.400000000000006</v>
      </c>
      <c r="E1666" s="209">
        <v>54</v>
      </c>
      <c r="F1666" s="209" t="s">
        <v>193</v>
      </c>
      <c r="G1666" s="209">
        <v>625212</v>
      </c>
      <c r="H1666" s="209">
        <v>13160</v>
      </c>
      <c r="I1666" s="209">
        <v>22.4</v>
      </c>
      <c r="J1666" s="209">
        <v>114</v>
      </c>
      <c r="K1666" s="209">
        <v>114</v>
      </c>
      <c r="L1666" s="209">
        <v>19.3</v>
      </c>
      <c r="M1666" s="209">
        <v>0.93832891246684347</v>
      </c>
      <c r="N1666" s="209">
        <v>5.1593999999999998</v>
      </c>
      <c r="O1666" s="209">
        <v>5.0736999999999997</v>
      </c>
      <c r="P1666" s="209">
        <v>0.48299999999999998</v>
      </c>
      <c r="Q1666" s="209">
        <v>0.38600000000000001</v>
      </c>
      <c r="R1666" s="209">
        <v>5.1326999999999998</v>
      </c>
      <c r="S1666" s="209">
        <v>4.8000000000000001E-2</v>
      </c>
      <c r="T1666" s="209">
        <v>3.9E-2</v>
      </c>
      <c r="U1666" s="209">
        <v>4.1000000000000002E-2</v>
      </c>
      <c r="V1666" s="209">
        <v>4.1000000000000002E-2</v>
      </c>
      <c r="W1666" s="209" t="s">
        <v>148</v>
      </c>
      <c r="X1666" s="209" t="s">
        <v>1048</v>
      </c>
      <c r="Y1666" s="209" t="s">
        <v>89</v>
      </c>
      <c r="Z1666" s="209" t="s">
        <v>198</v>
      </c>
    </row>
    <row r="1667" spans="1:26" s="209" customFormat="1" ht="16.5" customHeight="1" x14ac:dyDescent="0.25">
      <c r="A1667" s="207">
        <v>4543</v>
      </c>
      <c r="B1667" s="208">
        <v>43133</v>
      </c>
      <c r="C1667" s="209" t="s">
        <v>452</v>
      </c>
      <c r="D1667" s="209">
        <v>69.400000000000006</v>
      </c>
      <c r="E1667" s="209">
        <v>54</v>
      </c>
      <c r="F1667" s="209" t="s">
        <v>193</v>
      </c>
      <c r="G1667" s="209">
        <v>625212</v>
      </c>
      <c r="H1667" s="209">
        <v>13160</v>
      </c>
      <c r="I1667" s="209">
        <v>22.4</v>
      </c>
      <c r="J1667" s="209">
        <v>114</v>
      </c>
      <c r="K1667" s="209">
        <v>114</v>
      </c>
      <c r="L1667" s="209">
        <v>19.3</v>
      </c>
      <c r="M1667" s="209">
        <v>0.93832891246684347</v>
      </c>
      <c r="N1667" s="209">
        <v>5.0926999999999998</v>
      </c>
      <c r="O1667" s="209">
        <v>5.0377999999999998</v>
      </c>
      <c r="P1667" s="209">
        <v>0.40600000000000003</v>
      </c>
      <c r="Q1667" s="209">
        <v>0.34300000000000003</v>
      </c>
      <c r="R1667" s="209">
        <v>5.1326999999999998</v>
      </c>
      <c r="S1667" s="209">
        <v>4.1000000000000002E-2</v>
      </c>
      <c r="T1667" s="209">
        <v>3.5000000000000003E-2</v>
      </c>
      <c r="U1667" s="209">
        <v>3.5999999999999997E-2</v>
      </c>
      <c r="V1667" s="209">
        <v>3.5999999999999997E-2</v>
      </c>
      <c r="W1667" s="209" t="s">
        <v>148</v>
      </c>
      <c r="X1667" s="209" t="s">
        <v>1048</v>
      </c>
      <c r="Y1667" s="209" t="s">
        <v>89</v>
      </c>
      <c r="Z1667" s="209" t="s">
        <v>198</v>
      </c>
    </row>
    <row r="1668" spans="1:26" s="209" customFormat="1" ht="16.5" customHeight="1" x14ac:dyDescent="0.25">
      <c r="A1668" s="207">
        <v>4542</v>
      </c>
      <c r="B1668" s="208">
        <v>43133</v>
      </c>
      <c r="C1668" s="209" t="s">
        <v>502</v>
      </c>
      <c r="D1668" s="209">
        <v>64.900000000000006</v>
      </c>
      <c r="E1668" s="209">
        <v>57</v>
      </c>
      <c r="F1668" s="209" t="s">
        <v>187</v>
      </c>
      <c r="G1668" s="209">
        <v>916148</v>
      </c>
      <c r="H1668" s="209">
        <v>13160</v>
      </c>
      <c r="I1668" s="209">
        <v>34.700000000000003</v>
      </c>
      <c r="J1668" s="209">
        <v>65</v>
      </c>
      <c r="K1668" s="209">
        <v>65</v>
      </c>
      <c r="L1668" s="209">
        <v>34.299999999999997</v>
      </c>
      <c r="M1668" s="209">
        <v>0.85343787696019291</v>
      </c>
      <c r="N1668" s="209">
        <v>5.0620000000000003</v>
      </c>
      <c r="O1668" s="209">
        <v>5.1753999999999998</v>
      </c>
      <c r="P1668" s="209">
        <v>0.371</v>
      </c>
      <c r="Q1668" s="209">
        <v>0.34799999999999998</v>
      </c>
      <c r="R1668" s="209">
        <v>5.1326999999999998</v>
      </c>
      <c r="S1668" s="209">
        <v>3.7999999999999999E-2</v>
      </c>
      <c r="T1668" s="209">
        <v>3.5000000000000003E-2</v>
      </c>
      <c r="U1668" s="209">
        <v>3.1E-2</v>
      </c>
      <c r="V1668" s="209">
        <v>3.1E-2</v>
      </c>
      <c r="W1668" s="209" t="s">
        <v>148</v>
      </c>
      <c r="X1668" s="209" t="s">
        <v>190</v>
      </c>
      <c r="Y1668" s="209" t="s">
        <v>89</v>
      </c>
      <c r="Z1668" s="209" t="s">
        <v>207</v>
      </c>
    </row>
    <row r="1669" spans="1:26" s="209" customFormat="1" ht="16.5" customHeight="1" x14ac:dyDescent="0.25">
      <c r="A1669" s="207">
        <v>4541</v>
      </c>
      <c r="B1669" s="208">
        <v>43133</v>
      </c>
      <c r="C1669" s="209" t="s">
        <v>350</v>
      </c>
      <c r="D1669" s="209">
        <v>64.900000000000006</v>
      </c>
      <c r="E1669" s="209">
        <v>57</v>
      </c>
      <c r="F1669" s="209" t="s">
        <v>193</v>
      </c>
      <c r="G1669" s="209">
        <v>625212</v>
      </c>
      <c r="H1669" s="209">
        <v>13160</v>
      </c>
      <c r="I1669" s="209">
        <v>22</v>
      </c>
      <c r="J1669" s="209">
        <v>114</v>
      </c>
      <c r="K1669" s="209">
        <v>114</v>
      </c>
      <c r="L1669" s="209">
        <v>18.899999999999999</v>
      </c>
      <c r="M1669" s="209">
        <v>0.94082446808510634</v>
      </c>
      <c r="N1669" s="209">
        <v>5.3201000000000001</v>
      </c>
      <c r="O1669" s="209">
        <v>5.1487999999999996</v>
      </c>
      <c r="P1669" s="209">
        <v>0.54900000000000004</v>
      </c>
      <c r="Q1669" s="209">
        <v>0.65100000000000002</v>
      </c>
      <c r="R1669" s="209">
        <v>5.1326999999999998</v>
      </c>
      <c r="S1669" s="209">
        <v>5.2999999999999999E-2</v>
      </c>
      <c r="T1669" s="209">
        <v>6.5000000000000002E-2</v>
      </c>
      <c r="U1669" s="209">
        <v>5.6000000000000001E-2</v>
      </c>
      <c r="V1669" s="209">
        <v>5.6000000000000001E-2</v>
      </c>
      <c r="W1669" s="209" t="s">
        <v>148</v>
      </c>
      <c r="X1669" s="209" t="s">
        <v>190</v>
      </c>
      <c r="Y1669" s="209" t="s">
        <v>89</v>
      </c>
      <c r="Z1669" s="209" t="s">
        <v>198</v>
      </c>
    </row>
    <row r="1670" spans="1:26" s="209" customFormat="1" ht="16.5" customHeight="1" x14ac:dyDescent="0.25">
      <c r="A1670" s="207">
        <v>4540</v>
      </c>
      <c r="B1670" s="208">
        <v>43133</v>
      </c>
      <c r="C1670" s="209" t="s">
        <v>304</v>
      </c>
      <c r="D1670" s="209">
        <v>64.900000000000006</v>
      </c>
      <c r="E1670" s="209">
        <v>57</v>
      </c>
      <c r="F1670" s="209" t="s">
        <v>187</v>
      </c>
      <c r="G1670" s="209">
        <v>916148</v>
      </c>
      <c r="H1670" s="209">
        <v>13160</v>
      </c>
      <c r="I1670" s="209">
        <v>34.799999999999997</v>
      </c>
      <c r="J1670" s="209">
        <v>65.5</v>
      </c>
      <c r="K1670" s="209">
        <v>65.5</v>
      </c>
      <c r="L1670" s="209">
        <v>34.299999999999997</v>
      </c>
      <c r="M1670" s="209">
        <v>0.85343787696019291</v>
      </c>
      <c r="N1670" s="209">
        <v>5.0862999999999996</v>
      </c>
      <c r="O1670" s="209">
        <v>5.2470999999999997</v>
      </c>
      <c r="P1670" s="209">
        <v>0.34899999999999998</v>
      </c>
      <c r="Q1670" s="209">
        <v>0.39700000000000002</v>
      </c>
      <c r="R1670" s="209">
        <v>5.1326999999999998</v>
      </c>
      <c r="S1670" s="209">
        <v>3.5000000000000003E-2</v>
      </c>
      <c r="T1670" s="209">
        <v>3.9E-2</v>
      </c>
      <c r="U1670" s="209">
        <v>3.2000000000000001E-2</v>
      </c>
      <c r="V1670" s="209">
        <v>3.2000000000000001E-2</v>
      </c>
      <c r="W1670" s="209" t="s">
        <v>148</v>
      </c>
      <c r="X1670" s="209" t="s">
        <v>190</v>
      </c>
      <c r="Y1670" s="209" t="s">
        <v>89</v>
      </c>
      <c r="Z1670" s="209" t="s">
        <v>207</v>
      </c>
    </row>
    <row r="1671" spans="1:26" s="209" customFormat="1" ht="16.5" customHeight="1" x14ac:dyDescent="0.25">
      <c r="A1671" s="207">
        <v>4539</v>
      </c>
      <c r="B1671" s="208">
        <v>43133</v>
      </c>
      <c r="C1671" s="209" t="s">
        <v>301</v>
      </c>
      <c r="D1671" s="209">
        <v>64.900000000000006</v>
      </c>
      <c r="E1671" s="209">
        <v>57</v>
      </c>
      <c r="F1671" s="209" t="s">
        <v>187</v>
      </c>
      <c r="G1671" s="209">
        <v>916148</v>
      </c>
      <c r="H1671" s="209">
        <v>13160</v>
      </c>
      <c r="I1671" s="209">
        <v>34.700000000000003</v>
      </c>
      <c r="J1671" s="209">
        <v>65</v>
      </c>
      <c r="K1671" s="209">
        <v>65</v>
      </c>
      <c r="L1671" s="209">
        <v>34.299999999999997</v>
      </c>
      <c r="M1671" s="209">
        <v>0.85343787696019291</v>
      </c>
      <c r="N1671" s="209">
        <v>5.1802000000000001</v>
      </c>
      <c r="O1671" s="209">
        <v>5.1182999999999996</v>
      </c>
      <c r="P1671" s="209">
        <v>0.372</v>
      </c>
      <c r="Q1671" s="209">
        <v>0.32400000000000001</v>
      </c>
      <c r="R1671" s="209">
        <v>5.1326999999999998</v>
      </c>
      <c r="S1671" s="209">
        <v>3.6999999999999998E-2</v>
      </c>
      <c r="T1671" s="209">
        <v>3.2000000000000001E-2</v>
      </c>
      <c r="U1671" s="209">
        <v>2.9000000000000001E-2</v>
      </c>
      <c r="V1671" s="209">
        <v>2.9000000000000001E-2</v>
      </c>
      <c r="W1671" s="209" t="s">
        <v>148</v>
      </c>
      <c r="X1671" s="209" t="s">
        <v>190</v>
      </c>
      <c r="Y1671" s="209" t="s">
        <v>89</v>
      </c>
      <c r="Z1671" s="209" t="s">
        <v>207</v>
      </c>
    </row>
    <row r="1672" spans="1:26" s="209" customFormat="1" ht="16.5" customHeight="1" x14ac:dyDescent="0.25">
      <c r="A1672" s="207">
        <v>4538</v>
      </c>
      <c r="B1672" s="208">
        <v>43133</v>
      </c>
      <c r="C1672" s="209" t="s">
        <v>941</v>
      </c>
      <c r="D1672" s="209">
        <v>64.900000000000006</v>
      </c>
      <c r="E1672" s="209">
        <v>57</v>
      </c>
      <c r="F1672" s="209" t="s">
        <v>193</v>
      </c>
      <c r="G1672" s="209">
        <v>625212</v>
      </c>
      <c r="H1672" s="209">
        <v>13160</v>
      </c>
      <c r="I1672" s="209">
        <v>22.2</v>
      </c>
      <c r="J1672" s="209">
        <v>114</v>
      </c>
      <c r="K1672" s="209">
        <v>114</v>
      </c>
      <c r="L1672" s="209">
        <v>19.100000000000001</v>
      </c>
      <c r="M1672" s="209">
        <v>0.93957503320053126</v>
      </c>
      <c r="N1672" s="209">
        <v>5.3108000000000004</v>
      </c>
      <c r="O1672" s="209">
        <v>5.1889000000000003</v>
      </c>
      <c r="P1672" s="209">
        <v>0.78900000000000003</v>
      </c>
      <c r="Q1672" s="209">
        <v>0.78600000000000003</v>
      </c>
      <c r="R1672" s="209">
        <v>5.1326999999999998</v>
      </c>
      <c r="S1672" s="209">
        <v>7.5999999999999998E-2</v>
      </c>
      <c r="T1672" s="209">
        <v>7.8E-2</v>
      </c>
      <c r="U1672" s="209">
        <v>7.1999999999999995E-2</v>
      </c>
      <c r="V1672" s="209">
        <v>7.1999999999999995E-2</v>
      </c>
      <c r="W1672" s="209" t="s">
        <v>148</v>
      </c>
      <c r="X1672" s="209" t="s">
        <v>190</v>
      </c>
      <c r="Y1672" s="209" t="s">
        <v>89</v>
      </c>
      <c r="Z1672" s="209" t="s">
        <v>198</v>
      </c>
    </row>
    <row r="1673" spans="1:26" s="209" customFormat="1" ht="16.5" customHeight="1" x14ac:dyDescent="0.25">
      <c r="A1673" s="207">
        <v>4537</v>
      </c>
      <c r="B1673" s="208">
        <v>43132</v>
      </c>
      <c r="C1673" s="209" t="s">
        <v>235</v>
      </c>
      <c r="D1673" s="209">
        <v>64.599999999999994</v>
      </c>
      <c r="E1673" s="209">
        <v>52</v>
      </c>
      <c r="F1673" s="209" t="s">
        <v>187</v>
      </c>
      <c r="G1673" s="209">
        <v>916148</v>
      </c>
      <c r="H1673" s="209">
        <v>13160</v>
      </c>
      <c r="I1673" s="209">
        <v>33.4</v>
      </c>
      <c r="J1673" s="209">
        <v>65</v>
      </c>
      <c r="K1673" s="209">
        <v>65</v>
      </c>
      <c r="L1673" s="209">
        <v>33</v>
      </c>
      <c r="M1673" s="209">
        <v>0.86018237082066873</v>
      </c>
      <c r="N1673" s="209">
        <v>5.0492999999999997</v>
      </c>
      <c r="O1673" s="209">
        <v>5.2644000000000002</v>
      </c>
      <c r="P1673" s="209">
        <v>0.38</v>
      </c>
      <c r="Q1673" s="209">
        <v>0.36699999999999999</v>
      </c>
      <c r="R1673" s="209">
        <v>5.1821999999999999</v>
      </c>
      <c r="S1673" s="209">
        <v>3.9E-2</v>
      </c>
      <c r="T1673" s="209">
        <v>3.5999999999999997E-2</v>
      </c>
      <c r="U1673" s="209">
        <v>3.2000000000000001E-2</v>
      </c>
      <c r="V1673" s="209">
        <v>3.2000000000000001E-2</v>
      </c>
      <c r="W1673" s="209" t="s">
        <v>148</v>
      </c>
      <c r="X1673" s="209" t="s">
        <v>190</v>
      </c>
      <c r="Y1673" s="209" t="s">
        <v>89</v>
      </c>
      <c r="Z1673" s="209" t="s">
        <v>207</v>
      </c>
    </row>
    <row r="1674" spans="1:26" s="209" customFormat="1" ht="16.5" customHeight="1" x14ac:dyDescent="0.25">
      <c r="A1674" s="207">
        <v>4536</v>
      </c>
      <c r="B1674" s="208">
        <v>43132</v>
      </c>
      <c r="C1674" s="209" t="s">
        <v>679</v>
      </c>
      <c r="D1674" s="209">
        <v>64.599999999999994</v>
      </c>
      <c r="E1674" s="209">
        <v>52</v>
      </c>
      <c r="F1674" s="209" t="s">
        <v>187</v>
      </c>
      <c r="G1674" s="209">
        <v>916148</v>
      </c>
      <c r="H1674" s="209">
        <v>13160</v>
      </c>
      <c r="I1674" s="209">
        <v>35</v>
      </c>
      <c r="J1674" s="209">
        <v>65.5</v>
      </c>
      <c r="K1674" s="209">
        <v>65.5</v>
      </c>
      <c r="L1674" s="209">
        <v>34.5</v>
      </c>
      <c r="M1674" s="209">
        <v>0.85240963855421692</v>
      </c>
      <c r="N1674" s="209">
        <v>5.1452999999999998</v>
      </c>
      <c r="O1674" s="209">
        <v>5.1901999999999999</v>
      </c>
      <c r="P1674" s="209">
        <v>0.29899999999999999</v>
      </c>
      <c r="Q1674" s="209">
        <v>0.26800000000000002</v>
      </c>
      <c r="R1674" s="209">
        <v>5.1821999999999999</v>
      </c>
      <c r="S1674" s="209">
        <v>0.03</v>
      </c>
      <c r="T1674" s="209">
        <v>2.7E-2</v>
      </c>
      <c r="U1674" s="209">
        <v>2.4E-2</v>
      </c>
      <c r="V1674" s="209">
        <v>2.4E-2</v>
      </c>
      <c r="W1674" s="209" t="s">
        <v>148</v>
      </c>
      <c r="X1674" s="209" t="s">
        <v>190</v>
      </c>
      <c r="Y1674" s="209" t="s">
        <v>89</v>
      </c>
      <c r="Z1674" s="209" t="s">
        <v>207</v>
      </c>
    </row>
    <row r="1675" spans="1:26" s="209" customFormat="1" ht="16.5" customHeight="1" x14ac:dyDescent="0.25">
      <c r="A1675" s="207">
        <v>4535</v>
      </c>
      <c r="B1675" s="208">
        <v>43132</v>
      </c>
      <c r="C1675" s="209" t="s">
        <v>236</v>
      </c>
      <c r="D1675" s="209">
        <v>64.599999999999994</v>
      </c>
      <c r="E1675" s="209">
        <v>52</v>
      </c>
      <c r="F1675" s="209" t="s">
        <v>187</v>
      </c>
      <c r="G1675" s="209">
        <v>916148</v>
      </c>
      <c r="H1675" s="209">
        <v>13160</v>
      </c>
      <c r="I1675" s="209">
        <v>35</v>
      </c>
      <c r="J1675" s="209">
        <v>65.5</v>
      </c>
      <c r="K1675" s="209">
        <v>65.5</v>
      </c>
      <c r="L1675" s="209">
        <v>34.5</v>
      </c>
      <c r="M1675" s="209">
        <v>0.85240963855421692</v>
      </c>
      <c r="N1675" s="209">
        <v>5.1692</v>
      </c>
      <c r="O1675" s="209">
        <v>5.2281000000000004</v>
      </c>
      <c r="P1675" s="209">
        <v>0.39200000000000002</v>
      </c>
      <c r="Q1675" s="209">
        <v>0.33200000000000002</v>
      </c>
      <c r="R1675" s="209">
        <v>5.1821999999999999</v>
      </c>
      <c r="S1675" s="209">
        <v>3.9E-2</v>
      </c>
      <c r="T1675" s="209">
        <v>3.3000000000000002E-2</v>
      </c>
      <c r="U1675" s="209">
        <v>3.1E-2</v>
      </c>
      <c r="V1675" s="209">
        <v>3.1E-2</v>
      </c>
      <c r="W1675" s="209" t="s">
        <v>148</v>
      </c>
      <c r="X1675" s="209" t="s">
        <v>190</v>
      </c>
      <c r="Y1675" s="209" t="s">
        <v>89</v>
      </c>
      <c r="Z1675" s="209" t="s">
        <v>207</v>
      </c>
    </row>
    <row r="1676" spans="1:26" s="209" customFormat="1" ht="16.5" customHeight="1" x14ac:dyDescent="0.25">
      <c r="A1676" s="207">
        <v>4534</v>
      </c>
      <c r="B1676" s="208">
        <v>43132</v>
      </c>
      <c r="C1676" s="209" t="s">
        <v>263</v>
      </c>
      <c r="D1676" s="209">
        <v>64.599999999999994</v>
      </c>
      <c r="E1676" s="209">
        <v>52</v>
      </c>
      <c r="F1676" s="209" t="s">
        <v>187</v>
      </c>
      <c r="G1676" s="209">
        <v>916148</v>
      </c>
      <c r="H1676" s="209">
        <v>13160</v>
      </c>
      <c r="I1676" s="209">
        <v>32.799999999999997</v>
      </c>
      <c r="J1676" s="209">
        <v>65</v>
      </c>
      <c r="K1676" s="209">
        <v>65</v>
      </c>
      <c r="L1676" s="209">
        <v>32.4</v>
      </c>
      <c r="M1676" s="209">
        <v>0.86333129957291033</v>
      </c>
      <c r="N1676" s="209">
        <v>5.2710999999999997</v>
      </c>
      <c r="O1676" s="209">
        <v>5.1805000000000003</v>
      </c>
      <c r="P1676" s="209">
        <v>0.42799999999999999</v>
      </c>
      <c r="Q1676" s="209">
        <v>0.39600000000000002</v>
      </c>
      <c r="R1676" s="209">
        <v>5.1821999999999999</v>
      </c>
      <c r="S1676" s="209">
        <v>4.2000000000000003E-2</v>
      </c>
      <c r="T1676" s="209">
        <v>0.04</v>
      </c>
      <c r="U1676" s="209">
        <v>3.5000000000000003E-2</v>
      </c>
      <c r="V1676" s="209">
        <v>3.5000000000000003E-2</v>
      </c>
      <c r="W1676" s="209" t="s">
        <v>148</v>
      </c>
      <c r="X1676" s="209" t="s">
        <v>190</v>
      </c>
      <c r="Y1676" s="209" t="s">
        <v>89</v>
      </c>
      <c r="Z1676" s="209" t="s">
        <v>207</v>
      </c>
    </row>
    <row r="1677" spans="1:26" s="209" customFormat="1" ht="16.5" customHeight="1" x14ac:dyDescent="0.25">
      <c r="A1677" s="207">
        <v>4533</v>
      </c>
      <c r="B1677" s="208">
        <v>43132</v>
      </c>
      <c r="C1677" s="209" t="s">
        <v>233</v>
      </c>
      <c r="D1677" s="209">
        <v>64.599999999999994</v>
      </c>
      <c r="E1677" s="209">
        <v>52</v>
      </c>
      <c r="F1677" s="209" t="s">
        <v>193</v>
      </c>
      <c r="G1677" s="209">
        <v>625212</v>
      </c>
      <c r="H1677" s="209">
        <v>13160</v>
      </c>
      <c r="I1677" s="209">
        <v>22.3</v>
      </c>
      <c r="J1677" s="209">
        <v>114</v>
      </c>
      <c r="K1677" s="209">
        <v>114</v>
      </c>
      <c r="L1677" s="209">
        <v>19.2</v>
      </c>
      <c r="M1677" s="209">
        <v>0.93895155938951569</v>
      </c>
      <c r="N1677" s="209">
        <v>5.1957000000000004</v>
      </c>
      <c r="O1677" s="209">
        <v>5.2018000000000004</v>
      </c>
      <c r="P1677" s="209">
        <v>0.80900000000000005</v>
      </c>
      <c r="Q1677" s="209">
        <v>0.77400000000000002</v>
      </c>
      <c r="R1677" s="209">
        <v>5.1821999999999999</v>
      </c>
      <c r="S1677" s="209">
        <v>8.1000000000000003E-2</v>
      </c>
      <c r="T1677" s="209">
        <v>7.6999999999999999E-2</v>
      </c>
      <c r="U1677" s="209">
        <v>7.3999999999999996E-2</v>
      </c>
      <c r="V1677" s="209">
        <v>7.3999999999999996E-2</v>
      </c>
      <c r="W1677" s="209" t="s">
        <v>148</v>
      </c>
      <c r="X1677" s="209" t="s">
        <v>190</v>
      </c>
      <c r="Y1677" s="209" t="s">
        <v>89</v>
      </c>
      <c r="Z1677" s="209" t="s">
        <v>198</v>
      </c>
    </row>
    <row r="1678" spans="1:26" s="209" customFormat="1" ht="16.5" customHeight="1" x14ac:dyDescent="0.25">
      <c r="A1678" s="207">
        <v>4532</v>
      </c>
      <c r="B1678" s="208">
        <v>43132</v>
      </c>
      <c r="C1678" s="209" t="s">
        <v>1007</v>
      </c>
      <c r="D1678" s="209">
        <v>64.599999999999994</v>
      </c>
      <c r="E1678" s="209">
        <v>52</v>
      </c>
      <c r="F1678" s="209" t="s">
        <v>193</v>
      </c>
      <c r="G1678" s="209">
        <v>625212</v>
      </c>
      <c r="H1678" s="209">
        <v>13160</v>
      </c>
      <c r="I1678" s="209">
        <v>22.3</v>
      </c>
      <c r="J1678" s="209">
        <v>114</v>
      </c>
      <c r="K1678" s="209">
        <v>114</v>
      </c>
      <c r="L1678" s="209">
        <v>19.2</v>
      </c>
      <c r="M1678" s="209">
        <v>0.93895155938951569</v>
      </c>
      <c r="N1678" s="209">
        <v>5.2470999999999997</v>
      </c>
      <c r="O1678" s="209">
        <v>5.3002000000000002</v>
      </c>
      <c r="P1678" s="209">
        <v>0.79800000000000004</v>
      </c>
      <c r="Q1678" s="209">
        <v>0.73</v>
      </c>
      <c r="R1678" s="209">
        <v>5.1821999999999999</v>
      </c>
      <c r="S1678" s="209">
        <v>7.9000000000000001E-2</v>
      </c>
      <c r="T1678" s="209">
        <v>7.0999999999999994E-2</v>
      </c>
      <c r="U1678" s="209">
        <v>7.0000000000000007E-2</v>
      </c>
      <c r="V1678" s="209">
        <v>7.0000000000000007E-2</v>
      </c>
      <c r="W1678" s="209" t="s">
        <v>148</v>
      </c>
      <c r="X1678" s="209" t="s">
        <v>190</v>
      </c>
      <c r="Y1678" s="209" t="s">
        <v>89</v>
      </c>
      <c r="Z1678" s="209" t="s">
        <v>198</v>
      </c>
    </row>
    <row r="1679" spans="1:26" s="209" customFormat="1" ht="16.5" customHeight="1" x14ac:dyDescent="0.25">
      <c r="A1679" s="207">
        <v>4531</v>
      </c>
      <c r="B1679" s="208">
        <v>43132</v>
      </c>
      <c r="C1679" s="209" t="s">
        <v>229</v>
      </c>
      <c r="D1679" s="209">
        <v>64.599999999999994</v>
      </c>
      <c r="E1679" s="209">
        <v>52</v>
      </c>
      <c r="F1679" s="209" t="s">
        <v>193</v>
      </c>
      <c r="G1679" s="209">
        <v>625212</v>
      </c>
      <c r="H1679" s="209">
        <v>13160</v>
      </c>
      <c r="I1679" s="209">
        <v>23.5</v>
      </c>
      <c r="J1679" s="209">
        <v>114</v>
      </c>
      <c r="K1679" s="209">
        <v>114</v>
      </c>
      <c r="L1679" s="209">
        <v>20.3</v>
      </c>
      <c r="M1679" s="209">
        <v>0.9321475625823451</v>
      </c>
      <c r="N1679" s="209">
        <v>5.16</v>
      </c>
      <c r="O1679" s="209">
        <v>5.2591099999999997</v>
      </c>
      <c r="P1679" s="209">
        <v>0.66</v>
      </c>
      <c r="Q1679" s="209">
        <v>0.73899999999999999</v>
      </c>
      <c r="R1679" s="209">
        <v>5.1821999999999999</v>
      </c>
      <c r="S1679" s="209">
        <v>6.6000000000000003E-2</v>
      </c>
      <c r="T1679" s="209">
        <v>7.2999999999999995E-2</v>
      </c>
      <c r="U1679" s="209">
        <v>6.5000000000000002E-2</v>
      </c>
      <c r="V1679" s="209">
        <v>6.5000000000000002E-2</v>
      </c>
      <c r="W1679" s="209" t="s">
        <v>148</v>
      </c>
      <c r="X1679" s="209" t="s">
        <v>190</v>
      </c>
      <c r="Y1679" s="209" t="s">
        <v>89</v>
      </c>
      <c r="Z1679" s="209" t="s">
        <v>198</v>
      </c>
    </row>
    <row r="1680" spans="1:26" s="209" customFormat="1" ht="16.5" customHeight="1" x14ac:dyDescent="0.25">
      <c r="A1680" s="207">
        <v>4530</v>
      </c>
      <c r="B1680" s="208">
        <v>43132</v>
      </c>
      <c r="C1680" s="209" t="s">
        <v>1209</v>
      </c>
      <c r="D1680" s="209">
        <v>64.599999999999994</v>
      </c>
      <c r="E1680" s="209">
        <v>52</v>
      </c>
      <c r="F1680" s="209" t="s">
        <v>193</v>
      </c>
      <c r="G1680" s="209">
        <v>625212</v>
      </c>
      <c r="H1680" s="209">
        <v>13160</v>
      </c>
      <c r="I1680" s="209">
        <v>22.9</v>
      </c>
      <c r="J1680" s="209">
        <v>114</v>
      </c>
      <c r="K1680" s="209">
        <v>114</v>
      </c>
      <c r="L1680" s="209">
        <v>19.7</v>
      </c>
      <c r="M1680" s="209">
        <v>0.93584656084656093</v>
      </c>
      <c r="N1680" s="209">
        <v>5.2385000000000002</v>
      </c>
      <c r="O1680" s="209">
        <v>5.0876000000000001</v>
      </c>
      <c r="P1680" s="209">
        <v>0.84199999999999997</v>
      </c>
      <c r="Q1680" s="209">
        <v>0.82299999999999995</v>
      </c>
      <c r="R1680" s="209">
        <v>5.1821999999999999</v>
      </c>
      <c r="S1680" s="209">
        <v>8.3000000000000004E-2</v>
      </c>
      <c r="T1680" s="209">
        <v>8.4000000000000005E-2</v>
      </c>
      <c r="U1680" s="209">
        <v>7.8E-2</v>
      </c>
      <c r="V1680" s="209">
        <v>7.8E-2</v>
      </c>
      <c r="W1680" s="209" t="s">
        <v>148</v>
      </c>
      <c r="X1680" s="209" t="s">
        <v>190</v>
      </c>
      <c r="Y1680" s="209" t="s">
        <v>89</v>
      </c>
      <c r="Z1680" s="209" t="s">
        <v>198</v>
      </c>
    </row>
    <row r="1681" spans="1:26" s="209" customFormat="1" ht="16.5" customHeight="1" x14ac:dyDescent="0.25">
      <c r="A1681" s="207">
        <v>4529</v>
      </c>
      <c r="B1681" s="208">
        <v>43132</v>
      </c>
      <c r="C1681" s="209" t="s">
        <v>1208</v>
      </c>
      <c r="D1681" s="209">
        <v>64.599999999999994</v>
      </c>
      <c r="E1681" s="209">
        <v>52</v>
      </c>
      <c r="F1681" s="209" t="s">
        <v>193</v>
      </c>
      <c r="G1681" s="209">
        <v>625212</v>
      </c>
      <c r="H1681" s="209">
        <v>13160</v>
      </c>
      <c r="I1681" s="209">
        <v>23.5</v>
      </c>
      <c r="J1681" s="209">
        <v>114</v>
      </c>
      <c r="K1681" s="209">
        <v>114</v>
      </c>
      <c r="L1681" s="209">
        <v>20.3</v>
      </c>
      <c r="M1681" s="209">
        <v>0.9321475625823451</v>
      </c>
      <c r="N1681" s="209">
        <v>5.1292999999999997</v>
      </c>
      <c r="O1681" s="209">
        <v>5.2104999999999997</v>
      </c>
      <c r="P1681" s="209">
        <v>0.78600000000000003</v>
      </c>
      <c r="Q1681" s="209">
        <v>0.79300000000000004</v>
      </c>
      <c r="R1681" s="209">
        <v>5.1821999999999999</v>
      </c>
      <c r="S1681" s="209">
        <v>7.9000000000000001E-2</v>
      </c>
      <c r="T1681" s="209">
        <v>7.9000000000000001E-2</v>
      </c>
      <c r="U1681" s="209">
        <v>7.3999999999999996E-2</v>
      </c>
      <c r="V1681" s="209">
        <v>7.3999999999999996E-2</v>
      </c>
      <c r="W1681" s="209" t="s">
        <v>148</v>
      </c>
      <c r="X1681" s="209" t="s">
        <v>190</v>
      </c>
      <c r="Y1681" s="209" t="s">
        <v>89</v>
      </c>
      <c r="Z1681" s="209" t="s">
        <v>198</v>
      </c>
    </row>
    <row r="1682" spans="1:26" s="209" customFormat="1" ht="16.5" customHeight="1" x14ac:dyDescent="0.25">
      <c r="A1682" s="207">
        <v>4528</v>
      </c>
      <c r="B1682" s="208">
        <v>43131</v>
      </c>
      <c r="C1682" s="209" t="s">
        <v>1142</v>
      </c>
      <c r="D1682" s="209">
        <v>67.8</v>
      </c>
      <c r="E1682" s="209">
        <v>60</v>
      </c>
      <c r="F1682" s="209" t="s">
        <v>187</v>
      </c>
      <c r="G1682" s="209">
        <v>916148</v>
      </c>
      <c r="H1682" s="209">
        <v>13160</v>
      </c>
      <c r="I1682" s="209">
        <v>33.1</v>
      </c>
      <c r="J1682" s="209">
        <v>68.5</v>
      </c>
      <c r="K1682" s="209">
        <v>68.5</v>
      </c>
      <c r="L1682" s="209">
        <v>32.4</v>
      </c>
      <c r="M1682" s="209">
        <v>0.86333129957291033</v>
      </c>
      <c r="N1682" s="209">
        <v>5.0448000000000004</v>
      </c>
      <c r="O1682" s="209">
        <v>5.2191999999999998</v>
      </c>
      <c r="P1682" s="209">
        <v>0.28599999999999998</v>
      </c>
      <c r="Q1682" s="209">
        <v>0.219</v>
      </c>
      <c r="R1682" s="209">
        <v>5.1944999999999997</v>
      </c>
      <c r="S1682" s="209">
        <v>2.9000000000000001E-2</v>
      </c>
      <c r="T1682" s="209">
        <v>2.1999999999999999E-2</v>
      </c>
      <c r="U1682" s="209">
        <v>2.1999999999999999E-2</v>
      </c>
      <c r="V1682" s="209">
        <v>2.1999999999999999E-2</v>
      </c>
      <c r="W1682" s="209" t="s">
        <v>148</v>
      </c>
      <c r="X1682" s="209" t="s">
        <v>190</v>
      </c>
      <c r="Y1682" s="209" t="s">
        <v>89</v>
      </c>
      <c r="Z1682" s="209" t="s">
        <v>207</v>
      </c>
    </row>
    <row r="1683" spans="1:26" s="209" customFormat="1" ht="16.5" customHeight="1" x14ac:dyDescent="0.25">
      <c r="A1683" s="207">
        <v>4527</v>
      </c>
      <c r="B1683" s="208">
        <v>43131</v>
      </c>
      <c r="C1683" s="209" t="s">
        <v>1207</v>
      </c>
      <c r="D1683" s="209">
        <v>67.8</v>
      </c>
      <c r="E1683" s="209">
        <v>60</v>
      </c>
      <c r="F1683" s="209" t="s">
        <v>193</v>
      </c>
      <c r="G1683" s="209">
        <v>625212</v>
      </c>
      <c r="H1683" s="209">
        <v>13160</v>
      </c>
      <c r="I1683" s="209">
        <v>23.1</v>
      </c>
      <c r="J1683" s="209">
        <v>114.5</v>
      </c>
      <c r="K1683" s="209">
        <v>114.5</v>
      </c>
      <c r="L1683" s="209">
        <v>19.899999999999999</v>
      </c>
      <c r="M1683" s="209">
        <v>0.93461030383091148</v>
      </c>
      <c r="N1683" s="209">
        <v>5.2737999999999996</v>
      </c>
      <c r="O1683" s="209">
        <v>5.0872000000000002</v>
      </c>
      <c r="P1683" s="209">
        <v>0.79800000000000004</v>
      </c>
      <c r="Q1683" s="209">
        <v>0.76200000000000001</v>
      </c>
      <c r="R1683" s="209">
        <v>5.1944999999999997</v>
      </c>
      <c r="S1683" s="209">
        <v>7.9000000000000001E-2</v>
      </c>
      <c r="T1683" s="209">
        <v>7.8E-2</v>
      </c>
      <c r="U1683" s="209">
        <v>7.2999999999999995E-2</v>
      </c>
      <c r="V1683" s="209">
        <v>7.2999999999999995E-2</v>
      </c>
      <c r="W1683" s="209" t="s">
        <v>148</v>
      </c>
      <c r="X1683" s="209" t="s">
        <v>190</v>
      </c>
      <c r="Y1683" s="209" t="s">
        <v>89</v>
      </c>
      <c r="Z1683" s="209" t="s">
        <v>198</v>
      </c>
    </row>
    <row r="1684" spans="1:26" s="209" customFormat="1" ht="16.5" customHeight="1" x14ac:dyDescent="0.25">
      <c r="A1684" s="207">
        <v>4526</v>
      </c>
      <c r="B1684" s="208">
        <v>43131</v>
      </c>
      <c r="C1684" s="209" t="s">
        <v>669</v>
      </c>
      <c r="D1684" s="209">
        <v>67.8</v>
      </c>
      <c r="E1684" s="209">
        <v>60</v>
      </c>
      <c r="F1684" s="209" t="s">
        <v>187</v>
      </c>
      <c r="G1684" s="209">
        <v>916148</v>
      </c>
      <c r="H1684" s="209">
        <v>13160</v>
      </c>
      <c r="I1684" s="209">
        <v>33.700000000000003</v>
      </c>
      <c r="J1684" s="209">
        <v>69</v>
      </c>
      <c r="K1684" s="209">
        <v>69</v>
      </c>
      <c r="L1684" s="209">
        <v>32.9</v>
      </c>
      <c r="M1684" s="209">
        <v>0.86070559610705588</v>
      </c>
      <c r="N1684" s="209">
        <v>5.1313000000000004</v>
      </c>
      <c r="O1684" s="209">
        <v>5.1745000000000001</v>
      </c>
      <c r="P1684" s="209">
        <v>0.28999999999999998</v>
      </c>
      <c r="Q1684" s="209">
        <v>0.254</v>
      </c>
      <c r="R1684" s="209">
        <v>5.1944999999999997</v>
      </c>
      <c r="S1684" s="209">
        <v>2.9000000000000001E-2</v>
      </c>
      <c r="T1684" s="209">
        <v>2.5000000000000001E-2</v>
      </c>
      <c r="U1684" s="209">
        <v>2.3E-2</v>
      </c>
      <c r="V1684" s="209">
        <v>2.3E-2</v>
      </c>
      <c r="W1684" s="209" t="s">
        <v>148</v>
      </c>
      <c r="X1684" s="209" t="s">
        <v>190</v>
      </c>
      <c r="Y1684" s="209" t="s">
        <v>89</v>
      </c>
      <c r="Z1684" s="209" t="s">
        <v>207</v>
      </c>
    </row>
    <row r="1685" spans="1:26" s="209" customFormat="1" ht="16.5" customHeight="1" x14ac:dyDescent="0.25">
      <c r="A1685" s="207">
        <v>4525</v>
      </c>
      <c r="B1685" s="208">
        <v>43131</v>
      </c>
      <c r="C1685" s="209" t="s">
        <v>1206</v>
      </c>
      <c r="D1685" s="209">
        <v>67.8</v>
      </c>
      <c r="E1685" s="209">
        <v>60</v>
      </c>
      <c r="F1685" s="209" t="s">
        <v>193</v>
      </c>
      <c r="G1685" s="209">
        <v>625212</v>
      </c>
      <c r="H1685" s="209">
        <v>13160</v>
      </c>
      <c r="I1685" s="209">
        <v>23.4</v>
      </c>
      <c r="J1685" s="209">
        <v>114.5</v>
      </c>
      <c r="K1685" s="209">
        <v>114.5</v>
      </c>
      <c r="L1685" s="209">
        <v>20.2</v>
      </c>
      <c r="M1685" s="209">
        <v>0.93276203032300598</v>
      </c>
      <c r="N1685" s="209">
        <v>5.1681999999999997</v>
      </c>
      <c r="O1685" s="209">
        <v>5.1009000000000002</v>
      </c>
      <c r="P1685" s="209">
        <v>0.879</v>
      </c>
      <c r="Q1685" s="209">
        <v>0.88600000000000001</v>
      </c>
      <c r="R1685" s="209">
        <v>5.1944999999999997</v>
      </c>
      <c r="S1685" s="209">
        <v>8.7999999999999995E-2</v>
      </c>
      <c r="T1685" s="209">
        <v>0.09</v>
      </c>
      <c r="U1685" s="209">
        <v>8.3000000000000004E-2</v>
      </c>
      <c r="V1685" s="209">
        <v>8.3000000000000004E-2</v>
      </c>
      <c r="W1685" s="209" t="s">
        <v>148</v>
      </c>
      <c r="X1685" s="209" t="s">
        <v>190</v>
      </c>
      <c r="Y1685" s="209" t="s">
        <v>89</v>
      </c>
      <c r="Z1685" s="209" t="s">
        <v>198</v>
      </c>
    </row>
    <row r="1686" spans="1:26" s="209" customFormat="1" ht="16.5" customHeight="1" x14ac:dyDescent="0.25">
      <c r="A1686" s="207">
        <v>4524</v>
      </c>
      <c r="B1686" s="208">
        <v>43131</v>
      </c>
      <c r="C1686" s="209" t="s">
        <v>1123</v>
      </c>
      <c r="D1686" s="209">
        <v>67.8</v>
      </c>
      <c r="E1686" s="209">
        <v>60</v>
      </c>
      <c r="F1686" s="209" t="s">
        <v>193</v>
      </c>
      <c r="G1686" s="209">
        <v>625212</v>
      </c>
      <c r="H1686" s="209">
        <v>13160</v>
      </c>
      <c r="I1686" s="209">
        <v>23.4</v>
      </c>
      <c r="J1686" s="209">
        <v>114.5</v>
      </c>
      <c r="K1686" s="209">
        <v>114.5</v>
      </c>
      <c r="L1686" s="209">
        <v>20.2</v>
      </c>
      <c r="M1686" s="209">
        <v>0.93276203032300598</v>
      </c>
      <c r="N1686" s="209">
        <v>5.2813999999999997</v>
      </c>
      <c r="O1686" s="209">
        <v>5.1163999999999996</v>
      </c>
      <c r="P1686" s="209">
        <v>0.83399999999999996</v>
      </c>
      <c r="Q1686" s="209">
        <v>0.83899999999999997</v>
      </c>
      <c r="R1686" s="209">
        <v>5.1944999999999997</v>
      </c>
      <c r="S1686" s="209">
        <v>8.2000000000000003E-2</v>
      </c>
      <c r="T1686" s="209">
        <v>8.5000000000000006E-2</v>
      </c>
      <c r="U1686" s="209">
        <v>7.8E-2</v>
      </c>
      <c r="V1686" s="209">
        <v>7.8E-2</v>
      </c>
      <c r="W1686" s="209">
        <v>0</v>
      </c>
      <c r="X1686" s="209">
        <v>0</v>
      </c>
      <c r="Y1686" s="209" t="s">
        <v>89</v>
      </c>
      <c r="Z1686" s="209" t="s">
        <v>198</v>
      </c>
    </row>
    <row r="1687" spans="1:26" s="209" customFormat="1" ht="16.5" customHeight="1" x14ac:dyDescent="0.25">
      <c r="A1687" s="207">
        <v>4523</v>
      </c>
      <c r="B1687" s="208">
        <v>43131</v>
      </c>
      <c r="C1687" s="209" t="s">
        <v>1205</v>
      </c>
      <c r="D1687" s="209">
        <v>67.8</v>
      </c>
      <c r="E1687" s="209">
        <v>60</v>
      </c>
      <c r="F1687" s="209" t="s">
        <v>193</v>
      </c>
      <c r="G1687" s="209">
        <v>625212</v>
      </c>
      <c r="H1687" s="209">
        <v>13160</v>
      </c>
      <c r="I1687" s="209">
        <v>23.4</v>
      </c>
      <c r="J1687" s="209">
        <v>114</v>
      </c>
      <c r="K1687" s="209">
        <v>114</v>
      </c>
      <c r="L1687" s="209">
        <v>20.2</v>
      </c>
      <c r="M1687" s="209">
        <v>0.93276203032300598</v>
      </c>
      <c r="N1687" s="209">
        <v>5.0956999999999999</v>
      </c>
      <c r="O1687" s="209">
        <v>5.194</v>
      </c>
      <c r="P1687" s="209">
        <v>0.879</v>
      </c>
      <c r="Q1687" s="209">
        <v>0.84299999999999997</v>
      </c>
      <c r="R1687" s="209">
        <v>5.1944999999999997</v>
      </c>
      <c r="S1687" s="209">
        <v>0.09</v>
      </c>
      <c r="T1687" s="209">
        <v>8.4000000000000005E-2</v>
      </c>
      <c r="U1687" s="209">
        <v>8.1000000000000003E-2</v>
      </c>
      <c r="V1687" s="209">
        <v>8.1000000000000003E-2</v>
      </c>
      <c r="W1687" s="209" t="s">
        <v>148</v>
      </c>
      <c r="X1687" s="209" t="s">
        <v>190</v>
      </c>
      <c r="Y1687" s="209" t="s">
        <v>89</v>
      </c>
      <c r="Z1687" s="209" t="s">
        <v>198</v>
      </c>
    </row>
    <row r="1688" spans="1:26" s="209" customFormat="1" ht="16.5" customHeight="1" x14ac:dyDescent="0.25">
      <c r="A1688" s="207">
        <v>4522</v>
      </c>
      <c r="B1688" s="208">
        <v>43131</v>
      </c>
      <c r="C1688" s="209" t="s">
        <v>803</v>
      </c>
      <c r="D1688" s="209">
        <v>67.8</v>
      </c>
      <c r="E1688" s="209">
        <v>60</v>
      </c>
      <c r="F1688" s="209" t="s">
        <v>187</v>
      </c>
      <c r="G1688" s="209">
        <v>916148</v>
      </c>
      <c r="H1688" s="209">
        <v>13160</v>
      </c>
      <c r="I1688" s="209">
        <v>33.700000000000003</v>
      </c>
      <c r="J1688" s="209">
        <v>68.5</v>
      </c>
      <c r="K1688" s="209">
        <v>68.5</v>
      </c>
      <c r="L1688" s="209">
        <v>33</v>
      </c>
      <c r="M1688" s="209">
        <v>0.86018237082066873</v>
      </c>
      <c r="N1688" s="209">
        <v>5.2934999999999999</v>
      </c>
      <c r="O1688" s="209">
        <v>5.1204000000000001</v>
      </c>
      <c r="P1688" s="209">
        <v>0.75900000000000001</v>
      </c>
      <c r="Q1688" s="209">
        <v>0.71599999999999997</v>
      </c>
      <c r="R1688" s="209">
        <v>5.1944999999999997</v>
      </c>
      <c r="S1688" s="209">
        <v>7.3999999999999996E-2</v>
      </c>
      <c r="T1688" s="209">
        <v>7.2999999999999995E-2</v>
      </c>
      <c r="U1688" s="209">
        <v>6.3E-2</v>
      </c>
      <c r="V1688" s="209">
        <v>6.3E-2</v>
      </c>
      <c r="W1688" s="209" t="s">
        <v>148</v>
      </c>
      <c r="X1688" s="209" t="s">
        <v>190</v>
      </c>
      <c r="Y1688" s="209" t="s">
        <v>89</v>
      </c>
      <c r="Z1688" s="209" t="s">
        <v>207</v>
      </c>
    </row>
    <row r="1689" spans="1:26" s="209" customFormat="1" ht="16.5" customHeight="1" x14ac:dyDescent="0.25">
      <c r="A1689" s="207">
        <v>4521</v>
      </c>
      <c r="B1689" s="208">
        <v>43131</v>
      </c>
      <c r="C1689" s="209" t="s">
        <v>232</v>
      </c>
      <c r="D1689" s="209">
        <v>67.8</v>
      </c>
      <c r="E1689" s="209">
        <v>60</v>
      </c>
      <c r="F1689" s="209" t="s">
        <v>187</v>
      </c>
      <c r="G1689" s="209">
        <v>916148</v>
      </c>
      <c r="H1689" s="209">
        <v>13160</v>
      </c>
      <c r="I1689" s="209">
        <v>33.299999999999997</v>
      </c>
      <c r="J1689" s="209">
        <v>68</v>
      </c>
      <c r="K1689" s="209">
        <v>68</v>
      </c>
      <c r="L1689" s="209">
        <v>32.6</v>
      </c>
      <c r="M1689" s="209">
        <v>0.86227909811090797</v>
      </c>
      <c r="N1689" s="209">
        <v>5.1733000000000002</v>
      </c>
      <c r="O1689" s="209">
        <v>5.1985000000000001</v>
      </c>
      <c r="P1689" s="209">
        <v>0.308</v>
      </c>
      <c r="Q1689" s="209">
        <v>0.26400000000000001</v>
      </c>
      <c r="R1689" s="209">
        <v>5.1944999999999997</v>
      </c>
      <c r="S1689" s="209">
        <v>3.1E-2</v>
      </c>
      <c r="T1689" s="209">
        <v>2.5999999999999999E-2</v>
      </c>
      <c r="U1689" s="209">
        <v>2.5000000000000001E-2</v>
      </c>
      <c r="V1689" s="209">
        <v>2.5000000000000001E-2</v>
      </c>
      <c r="W1689" s="209" t="s">
        <v>148</v>
      </c>
      <c r="X1689" s="209" t="s">
        <v>190</v>
      </c>
      <c r="Y1689" s="209" t="s">
        <v>89</v>
      </c>
      <c r="Z1689" s="209" t="s">
        <v>207</v>
      </c>
    </row>
    <row r="1690" spans="1:26" s="209" customFormat="1" ht="16.5" customHeight="1" x14ac:dyDescent="0.25">
      <c r="A1690" s="207">
        <v>4520</v>
      </c>
      <c r="B1690" s="208">
        <v>43130</v>
      </c>
      <c r="C1690" s="209" t="s">
        <v>992</v>
      </c>
      <c r="D1690" s="209">
        <v>64.8</v>
      </c>
      <c r="E1690" s="209">
        <v>54</v>
      </c>
      <c r="F1690" s="209" t="s">
        <v>193</v>
      </c>
      <c r="G1690" s="209">
        <v>625212</v>
      </c>
      <c r="H1690" s="209">
        <v>13160</v>
      </c>
      <c r="I1690" s="209">
        <v>23.1</v>
      </c>
      <c r="J1690" s="209">
        <v>114.5</v>
      </c>
      <c r="K1690" s="209">
        <v>114.5</v>
      </c>
      <c r="L1690" s="209">
        <v>19.899999999999999</v>
      </c>
      <c r="M1690" s="209">
        <v>0.93461030383091148</v>
      </c>
      <c r="N1690" s="209">
        <v>5.0975999999999999</v>
      </c>
      <c r="O1690" s="209">
        <v>5.1938000000000004</v>
      </c>
      <c r="P1690" s="209">
        <v>0.71799999999999997</v>
      </c>
      <c r="Q1690" s="209">
        <v>0.70199999999999996</v>
      </c>
      <c r="R1690" s="209">
        <v>5.2026000000000003</v>
      </c>
      <c r="S1690" s="209">
        <v>7.2999999999999995E-2</v>
      </c>
      <c r="T1690" s="209">
        <v>7.0000000000000007E-2</v>
      </c>
      <c r="U1690" s="209">
        <v>6.7000000000000004E-2</v>
      </c>
      <c r="V1690" s="209">
        <v>6.7000000000000004E-2</v>
      </c>
      <c r="W1690" s="209" t="s">
        <v>148</v>
      </c>
      <c r="X1690" s="209" t="s">
        <v>190</v>
      </c>
      <c r="Y1690" s="209" t="s">
        <v>89</v>
      </c>
      <c r="Z1690" s="209" t="s">
        <v>198</v>
      </c>
    </row>
    <row r="1691" spans="1:26" s="209" customFormat="1" ht="16.5" customHeight="1" x14ac:dyDescent="0.25">
      <c r="A1691" s="207">
        <v>4519</v>
      </c>
      <c r="B1691" s="208">
        <v>43130</v>
      </c>
      <c r="C1691" s="209" t="s">
        <v>1204</v>
      </c>
      <c r="D1691" s="209">
        <v>68</v>
      </c>
      <c r="E1691" s="209">
        <v>65</v>
      </c>
      <c r="F1691" s="209" t="s">
        <v>193</v>
      </c>
      <c r="G1691" s="209">
        <v>625212</v>
      </c>
      <c r="H1691" s="209">
        <v>13160</v>
      </c>
      <c r="I1691" s="209">
        <v>23.1</v>
      </c>
      <c r="J1691" s="209">
        <v>114.5</v>
      </c>
      <c r="K1691" s="209">
        <v>114.5</v>
      </c>
      <c r="L1691" s="209">
        <v>19.899999999999999</v>
      </c>
      <c r="M1691" s="209">
        <v>0.93461030383091148</v>
      </c>
      <c r="N1691" s="209">
        <v>5.2518000000000002</v>
      </c>
      <c r="O1691" s="209">
        <v>5.0673000000000004</v>
      </c>
      <c r="P1691" s="209">
        <v>0.84499999999999997</v>
      </c>
      <c r="Q1691" s="209">
        <v>0.83899999999999997</v>
      </c>
      <c r="R1691" s="209">
        <v>5.2026000000000003</v>
      </c>
      <c r="S1691" s="209">
        <v>8.4000000000000005E-2</v>
      </c>
      <c r="T1691" s="209">
        <v>8.5999999999999993E-2</v>
      </c>
      <c r="U1691" s="209">
        <v>7.9000000000000001E-2</v>
      </c>
      <c r="V1691" s="209">
        <v>7.9000000000000001E-2</v>
      </c>
      <c r="W1691" s="209" t="s">
        <v>148</v>
      </c>
      <c r="X1691" s="209" t="s">
        <v>190</v>
      </c>
      <c r="Y1691" s="209" t="s">
        <v>89</v>
      </c>
      <c r="Z1691" s="209" t="s">
        <v>198</v>
      </c>
    </row>
    <row r="1692" spans="1:26" s="209" customFormat="1" ht="16.5" customHeight="1" x14ac:dyDescent="0.25">
      <c r="A1692" s="207">
        <v>4518</v>
      </c>
      <c r="B1692" s="208">
        <v>43130</v>
      </c>
      <c r="C1692" s="209" t="s">
        <v>1033</v>
      </c>
      <c r="D1692" s="209">
        <v>68</v>
      </c>
      <c r="E1692" s="209">
        <v>65</v>
      </c>
      <c r="F1692" s="209" t="s">
        <v>193</v>
      </c>
      <c r="G1692" s="209">
        <v>625212</v>
      </c>
      <c r="H1692" s="209">
        <v>13160</v>
      </c>
      <c r="I1692" s="209">
        <v>23.1</v>
      </c>
      <c r="J1692" s="209">
        <v>114.5</v>
      </c>
      <c r="K1692" s="209">
        <v>114.5</v>
      </c>
      <c r="L1692" s="209">
        <v>19.899999999999999</v>
      </c>
      <c r="M1692" s="209">
        <v>0.93461030383091148</v>
      </c>
      <c r="N1692" s="209">
        <v>5.1810999999999998</v>
      </c>
      <c r="O1692" s="209">
        <v>5.2046000000000001</v>
      </c>
      <c r="P1692" s="209">
        <v>0.83199999999999996</v>
      </c>
      <c r="Q1692" s="209">
        <v>0.82399999999999995</v>
      </c>
      <c r="R1692" s="209">
        <v>5.2026000000000003</v>
      </c>
      <c r="S1692" s="209">
        <v>8.4000000000000005E-2</v>
      </c>
      <c r="T1692" s="209">
        <v>8.2000000000000003E-2</v>
      </c>
      <c r="U1692" s="209">
        <v>7.8E-2</v>
      </c>
      <c r="V1692" s="209">
        <v>7.8E-2</v>
      </c>
      <c r="W1692" s="209" t="s">
        <v>148</v>
      </c>
      <c r="X1692" s="209" t="s">
        <v>190</v>
      </c>
      <c r="Y1692" s="209" t="s">
        <v>89</v>
      </c>
      <c r="Z1692" s="209" t="s">
        <v>198</v>
      </c>
    </row>
    <row r="1693" spans="1:26" s="209" customFormat="1" ht="16.5" customHeight="1" x14ac:dyDescent="0.25">
      <c r="A1693" s="207">
        <v>4517</v>
      </c>
      <c r="B1693" s="208">
        <v>43130</v>
      </c>
      <c r="C1693" s="209" t="s">
        <v>950</v>
      </c>
      <c r="D1693" s="209">
        <v>68</v>
      </c>
      <c r="E1693" s="209">
        <v>65</v>
      </c>
      <c r="F1693" s="209" t="s">
        <v>193</v>
      </c>
      <c r="G1693" s="209">
        <v>625212</v>
      </c>
      <c r="H1693" s="209">
        <v>13160</v>
      </c>
      <c r="I1693" s="209">
        <v>23.1</v>
      </c>
      <c r="J1693" s="209">
        <v>114.5</v>
      </c>
      <c r="K1693" s="209">
        <v>114.5</v>
      </c>
      <c r="L1693" s="209">
        <v>19.899999999999999</v>
      </c>
      <c r="M1693" s="209">
        <v>0.93461030383091148</v>
      </c>
      <c r="N1693" s="209">
        <v>5.2493999999999996</v>
      </c>
      <c r="O1693" s="209">
        <v>5.1005000000000003</v>
      </c>
      <c r="P1693" s="209">
        <v>0.78</v>
      </c>
      <c r="Q1693" s="209">
        <v>0.81299999999999994</v>
      </c>
      <c r="R1693" s="209">
        <v>5.2026000000000003</v>
      </c>
      <c r="S1693" s="209">
        <v>7.6999999999999999E-2</v>
      </c>
      <c r="T1693" s="209">
        <v>8.3000000000000004E-2</v>
      </c>
      <c r="U1693" s="209">
        <v>7.4999999999999997E-2</v>
      </c>
      <c r="V1693" s="209">
        <v>7.4999999999999997E-2</v>
      </c>
      <c r="W1693" s="209" t="s">
        <v>148</v>
      </c>
      <c r="X1693" s="209" t="s">
        <v>190</v>
      </c>
      <c r="Y1693" s="209" t="s">
        <v>89</v>
      </c>
      <c r="Z1693" s="209" t="s">
        <v>198</v>
      </c>
    </row>
    <row r="1694" spans="1:26" s="209" customFormat="1" ht="16.5" customHeight="1" x14ac:dyDescent="0.25">
      <c r="A1694" s="207">
        <v>4516</v>
      </c>
      <c r="B1694" s="208">
        <v>43130</v>
      </c>
      <c r="C1694" s="209" t="s">
        <v>810</v>
      </c>
      <c r="D1694" s="209">
        <v>68</v>
      </c>
      <c r="E1694" s="209">
        <v>65</v>
      </c>
      <c r="F1694" s="209" t="s">
        <v>187</v>
      </c>
      <c r="G1694" s="209">
        <v>916148</v>
      </c>
      <c r="H1694" s="209">
        <v>13160</v>
      </c>
      <c r="I1694" s="209">
        <v>33.700000000000003</v>
      </c>
      <c r="J1694" s="209">
        <v>69</v>
      </c>
      <c r="K1694" s="209">
        <v>69</v>
      </c>
      <c r="L1694" s="209">
        <v>32.9</v>
      </c>
      <c r="M1694" s="209">
        <v>0.86070559610705588</v>
      </c>
      <c r="N1694" s="209">
        <v>5.1891999999999996</v>
      </c>
      <c r="O1694" s="209">
        <v>5.3726000000000003</v>
      </c>
      <c r="P1694" s="209">
        <v>0.41699999999999998</v>
      </c>
      <c r="Q1694" s="209">
        <v>0.35199999999999998</v>
      </c>
      <c r="R1694" s="209">
        <v>5.2026000000000003</v>
      </c>
      <c r="S1694" s="209">
        <v>4.2000000000000003E-2</v>
      </c>
      <c r="T1694" s="209">
        <v>3.4000000000000002E-2</v>
      </c>
      <c r="U1694" s="209">
        <v>3.3000000000000002E-2</v>
      </c>
      <c r="V1694" s="209">
        <v>3.3000000000000002E-2</v>
      </c>
      <c r="W1694" s="209" t="s">
        <v>148</v>
      </c>
      <c r="X1694" s="209" t="s">
        <v>190</v>
      </c>
      <c r="Y1694" s="209" t="s">
        <v>89</v>
      </c>
      <c r="Z1694" s="209" t="s">
        <v>207</v>
      </c>
    </row>
    <row r="1695" spans="1:26" s="209" customFormat="1" ht="16.5" customHeight="1" x14ac:dyDescent="0.25">
      <c r="A1695" s="207">
        <v>4515</v>
      </c>
      <c r="B1695" s="208">
        <v>43130</v>
      </c>
      <c r="C1695" s="209" t="s">
        <v>1004</v>
      </c>
      <c r="D1695" s="209">
        <v>68</v>
      </c>
      <c r="E1695" s="209">
        <v>65</v>
      </c>
      <c r="F1695" s="209" t="s">
        <v>187</v>
      </c>
      <c r="G1695" s="209">
        <v>916148</v>
      </c>
      <c r="H1695" s="209">
        <v>13160</v>
      </c>
      <c r="I1695" s="209">
        <v>34.1</v>
      </c>
      <c r="J1695" s="209">
        <v>69</v>
      </c>
      <c r="K1695" s="209">
        <v>69</v>
      </c>
      <c r="L1695" s="209">
        <v>33.299999999999997</v>
      </c>
      <c r="M1695" s="209">
        <v>0.85861650485436891</v>
      </c>
      <c r="N1695" s="209">
        <v>5.1204000000000001</v>
      </c>
      <c r="O1695" s="209">
        <v>5.1685999999999996</v>
      </c>
      <c r="P1695" s="209">
        <v>0.34599999999999997</v>
      </c>
      <c r="Q1695" s="209">
        <v>0.318</v>
      </c>
      <c r="R1695" s="209">
        <v>5.2026000000000003</v>
      </c>
      <c r="S1695" s="209">
        <v>3.5000000000000003E-2</v>
      </c>
      <c r="T1695" s="209">
        <v>3.2000000000000001E-2</v>
      </c>
      <c r="U1695" s="209">
        <v>2.9000000000000001E-2</v>
      </c>
      <c r="V1695" s="209">
        <v>2.9000000000000001E-2</v>
      </c>
      <c r="W1695" s="209" t="s">
        <v>148</v>
      </c>
      <c r="X1695" s="209" t="s">
        <v>190</v>
      </c>
      <c r="Y1695" s="209" t="s">
        <v>89</v>
      </c>
      <c r="Z1695" s="209" t="s">
        <v>207</v>
      </c>
    </row>
    <row r="1696" spans="1:26" s="209" customFormat="1" ht="16.5" customHeight="1" x14ac:dyDescent="0.25">
      <c r="A1696" s="207">
        <v>4514</v>
      </c>
      <c r="B1696" s="208">
        <v>43129</v>
      </c>
      <c r="C1696" s="209" t="s">
        <v>372</v>
      </c>
      <c r="D1696" s="209">
        <v>68.2</v>
      </c>
      <c r="E1696" s="209">
        <v>57</v>
      </c>
      <c r="F1696" s="209" t="s">
        <v>193</v>
      </c>
      <c r="G1696" s="209">
        <v>625212</v>
      </c>
      <c r="H1696" s="209">
        <v>13160</v>
      </c>
      <c r="I1696" s="209">
        <v>23.2</v>
      </c>
      <c r="J1696" s="209">
        <v>114.5</v>
      </c>
      <c r="K1696" s="209">
        <v>114.5</v>
      </c>
      <c r="L1696" s="209">
        <v>20</v>
      </c>
      <c r="M1696" s="209">
        <v>0.93399339933993397</v>
      </c>
      <c r="N1696" s="209">
        <v>5.1932999999999998</v>
      </c>
      <c r="O1696" s="209">
        <v>5.2575000000000003</v>
      </c>
      <c r="P1696" s="209">
        <v>0.78900000000000003</v>
      </c>
      <c r="Q1696" s="209">
        <v>0.80600000000000005</v>
      </c>
      <c r="R1696" s="209">
        <v>5.3072999999999997</v>
      </c>
      <c r="S1696" s="209">
        <v>8.1000000000000003E-2</v>
      </c>
      <c r="T1696" s="209">
        <v>8.1000000000000003E-2</v>
      </c>
      <c r="U1696" s="209">
        <v>7.5999999999999998E-2</v>
      </c>
      <c r="V1696" s="209">
        <v>7.5999999999999998E-2</v>
      </c>
      <c r="W1696" s="209" t="s">
        <v>148</v>
      </c>
      <c r="X1696" s="209" t="s">
        <v>190</v>
      </c>
      <c r="Y1696" s="209" t="s">
        <v>89</v>
      </c>
      <c r="Z1696" s="209" t="s">
        <v>198</v>
      </c>
    </row>
    <row r="1697" spans="1:26" s="209" customFormat="1" ht="16.5" customHeight="1" x14ac:dyDescent="0.25">
      <c r="A1697" s="207">
        <v>4513</v>
      </c>
      <c r="B1697" s="208">
        <v>43129</v>
      </c>
      <c r="C1697" s="209" t="s">
        <v>1203</v>
      </c>
      <c r="D1697" s="209">
        <v>68.2</v>
      </c>
      <c r="E1697" s="209">
        <v>57</v>
      </c>
      <c r="F1697" s="209" t="s">
        <v>193</v>
      </c>
      <c r="G1697" s="209">
        <v>625212</v>
      </c>
      <c r="H1697" s="209">
        <v>13160</v>
      </c>
      <c r="I1697" s="209">
        <v>23.2</v>
      </c>
      <c r="J1697" s="209">
        <v>114.5</v>
      </c>
      <c r="K1697" s="209">
        <v>114.5</v>
      </c>
      <c r="L1697" s="209">
        <v>20</v>
      </c>
      <c r="M1697" s="209">
        <v>0.93399339933993397</v>
      </c>
      <c r="N1697" s="209">
        <v>5.1464999999999996</v>
      </c>
      <c r="O1697" s="209">
        <v>5.1744000000000003</v>
      </c>
      <c r="P1697" s="209">
        <v>0.75900000000000001</v>
      </c>
      <c r="Q1697" s="209">
        <v>0.752</v>
      </c>
      <c r="R1697" s="209">
        <v>5.3072999999999997</v>
      </c>
      <c r="S1697" s="209">
        <v>7.8E-2</v>
      </c>
      <c r="T1697" s="209">
        <v>7.6999999999999999E-2</v>
      </c>
      <c r="U1697" s="209">
        <v>7.1999999999999995E-2</v>
      </c>
      <c r="V1697" s="209">
        <v>7.1999999999999995E-2</v>
      </c>
      <c r="W1697" s="209" t="s">
        <v>148</v>
      </c>
      <c r="X1697" s="209" t="s">
        <v>190</v>
      </c>
      <c r="Y1697" s="209" t="s">
        <v>89</v>
      </c>
      <c r="Z1697" s="209" t="s">
        <v>198</v>
      </c>
    </row>
    <row r="1698" spans="1:26" s="209" customFormat="1" ht="16.5" customHeight="1" x14ac:dyDescent="0.25">
      <c r="A1698" s="207">
        <v>4512</v>
      </c>
      <c r="B1698" s="208">
        <v>43129</v>
      </c>
      <c r="C1698" s="209" t="s">
        <v>997</v>
      </c>
      <c r="D1698" s="209">
        <v>68.2</v>
      </c>
      <c r="E1698" s="209">
        <v>57</v>
      </c>
      <c r="F1698" s="209" t="s">
        <v>193</v>
      </c>
      <c r="G1698" s="209">
        <v>625212</v>
      </c>
      <c r="H1698" s="209">
        <v>13160</v>
      </c>
      <c r="I1698" s="209">
        <v>23.1</v>
      </c>
      <c r="J1698" s="209">
        <v>114.5</v>
      </c>
      <c r="K1698" s="209">
        <v>114.5</v>
      </c>
      <c r="L1698" s="209">
        <v>19.899999999999999</v>
      </c>
      <c r="M1698" s="209">
        <v>0.93461030383091148</v>
      </c>
      <c r="N1698" s="209">
        <v>5.0495999999999999</v>
      </c>
      <c r="O1698" s="209">
        <v>5.1276999999999999</v>
      </c>
      <c r="P1698" s="209">
        <v>0.876</v>
      </c>
      <c r="Q1698" s="209">
        <v>0.85399999999999998</v>
      </c>
      <c r="R1698" s="209">
        <v>5.3072999999999997</v>
      </c>
      <c r="S1698" s="209">
        <v>9.1999999999999998E-2</v>
      </c>
      <c r="T1698" s="209">
        <v>8.7999999999999995E-2</v>
      </c>
      <c r="U1698" s="209">
        <v>8.4000000000000005E-2</v>
      </c>
      <c r="V1698" s="209">
        <v>8.4000000000000005E-2</v>
      </c>
      <c r="W1698" s="209" t="s">
        <v>148</v>
      </c>
      <c r="X1698" s="209" t="s">
        <v>190</v>
      </c>
      <c r="Y1698" s="209" t="s">
        <v>89</v>
      </c>
      <c r="Z1698" s="209" t="s">
        <v>198</v>
      </c>
    </row>
    <row r="1699" spans="1:26" s="209" customFormat="1" ht="16.5" customHeight="1" x14ac:dyDescent="0.25">
      <c r="A1699" s="207">
        <v>4511</v>
      </c>
      <c r="B1699" s="208">
        <v>43129</v>
      </c>
      <c r="C1699" s="209" t="s">
        <v>1100</v>
      </c>
      <c r="D1699" s="209">
        <v>68.2</v>
      </c>
      <c r="E1699" s="209">
        <v>57</v>
      </c>
      <c r="F1699" s="209" t="s">
        <v>193</v>
      </c>
      <c r="G1699" s="209">
        <v>625212</v>
      </c>
      <c r="H1699" s="209">
        <v>13160</v>
      </c>
      <c r="I1699" s="209">
        <v>23.2</v>
      </c>
      <c r="J1699" s="209">
        <v>114.5</v>
      </c>
      <c r="K1699" s="209">
        <v>114.5</v>
      </c>
      <c r="L1699" s="209">
        <v>20</v>
      </c>
      <c r="M1699" s="209">
        <v>0.93399339933993397</v>
      </c>
      <c r="N1699" s="209">
        <v>5.3005000000000004</v>
      </c>
      <c r="O1699" s="209">
        <v>5.1638999999999999</v>
      </c>
      <c r="P1699" s="209">
        <v>0.84499999999999997</v>
      </c>
      <c r="Q1699" s="209">
        <v>0.85299999999999998</v>
      </c>
      <c r="R1699" s="209">
        <v>5.3072999999999997</v>
      </c>
      <c r="S1699" s="209">
        <v>8.5000000000000006E-2</v>
      </c>
      <c r="T1699" s="209">
        <v>8.7999999999999995E-2</v>
      </c>
      <c r="U1699" s="209">
        <v>8.1000000000000003E-2</v>
      </c>
      <c r="V1699" s="209">
        <v>8.1000000000000003E-2</v>
      </c>
      <c r="W1699" s="209" t="s">
        <v>148</v>
      </c>
      <c r="X1699" s="209" t="s">
        <v>190</v>
      </c>
      <c r="Y1699" s="209" t="s">
        <v>89</v>
      </c>
      <c r="Z1699" s="209" t="s">
        <v>198</v>
      </c>
    </row>
    <row r="1700" spans="1:26" s="209" customFormat="1" ht="16.5" customHeight="1" x14ac:dyDescent="0.25">
      <c r="A1700" s="207">
        <v>4510</v>
      </c>
      <c r="B1700" s="208">
        <v>43129</v>
      </c>
      <c r="C1700" s="209" t="s">
        <v>394</v>
      </c>
      <c r="D1700" s="209">
        <v>68.2</v>
      </c>
      <c r="E1700" s="209">
        <v>57</v>
      </c>
      <c r="F1700" s="209" t="s">
        <v>193</v>
      </c>
      <c r="G1700" s="209">
        <v>625212</v>
      </c>
      <c r="H1700" s="209">
        <v>13160</v>
      </c>
      <c r="I1700" s="209">
        <v>23</v>
      </c>
      <c r="J1700" s="209">
        <v>114.5</v>
      </c>
      <c r="K1700" s="209">
        <v>114.5</v>
      </c>
      <c r="L1700" s="209">
        <v>19.8</v>
      </c>
      <c r="M1700" s="209">
        <v>0.93522802379378711</v>
      </c>
      <c r="N1700" s="209">
        <v>5.2816000000000001</v>
      </c>
      <c r="O1700" s="209">
        <v>5.1394000000000002</v>
      </c>
      <c r="P1700" s="209">
        <v>0.748</v>
      </c>
      <c r="Q1700" s="209">
        <v>0.71899999999999997</v>
      </c>
      <c r="R1700" s="209">
        <v>5.3072999999999997</v>
      </c>
      <c r="S1700" s="209">
        <v>7.4999999999999997E-2</v>
      </c>
      <c r="T1700" s="209">
        <v>7.3999999999999996E-2</v>
      </c>
      <c r="U1700" s="209">
        <v>7.0000000000000007E-2</v>
      </c>
      <c r="V1700" s="209">
        <v>7.0000000000000007E-2</v>
      </c>
      <c r="W1700" s="209" t="s">
        <v>148</v>
      </c>
      <c r="X1700" s="209" t="s">
        <v>190</v>
      </c>
      <c r="Y1700" s="209" t="s">
        <v>89</v>
      </c>
      <c r="Z1700" s="209" t="s">
        <v>198</v>
      </c>
    </row>
    <row r="1701" spans="1:26" s="209" customFormat="1" ht="16.5" customHeight="1" x14ac:dyDescent="0.25">
      <c r="A1701" s="207">
        <v>4509</v>
      </c>
      <c r="B1701" s="208">
        <v>43129</v>
      </c>
      <c r="C1701" s="209" t="s">
        <v>1045</v>
      </c>
      <c r="D1701" s="209">
        <v>68.2</v>
      </c>
      <c r="E1701" s="209">
        <v>57</v>
      </c>
      <c r="F1701" s="209" t="s">
        <v>187</v>
      </c>
      <c r="G1701" s="209">
        <v>916148</v>
      </c>
      <c r="H1701" s="209">
        <v>13160</v>
      </c>
      <c r="I1701" s="209">
        <v>34.6</v>
      </c>
      <c r="J1701" s="209">
        <v>69</v>
      </c>
      <c r="K1701" s="209">
        <v>69</v>
      </c>
      <c r="L1701" s="209">
        <v>33.799999999999997</v>
      </c>
      <c r="M1701" s="209">
        <v>0.85601935874168178</v>
      </c>
      <c r="N1701" s="209">
        <v>5.1163999999999996</v>
      </c>
      <c r="O1701" s="209">
        <v>5.2603</v>
      </c>
      <c r="P1701" s="209">
        <v>0.34899999999999998</v>
      </c>
      <c r="Q1701" s="209">
        <v>0.41099999999999998</v>
      </c>
      <c r="R1701" s="209">
        <v>5.3072999999999997</v>
      </c>
      <c r="S1701" s="209">
        <v>3.5999999999999997E-2</v>
      </c>
      <c r="T1701" s="209">
        <v>4.1000000000000002E-2</v>
      </c>
      <c r="U1701" s="209">
        <v>3.3000000000000002E-2</v>
      </c>
      <c r="V1701" s="209">
        <v>3.3000000000000002E-2</v>
      </c>
      <c r="W1701" s="209" t="s">
        <v>148</v>
      </c>
      <c r="X1701" s="209" t="s">
        <v>190</v>
      </c>
      <c r="Y1701" s="209" t="s">
        <v>89</v>
      </c>
      <c r="Z1701" s="209" t="s">
        <v>207</v>
      </c>
    </row>
    <row r="1702" spans="1:26" s="209" customFormat="1" ht="16.5" customHeight="1" x14ac:dyDescent="0.25">
      <c r="A1702" s="207">
        <v>4508</v>
      </c>
      <c r="B1702" s="208">
        <v>43129</v>
      </c>
      <c r="C1702" s="209" t="s">
        <v>680</v>
      </c>
      <c r="D1702" s="209">
        <v>68.2</v>
      </c>
      <c r="E1702" s="209">
        <v>57</v>
      </c>
      <c r="F1702" s="209" t="s">
        <v>187</v>
      </c>
      <c r="G1702" s="209">
        <v>916148</v>
      </c>
      <c r="H1702" s="209">
        <v>13160</v>
      </c>
      <c r="I1702" s="209">
        <v>34</v>
      </c>
      <c r="J1702" s="209">
        <v>70.5</v>
      </c>
      <c r="K1702" s="209">
        <v>70.5</v>
      </c>
      <c r="L1702" s="209">
        <v>33.1</v>
      </c>
      <c r="M1702" s="209">
        <v>0.85965978128797083</v>
      </c>
      <c r="N1702" s="209">
        <v>5.0945999999999998</v>
      </c>
      <c r="O1702" s="209">
        <v>5.1283000000000003</v>
      </c>
      <c r="P1702" s="209">
        <v>0.32200000000000001</v>
      </c>
      <c r="Q1702" s="209">
        <v>0.29799999999999999</v>
      </c>
      <c r="R1702" s="209">
        <v>5.3072999999999997</v>
      </c>
      <c r="S1702" s="209">
        <v>3.4000000000000002E-2</v>
      </c>
      <c r="T1702" s="209">
        <v>3.1E-2</v>
      </c>
      <c r="U1702" s="209">
        <v>2.8000000000000001E-2</v>
      </c>
      <c r="V1702" s="209">
        <v>2.8000000000000001E-2</v>
      </c>
      <c r="W1702" s="209" t="s">
        <v>148</v>
      </c>
      <c r="X1702" s="209" t="s">
        <v>190</v>
      </c>
      <c r="Y1702" s="209" t="s">
        <v>89</v>
      </c>
      <c r="Z1702" s="209" t="s">
        <v>207</v>
      </c>
    </row>
    <row r="1703" spans="1:26" s="209" customFormat="1" ht="16.5" customHeight="1" x14ac:dyDescent="0.25">
      <c r="A1703" s="207">
        <v>4507</v>
      </c>
      <c r="B1703" s="208">
        <v>43129</v>
      </c>
      <c r="C1703" s="209" t="s">
        <v>709</v>
      </c>
      <c r="D1703" s="209">
        <v>68.2</v>
      </c>
      <c r="E1703" s="209">
        <v>57</v>
      </c>
      <c r="F1703" s="209" t="s">
        <v>187</v>
      </c>
      <c r="G1703" s="209">
        <v>916148</v>
      </c>
      <c r="H1703" s="209">
        <v>13160</v>
      </c>
      <c r="I1703" s="209">
        <v>34.299999999999997</v>
      </c>
      <c r="J1703" s="209">
        <v>70</v>
      </c>
      <c r="K1703" s="209">
        <v>70</v>
      </c>
      <c r="L1703" s="209">
        <v>33.4</v>
      </c>
      <c r="M1703" s="209">
        <v>0.85809581564584592</v>
      </c>
      <c r="N1703" s="209">
        <v>5.1486000000000001</v>
      </c>
      <c r="O1703" s="209">
        <v>5.2774999999999999</v>
      </c>
      <c r="P1703" s="209">
        <v>0.43</v>
      </c>
      <c r="Q1703" s="209">
        <v>0.46800000000000003</v>
      </c>
      <c r="R1703" s="209">
        <v>5.3072999999999997</v>
      </c>
      <c r="S1703" s="209">
        <v>4.3999999999999997E-2</v>
      </c>
      <c r="T1703" s="209">
        <v>4.7E-2</v>
      </c>
      <c r="U1703" s="209">
        <v>3.9E-2</v>
      </c>
      <c r="V1703" s="209">
        <v>3.9E-2</v>
      </c>
      <c r="W1703" s="209" t="s">
        <v>148</v>
      </c>
      <c r="X1703" s="209" t="s">
        <v>190</v>
      </c>
      <c r="Y1703" s="209" t="s">
        <v>89</v>
      </c>
      <c r="Z1703" s="209" t="s">
        <v>207</v>
      </c>
    </row>
    <row r="1704" spans="1:26" s="209" customFormat="1" ht="16.5" customHeight="1" x14ac:dyDescent="0.25">
      <c r="A1704" s="207">
        <v>4506</v>
      </c>
      <c r="B1704" s="208">
        <v>43129</v>
      </c>
      <c r="C1704" s="209" t="s">
        <v>272</v>
      </c>
      <c r="D1704" s="209">
        <v>68.2</v>
      </c>
      <c r="E1704" s="209">
        <v>57</v>
      </c>
      <c r="F1704" s="209" t="s">
        <v>193</v>
      </c>
      <c r="G1704" s="209">
        <v>625212</v>
      </c>
      <c r="H1704" s="209">
        <v>13160</v>
      </c>
      <c r="I1704" s="209">
        <v>23</v>
      </c>
      <c r="J1704" s="209">
        <v>114</v>
      </c>
      <c r="K1704" s="209">
        <v>114</v>
      </c>
      <c r="L1704" s="209">
        <v>19.8</v>
      </c>
      <c r="M1704" s="209">
        <v>0.93522802379378711</v>
      </c>
      <c r="N1704" s="209">
        <v>5.0591999999999997</v>
      </c>
      <c r="O1704" s="209">
        <v>5.2194000000000003</v>
      </c>
      <c r="P1704" s="209">
        <v>0.7721349838901137</v>
      </c>
      <c r="Q1704" s="209">
        <v>0.78900000000000003</v>
      </c>
      <c r="R1704" s="209">
        <v>5.3072999999999997</v>
      </c>
      <c r="S1704" s="209">
        <v>8.1000000000000003E-2</v>
      </c>
      <c r="T1704" s="209">
        <v>0.08</v>
      </c>
      <c r="U1704" s="209">
        <v>7.4999999999999997E-2</v>
      </c>
      <c r="V1704" s="209">
        <v>7.4999999999999997E-2</v>
      </c>
      <c r="W1704" s="209" t="s">
        <v>148</v>
      </c>
      <c r="X1704" s="209" t="s">
        <v>190</v>
      </c>
      <c r="Y1704" s="209" t="s">
        <v>89</v>
      </c>
      <c r="Z1704" s="209" t="s">
        <v>198</v>
      </c>
    </row>
    <row r="1705" spans="1:26" s="209" customFormat="1" ht="16.5" customHeight="1" x14ac:dyDescent="0.25">
      <c r="A1705" s="207">
        <v>4505</v>
      </c>
      <c r="B1705" s="208">
        <v>43129</v>
      </c>
      <c r="C1705" s="209" t="s">
        <v>830</v>
      </c>
      <c r="D1705" s="209">
        <v>68.2</v>
      </c>
      <c r="E1705" s="209">
        <v>57</v>
      </c>
      <c r="F1705" s="209" t="s">
        <v>193</v>
      </c>
      <c r="G1705" s="209">
        <v>625212</v>
      </c>
      <c r="H1705" s="209">
        <v>13160</v>
      </c>
      <c r="I1705" s="209">
        <v>23</v>
      </c>
      <c r="J1705" s="209">
        <v>114</v>
      </c>
      <c r="K1705" s="209">
        <v>114</v>
      </c>
      <c r="L1705" s="209">
        <v>19.8</v>
      </c>
      <c r="M1705" s="209">
        <v>0.93522802379378711</v>
      </c>
      <c r="N1705" s="209">
        <v>5.2903000000000002</v>
      </c>
      <c r="O1705" s="209">
        <v>5.2087000000000003</v>
      </c>
      <c r="P1705" s="209">
        <v>0.76753358581576325</v>
      </c>
      <c r="Q1705" s="209">
        <v>0.71199999999999997</v>
      </c>
      <c r="R1705" s="209">
        <v>5.3072999999999997</v>
      </c>
      <c r="S1705" s="209">
        <v>7.6999999999999999E-2</v>
      </c>
      <c r="T1705" s="209">
        <v>7.2999999999999995E-2</v>
      </c>
      <c r="U1705" s="209">
        <v>7.0000000000000007E-2</v>
      </c>
      <c r="V1705" s="209">
        <v>7.0000000000000007E-2</v>
      </c>
      <c r="W1705" s="209" t="s">
        <v>148</v>
      </c>
      <c r="X1705" s="209" t="s">
        <v>190</v>
      </c>
      <c r="Y1705" s="209" t="s">
        <v>89</v>
      </c>
      <c r="Z1705" s="209" t="s">
        <v>198</v>
      </c>
    </row>
    <row r="1706" spans="1:26" s="209" customFormat="1" ht="16.5" customHeight="1" x14ac:dyDescent="0.25">
      <c r="A1706" s="207">
        <v>4504</v>
      </c>
      <c r="B1706" s="208">
        <v>43128</v>
      </c>
      <c r="C1706" s="209" t="s">
        <v>625</v>
      </c>
      <c r="D1706" s="209">
        <v>68.400000000000006</v>
      </c>
      <c r="E1706" s="209">
        <v>71</v>
      </c>
      <c r="F1706" s="209" t="s">
        <v>187</v>
      </c>
      <c r="G1706" s="209">
        <v>916148</v>
      </c>
      <c r="H1706" s="209">
        <v>13160</v>
      </c>
      <c r="I1706" s="209">
        <v>33.4</v>
      </c>
      <c r="J1706" s="209">
        <v>69</v>
      </c>
      <c r="K1706" s="209">
        <v>69</v>
      </c>
      <c r="L1706" s="209">
        <v>32.6</v>
      </c>
      <c r="M1706" s="209">
        <v>0.86227909811090797</v>
      </c>
      <c r="N1706" s="209">
        <v>5.1173000000000002</v>
      </c>
      <c r="O1706" s="209">
        <v>5.0415999999999999</v>
      </c>
      <c r="P1706" s="209">
        <v>0.35633781876352688</v>
      </c>
      <c r="Q1706" s="209">
        <v>0.29413682130422503</v>
      </c>
      <c r="R1706" s="209">
        <v>5.3135000000000003</v>
      </c>
      <c r="S1706" s="209">
        <v>3.6999999999999998E-2</v>
      </c>
      <c r="T1706" s="209">
        <v>3.1E-2</v>
      </c>
      <c r="U1706" s="209">
        <v>2.9000000000000001E-2</v>
      </c>
      <c r="V1706" s="209">
        <v>2.9000000000000001E-2</v>
      </c>
      <c r="W1706" s="209" t="s">
        <v>148</v>
      </c>
      <c r="X1706" s="209" t="s">
        <v>190</v>
      </c>
      <c r="Y1706" s="209" t="s">
        <v>89</v>
      </c>
      <c r="Z1706" s="209" t="s">
        <v>207</v>
      </c>
    </row>
    <row r="1707" spans="1:26" s="209" customFormat="1" ht="16.5" customHeight="1" x14ac:dyDescent="0.25">
      <c r="A1707" s="207">
        <v>4503</v>
      </c>
      <c r="B1707" s="208">
        <v>43128</v>
      </c>
      <c r="C1707" s="209" t="s">
        <v>351</v>
      </c>
      <c r="D1707" s="209">
        <v>68.400000000000006</v>
      </c>
      <c r="E1707" s="209">
        <v>71</v>
      </c>
      <c r="F1707" s="209" t="s">
        <v>193</v>
      </c>
      <c r="G1707" s="209">
        <v>625212</v>
      </c>
      <c r="H1707" s="209">
        <v>13160</v>
      </c>
      <c r="I1707" s="209">
        <v>22.7</v>
      </c>
      <c r="J1707" s="209">
        <v>114.5</v>
      </c>
      <c r="K1707" s="209">
        <v>114.5</v>
      </c>
      <c r="L1707" s="209">
        <v>19.5</v>
      </c>
      <c r="M1707" s="209">
        <v>0.9370860927152318</v>
      </c>
      <c r="N1707" s="209">
        <v>5.2472000000000003</v>
      </c>
      <c r="O1707" s="209">
        <v>5.2085999999999997</v>
      </c>
      <c r="P1707" s="209">
        <v>0.48388595087983444</v>
      </c>
      <c r="Q1707" s="209">
        <v>0.50973407358614842</v>
      </c>
      <c r="R1707" s="209">
        <v>5.3135000000000003</v>
      </c>
      <c r="S1707" s="209">
        <v>4.9000000000000002E-2</v>
      </c>
      <c r="T1707" s="209">
        <v>5.1999999999999998E-2</v>
      </c>
      <c r="U1707" s="209">
        <v>4.7E-2</v>
      </c>
      <c r="V1707" s="209">
        <v>4.7E-2</v>
      </c>
      <c r="W1707" s="209" t="s">
        <v>148</v>
      </c>
      <c r="X1707" s="209" t="s">
        <v>190</v>
      </c>
      <c r="Y1707" s="209" t="s">
        <v>89</v>
      </c>
      <c r="Z1707" s="209" t="s">
        <v>198</v>
      </c>
    </row>
    <row r="1708" spans="1:26" s="209" customFormat="1" ht="16.5" customHeight="1" x14ac:dyDescent="0.25">
      <c r="A1708" s="207">
        <v>4502</v>
      </c>
      <c r="B1708" s="208">
        <v>43128</v>
      </c>
      <c r="C1708" s="209" t="s">
        <v>210</v>
      </c>
      <c r="D1708" s="209">
        <v>68.400000000000006</v>
      </c>
      <c r="E1708" s="209">
        <v>71</v>
      </c>
      <c r="F1708" s="209" t="s">
        <v>193</v>
      </c>
      <c r="G1708" s="209">
        <v>625212</v>
      </c>
      <c r="H1708" s="209">
        <v>13160</v>
      </c>
      <c r="I1708" s="209">
        <v>22.8</v>
      </c>
      <c r="J1708" s="209">
        <v>114.5</v>
      </c>
      <c r="K1708" s="209">
        <v>114.5</v>
      </c>
      <c r="L1708" s="209">
        <v>19.600000000000001</v>
      </c>
      <c r="M1708" s="209">
        <v>0.93646591661151557</v>
      </c>
      <c r="N1708" s="209">
        <v>5.0942999999999996</v>
      </c>
      <c r="O1708" s="209">
        <v>5.1764999999999999</v>
      </c>
      <c r="P1708" s="209">
        <v>0.67112261221417135</v>
      </c>
      <c r="Q1708" s="209">
        <v>0.74040462971675913</v>
      </c>
      <c r="R1708" s="209">
        <v>5.3135000000000003</v>
      </c>
      <c r="S1708" s="209">
        <v>7.0000000000000007E-2</v>
      </c>
      <c r="T1708" s="209">
        <v>7.5999999999999998E-2</v>
      </c>
      <c r="U1708" s="209">
        <v>6.8000000000000005E-2</v>
      </c>
      <c r="V1708" s="209">
        <v>6.8000000000000005E-2</v>
      </c>
      <c r="W1708" s="209" t="s">
        <v>148</v>
      </c>
      <c r="X1708" s="209" t="s">
        <v>190</v>
      </c>
      <c r="Y1708" s="209" t="s">
        <v>89</v>
      </c>
      <c r="Z1708" s="209" t="s">
        <v>198</v>
      </c>
    </row>
    <row r="1709" spans="1:26" s="209" customFormat="1" ht="16.5" customHeight="1" x14ac:dyDescent="0.25">
      <c r="A1709" s="207">
        <v>4501</v>
      </c>
      <c r="B1709" s="208">
        <v>43128</v>
      </c>
      <c r="C1709" s="209" t="s">
        <v>1202</v>
      </c>
      <c r="D1709" s="209">
        <v>68.400000000000006</v>
      </c>
      <c r="E1709" s="209">
        <v>71</v>
      </c>
      <c r="F1709" s="209" t="s">
        <v>193</v>
      </c>
      <c r="G1709" s="209">
        <v>625212</v>
      </c>
      <c r="H1709" s="209">
        <v>13160</v>
      </c>
      <c r="I1709" s="209">
        <v>22.8</v>
      </c>
      <c r="J1709" s="209">
        <v>113</v>
      </c>
      <c r="K1709" s="209">
        <v>113</v>
      </c>
      <c r="L1709" s="209">
        <v>19.7</v>
      </c>
      <c r="M1709" s="209">
        <v>0.93584656084656093</v>
      </c>
      <c r="N1709" s="209">
        <v>5.1063999999999998</v>
      </c>
      <c r="O1709" s="209">
        <v>5.2245999999999997</v>
      </c>
      <c r="P1709" s="209">
        <v>0.56200000000000006</v>
      </c>
      <c r="Q1709" s="209">
        <v>0.59199999999999997</v>
      </c>
      <c r="R1709" s="209">
        <v>5.3135000000000003</v>
      </c>
      <c r="S1709" s="209">
        <v>5.8000000000000003E-2</v>
      </c>
      <c r="T1709" s="209">
        <v>0.06</v>
      </c>
      <c r="U1709" s="209">
        <v>5.5E-2</v>
      </c>
      <c r="V1709" s="209">
        <v>5.5E-2</v>
      </c>
      <c r="W1709" s="209" t="s">
        <v>148</v>
      </c>
      <c r="X1709" s="209" t="s">
        <v>190</v>
      </c>
      <c r="Y1709" s="209" t="s">
        <v>89</v>
      </c>
      <c r="Z1709" s="209" t="s">
        <v>198</v>
      </c>
    </row>
    <row r="1710" spans="1:26" s="209" customFormat="1" ht="16.5" customHeight="1" x14ac:dyDescent="0.25">
      <c r="A1710" s="207">
        <v>4500</v>
      </c>
      <c r="B1710" s="208">
        <v>43128</v>
      </c>
      <c r="C1710" s="209" t="s">
        <v>1095</v>
      </c>
      <c r="D1710" s="209">
        <v>68.400000000000006</v>
      </c>
      <c r="E1710" s="209">
        <v>71</v>
      </c>
      <c r="F1710" s="209" t="s">
        <v>193</v>
      </c>
      <c r="G1710" s="209">
        <v>625212</v>
      </c>
      <c r="H1710" s="209">
        <v>13160</v>
      </c>
      <c r="I1710" s="209">
        <v>22.8</v>
      </c>
      <c r="J1710" s="209">
        <v>113</v>
      </c>
      <c r="K1710" s="209">
        <v>113</v>
      </c>
      <c r="L1710" s="209">
        <v>19.7</v>
      </c>
      <c r="M1710" s="209">
        <v>0.93584656084656093</v>
      </c>
      <c r="N1710" s="209">
        <v>5.0751999999999997</v>
      </c>
      <c r="O1710" s="209">
        <v>5.1292999999999997</v>
      </c>
      <c r="P1710" s="209">
        <v>0.68</v>
      </c>
      <c r="Q1710" s="209">
        <v>0.628</v>
      </c>
      <c r="R1710" s="209">
        <v>5.3135000000000003</v>
      </c>
      <c r="S1710" s="209">
        <v>7.0999999999999994E-2</v>
      </c>
      <c r="T1710" s="209">
        <v>6.5000000000000002E-2</v>
      </c>
      <c r="U1710" s="209">
        <v>6.4000000000000001E-2</v>
      </c>
      <c r="V1710" s="209">
        <v>6.4000000000000001E-2</v>
      </c>
      <c r="W1710" s="209" t="s">
        <v>148</v>
      </c>
      <c r="X1710" s="209" t="s">
        <v>190</v>
      </c>
      <c r="Y1710" s="209" t="s">
        <v>89</v>
      </c>
      <c r="Z1710" s="209" t="s">
        <v>198</v>
      </c>
    </row>
    <row r="1711" spans="1:26" s="209" customFormat="1" ht="16.5" customHeight="1" x14ac:dyDescent="0.25">
      <c r="A1711" s="207">
        <v>4499</v>
      </c>
      <c r="B1711" s="208">
        <v>43128</v>
      </c>
      <c r="C1711" s="209" t="s">
        <v>270</v>
      </c>
      <c r="D1711" s="209">
        <v>68.400000000000006</v>
      </c>
      <c r="E1711" s="209">
        <v>71</v>
      </c>
      <c r="F1711" s="209" t="s">
        <v>193</v>
      </c>
      <c r="G1711" s="209">
        <v>625212</v>
      </c>
      <c r="H1711" s="209">
        <v>13160</v>
      </c>
      <c r="I1711" s="209">
        <v>22.5</v>
      </c>
      <c r="J1711" s="209">
        <v>113</v>
      </c>
      <c r="K1711" s="209">
        <v>113</v>
      </c>
      <c r="L1711" s="209">
        <v>19.399999999999999</v>
      </c>
      <c r="M1711" s="209">
        <v>0.9377070907886017</v>
      </c>
      <c r="N1711" s="209">
        <v>5.2702</v>
      </c>
      <c r="O1711" s="209">
        <v>5.1444000000000001</v>
      </c>
      <c r="P1711" s="209">
        <v>0.81599999999999995</v>
      </c>
      <c r="Q1711" s="209">
        <v>0.79300000000000004</v>
      </c>
      <c r="R1711" s="209">
        <v>5.3135000000000003</v>
      </c>
      <c r="S1711" s="209">
        <v>8.2000000000000003E-2</v>
      </c>
      <c r="T1711" s="209">
        <v>8.2000000000000003E-2</v>
      </c>
      <c r="U1711" s="209">
        <v>7.6999999999999999E-2</v>
      </c>
      <c r="V1711" s="209">
        <v>7.6999999999999999E-2</v>
      </c>
      <c r="W1711" s="209" t="s">
        <v>148</v>
      </c>
      <c r="X1711" s="209" t="s">
        <v>190</v>
      </c>
      <c r="Y1711" s="209" t="s">
        <v>89</v>
      </c>
      <c r="Z1711" s="209" t="s">
        <v>198</v>
      </c>
    </row>
    <row r="1712" spans="1:26" s="209" customFormat="1" ht="16.5" customHeight="1" x14ac:dyDescent="0.25">
      <c r="A1712" s="207">
        <v>4498</v>
      </c>
      <c r="B1712" s="208">
        <v>43128</v>
      </c>
      <c r="C1712" s="209" t="s">
        <v>494</v>
      </c>
      <c r="D1712" s="209">
        <v>68.400000000000006</v>
      </c>
      <c r="E1712" s="209">
        <v>71</v>
      </c>
      <c r="F1712" s="209" t="s">
        <v>187</v>
      </c>
      <c r="G1712" s="209">
        <v>916148</v>
      </c>
      <c r="H1712" s="209">
        <v>13160</v>
      </c>
      <c r="I1712" s="209">
        <v>34.200000000000003</v>
      </c>
      <c r="J1712" s="209">
        <v>69</v>
      </c>
      <c r="K1712" s="209">
        <v>69</v>
      </c>
      <c r="L1712" s="209">
        <v>33.4</v>
      </c>
      <c r="M1712" s="209">
        <v>0.85809581564584592</v>
      </c>
      <c r="N1712" s="209">
        <v>5.2561999999999998</v>
      </c>
      <c r="O1712" s="209">
        <v>5.1006</v>
      </c>
      <c r="P1712" s="209">
        <v>0.189</v>
      </c>
      <c r="Q1712" s="209">
        <v>0.23699999999999999</v>
      </c>
      <c r="R1712" s="209">
        <v>5.3135000000000003</v>
      </c>
      <c r="S1712" s="209">
        <v>1.9E-2</v>
      </c>
      <c r="T1712" s="209">
        <v>2.5000000000000001E-2</v>
      </c>
      <c r="U1712" s="209">
        <v>1.9E-2</v>
      </c>
      <c r="V1712" s="209">
        <v>1.9E-2</v>
      </c>
      <c r="W1712" s="209" t="s">
        <v>148</v>
      </c>
      <c r="X1712" s="209" t="s">
        <v>190</v>
      </c>
      <c r="Y1712" s="209" t="s">
        <v>89</v>
      </c>
      <c r="Z1712" s="209" t="s">
        <v>207</v>
      </c>
    </row>
    <row r="1713" spans="1:26" s="209" customFormat="1" ht="16.5" customHeight="1" x14ac:dyDescent="0.25">
      <c r="A1713" s="207">
        <v>4497</v>
      </c>
      <c r="B1713" s="208">
        <v>43128</v>
      </c>
      <c r="C1713" s="209" t="s">
        <v>989</v>
      </c>
      <c r="D1713" s="209">
        <v>68.400000000000006</v>
      </c>
      <c r="E1713" s="209">
        <v>71</v>
      </c>
      <c r="F1713" s="209" t="s">
        <v>187</v>
      </c>
      <c r="G1713" s="209">
        <v>916148</v>
      </c>
      <c r="H1713" s="209">
        <v>13160</v>
      </c>
      <c r="I1713" s="209">
        <v>34.5</v>
      </c>
      <c r="J1713" s="209">
        <v>69.5</v>
      </c>
      <c r="K1713" s="209">
        <v>69.5</v>
      </c>
      <c r="L1713" s="209">
        <v>33.700000000000003</v>
      </c>
      <c r="M1713" s="209">
        <v>0.85653753026634394</v>
      </c>
      <c r="N1713" s="209">
        <v>5.1822999999999997</v>
      </c>
      <c r="O1713" s="209">
        <v>5.1146000000000003</v>
      </c>
      <c r="P1713" s="209">
        <v>0.32185169850381101</v>
      </c>
      <c r="Q1713" s="209">
        <v>0.29299999999999998</v>
      </c>
      <c r="R1713" s="209">
        <v>5.3135000000000003</v>
      </c>
      <c r="S1713" s="209">
        <v>3.3000000000000002E-2</v>
      </c>
      <c r="T1713" s="209">
        <v>0.03</v>
      </c>
      <c r="U1713" s="209">
        <v>2.7E-2</v>
      </c>
      <c r="V1713" s="209">
        <v>2.7E-2</v>
      </c>
      <c r="W1713" s="209" t="s">
        <v>148</v>
      </c>
      <c r="X1713" s="209" t="s">
        <v>190</v>
      </c>
      <c r="Y1713" s="209" t="s">
        <v>89</v>
      </c>
      <c r="Z1713" s="209" t="s">
        <v>207</v>
      </c>
    </row>
    <row r="1714" spans="1:26" s="209" customFormat="1" ht="16.5" customHeight="1" x14ac:dyDescent="0.25">
      <c r="A1714" s="207">
        <v>4496</v>
      </c>
      <c r="B1714" s="208">
        <v>43128</v>
      </c>
      <c r="C1714" s="209" t="s">
        <v>1201</v>
      </c>
      <c r="D1714" s="209">
        <v>68.400000000000006</v>
      </c>
      <c r="E1714" s="209">
        <v>71</v>
      </c>
      <c r="F1714" s="209" t="s">
        <v>193</v>
      </c>
      <c r="G1714" s="209">
        <v>625212</v>
      </c>
      <c r="H1714" s="209">
        <v>13160</v>
      </c>
      <c r="I1714" s="209">
        <v>22.6</v>
      </c>
      <c r="J1714" s="209">
        <v>113</v>
      </c>
      <c r="K1714" s="209">
        <v>113</v>
      </c>
      <c r="L1714" s="209">
        <v>19.5</v>
      </c>
      <c r="M1714" s="209">
        <v>0.9370860927152318</v>
      </c>
      <c r="N1714" s="209">
        <v>5.2114000000000003</v>
      </c>
      <c r="O1714" s="209">
        <v>5.0763999999999996</v>
      </c>
      <c r="P1714" s="209">
        <v>0.86599999999999999</v>
      </c>
      <c r="Q1714" s="209">
        <v>0.82399999999999995</v>
      </c>
      <c r="R1714" s="209">
        <v>5.3135000000000003</v>
      </c>
      <c r="S1714" s="209">
        <v>8.7999999999999995E-2</v>
      </c>
      <c r="T1714" s="209">
        <v>8.5999999999999993E-2</v>
      </c>
      <c r="U1714" s="209">
        <v>8.2000000000000003E-2</v>
      </c>
      <c r="V1714" s="209">
        <v>8.2000000000000003E-2</v>
      </c>
      <c r="W1714" s="209" t="s">
        <v>148</v>
      </c>
      <c r="X1714" s="209" t="s">
        <v>190</v>
      </c>
      <c r="Y1714" s="209" t="s">
        <v>89</v>
      </c>
      <c r="Z1714" s="209" t="s">
        <v>198</v>
      </c>
    </row>
    <row r="1715" spans="1:26" s="209" customFormat="1" ht="16.5" customHeight="1" x14ac:dyDescent="0.25">
      <c r="A1715" s="207">
        <v>4495</v>
      </c>
      <c r="B1715" s="208">
        <v>43128</v>
      </c>
      <c r="C1715" s="209" t="s">
        <v>993</v>
      </c>
      <c r="D1715" s="209">
        <v>68.400000000000006</v>
      </c>
      <c r="E1715" s="209">
        <v>71</v>
      </c>
      <c r="F1715" s="209" t="s">
        <v>193</v>
      </c>
      <c r="G1715" s="209">
        <v>625212</v>
      </c>
      <c r="H1715" s="209">
        <v>13160</v>
      </c>
      <c r="I1715" s="209">
        <v>22.6</v>
      </c>
      <c r="J1715" s="209">
        <v>113.5</v>
      </c>
      <c r="K1715" s="209">
        <v>113.5</v>
      </c>
      <c r="L1715" s="209">
        <v>19.5</v>
      </c>
      <c r="M1715" s="209">
        <v>0.9370860927152318</v>
      </c>
      <c r="N1715" s="209">
        <v>5.1891999999999996</v>
      </c>
      <c r="O1715" s="209">
        <v>5.1276999999999999</v>
      </c>
      <c r="P1715" s="209">
        <v>0.86899999999999999</v>
      </c>
      <c r="Q1715" s="209">
        <v>0.871</v>
      </c>
      <c r="R1715" s="209">
        <v>5.3135000000000003</v>
      </c>
      <c r="S1715" s="209">
        <v>8.8999999999999996E-2</v>
      </c>
      <c r="T1715" s="209">
        <v>0.09</v>
      </c>
      <c r="U1715" s="209">
        <v>8.4000000000000005E-2</v>
      </c>
      <c r="V1715" s="209">
        <v>8.4000000000000005E-2</v>
      </c>
      <c r="W1715" s="209" t="s">
        <v>148</v>
      </c>
      <c r="X1715" s="209" t="s">
        <v>190</v>
      </c>
      <c r="Y1715" s="209" t="s">
        <v>89</v>
      </c>
      <c r="Z1715" s="209" t="s">
        <v>198</v>
      </c>
    </row>
    <row r="1716" spans="1:26" s="209" customFormat="1" ht="16.5" customHeight="1" x14ac:dyDescent="0.25">
      <c r="A1716" s="207">
        <v>4494</v>
      </c>
      <c r="B1716" s="208">
        <v>43127</v>
      </c>
      <c r="C1716" s="209" t="s">
        <v>435</v>
      </c>
      <c r="D1716" s="209">
        <v>67.8</v>
      </c>
      <c r="E1716" s="209">
        <v>60</v>
      </c>
      <c r="F1716" s="209" t="s">
        <v>193</v>
      </c>
      <c r="G1716" s="209">
        <v>625212</v>
      </c>
      <c r="H1716" s="209">
        <v>13160</v>
      </c>
      <c r="I1716" s="209">
        <v>22.3</v>
      </c>
      <c r="J1716" s="209">
        <v>113</v>
      </c>
      <c r="K1716" s="209">
        <v>113</v>
      </c>
      <c r="L1716" s="209">
        <v>19.2</v>
      </c>
      <c r="M1716" s="209">
        <v>0.93895155938951569</v>
      </c>
      <c r="N1716" s="209">
        <v>4.9108000000000001</v>
      </c>
      <c r="O1716" s="209">
        <v>5.1818</v>
      </c>
      <c r="P1716" s="209">
        <v>0.755</v>
      </c>
      <c r="Q1716" s="209">
        <v>0.71299999999999997</v>
      </c>
      <c r="R1716" s="209">
        <v>4.9409000000000001</v>
      </c>
      <c r="S1716" s="209">
        <v>7.5999999999999998E-2</v>
      </c>
      <c r="T1716" s="209">
        <v>6.8000000000000005E-2</v>
      </c>
      <c r="U1716" s="209">
        <v>6.8000000000000005E-2</v>
      </c>
      <c r="V1716" s="209">
        <v>6.8000000000000005E-2</v>
      </c>
      <c r="W1716" s="209">
        <v>0</v>
      </c>
      <c r="X1716" s="209" t="s">
        <v>1052</v>
      </c>
      <c r="Y1716" s="209" t="s">
        <v>89</v>
      </c>
      <c r="Z1716" s="209" t="s">
        <v>198</v>
      </c>
    </row>
    <row r="1717" spans="1:26" s="209" customFormat="1" ht="16.5" customHeight="1" x14ac:dyDescent="0.25">
      <c r="A1717" s="207">
        <v>4493</v>
      </c>
      <c r="B1717" s="208">
        <v>43127</v>
      </c>
      <c r="C1717" s="209" t="s">
        <v>1033</v>
      </c>
      <c r="D1717" s="209">
        <v>67.8</v>
      </c>
      <c r="E1717" s="209">
        <v>60</v>
      </c>
      <c r="F1717" s="209" t="s">
        <v>193</v>
      </c>
      <c r="G1717" s="209">
        <v>625212</v>
      </c>
      <c r="H1717" s="209">
        <v>13160</v>
      </c>
      <c r="I1717" s="209">
        <v>22.6</v>
      </c>
      <c r="J1717" s="209">
        <v>113</v>
      </c>
      <c r="K1717" s="209">
        <v>113</v>
      </c>
      <c r="L1717" s="209">
        <v>19.5</v>
      </c>
      <c r="M1717" s="209">
        <v>0.9370860927152318</v>
      </c>
      <c r="N1717" s="209">
        <v>5.0785999999999998</v>
      </c>
      <c r="O1717" s="209">
        <v>4.9012000000000002</v>
      </c>
      <c r="P1717" s="209">
        <v>0.67700000000000005</v>
      </c>
      <c r="Q1717" s="209">
        <v>0.61499999999999999</v>
      </c>
      <c r="R1717" s="209">
        <v>4.9409000000000001</v>
      </c>
      <c r="S1717" s="209">
        <v>6.6000000000000003E-2</v>
      </c>
      <c r="T1717" s="209">
        <v>6.2E-2</v>
      </c>
      <c r="U1717" s="209">
        <v>0.06</v>
      </c>
      <c r="V1717" s="209">
        <v>0.06</v>
      </c>
      <c r="W1717" s="209">
        <v>0</v>
      </c>
      <c r="X1717" s="209" t="s">
        <v>1052</v>
      </c>
      <c r="Y1717" s="209" t="s">
        <v>89</v>
      </c>
      <c r="Z1717" s="209" t="s">
        <v>198</v>
      </c>
    </row>
    <row r="1718" spans="1:26" s="209" customFormat="1" ht="16.5" customHeight="1" x14ac:dyDescent="0.25">
      <c r="A1718" s="207">
        <v>4492</v>
      </c>
      <c r="B1718" s="208">
        <v>43127</v>
      </c>
      <c r="C1718" s="209" t="s">
        <v>1109</v>
      </c>
      <c r="D1718" s="209">
        <v>67.8</v>
      </c>
      <c r="E1718" s="209">
        <v>60</v>
      </c>
      <c r="F1718" s="209" t="s">
        <v>193</v>
      </c>
      <c r="G1718" s="209">
        <v>625212</v>
      </c>
      <c r="H1718" s="209">
        <v>13160</v>
      </c>
      <c r="I1718" s="209">
        <v>23</v>
      </c>
      <c r="J1718" s="209">
        <v>113</v>
      </c>
      <c r="K1718" s="209">
        <v>113</v>
      </c>
      <c r="L1718" s="209">
        <v>19.899999999999999</v>
      </c>
      <c r="M1718" s="209">
        <v>0.93461030383091148</v>
      </c>
      <c r="N1718" s="209">
        <v>5.0914999999999999</v>
      </c>
      <c r="O1718" s="209">
        <v>5.1426999999999996</v>
      </c>
      <c r="P1718" s="209">
        <v>0.70099999999999996</v>
      </c>
      <c r="Q1718" s="209">
        <v>0.624</v>
      </c>
      <c r="R1718" s="209">
        <v>4.9409000000000001</v>
      </c>
      <c r="S1718" s="209">
        <v>6.8000000000000005E-2</v>
      </c>
      <c r="T1718" s="209">
        <v>0.06</v>
      </c>
      <c r="U1718" s="209">
        <v>0.06</v>
      </c>
      <c r="V1718" s="209">
        <v>0.06</v>
      </c>
      <c r="W1718" s="209">
        <v>0</v>
      </c>
      <c r="X1718" s="209" t="s">
        <v>1052</v>
      </c>
      <c r="Y1718" s="209" t="s">
        <v>89</v>
      </c>
      <c r="Z1718" s="209" t="s">
        <v>198</v>
      </c>
    </row>
    <row r="1719" spans="1:26" s="209" customFormat="1" ht="16.5" customHeight="1" x14ac:dyDescent="0.25">
      <c r="A1719" s="207">
        <v>4491</v>
      </c>
      <c r="B1719" s="208">
        <v>43127</v>
      </c>
      <c r="C1719" s="209" t="s">
        <v>635</v>
      </c>
      <c r="D1719" s="209">
        <v>67.8</v>
      </c>
      <c r="E1719" s="209">
        <v>60</v>
      </c>
      <c r="F1719" s="209" t="s">
        <v>187</v>
      </c>
      <c r="G1719" s="209">
        <v>916148</v>
      </c>
      <c r="H1719" s="209">
        <v>13160</v>
      </c>
      <c r="I1719" s="209">
        <v>35</v>
      </c>
      <c r="J1719" s="209">
        <v>82</v>
      </c>
      <c r="K1719" s="209">
        <v>82</v>
      </c>
      <c r="L1719" s="209">
        <v>33</v>
      </c>
      <c r="M1719" s="209">
        <v>0.86018237082066873</v>
      </c>
      <c r="N1719" s="209">
        <v>4.8986000000000001</v>
      </c>
      <c r="O1719" s="209">
        <v>5.0365000000000002</v>
      </c>
      <c r="P1719" s="209">
        <v>0.23799999999999999</v>
      </c>
      <c r="Q1719" s="209">
        <v>0.20399999999999999</v>
      </c>
      <c r="R1719" s="209">
        <v>4.9409000000000001</v>
      </c>
      <c r="S1719" s="209">
        <v>2.4E-2</v>
      </c>
      <c r="T1719" s="209">
        <v>0.02</v>
      </c>
      <c r="U1719" s="209">
        <v>1.9E-2</v>
      </c>
      <c r="V1719" s="209">
        <v>1.9E-2</v>
      </c>
      <c r="W1719" s="209">
        <v>0</v>
      </c>
      <c r="X1719" s="209" t="s">
        <v>1052</v>
      </c>
      <c r="Y1719" s="209" t="s">
        <v>89</v>
      </c>
      <c r="Z1719" s="209" t="s">
        <v>207</v>
      </c>
    </row>
    <row r="1720" spans="1:26" s="209" customFormat="1" ht="16.5" customHeight="1" x14ac:dyDescent="0.25">
      <c r="A1720" s="207">
        <v>4490</v>
      </c>
      <c r="B1720" s="208">
        <v>43127</v>
      </c>
      <c r="C1720" s="209" t="s">
        <v>1200</v>
      </c>
      <c r="D1720" s="209">
        <v>67.8</v>
      </c>
      <c r="E1720" s="209">
        <v>60</v>
      </c>
      <c r="F1720" s="209" t="s">
        <v>187</v>
      </c>
      <c r="G1720" s="209">
        <v>916148</v>
      </c>
      <c r="H1720" s="209">
        <v>13160</v>
      </c>
      <c r="I1720" s="209">
        <v>35</v>
      </c>
      <c r="J1720" s="209">
        <v>82</v>
      </c>
      <c r="K1720" s="209">
        <v>82</v>
      </c>
      <c r="L1720" s="209">
        <v>33</v>
      </c>
      <c r="M1720" s="209">
        <v>0.86018237082066873</v>
      </c>
      <c r="N1720" s="209">
        <v>5.1013000000000002</v>
      </c>
      <c r="O1720" s="209">
        <v>5.0681000000000003</v>
      </c>
      <c r="P1720" s="209">
        <v>0.20599999999999999</v>
      </c>
      <c r="Q1720" s="209">
        <v>0.20499999999999999</v>
      </c>
      <c r="R1720" s="209">
        <v>4.9409000000000001</v>
      </c>
      <c r="S1720" s="209">
        <v>0.02</v>
      </c>
      <c r="T1720" s="209">
        <v>0.02</v>
      </c>
      <c r="U1720" s="209">
        <v>1.7000000000000001E-2</v>
      </c>
      <c r="V1720" s="209">
        <v>1.7000000000000001E-2</v>
      </c>
      <c r="W1720" s="209">
        <v>0</v>
      </c>
      <c r="X1720" s="209" t="s">
        <v>1052</v>
      </c>
      <c r="Y1720" s="209" t="s">
        <v>89</v>
      </c>
      <c r="Z1720" s="209" t="s">
        <v>207</v>
      </c>
    </row>
    <row r="1721" spans="1:26" s="209" customFormat="1" ht="16.5" customHeight="1" x14ac:dyDescent="0.25">
      <c r="A1721" s="207">
        <v>4489</v>
      </c>
      <c r="B1721" s="208">
        <v>43127</v>
      </c>
      <c r="C1721" s="209" t="s">
        <v>803</v>
      </c>
      <c r="D1721" s="209">
        <v>67.8</v>
      </c>
      <c r="E1721" s="209">
        <v>60</v>
      </c>
      <c r="F1721" s="209" t="s">
        <v>187</v>
      </c>
      <c r="G1721" s="209">
        <v>916148</v>
      </c>
      <c r="H1721" s="209">
        <v>13160</v>
      </c>
      <c r="I1721" s="209">
        <v>35.1</v>
      </c>
      <c r="J1721" s="209">
        <v>82.5</v>
      </c>
      <c r="K1721" s="209">
        <v>82.5</v>
      </c>
      <c r="L1721" s="209">
        <v>33.1</v>
      </c>
      <c r="M1721" s="209">
        <v>0.85965978128797083</v>
      </c>
      <c r="N1721" s="209">
        <v>5.0014000000000003</v>
      </c>
      <c r="O1721" s="209">
        <v>4.9824999999999999</v>
      </c>
      <c r="P1721" s="209">
        <v>0.21199999999999999</v>
      </c>
      <c r="Q1721" s="209">
        <v>0.21199999999999999</v>
      </c>
      <c r="R1721" s="209">
        <v>4.9409000000000001</v>
      </c>
      <c r="S1721" s="209">
        <v>2.1000000000000001E-2</v>
      </c>
      <c r="T1721" s="209">
        <v>2.1000000000000001E-2</v>
      </c>
      <c r="U1721" s="209">
        <v>1.7999999999999999E-2</v>
      </c>
      <c r="V1721" s="209">
        <v>1.7999999999999999E-2</v>
      </c>
      <c r="W1721" s="209">
        <v>0</v>
      </c>
      <c r="X1721" s="209" t="s">
        <v>1052</v>
      </c>
      <c r="Y1721" s="209" t="s">
        <v>89</v>
      </c>
      <c r="Z1721" s="209" t="s">
        <v>207</v>
      </c>
    </row>
    <row r="1722" spans="1:26" s="209" customFormat="1" ht="16.5" customHeight="1" x14ac:dyDescent="0.25">
      <c r="A1722" s="207">
        <v>4488</v>
      </c>
      <c r="B1722" s="208">
        <v>43127</v>
      </c>
      <c r="C1722" s="209" t="s">
        <v>460</v>
      </c>
      <c r="D1722" s="209">
        <v>67.8</v>
      </c>
      <c r="E1722" s="209">
        <v>60</v>
      </c>
      <c r="F1722" s="209" t="s">
        <v>187</v>
      </c>
      <c r="G1722" s="209">
        <v>916148</v>
      </c>
      <c r="H1722" s="209">
        <v>13160</v>
      </c>
      <c r="I1722" s="209">
        <v>35</v>
      </c>
      <c r="J1722" s="209">
        <v>82.5</v>
      </c>
      <c r="K1722" s="209">
        <v>82.5</v>
      </c>
      <c r="L1722" s="209">
        <v>33</v>
      </c>
      <c r="M1722" s="209">
        <v>0.86018237082066873</v>
      </c>
      <c r="N1722" s="209">
        <v>5.1124999999999998</v>
      </c>
      <c r="O1722" s="209">
        <v>4.9901999999999997</v>
      </c>
      <c r="P1722" s="209">
        <v>0.20699999999999999</v>
      </c>
      <c r="Q1722" s="209">
        <v>0.222</v>
      </c>
      <c r="R1722" s="209">
        <v>4.9409000000000001</v>
      </c>
      <c r="S1722" s="209">
        <v>0.02</v>
      </c>
      <c r="T1722" s="209">
        <v>2.1999999999999999E-2</v>
      </c>
      <c r="U1722" s="209">
        <v>1.7999999999999999E-2</v>
      </c>
      <c r="V1722" s="209">
        <v>1.7999999999999999E-2</v>
      </c>
      <c r="W1722" s="209">
        <v>0</v>
      </c>
      <c r="X1722" s="209" t="s">
        <v>1052</v>
      </c>
      <c r="Y1722" s="209" t="s">
        <v>89</v>
      </c>
      <c r="Z1722" s="209" t="s">
        <v>207</v>
      </c>
    </row>
    <row r="1723" spans="1:26" s="209" customFormat="1" ht="16.5" customHeight="1" x14ac:dyDescent="0.25">
      <c r="A1723" s="207">
        <v>4487</v>
      </c>
      <c r="B1723" s="208">
        <v>43127</v>
      </c>
      <c r="C1723" s="209" t="s">
        <v>1098</v>
      </c>
      <c r="D1723" s="209">
        <v>67.8</v>
      </c>
      <c r="E1723" s="209">
        <v>60</v>
      </c>
      <c r="F1723" s="209" t="s">
        <v>193</v>
      </c>
      <c r="G1723" s="209">
        <v>625212</v>
      </c>
      <c r="H1723" s="209">
        <v>13160</v>
      </c>
      <c r="I1723" s="209">
        <v>22.4</v>
      </c>
      <c r="J1723" s="209">
        <v>113</v>
      </c>
      <c r="K1723" s="209">
        <v>113</v>
      </c>
      <c r="L1723" s="209">
        <v>19.3</v>
      </c>
      <c r="M1723" s="209">
        <v>0.93832891246684347</v>
      </c>
      <c r="N1723" s="209">
        <v>4.9844999999999997</v>
      </c>
      <c r="O1723" s="209">
        <v>5.0152999999999999</v>
      </c>
      <c r="P1723" s="209">
        <v>0.53500000000000003</v>
      </c>
      <c r="Q1723" s="209">
        <v>0.45700000000000002</v>
      </c>
      <c r="R1723" s="209">
        <v>4.9409000000000001</v>
      </c>
      <c r="S1723" s="209">
        <v>5.2999999999999999E-2</v>
      </c>
      <c r="T1723" s="209">
        <v>4.4999999999999998E-2</v>
      </c>
      <c r="U1723" s="209">
        <v>4.5999999999999999E-2</v>
      </c>
      <c r="V1723" s="209">
        <v>4.5999999999999999E-2</v>
      </c>
      <c r="W1723" s="209">
        <v>0</v>
      </c>
      <c r="X1723" s="209" t="s">
        <v>1052</v>
      </c>
      <c r="Y1723" s="209" t="s">
        <v>89</v>
      </c>
      <c r="Z1723" s="209" t="s">
        <v>198</v>
      </c>
    </row>
    <row r="1724" spans="1:26" s="209" customFormat="1" ht="16.5" customHeight="1" x14ac:dyDescent="0.25">
      <c r="A1724" s="207">
        <v>4486</v>
      </c>
      <c r="B1724" s="208">
        <v>43126</v>
      </c>
      <c r="C1724" s="209" t="s">
        <v>1199</v>
      </c>
      <c r="D1724" s="209">
        <v>68.7</v>
      </c>
      <c r="E1724" s="209">
        <v>56</v>
      </c>
      <c r="F1724" s="209" t="s">
        <v>193</v>
      </c>
      <c r="G1724" s="209">
        <v>625212</v>
      </c>
      <c r="H1724" s="209">
        <v>13160</v>
      </c>
      <c r="I1724" s="209">
        <v>21.8</v>
      </c>
      <c r="J1724" s="209">
        <v>111</v>
      </c>
      <c r="K1724" s="209">
        <v>111</v>
      </c>
      <c r="L1724" s="209">
        <v>18.899999999999999</v>
      </c>
      <c r="M1724" s="209">
        <v>0.94082446808510634</v>
      </c>
      <c r="N1724" s="209">
        <v>4.9802999999999997</v>
      </c>
      <c r="O1724" s="209">
        <v>5.0393999999999997</v>
      </c>
      <c r="P1724" s="209">
        <v>0.45900000000000002</v>
      </c>
      <c r="Q1724" s="209">
        <v>0.54500000000000004</v>
      </c>
      <c r="R1724" s="209">
        <v>4.9911000000000003</v>
      </c>
      <c r="S1724" s="209">
        <v>4.5999999999999999E-2</v>
      </c>
      <c r="T1724" s="209">
        <v>5.3999999999999999E-2</v>
      </c>
      <c r="U1724" s="209">
        <v>4.7E-2</v>
      </c>
      <c r="V1724" s="209">
        <v>4.7E-2</v>
      </c>
      <c r="W1724" s="209">
        <v>0</v>
      </c>
      <c r="X1724" s="209" t="s">
        <v>1052</v>
      </c>
      <c r="Y1724" s="209" t="s">
        <v>89</v>
      </c>
      <c r="Z1724" s="209" t="s">
        <v>198</v>
      </c>
    </row>
    <row r="1725" spans="1:26" s="209" customFormat="1" ht="16.5" customHeight="1" x14ac:dyDescent="0.25">
      <c r="A1725" s="207">
        <v>4485</v>
      </c>
      <c r="B1725" s="208">
        <v>43126</v>
      </c>
      <c r="C1725" s="209" t="s">
        <v>929</v>
      </c>
      <c r="D1725" s="209">
        <v>68.7</v>
      </c>
      <c r="E1725" s="209">
        <v>56</v>
      </c>
      <c r="F1725" s="209" t="s">
        <v>193</v>
      </c>
      <c r="G1725" s="209">
        <v>625212</v>
      </c>
      <c r="H1725" s="209">
        <v>13160</v>
      </c>
      <c r="I1725" s="209">
        <v>22</v>
      </c>
      <c r="J1725" s="209">
        <v>113</v>
      </c>
      <c r="K1725" s="209">
        <v>113</v>
      </c>
      <c r="L1725" s="209">
        <v>18.899999999999999</v>
      </c>
      <c r="M1725" s="209">
        <v>0.94082446808510634</v>
      </c>
      <c r="N1725" s="209">
        <v>5.1186999999999996</v>
      </c>
      <c r="O1725" s="209">
        <v>5.1955999999999998</v>
      </c>
      <c r="P1725" s="209">
        <v>0.54400000000000004</v>
      </c>
      <c r="Q1725" s="209">
        <v>0.61399999999999999</v>
      </c>
      <c r="R1725" s="209">
        <v>4.9911000000000003</v>
      </c>
      <c r="S1725" s="209">
        <v>5.2999999999999999E-2</v>
      </c>
      <c r="T1725" s="209">
        <v>5.8999999999999997E-2</v>
      </c>
      <c r="U1725" s="209">
        <v>5.2999999999999999E-2</v>
      </c>
      <c r="V1725" s="209">
        <v>5.2999999999999999E-2</v>
      </c>
      <c r="W1725" s="209">
        <v>0</v>
      </c>
      <c r="X1725" s="209" t="s">
        <v>1052</v>
      </c>
      <c r="Y1725" s="209" t="s">
        <v>89</v>
      </c>
      <c r="Z1725" s="209" t="s">
        <v>198</v>
      </c>
    </row>
    <row r="1726" spans="1:26" s="209" customFormat="1" ht="16.5" customHeight="1" x14ac:dyDescent="0.25">
      <c r="A1726" s="207">
        <v>4484</v>
      </c>
      <c r="B1726" s="208">
        <v>43126</v>
      </c>
      <c r="C1726" s="209" t="s">
        <v>1006</v>
      </c>
      <c r="D1726" s="209">
        <v>68.7</v>
      </c>
      <c r="E1726" s="209">
        <v>56</v>
      </c>
      <c r="F1726" s="209" t="s">
        <v>193</v>
      </c>
      <c r="G1726" s="209">
        <v>625212</v>
      </c>
      <c r="H1726" s="209">
        <v>13160</v>
      </c>
      <c r="I1726" s="209">
        <v>21.8</v>
      </c>
      <c r="J1726" s="209">
        <v>112</v>
      </c>
      <c r="K1726" s="209">
        <v>112</v>
      </c>
      <c r="L1726" s="209">
        <v>18.8</v>
      </c>
      <c r="M1726" s="209">
        <v>0.94145043246839644</v>
      </c>
      <c r="N1726" s="209">
        <v>4.8095999999999997</v>
      </c>
      <c r="O1726" s="209">
        <v>5.1325000000000003</v>
      </c>
      <c r="P1726" s="209">
        <v>0.48899999999999999</v>
      </c>
      <c r="Q1726" s="209">
        <v>0.45200000000000001</v>
      </c>
      <c r="R1726" s="209">
        <v>4.9911000000000003</v>
      </c>
      <c r="S1726" s="209">
        <v>5.0999999999999997E-2</v>
      </c>
      <c r="T1726" s="209">
        <v>4.3999999999999997E-2</v>
      </c>
      <c r="U1726" s="209">
        <v>4.4999999999999998E-2</v>
      </c>
      <c r="V1726" s="209">
        <v>4.4999999999999998E-2</v>
      </c>
      <c r="W1726" s="209">
        <v>0</v>
      </c>
      <c r="X1726" s="209" t="s">
        <v>1052</v>
      </c>
      <c r="Y1726" s="209" t="s">
        <v>89</v>
      </c>
      <c r="Z1726" s="209" t="s">
        <v>198</v>
      </c>
    </row>
    <row r="1727" spans="1:26" s="209" customFormat="1" ht="16.5" customHeight="1" x14ac:dyDescent="0.25">
      <c r="A1727" s="207">
        <v>4483</v>
      </c>
      <c r="B1727" s="208">
        <v>43126</v>
      </c>
      <c r="C1727" s="209" t="s">
        <v>452</v>
      </c>
      <c r="D1727" s="209">
        <v>68.7</v>
      </c>
      <c r="E1727" s="209">
        <v>56</v>
      </c>
      <c r="F1727" s="209" t="s">
        <v>193</v>
      </c>
      <c r="G1727" s="209">
        <v>625212</v>
      </c>
      <c r="H1727" s="209">
        <v>13160</v>
      </c>
      <c r="I1727" s="209">
        <v>21.7</v>
      </c>
      <c r="J1727" s="209">
        <v>112</v>
      </c>
      <c r="K1727" s="209">
        <v>112</v>
      </c>
      <c r="L1727" s="209">
        <v>18.7</v>
      </c>
      <c r="M1727" s="209">
        <v>0.94207723035952073</v>
      </c>
      <c r="N1727" s="209">
        <v>5.1904000000000003</v>
      </c>
      <c r="O1727" s="209">
        <v>5.0045000000000002</v>
      </c>
      <c r="P1727" s="209">
        <v>0.52</v>
      </c>
      <c r="Q1727" s="209">
        <v>0.54100000000000004</v>
      </c>
      <c r="R1727" s="209">
        <v>4.9911000000000003</v>
      </c>
      <c r="S1727" s="209">
        <v>0.05</v>
      </c>
      <c r="T1727" s="209">
        <v>5.3999999999999999E-2</v>
      </c>
      <c r="U1727" s="209">
        <v>4.9000000000000002E-2</v>
      </c>
      <c r="V1727" s="209">
        <v>4.9000000000000002E-2</v>
      </c>
      <c r="W1727" s="209">
        <v>0</v>
      </c>
      <c r="X1727" s="209" t="s">
        <v>1052</v>
      </c>
      <c r="Y1727" s="209" t="s">
        <v>89</v>
      </c>
      <c r="Z1727" s="209" t="s">
        <v>198</v>
      </c>
    </row>
    <row r="1728" spans="1:26" s="209" customFormat="1" ht="16.5" customHeight="1" x14ac:dyDescent="0.25">
      <c r="A1728" s="207">
        <v>4482</v>
      </c>
      <c r="B1728" s="208">
        <v>43126</v>
      </c>
      <c r="C1728" s="209" t="s">
        <v>849</v>
      </c>
      <c r="D1728" s="209">
        <v>68.7</v>
      </c>
      <c r="E1728" s="209">
        <v>56</v>
      </c>
      <c r="F1728" s="209" t="s">
        <v>187</v>
      </c>
      <c r="G1728" s="209">
        <v>916148</v>
      </c>
      <c r="H1728" s="209">
        <v>13160</v>
      </c>
      <c r="I1728" s="209">
        <v>34.299999999999997</v>
      </c>
      <c r="J1728" s="209">
        <v>76.5</v>
      </c>
      <c r="K1728" s="209">
        <v>76.5</v>
      </c>
      <c r="L1728" s="209">
        <v>32.799999999999997</v>
      </c>
      <c r="M1728" s="209">
        <v>0.86122945830797315</v>
      </c>
      <c r="N1728" s="209">
        <v>5.0228000000000002</v>
      </c>
      <c r="O1728" s="209">
        <v>5.1009000000000002</v>
      </c>
      <c r="P1728" s="209">
        <v>0.20100000000000001</v>
      </c>
      <c r="Q1728" s="209">
        <v>0.26600000000000001</v>
      </c>
      <c r="R1728" s="209">
        <v>4.9911000000000003</v>
      </c>
      <c r="S1728" s="209">
        <v>0.02</v>
      </c>
      <c r="T1728" s="209">
        <v>2.5999999999999999E-2</v>
      </c>
      <c r="U1728" s="209">
        <v>0.02</v>
      </c>
      <c r="V1728" s="209">
        <v>0.02</v>
      </c>
      <c r="W1728" s="209">
        <v>0</v>
      </c>
      <c r="X1728" s="209" t="s">
        <v>1052</v>
      </c>
      <c r="Y1728" s="209" t="s">
        <v>89</v>
      </c>
      <c r="Z1728" s="209" t="s">
        <v>207</v>
      </c>
    </row>
    <row r="1729" spans="1:26" s="209" customFormat="1" ht="16.5" customHeight="1" x14ac:dyDescent="0.25">
      <c r="A1729" s="207">
        <v>4481</v>
      </c>
      <c r="B1729" s="208">
        <v>43126</v>
      </c>
      <c r="C1729" s="209" t="s">
        <v>641</v>
      </c>
      <c r="D1729" s="209">
        <v>68.7</v>
      </c>
      <c r="E1729" s="209">
        <v>56</v>
      </c>
      <c r="F1729" s="209" t="s">
        <v>193</v>
      </c>
      <c r="G1729" s="209">
        <v>625212</v>
      </c>
      <c r="H1729" s="209">
        <v>13160</v>
      </c>
      <c r="I1729" s="209">
        <v>21.8</v>
      </c>
      <c r="J1729" s="209">
        <v>113</v>
      </c>
      <c r="K1729" s="209">
        <v>113</v>
      </c>
      <c r="L1729" s="209">
        <v>18.8</v>
      </c>
      <c r="M1729" s="209">
        <v>0.94145043246839644</v>
      </c>
      <c r="N1729" s="209">
        <v>5.0111999999999997</v>
      </c>
      <c r="O1729" s="209">
        <v>4.9904000000000002</v>
      </c>
      <c r="P1729" s="209">
        <v>0.86339999999999995</v>
      </c>
      <c r="Q1729" s="209">
        <v>0.78</v>
      </c>
      <c r="R1729" s="209">
        <v>4.9911000000000003</v>
      </c>
      <c r="S1729" s="209">
        <v>8.5999999999999993E-2</v>
      </c>
      <c r="T1729" s="209">
        <v>7.8E-2</v>
      </c>
      <c r="U1729" s="209">
        <v>7.6999999999999999E-2</v>
      </c>
      <c r="V1729" s="209">
        <v>7.6999999999999999E-2</v>
      </c>
      <c r="W1729" s="209">
        <v>0</v>
      </c>
      <c r="X1729" s="209" t="s">
        <v>1052</v>
      </c>
      <c r="Y1729" s="209" t="s">
        <v>89</v>
      </c>
      <c r="Z1729" s="209" t="s">
        <v>198</v>
      </c>
    </row>
    <row r="1730" spans="1:26" s="209" customFormat="1" ht="16.5" customHeight="1" x14ac:dyDescent="0.25">
      <c r="A1730" s="207">
        <v>4480</v>
      </c>
      <c r="B1730" s="208">
        <v>43126</v>
      </c>
      <c r="C1730" s="209" t="s">
        <v>232</v>
      </c>
      <c r="D1730" s="209">
        <v>68.7</v>
      </c>
      <c r="E1730" s="209">
        <v>56</v>
      </c>
      <c r="F1730" s="209" t="s">
        <v>187</v>
      </c>
      <c r="G1730" s="209">
        <v>916148</v>
      </c>
      <c r="H1730" s="209">
        <v>13160</v>
      </c>
      <c r="I1730" s="209">
        <v>35.200000000000003</v>
      </c>
      <c r="J1730" s="209">
        <v>81</v>
      </c>
      <c r="K1730" s="209">
        <v>81</v>
      </c>
      <c r="L1730" s="209">
        <v>33.299999999999997</v>
      </c>
      <c r="M1730" s="209">
        <v>0.85861650485436891</v>
      </c>
      <c r="N1730" s="209">
        <v>5.0034999999999998</v>
      </c>
      <c r="O1730" s="209">
        <v>5.1944999999999997</v>
      </c>
      <c r="P1730" s="209">
        <v>0.38100000000000001</v>
      </c>
      <c r="Q1730" s="209">
        <v>0.33300000000000002</v>
      </c>
      <c r="R1730" s="209">
        <v>4.9911000000000003</v>
      </c>
      <c r="S1730" s="209">
        <v>3.7999999999999999E-2</v>
      </c>
      <c r="T1730" s="209">
        <v>3.2000000000000001E-2</v>
      </c>
      <c r="U1730" s="209">
        <v>0.03</v>
      </c>
      <c r="V1730" s="209">
        <v>0.03</v>
      </c>
      <c r="W1730" s="209">
        <v>0</v>
      </c>
      <c r="X1730" s="209" t="s">
        <v>1052</v>
      </c>
      <c r="Y1730" s="209" t="s">
        <v>89</v>
      </c>
      <c r="Z1730" s="209" t="s">
        <v>207</v>
      </c>
    </row>
    <row r="1731" spans="1:26" s="209" customFormat="1" ht="16.5" customHeight="1" x14ac:dyDescent="0.25">
      <c r="A1731" s="207">
        <v>4479</v>
      </c>
      <c r="B1731" s="208">
        <v>43126</v>
      </c>
      <c r="C1731" s="209" t="s">
        <v>219</v>
      </c>
      <c r="D1731" s="209">
        <v>68.7</v>
      </c>
      <c r="E1731" s="209">
        <v>56</v>
      </c>
      <c r="F1731" s="209" t="s">
        <v>187</v>
      </c>
      <c r="G1731" s="209">
        <v>916148</v>
      </c>
      <c r="H1731" s="209">
        <v>13160</v>
      </c>
      <c r="I1731" s="209">
        <v>35</v>
      </c>
      <c r="J1731" s="209">
        <v>82</v>
      </c>
      <c r="K1731" s="209">
        <v>82</v>
      </c>
      <c r="L1731" s="209">
        <v>33</v>
      </c>
      <c r="M1731" s="209">
        <v>0.86018237082066873</v>
      </c>
      <c r="N1731" s="209">
        <v>4.8903999999999996</v>
      </c>
      <c r="O1731" s="209">
        <v>5.0728</v>
      </c>
      <c r="P1731" s="209">
        <v>0.216</v>
      </c>
      <c r="Q1731" s="209">
        <v>0.24399999999999999</v>
      </c>
      <c r="R1731" s="209">
        <v>4.9911000000000003</v>
      </c>
      <c r="S1731" s="209">
        <v>2.1999999999999999E-2</v>
      </c>
      <c r="T1731" s="209">
        <v>2.4E-2</v>
      </c>
      <c r="U1731" s="209">
        <v>0.02</v>
      </c>
      <c r="V1731" s="209">
        <v>0.02</v>
      </c>
      <c r="W1731" s="209">
        <v>0</v>
      </c>
      <c r="X1731" s="209" t="s">
        <v>1052</v>
      </c>
      <c r="Y1731" s="209" t="s">
        <v>89</v>
      </c>
      <c r="Z1731" s="209" t="s">
        <v>207</v>
      </c>
    </row>
    <row r="1732" spans="1:26" s="209" customFormat="1" ht="16.5" customHeight="1" x14ac:dyDescent="0.25">
      <c r="A1732" s="207">
        <v>4478</v>
      </c>
      <c r="B1732" s="208">
        <v>43126</v>
      </c>
      <c r="C1732" s="209" t="s">
        <v>1097</v>
      </c>
      <c r="D1732" s="209">
        <v>68.7</v>
      </c>
      <c r="E1732" s="209">
        <v>56</v>
      </c>
      <c r="F1732" s="209" t="s">
        <v>187</v>
      </c>
      <c r="G1732" s="209">
        <v>916148</v>
      </c>
      <c r="H1732" s="209">
        <v>13160</v>
      </c>
      <c r="I1732" s="209">
        <v>34.799999999999997</v>
      </c>
      <c r="J1732" s="209">
        <v>81.5</v>
      </c>
      <c r="K1732" s="209">
        <v>81.5</v>
      </c>
      <c r="L1732" s="209">
        <v>32.9</v>
      </c>
      <c r="M1732" s="209">
        <v>0.86070559610705588</v>
      </c>
      <c r="N1732" s="209">
        <v>4.9574999999999996</v>
      </c>
      <c r="O1732" s="209">
        <v>5.0823999999999998</v>
      </c>
      <c r="P1732" s="209">
        <v>0.20899999999999999</v>
      </c>
      <c r="Q1732" s="209">
        <v>0.254</v>
      </c>
      <c r="R1732" s="209">
        <v>4.9911000000000003</v>
      </c>
      <c r="S1732" s="209">
        <v>2.1000000000000001E-2</v>
      </c>
      <c r="T1732" s="209">
        <v>2.5000000000000001E-2</v>
      </c>
      <c r="U1732" s="209">
        <v>0.02</v>
      </c>
      <c r="V1732" s="209">
        <v>0.02</v>
      </c>
      <c r="W1732" s="209">
        <v>0</v>
      </c>
      <c r="X1732" s="209" t="s">
        <v>1052</v>
      </c>
      <c r="Y1732" s="209" t="s">
        <v>89</v>
      </c>
      <c r="Z1732" s="209" t="s">
        <v>207</v>
      </c>
    </row>
    <row r="1733" spans="1:26" s="209" customFormat="1" ht="16.5" customHeight="1" x14ac:dyDescent="0.25">
      <c r="A1733" s="207">
        <v>4477</v>
      </c>
      <c r="B1733" s="208">
        <v>43126</v>
      </c>
      <c r="C1733" s="209" t="s">
        <v>1198</v>
      </c>
      <c r="D1733" s="209">
        <v>68.7</v>
      </c>
      <c r="E1733" s="209">
        <v>41</v>
      </c>
      <c r="F1733" s="209" t="s">
        <v>193</v>
      </c>
      <c r="G1733" s="209">
        <v>625212</v>
      </c>
      <c r="H1733" s="209">
        <v>13160</v>
      </c>
      <c r="I1733" s="209">
        <v>21.8</v>
      </c>
      <c r="J1733" s="209">
        <v>113</v>
      </c>
      <c r="K1733" s="209">
        <v>113</v>
      </c>
      <c r="L1733" s="209">
        <v>18.8</v>
      </c>
      <c r="M1733" s="209">
        <v>0.94145043246839644</v>
      </c>
      <c r="N1733" s="209">
        <v>5.0237999999999996</v>
      </c>
      <c r="O1733" s="209">
        <v>4.9387999999999996</v>
      </c>
      <c r="P1733" s="209">
        <v>0.54400000000000004</v>
      </c>
      <c r="Q1733" s="209">
        <v>0.51400000000000001</v>
      </c>
      <c r="R1733" s="209">
        <v>4.9911000000000003</v>
      </c>
      <c r="S1733" s="209">
        <v>5.3999999999999999E-2</v>
      </c>
      <c r="T1733" s="209">
        <v>5.1999999999999998E-2</v>
      </c>
      <c r="U1733" s="209">
        <v>0.05</v>
      </c>
      <c r="V1733" s="209">
        <v>0.05</v>
      </c>
      <c r="W1733" s="209">
        <v>0</v>
      </c>
      <c r="X1733" s="209" t="s">
        <v>1052</v>
      </c>
      <c r="Y1733" s="209" t="s">
        <v>89</v>
      </c>
      <c r="Z1733" s="209" t="s">
        <v>198</v>
      </c>
    </row>
    <row r="1734" spans="1:26" s="209" customFormat="1" ht="16.5" customHeight="1" x14ac:dyDescent="0.25">
      <c r="A1734" s="207">
        <v>4476</v>
      </c>
      <c r="B1734" s="208">
        <v>43125</v>
      </c>
      <c r="C1734" s="209" t="s">
        <v>1161</v>
      </c>
      <c r="D1734" s="209">
        <v>69.400000000000006</v>
      </c>
      <c r="E1734" s="209">
        <v>41</v>
      </c>
      <c r="F1734" s="209" t="s">
        <v>193</v>
      </c>
      <c r="G1734" s="209">
        <v>625212</v>
      </c>
      <c r="H1734" s="209">
        <v>13160</v>
      </c>
      <c r="I1734" s="209">
        <v>21.4</v>
      </c>
      <c r="J1734" s="209">
        <v>112</v>
      </c>
      <c r="K1734" s="209">
        <v>112</v>
      </c>
      <c r="L1734" s="209">
        <v>18.399999999999999</v>
      </c>
      <c r="M1734" s="209">
        <v>0.94396264176117406</v>
      </c>
      <c r="N1734" s="209">
        <v>4.9537000000000004</v>
      </c>
      <c r="O1734" s="209">
        <v>4.9884000000000004</v>
      </c>
      <c r="P1734" s="209">
        <v>0.59299999999999997</v>
      </c>
      <c r="Q1734" s="209">
        <v>0.51800000000000002</v>
      </c>
      <c r="R1734" s="209">
        <v>5.0113000000000003</v>
      </c>
      <c r="S1734" s="209">
        <v>0.06</v>
      </c>
      <c r="T1734" s="209">
        <v>5.1999999999999998E-2</v>
      </c>
      <c r="U1734" s="209">
        <v>5.2999999999999999E-2</v>
      </c>
      <c r="V1734" s="209">
        <v>5.2999999999999999E-2</v>
      </c>
      <c r="W1734" s="209">
        <v>0</v>
      </c>
      <c r="X1734" s="209" t="s">
        <v>1052</v>
      </c>
      <c r="Y1734" s="209" t="s">
        <v>89</v>
      </c>
      <c r="Z1734" s="209" t="s">
        <v>198</v>
      </c>
    </row>
    <row r="1735" spans="1:26" s="209" customFormat="1" ht="16.5" customHeight="1" x14ac:dyDescent="0.25">
      <c r="A1735" s="207">
        <v>4475</v>
      </c>
      <c r="B1735" s="208">
        <v>43125</v>
      </c>
      <c r="C1735" s="209" t="s">
        <v>230</v>
      </c>
      <c r="D1735" s="209">
        <v>69.400000000000006</v>
      </c>
      <c r="E1735" s="209">
        <v>41</v>
      </c>
      <c r="F1735" s="209" t="s">
        <v>187</v>
      </c>
      <c r="G1735" s="209">
        <v>916148</v>
      </c>
      <c r="H1735" s="209">
        <v>13160</v>
      </c>
      <c r="I1735" s="209">
        <v>35.6</v>
      </c>
      <c r="J1735" s="209">
        <v>84.5</v>
      </c>
      <c r="K1735" s="209">
        <v>84.5</v>
      </c>
      <c r="L1735" s="209">
        <v>33.4</v>
      </c>
      <c r="M1735" s="209">
        <v>0.85809581564584592</v>
      </c>
      <c r="N1735" s="209">
        <v>4.9627999999999997</v>
      </c>
      <c r="O1735" s="209">
        <v>5.0143000000000004</v>
      </c>
      <c r="P1735" s="209">
        <v>0.23799999999999999</v>
      </c>
      <c r="Q1735" s="209">
        <v>0.28000000000000003</v>
      </c>
      <c r="R1735" s="209">
        <v>5.0113000000000003</v>
      </c>
      <c r="S1735" s="209">
        <v>2.4E-2</v>
      </c>
      <c r="T1735" s="209">
        <v>2.8000000000000001E-2</v>
      </c>
      <c r="U1735" s="209">
        <v>2.1999999999999999E-2</v>
      </c>
      <c r="V1735" s="209">
        <v>2.1999999999999999E-2</v>
      </c>
      <c r="W1735" s="209">
        <v>0</v>
      </c>
      <c r="X1735" s="209" t="s">
        <v>1052</v>
      </c>
      <c r="Y1735" s="209" t="s">
        <v>89</v>
      </c>
      <c r="Z1735" s="209" t="s">
        <v>207</v>
      </c>
    </row>
    <row r="1736" spans="1:26" s="209" customFormat="1" ht="16.5" customHeight="1" x14ac:dyDescent="0.25">
      <c r="A1736" s="207">
        <v>4474</v>
      </c>
      <c r="B1736" s="208">
        <v>43125</v>
      </c>
      <c r="C1736" s="209" t="s">
        <v>679</v>
      </c>
      <c r="D1736" s="209">
        <v>69.400000000000006</v>
      </c>
      <c r="E1736" s="209">
        <v>41</v>
      </c>
      <c r="F1736" s="209" t="s">
        <v>193</v>
      </c>
      <c r="G1736" s="209">
        <v>625212</v>
      </c>
      <c r="H1736" s="209">
        <v>13160</v>
      </c>
      <c r="I1736" s="209">
        <v>21.5</v>
      </c>
      <c r="J1736" s="209">
        <v>112.5</v>
      </c>
      <c r="K1736" s="209">
        <v>112.5</v>
      </c>
      <c r="L1736" s="209">
        <v>18.5</v>
      </c>
      <c r="M1736" s="209">
        <v>0.94333333333333336</v>
      </c>
      <c r="N1736" s="209">
        <v>5.2931999999999997</v>
      </c>
      <c r="O1736" s="209">
        <v>4.9985999999999997</v>
      </c>
      <c r="P1736" s="209">
        <v>0.496</v>
      </c>
      <c r="Q1736" s="209">
        <v>0.38900000000000001</v>
      </c>
      <c r="R1736" s="209">
        <v>5.0113000000000003</v>
      </c>
      <c r="S1736" s="209">
        <v>4.7E-2</v>
      </c>
      <c r="T1736" s="209">
        <v>3.9E-2</v>
      </c>
      <c r="U1736" s="209">
        <v>4.1000000000000002E-2</v>
      </c>
      <c r="V1736" s="209">
        <v>4.1000000000000002E-2</v>
      </c>
      <c r="W1736" s="209">
        <v>0</v>
      </c>
      <c r="X1736" s="209" t="s">
        <v>1052</v>
      </c>
      <c r="Y1736" s="209" t="s">
        <v>89</v>
      </c>
      <c r="Z1736" s="209" t="s">
        <v>198</v>
      </c>
    </row>
    <row r="1737" spans="1:26" s="209" customFormat="1" ht="16.5" customHeight="1" x14ac:dyDescent="0.25">
      <c r="A1737" s="207">
        <v>4473</v>
      </c>
      <c r="B1737" s="208">
        <v>43125</v>
      </c>
      <c r="C1737" s="209" t="s">
        <v>1197</v>
      </c>
      <c r="D1737" s="209">
        <v>69.400000000000006</v>
      </c>
      <c r="E1737" s="209">
        <v>41</v>
      </c>
      <c r="F1737" s="209" t="s">
        <v>193</v>
      </c>
      <c r="G1737" s="209">
        <v>625212</v>
      </c>
      <c r="H1737" s="209">
        <v>13160</v>
      </c>
      <c r="I1737" s="209">
        <v>20.9</v>
      </c>
      <c r="J1737" s="209">
        <v>103</v>
      </c>
      <c r="K1737" s="209">
        <v>103</v>
      </c>
      <c r="L1737" s="209">
        <v>18.5</v>
      </c>
      <c r="M1737" s="209">
        <v>0.94333333333333336</v>
      </c>
      <c r="N1737" s="209">
        <v>5.1867000000000001</v>
      </c>
      <c r="O1737" s="209">
        <v>5.0491000000000001</v>
      </c>
      <c r="P1737" s="209">
        <v>0.46600000000000003</v>
      </c>
      <c r="Q1737" s="209">
        <v>0.55400000000000005</v>
      </c>
      <c r="R1737" s="209">
        <v>5.0113000000000003</v>
      </c>
      <c r="S1737" s="209">
        <v>4.4999999999999998E-2</v>
      </c>
      <c r="T1737" s="209">
        <v>5.5E-2</v>
      </c>
      <c r="U1737" s="209">
        <v>4.7E-2</v>
      </c>
      <c r="V1737" s="209">
        <v>4.7E-2</v>
      </c>
      <c r="W1737" s="209">
        <v>0</v>
      </c>
      <c r="X1737" s="209" t="s">
        <v>1052</v>
      </c>
      <c r="Y1737" s="209" t="s">
        <v>89</v>
      </c>
      <c r="Z1737" s="209" t="s">
        <v>198</v>
      </c>
    </row>
    <row r="1738" spans="1:26" s="209" customFormat="1" ht="16.5" customHeight="1" x14ac:dyDescent="0.25">
      <c r="A1738" s="207">
        <v>4472</v>
      </c>
      <c r="B1738" s="208">
        <v>43125</v>
      </c>
      <c r="C1738" s="209" t="s">
        <v>250</v>
      </c>
      <c r="D1738" s="209">
        <v>69.400000000000006</v>
      </c>
      <c r="E1738" s="209">
        <v>41</v>
      </c>
      <c r="F1738" s="209" t="s">
        <v>187</v>
      </c>
      <c r="G1738" s="209">
        <v>916148</v>
      </c>
      <c r="H1738" s="209">
        <v>13160</v>
      </c>
      <c r="I1738" s="209">
        <v>34.6</v>
      </c>
      <c r="J1738" s="209">
        <v>79</v>
      </c>
      <c r="K1738" s="209">
        <v>79</v>
      </c>
      <c r="L1738" s="209">
        <v>32.9</v>
      </c>
      <c r="M1738" s="209">
        <v>0.86070559610705588</v>
      </c>
      <c r="N1738" s="209">
        <v>4.8902000000000001</v>
      </c>
      <c r="O1738" s="209">
        <v>4.9543999999999997</v>
      </c>
      <c r="P1738" s="209">
        <v>0.215</v>
      </c>
      <c r="Q1738" s="209">
        <v>0.19800000000000001</v>
      </c>
      <c r="R1738" s="209">
        <v>5.0113000000000003</v>
      </c>
      <c r="S1738" s="209">
        <v>2.1999999999999999E-2</v>
      </c>
      <c r="T1738" s="209">
        <v>0.02</v>
      </c>
      <c r="U1738" s="209">
        <v>1.7999999999999999E-2</v>
      </c>
      <c r="V1738" s="209">
        <v>1.7999999999999999E-2</v>
      </c>
      <c r="W1738" s="209">
        <v>0</v>
      </c>
      <c r="X1738" s="209" t="s">
        <v>1052</v>
      </c>
      <c r="Y1738" s="209" t="s">
        <v>89</v>
      </c>
      <c r="Z1738" s="209" t="s">
        <v>207</v>
      </c>
    </row>
    <row r="1739" spans="1:26" s="209" customFormat="1" ht="16.5" customHeight="1" x14ac:dyDescent="0.25">
      <c r="A1739" s="207">
        <v>4471</v>
      </c>
      <c r="B1739" s="208">
        <v>43125</v>
      </c>
      <c r="C1739" s="209" t="s">
        <v>631</v>
      </c>
      <c r="D1739" s="209">
        <v>69.400000000000006</v>
      </c>
      <c r="E1739" s="209">
        <v>41</v>
      </c>
      <c r="F1739" s="209" t="s">
        <v>187</v>
      </c>
      <c r="G1739" s="209">
        <v>916148</v>
      </c>
      <c r="H1739" s="209">
        <v>13160</v>
      </c>
      <c r="I1739" s="209">
        <v>35.5</v>
      </c>
      <c r="J1739" s="209">
        <v>83</v>
      </c>
      <c r="K1739" s="209">
        <v>83</v>
      </c>
      <c r="L1739" s="209">
        <v>33.4</v>
      </c>
      <c r="M1739" s="209">
        <v>0.85809581564584592</v>
      </c>
      <c r="N1739" s="209">
        <v>5.0782999999999996</v>
      </c>
      <c r="O1739" s="209">
        <v>5.1984000000000004</v>
      </c>
      <c r="P1739" s="209">
        <v>0.21299999999999999</v>
      </c>
      <c r="Q1739" s="209">
        <v>0.28000000000000003</v>
      </c>
      <c r="R1739" s="209">
        <v>5.0113000000000003</v>
      </c>
      <c r="S1739" s="209">
        <v>2.1000000000000001E-2</v>
      </c>
      <c r="T1739" s="209">
        <v>2.7E-2</v>
      </c>
      <c r="U1739" s="209">
        <v>2.1000000000000001E-2</v>
      </c>
      <c r="V1739" s="209">
        <v>2.1000000000000001E-2</v>
      </c>
      <c r="W1739" s="209">
        <v>0</v>
      </c>
      <c r="X1739" s="209" t="s">
        <v>1052</v>
      </c>
      <c r="Y1739" s="209" t="s">
        <v>89</v>
      </c>
      <c r="Z1739" s="209" t="s">
        <v>207</v>
      </c>
    </row>
    <row r="1740" spans="1:26" s="209" customFormat="1" ht="16.5" customHeight="1" x14ac:dyDescent="0.25">
      <c r="A1740" s="207">
        <v>4470</v>
      </c>
      <c r="B1740" s="208">
        <v>43125</v>
      </c>
      <c r="C1740" s="209" t="s">
        <v>591</v>
      </c>
      <c r="D1740" s="209">
        <v>69.400000000000006</v>
      </c>
      <c r="E1740" s="209">
        <v>41</v>
      </c>
      <c r="F1740" s="209" t="s">
        <v>193</v>
      </c>
      <c r="G1740" s="209">
        <v>625212</v>
      </c>
      <c r="H1740" s="209">
        <v>13160</v>
      </c>
      <c r="I1740" s="209">
        <v>22.6</v>
      </c>
      <c r="J1740" s="209">
        <v>112</v>
      </c>
      <c r="K1740" s="209">
        <v>112</v>
      </c>
      <c r="L1740" s="209">
        <v>19.600000000000001</v>
      </c>
      <c r="M1740" s="209">
        <v>0.93646591661151557</v>
      </c>
      <c r="N1740" s="209">
        <v>5.0111999999999997</v>
      </c>
      <c r="O1740" s="209">
        <v>5.1056999999999997</v>
      </c>
      <c r="P1740" s="209">
        <v>0.42</v>
      </c>
      <c r="Q1740" s="209">
        <v>0.38700000000000001</v>
      </c>
      <c r="R1740" s="209">
        <v>5.0113000000000003</v>
      </c>
      <c r="S1740" s="209">
        <v>4.2000000000000003E-2</v>
      </c>
      <c r="T1740" s="209">
        <v>3.7999999999999999E-2</v>
      </c>
      <c r="U1740" s="209">
        <v>3.6999999999999998E-2</v>
      </c>
      <c r="V1740" s="209">
        <v>3.6999999999999998E-2</v>
      </c>
      <c r="W1740" s="209">
        <v>0</v>
      </c>
      <c r="X1740" s="209" t="s">
        <v>1052</v>
      </c>
      <c r="Y1740" s="209" t="s">
        <v>89</v>
      </c>
      <c r="Z1740" s="209" t="s">
        <v>198</v>
      </c>
    </row>
    <row r="1741" spans="1:26" s="209" customFormat="1" ht="16.5" customHeight="1" x14ac:dyDescent="0.25">
      <c r="A1741" s="207">
        <v>4469</v>
      </c>
      <c r="B1741" s="208">
        <v>43125</v>
      </c>
      <c r="C1741" s="209" t="s">
        <v>451</v>
      </c>
      <c r="D1741" s="209">
        <v>69.400000000000006</v>
      </c>
      <c r="E1741" s="209">
        <v>41</v>
      </c>
      <c r="F1741" s="209" t="s">
        <v>193</v>
      </c>
      <c r="G1741" s="209">
        <v>625212</v>
      </c>
      <c r="H1741" s="209">
        <v>13160</v>
      </c>
      <c r="I1741" s="209">
        <v>22.7</v>
      </c>
      <c r="J1741" s="209">
        <v>112</v>
      </c>
      <c r="K1741" s="209">
        <v>112</v>
      </c>
      <c r="L1741" s="209">
        <v>19.7</v>
      </c>
      <c r="M1741" s="209">
        <v>0.93584656084656093</v>
      </c>
      <c r="N1741" s="209">
        <v>4.8941999999999997</v>
      </c>
      <c r="O1741" s="209">
        <v>5.1326999999999998</v>
      </c>
      <c r="P1741" s="209">
        <v>0.42</v>
      </c>
      <c r="Q1741" s="209">
        <v>0.54300000000000004</v>
      </c>
      <c r="R1741" s="209">
        <v>5.0113000000000003</v>
      </c>
      <c r="S1741" s="209">
        <v>4.2999999999999997E-2</v>
      </c>
      <c r="T1741" s="209">
        <v>5.2999999999999999E-2</v>
      </c>
      <c r="U1741" s="209">
        <v>4.4999999999999998E-2</v>
      </c>
      <c r="V1741" s="209">
        <v>4.4999999999999998E-2</v>
      </c>
      <c r="W1741" s="209">
        <v>0</v>
      </c>
      <c r="X1741" s="209" t="s">
        <v>1052</v>
      </c>
      <c r="Y1741" s="209" t="s">
        <v>89</v>
      </c>
      <c r="Z1741" s="209" t="s">
        <v>198</v>
      </c>
    </row>
    <row r="1742" spans="1:26" s="209" customFormat="1" ht="16.5" customHeight="1" x14ac:dyDescent="0.25">
      <c r="A1742" s="207">
        <v>4468</v>
      </c>
      <c r="B1742" s="208">
        <v>43125</v>
      </c>
      <c r="C1742" s="209" t="s">
        <v>369</v>
      </c>
      <c r="D1742" s="209">
        <v>69.400000000000006</v>
      </c>
      <c r="E1742" s="209">
        <v>41</v>
      </c>
      <c r="F1742" s="209" t="s">
        <v>193</v>
      </c>
      <c r="G1742" s="209">
        <v>625212</v>
      </c>
      <c r="H1742" s="209">
        <v>13160</v>
      </c>
      <c r="I1742" s="209">
        <v>22.5</v>
      </c>
      <c r="J1742" s="209">
        <v>112</v>
      </c>
      <c r="K1742" s="209">
        <v>112</v>
      </c>
      <c r="L1742" s="209">
        <v>19.5</v>
      </c>
      <c r="M1742" s="209">
        <v>0.9370860927152318</v>
      </c>
      <c r="N1742" s="209">
        <v>4.9802999999999997</v>
      </c>
      <c r="O1742" s="209">
        <v>5.0178000000000003</v>
      </c>
      <c r="P1742" s="209">
        <v>0.57599999999999996</v>
      </c>
      <c r="Q1742" s="209">
        <v>0.501</v>
      </c>
      <c r="R1742" s="209">
        <v>5.0113000000000003</v>
      </c>
      <c r="S1742" s="209">
        <v>5.8000000000000003E-2</v>
      </c>
      <c r="T1742" s="209">
        <v>0.05</v>
      </c>
      <c r="U1742" s="209">
        <v>5.0999999999999997E-2</v>
      </c>
      <c r="V1742" s="209">
        <v>5.0999999999999997E-2</v>
      </c>
      <c r="W1742" s="209">
        <v>0</v>
      </c>
      <c r="X1742" s="209" t="s">
        <v>1052</v>
      </c>
      <c r="Y1742" s="209" t="s">
        <v>89</v>
      </c>
      <c r="Z1742" s="209" t="s">
        <v>198</v>
      </c>
    </row>
    <row r="1743" spans="1:26" s="209" customFormat="1" ht="16.5" customHeight="1" x14ac:dyDescent="0.25">
      <c r="A1743" s="207">
        <v>4467</v>
      </c>
      <c r="B1743" s="208">
        <v>43125</v>
      </c>
      <c r="C1743" s="209" t="s">
        <v>263</v>
      </c>
      <c r="D1743" s="209">
        <v>69.400000000000006</v>
      </c>
      <c r="E1743" s="209">
        <v>41</v>
      </c>
      <c r="F1743" s="209" t="s">
        <v>187</v>
      </c>
      <c r="G1743" s="209">
        <v>916148</v>
      </c>
      <c r="H1743" s="209">
        <v>13160</v>
      </c>
      <c r="I1743" s="209">
        <v>35</v>
      </c>
      <c r="J1743" s="209">
        <v>78.5</v>
      </c>
      <c r="K1743" s="209">
        <v>78.5</v>
      </c>
      <c r="L1743" s="209">
        <v>33.4</v>
      </c>
      <c r="M1743" s="209">
        <v>0.85809581564584592</v>
      </c>
      <c r="N1743" s="209">
        <v>5.1722999999999999</v>
      </c>
      <c r="O1743" s="209">
        <v>4.9673999999999996</v>
      </c>
      <c r="P1743" s="209">
        <v>0.25800000000000001</v>
      </c>
      <c r="Q1743" s="209">
        <v>0.20799999999999999</v>
      </c>
      <c r="R1743" s="209">
        <v>5.0113000000000003</v>
      </c>
      <c r="S1743" s="209">
        <v>2.5000000000000001E-2</v>
      </c>
      <c r="T1743" s="209">
        <v>2.1000000000000001E-2</v>
      </c>
      <c r="U1743" s="209">
        <v>0.02</v>
      </c>
      <c r="V1743" s="209">
        <v>0.02</v>
      </c>
      <c r="W1743" s="209">
        <v>0</v>
      </c>
      <c r="X1743" s="209" t="s">
        <v>1052</v>
      </c>
      <c r="Y1743" s="209" t="s">
        <v>89</v>
      </c>
      <c r="Z1743" s="209" t="s">
        <v>207</v>
      </c>
    </row>
    <row r="1744" spans="1:26" s="209" customFormat="1" ht="16.5" customHeight="1" x14ac:dyDescent="0.25">
      <c r="A1744" s="207">
        <v>4466</v>
      </c>
      <c r="B1744" s="208">
        <v>43124</v>
      </c>
      <c r="C1744" s="209" t="s">
        <v>1196</v>
      </c>
      <c r="D1744" s="209">
        <v>66.900000000000006</v>
      </c>
      <c r="E1744" s="209">
        <v>52</v>
      </c>
      <c r="F1744" s="209" t="s">
        <v>291</v>
      </c>
      <c r="G1744" s="209">
        <v>521333</v>
      </c>
      <c r="H1744" s="209">
        <v>13160</v>
      </c>
      <c r="I1744" s="209">
        <v>16.600000000000001</v>
      </c>
      <c r="J1744" s="209">
        <v>114</v>
      </c>
      <c r="K1744" s="209">
        <v>114</v>
      </c>
      <c r="L1744" s="209">
        <v>13.8</v>
      </c>
      <c r="M1744" s="209">
        <v>0.97384721266345486</v>
      </c>
      <c r="N1744" s="209">
        <v>2.0112999999999999</v>
      </c>
      <c r="O1744" s="209">
        <v>1.9426000000000001</v>
      </c>
      <c r="P1744" s="209">
        <v>1.6739999999999999</v>
      </c>
      <c r="Q1744" s="209">
        <v>1.6319999999999999</v>
      </c>
      <c r="R1744" s="209">
        <v>5.1289999999999996</v>
      </c>
      <c r="S1744" s="209">
        <v>0.42699999999999999</v>
      </c>
      <c r="T1744" s="209">
        <v>0.43099999999999999</v>
      </c>
      <c r="U1744" s="209">
        <v>0.41799999999999998</v>
      </c>
      <c r="V1744" s="209">
        <v>0.41799999999999998</v>
      </c>
      <c r="W1744" s="209">
        <v>0</v>
      </c>
      <c r="X1744" s="209" t="s">
        <v>1052</v>
      </c>
      <c r="Y1744" s="209" t="s">
        <v>89</v>
      </c>
      <c r="Z1744" s="209" t="s">
        <v>198</v>
      </c>
    </row>
    <row r="1745" spans="1:26" s="209" customFormat="1" ht="16.5" customHeight="1" x14ac:dyDescent="0.25">
      <c r="A1745" s="207">
        <v>4465</v>
      </c>
      <c r="B1745" s="208">
        <v>43124</v>
      </c>
      <c r="C1745" s="209" t="s">
        <v>1195</v>
      </c>
      <c r="D1745" s="209">
        <v>66.900000000000006</v>
      </c>
      <c r="E1745" s="209">
        <v>52</v>
      </c>
      <c r="F1745" s="209" t="s">
        <v>291</v>
      </c>
      <c r="G1745" s="209">
        <v>521333</v>
      </c>
      <c r="H1745" s="209">
        <v>13160</v>
      </c>
      <c r="I1745" s="209">
        <v>16.600000000000001</v>
      </c>
      <c r="J1745" s="209">
        <v>114</v>
      </c>
      <c r="K1745" s="209">
        <v>114</v>
      </c>
      <c r="L1745" s="209">
        <v>13.8</v>
      </c>
      <c r="M1745" s="209">
        <v>0.97384721266345486</v>
      </c>
      <c r="N1745" s="209">
        <v>2.1133000000000002</v>
      </c>
      <c r="O1745" s="209">
        <v>2.0785</v>
      </c>
      <c r="P1745" s="209">
        <v>1.623</v>
      </c>
      <c r="Q1745" s="209">
        <v>1.54</v>
      </c>
      <c r="R1745" s="209">
        <v>5.1289999999999996</v>
      </c>
      <c r="S1745" s="209">
        <v>0.39400000000000002</v>
      </c>
      <c r="T1745" s="209">
        <v>0.38</v>
      </c>
      <c r="U1745" s="209">
        <v>0.377</v>
      </c>
      <c r="V1745" s="209">
        <v>0.377</v>
      </c>
      <c r="W1745" s="209">
        <v>0</v>
      </c>
      <c r="X1745" s="209" t="s">
        <v>1052</v>
      </c>
      <c r="Y1745" s="209" t="s">
        <v>89</v>
      </c>
      <c r="Z1745" s="209" t="s">
        <v>198</v>
      </c>
    </row>
    <row r="1746" spans="1:26" s="209" customFormat="1" ht="16.5" customHeight="1" x14ac:dyDescent="0.25">
      <c r="A1746" s="207">
        <v>4464</v>
      </c>
      <c r="B1746" s="208">
        <v>43124</v>
      </c>
      <c r="C1746" s="209" t="s">
        <v>1194</v>
      </c>
      <c r="D1746" s="209">
        <v>66.900000000000006</v>
      </c>
      <c r="E1746" s="209">
        <v>52</v>
      </c>
      <c r="F1746" s="209" t="s">
        <v>291</v>
      </c>
      <c r="G1746" s="209">
        <v>521333</v>
      </c>
      <c r="H1746" s="209">
        <v>13160</v>
      </c>
      <c r="I1746" s="209">
        <v>16.600000000000001</v>
      </c>
      <c r="J1746" s="209">
        <v>113.5</v>
      </c>
      <c r="K1746" s="209">
        <v>113.5</v>
      </c>
      <c r="L1746" s="209">
        <v>13.8</v>
      </c>
      <c r="M1746" s="209">
        <v>0.97384721266345486</v>
      </c>
      <c r="N1746" s="209">
        <v>1.8925000000000001</v>
      </c>
      <c r="O1746" s="209">
        <v>1.9805999999999999</v>
      </c>
      <c r="P1746" s="209">
        <v>1.631</v>
      </c>
      <c r="Q1746" s="209">
        <v>1.6759999999999999</v>
      </c>
      <c r="R1746" s="209">
        <v>5.1289999999999996</v>
      </c>
      <c r="S1746" s="209">
        <v>0.442</v>
      </c>
      <c r="T1746" s="209">
        <v>0.434</v>
      </c>
      <c r="U1746" s="209">
        <v>0.42699999999999999</v>
      </c>
      <c r="V1746" s="209">
        <v>0.42699999999999999</v>
      </c>
      <c r="W1746" s="209">
        <v>0</v>
      </c>
      <c r="X1746" s="209" t="s">
        <v>1052</v>
      </c>
      <c r="Y1746" s="209" t="s">
        <v>89</v>
      </c>
      <c r="Z1746" s="209" t="s">
        <v>198</v>
      </c>
    </row>
    <row r="1747" spans="1:26" s="209" customFormat="1" ht="16.5" customHeight="1" x14ac:dyDescent="0.25">
      <c r="A1747" s="207">
        <v>4463</v>
      </c>
      <c r="B1747" s="208">
        <v>43124</v>
      </c>
      <c r="C1747" s="209" t="s">
        <v>1193</v>
      </c>
      <c r="D1747" s="209">
        <v>66.900000000000006</v>
      </c>
      <c r="E1747" s="209">
        <v>52</v>
      </c>
      <c r="F1747" s="209" t="s">
        <v>291</v>
      </c>
      <c r="G1747" s="209">
        <v>521333</v>
      </c>
      <c r="H1747" s="209">
        <v>13160</v>
      </c>
      <c r="I1747" s="209">
        <v>16.7</v>
      </c>
      <c r="J1747" s="209">
        <v>114</v>
      </c>
      <c r="K1747" s="209">
        <v>114</v>
      </c>
      <c r="L1747" s="209">
        <v>13.9</v>
      </c>
      <c r="M1747" s="209">
        <v>0.97317744154057773</v>
      </c>
      <c r="N1747" s="209">
        <v>2.0305</v>
      </c>
      <c r="O1747" s="209">
        <v>1.9902</v>
      </c>
      <c r="P1747" s="209">
        <v>1.6739999999999999</v>
      </c>
      <c r="Q1747" s="209">
        <v>1.6020000000000001</v>
      </c>
      <c r="R1747" s="209">
        <v>5.1289999999999996</v>
      </c>
      <c r="S1747" s="209">
        <v>0.42299999999999999</v>
      </c>
      <c r="T1747" s="209">
        <v>0.41299999999999998</v>
      </c>
      <c r="U1747" s="209">
        <v>0.40699999999999997</v>
      </c>
      <c r="V1747" s="209">
        <v>0.40699999999999997</v>
      </c>
      <c r="W1747" s="209">
        <v>0</v>
      </c>
      <c r="X1747" s="209" t="s">
        <v>1052</v>
      </c>
      <c r="Y1747" s="209" t="s">
        <v>89</v>
      </c>
      <c r="Z1747" s="209" t="s">
        <v>198</v>
      </c>
    </row>
    <row r="1748" spans="1:26" s="209" customFormat="1" ht="16.5" customHeight="1" x14ac:dyDescent="0.25">
      <c r="A1748" s="207">
        <v>4462</v>
      </c>
      <c r="B1748" s="208">
        <v>43124</v>
      </c>
      <c r="C1748" s="209" t="s">
        <v>405</v>
      </c>
      <c r="D1748" s="209">
        <v>66.900000000000006</v>
      </c>
      <c r="E1748" s="209">
        <v>52</v>
      </c>
      <c r="F1748" s="209" t="s">
        <v>291</v>
      </c>
      <c r="G1748" s="209">
        <v>521333</v>
      </c>
      <c r="H1748" s="209">
        <v>13160</v>
      </c>
      <c r="I1748" s="209">
        <v>16.8</v>
      </c>
      <c r="J1748" s="209">
        <v>114</v>
      </c>
      <c r="K1748" s="209">
        <v>114</v>
      </c>
      <c r="L1748" s="209">
        <v>14</v>
      </c>
      <c r="M1748" s="209">
        <v>0.97250859106529208</v>
      </c>
      <c r="N1748" s="209">
        <v>1.9565999999999999</v>
      </c>
      <c r="O1748" s="209">
        <v>2.0068000000000001</v>
      </c>
      <c r="P1748" s="209">
        <v>1.4950000000000001</v>
      </c>
      <c r="Q1748" s="209">
        <v>1.5649999999999999</v>
      </c>
      <c r="R1748" s="209">
        <v>5.1289999999999996</v>
      </c>
      <c r="S1748" s="209">
        <v>0.39200000000000002</v>
      </c>
      <c r="T1748" s="209">
        <v>0.4</v>
      </c>
      <c r="U1748" s="209">
        <v>0.38500000000000001</v>
      </c>
      <c r="V1748" s="209">
        <v>0.38500000000000001</v>
      </c>
      <c r="W1748" s="209">
        <v>0</v>
      </c>
      <c r="X1748" s="209" t="s">
        <v>1052</v>
      </c>
      <c r="Y1748" s="209" t="s">
        <v>89</v>
      </c>
      <c r="Z1748" s="209" t="s">
        <v>198</v>
      </c>
    </row>
    <row r="1749" spans="1:26" s="209" customFormat="1" ht="16.5" customHeight="1" x14ac:dyDescent="0.25">
      <c r="A1749" s="207">
        <v>4461</v>
      </c>
      <c r="B1749" s="208">
        <v>43124</v>
      </c>
      <c r="C1749" s="209" t="s">
        <v>947</v>
      </c>
      <c r="D1749" s="209">
        <v>66.900000000000006</v>
      </c>
      <c r="E1749" s="209">
        <v>52</v>
      </c>
      <c r="F1749" s="209" t="s">
        <v>291</v>
      </c>
      <c r="G1749" s="209">
        <v>521333</v>
      </c>
      <c r="H1749" s="209">
        <v>13160</v>
      </c>
      <c r="I1749" s="209">
        <v>16.8</v>
      </c>
      <c r="J1749" s="209">
        <v>114</v>
      </c>
      <c r="K1749" s="209">
        <v>114</v>
      </c>
      <c r="L1749" s="209">
        <v>14</v>
      </c>
      <c r="M1749" s="209">
        <v>0.97250859106529208</v>
      </c>
      <c r="N1749" s="209">
        <v>2.0628000000000002</v>
      </c>
      <c r="O1749" s="209">
        <v>1.9743999999999999</v>
      </c>
      <c r="P1749" s="209">
        <v>1.641</v>
      </c>
      <c r="Q1749" s="209">
        <v>1.617</v>
      </c>
      <c r="R1749" s="209">
        <v>5.1289999999999996</v>
      </c>
      <c r="S1749" s="209">
        <v>0.40799999999999997</v>
      </c>
      <c r="T1749" s="209">
        <v>0.42</v>
      </c>
      <c r="U1749" s="209">
        <v>0.40300000000000002</v>
      </c>
      <c r="V1749" s="209">
        <v>0.40300000000000002</v>
      </c>
      <c r="W1749" s="209">
        <v>0</v>
      </c>
      <c r="X1749" s="209" t="s">
        <v>1052</v>
      </c>
      <c r="Y1749" s="209" t="s">
        <v>89</v>
      </c>
      <c r="Z1749" s="209" t="s">
        <v>198</v>
      </c>
    </row>
    <row r="1750" spans="1:26" s="209" customFormat="1" ht="16.5" customHeight="1" x14ac:dyDescent="0.25">
      <c r="A1750" s="207">
        <v>4460</v>
      </c>
      <c r="B1750" s="208">
        <v>43124</v>
      </c>
      <c r="C1750" s="209" t="s">
        <v>1192</v>
      </c>
      <c r="D1750" s="209">
        <v>66.900000000000006</v>
      </c>
      <c r="E1750" s="209">
        <v>52</v>
      </c>
      <c r="F1750" s="209" t="s">
        <v>291</v>
      </c>
      <c r="G1750" s="209">
        <v>521333</v>
      </c>
      <c r="H1750" s="209">
        <v>13160</v>
      </c>
      <c r="I1750" s="209">
        <v>16.600000000000001</v>
      </c>
      <c r="J1750" s="209">
        <v>114</v>
      </c>
      <c r="K1750" s="209">
        <v>114</v>
      </c>
      <c r="L1750" s="209">
        <v>13.8</v>
      </c>
      <c r="M1750" s="209">
        <v>0.97384721266345486</v>
      </c>
      <c r="N1750" s="209">
        <v>1.9944999999999999</v>
      </c>
      <c r="O1750" s="209">
        <v>1.8939999999999999</v>
      </c>
      <c r="P1750" s="209">
        <v>1.619</v>
      </c>
      <c r="Q1750" s="209">
        <v>1.4770000000000001</v>
      </c>
      <c r="R1750" s="209">
        <v>5.1289999999999996</v>
      </c>
      <c r="S1750" s="209">
        <v>0.41599999999999998</v>
      </c>
      <c r="T1750" s="209">
        <v>0.4</v>
      </c>
      <c r="U1750" s="209">
        <v>0.39700000000000002</v>
      </c>
      <c r="V1750" s="209">
        <v>0.39700000000000002</v>
      </c>
      <c r="W1750" s="209">
        <v>0</v>
      </c>
      <c r="X1750" s="209" t="s">
        <v>1052</v>
      </c>
      <c r="Y1750" s="209" t="s">
        <v>89</v>
      </c>
      <c r="Z1750" s="209" t="s">
        <v>198</v>
      </c>
    </row>
    <row r="1751" spans="1:26" s="209" customFormat="1" ht="16.5" customHeight="1" x14ac:dyDescent="0.25">
      <c r="A1751" s="207">
        <v>4459</v>
      </c>
      <c r="B1751" s="208">
        <v>43124</v>
      </c>
      <c r="C1751" s="209" t="s">
        <v>1191</v>
      </c>
      <c r="D1751" s="209">
        <v>66.900000000000006</v>
      </c>
      <c r="E1751" s="209">
        <v>52</v>
      </c>
      <c r="F1751" s="209" t="s">
        <v>291</v>
      </c>
      <c r="G1751" s="209">
        <v>521333</v>
      </c>
      <c r="H1751" s="209">
        <v>13160</v>
      </c>
      <c r="I1751" s="209">
        <v>16.600000000000001</v>
      </c>
      <c r="J1751" s="209">
        <v>113.5</v>
      </c>
      <c r="K1751" s="209">
        <v>113.5</v>
      </c>
      <c r="L1751" s="209">
        <v>13.8</v>
      </c>
      <c r="M1751" s="209">
        <v>0.97384721266345486</v>
      </c>
      <c r="N1751" s="209">
        <v>2.0573999999999999</v>
      </c>
      <c r="O1751" s="209">
        <v>2.1034000000000002</v>
      </c>
      <c r="P1751" s="209">
        <v>1.677</v>
      </c>
      <c r="Q1751" s="209">
        <v>1.69</v>
      </c>
      <c r="R1751" s="209">
        <v>5.1289999999999996</v>
      </c>
      <c r="S1751" s="209">
        <v>0.41799999999999998</v>
      </c>
      <c r="T1751" s="209">
        <v>0.41199999999999998</v>
      </c>
      <c r="U1751" s="209">
        <v>0.40400000000000003</v>
      </c>
      <c r="V1751" s="209">
        <v>0.40400000000000003</v>
      </c>
      <c r="W1751" s="209">
        <v>0</v>
      </c>
      <c r="X1751" s="209" t="s">
        <v>1052</v>
      </c>
      <c r="Y1751" s="209" t="s">
        <v>89</v>
      </c>
      <c r="Z1751" s="209" t="s">
        <v>198</v>
      </c>
    </row>
    <row r="1752" spans="1:26" s="209" customFormat="1" ht="16.5" customHeight="1" x14ac:dyDescent="0.25">
      <c r="A1752" s="207">
        <v>4458</v>
      </c>
      <c r="B1752" s="208">
        <v>43124</v>
      </c>
      <c r="C1752" s="209" t="s">
        <v>1170</v>
      </c>
      <c r="D1752" s="209">
        <v>66.900000000000006</v>
      </c>
      <c r="E1752" s="209">
        <v>52</v>
      </c>
      <c r="F1752" s="209" t="s">
        <v>291</v>
      </c>
      <c r="G1752" s="209">
        <v>521333</v>
      </c>
      <c r="H1752" s="209">
        <v>13160</v>
      </c>
      <c r="I1752" s="209">
        <v>16.600000000000001</v>
      </c>
      <c r="J1752" s="209">
        <v>113</v>
      </c>
      <c r="K1752" s="209">
        <v>113</v>
      </c>
      <c r="L1752" s="209">
        <v>13.9</v>
      </c>
      <c r="M1752" s="209">
        <v>0.97317744154057773</v>
      </c>
      <c r="N1752" s="209">
        <v>2.0127999999999999</v>
      </c>
      <c r="O1752" s="209">
        <v>1.9374</v>
      </c>
      <c r="P1752" s="209">
        <v>1.64</v>
      </c>
      <c r="Q1752" s="209">
        <v>1.5329999999999999</v>
      </c>
      <c r="R1752" s="209">
        <v>5.1289999999999996</v>
      </c>
      <c r="S1752" s="209">
        <v>0.41799999999999998</v>
      </c>
      <c r="T1752" s="209">
        <v>0.40600000000000003</v>
      </c>
      <c r="U1752" s="209">
        <v>0.40100000000000002</v>
      </c>
      <c r="V1752" s="209">
        <v>0.40100000000000002</v>
      </c>
      <c r="W1752" s="209">
        <v>0</v>
      </c>
      <c r="X1752" s="209" t="s">
        <v>1052</v>
      </c>
      <c r="Y1752" s="209" t="s">
        <v>89</v>
      </c>
      <c r="Z1752" s="209" t="s">
        <v>198</v>
      </c>
    </row>
    <row r="1753" spans="1:26" s="209" customFormat="1" ht="16.5" customHeight="1" x14ac:dyDescent="0.25">
      <c r="A1753" s="207">
        <v>4457</v>
      </c>
      <c r="B1753" s="208">
        <v>43124</v>
      </c>
      <c r="C1753" s="209" t="s">
        <v>229</v>
      </c>
      <c r="D1753" s="209">
        <v>66.900000000000006</v>
      </c>
      <c r="E1753" s="209">
        <v>52</v>
      </c>
      <c r="F1753" s="209" t="s">
        <v>291</v>
      </c>
      <c r="G1753" s="209">
        <v>521333</v>
      </c>
      <c r="H1753" s="209">
        <v>13160</v>
      </c>
      <c r="I1753" s="209">
        <v>22.8</v>
      </c>
      <c r="J1753" s="209">
        <v>113</v>
      </c>
      <c r="K1753" s="209">
        <v>113</v>
      </c>
      <c r="L1753" s="209">
        <v>19.7</v>
      </c>
      <c r="M1753" s="209">
        <v>0.93584656084656093</v>
      </c>
      <c r="N1753" s="209">
        <v>4.9036</v>
      </c>
      <c r="O1753" s="209">
        <v>5.0137999999999998</v>
      </c>
      <c r="P1753" s="209">
        <v>0.50700000000000001</v>
      </c>
      <c r="Q1753" s="209">
        <v>0.45900000000000002</v>
      </c>
      <c r="R1753" s="209">
        <v>5.1289999999999996</v>
      </c>
      <c r="S1753" s="209">
        <v>5.2999999999999999E-2</v>
      </c>
      <c r="T1753" s="209">
        <v>4.7E-2</v>
      </c>
      <c r="U1753" s="209">
        <v>4.7E-2</v>
      </c>
      <c r="V1753" s="209">
        <v>4.7E-2</v>
      </c>
      <c r="W1753" s="209">
        <v>0</v>
      </c>
      <c r="X1753" s="209" t="s">
        <v>1052</v>
      </c>
      <c r="Y1753" s="209" t="s">
        <v>89</v>
      </c>
      <c r="Z1753" s="209" t="s">
        <v>198</v>
      </c>
    </row>
    <row r="1754" spans="1:26" s="209" customFormat="1" ht="16.5" customHeight="1" x14ac:dyDescent="0.25">
      <c r="A1754" s="207">
        <v>4456</v>
      </c>
      <c r="B1754" s="208">
        <v>43124</v>
      </c>
      <c r="C1754" s="209" t="s">
        <v>997</v>
      </c>
      <c r="D1754" s="209">
        <v>66.900000000000006</v>
      </c>
      <c r="E1754" s="209">
        <v>52</v>
      </c>
      <c r="F1754" s="209" t="s">
        <v>187</v>
      </c>
      <c r="G1754" s="209">
        <v>916148</v>
      </c>
      <c r="H1754" s="209">
        <v>13160</v>
      </c>
      <c r="I1754" s="209">
        <v>35.299999999999997</v>
      </c>
      <c r="J1754" s="209">
        <v>79.5</v>
      </c>
      <c r="K1754" s="209">
        <v>79.5</v>
      </c>
      <c r="L1754" s="209">
        <v>33.6</v>
      </c>
      <c r="M1754" s="209">
        <v>0.85705632949727439</v>
      </c>
      <c r="N1754" s="209">
        <v>5.1032999999999999</v>
      </c>
      <c r="O1754" s="209">
        <v>4.8956999999999997</v>
      </c>
      <c r="P1754" s="209">
        <v>0.20899999999999999</v>
      </c>
      <c r="Q1754" s="209">
        <v>0.22</v>
      </c>
      <c r="R1754" s="209">
        <v>5.1289999999999996</v>
      </c>
      <c r="S1754" s="209">
        <v>2.1000000000000001E-2</v>
      </c>
      <c r="T1754" s="209">
        <v>2.3E-2</v>
      </c>
      <c r="U1754" s="209">
        <v>1.9E-2</v>
      </c>
      <c r="V1754" s="209">
        <v>1.9E-2</v>
      </c>
      <c r="W1754" s="209">
        <v>0</v>
      </c>
      <c r="X1754" s="209" t="s">
        <v>1052</v>
      </c>
      <c r="Y1754" s="209" t="s">
        <v>89</v>
      </c>
      <c r="Z1754" s="209" t="s">
        <v>207</v>
      </c>
    </row>
    <row r="1755" spans="1:26" s="209" customFormat="1" ht="16.5" customHeight="1" x14ac:dyDescent="0.25">
      <c r="A1755" s="207">
        <v>4455</v>
      </c>
      <c r="B1755" s="208">
        <v>43124</v>
      </c>
      <c r="C1755" s="209" t="s">
        <v>1007</v>
      </c>
      <c r="D1755" s="209">
        <v>66.900000000000006</v>
      </c>
      <c r="E1755" s="209">
        <v>52</v>
      </c>
      <c r="F1755" s="209" t="s">
        <v>193</v>
      </c>
      <c r="G1755" s="209">
        <v>625212</v>
      </c>
      <c r="H1755" s="209">
        <v>13160</v>
      </c>
      <c r="I1755" s="209">
        <v>22.6</v>
      </c>
      <c r="J1755" s="209">
        <v>112</v>
      </c>
      <c r="K1755" s="209">
        <v>112</v>
      </c>
      <c r="L1755" s="209">
        <v>19.600000000000001</v>
      </c>
      <c r="M1755" s="209">
        <v>0.93646591661151557</v>
      </c>
      <c r="N1755" s="209">
        <v>5.0472999999999999</v>
      </c>
      <c r="O1755" s="209">
        <v>5.1121999999999996</v>
      </c>
      <c r="P1755" s="209">
        <v>0.47199999999999998</v>
      </c>
      <c r="Q1755" s="209">
        <v>0.439</v>
      </c>
      <c r="R1755" s="209">
        <v>5.1289999999999996</v>
      </c>
      <c r="S1755" s="209">
        <v>4.8000000000000001E-2</v>
      </c>
      <c r="T1755" s="209">
        <v>4.3999999999999997E-2</v>
      </c>
      <c r="U1755" s="209">
        <v>4.2999999999999997E-2</v>
      </c>
      <c r="V1755" s="209">
        <v>4.2999999999999997E-2</v>
      </c>
      <c r="W1755" s="209">
        <v>0</v>
      </c>
      <c r="X1755" s="209" t="s">
        <v>1052</v>
      </c>
      <c r="Y1755" s="209" t="s">
        <v>89</v>
      </c>
      <c r="Z1755" s="209" t="s">
        <v>198</v>
      </c>
    </row>
    <row r="1756" spans="1:26" s="209" customFormat="1" ht="16.5" customHeight="1" x14ac:dyDescent="0.25">
      <c r="A1756" s="207">
        <v>4454</v>
      </c>
      <c r="B1756" s="208">
        <v>43123</v>
      </c>
      <c r="C1756" s="209" t="s">
        <v>1190</v>
      </c>
      <c r="D1756" s="209">
        <v>72</v>
      </c>
      <c r="E1756" s="209">
        <v>38</v>
      </c>
      <c r="F1756" s="209" t="s">
        <v>291</v>
      </c>
      <c r="G1756" s="209">
        <v>521333</v>
      </c>
      <c r="H1756" s="209">
        <v>13160</v>
      </c>
      <c r="I1756" s="209">
        <v>16.600000000000001</v>
      </c>
      <c r="J1756" s="209">
        <v>114</v>
      </c>
      <c r="K1756" s="209">
        <v>114</v>
      </c>
      <c r="L1756" s="209">
        <v>13.8</v>
      </c>
      <c r="M1756" s="209">
        <v>0.97384721266345486</v>
      </c>
      <c r="N1756" s="209">
        <v>2.0844</v>
      </c>
      <c r="O1756" s="209">
        <v>2.1360000000000001</v>
      </c>
      <c r="P1756" s="209">
        <v>1.595</v>
      </c>
      <c r="Q1756" s="209">
        <v>1.651</v>
      </c>
      <c r="R1756" s="209">
        <v>5.2279999999999998</v>
      </c>
      <c r="S1756" s="209">
        <v>0.4</v>
      </c>
      <c r="T1756" s="209">
        <v>0.40400000000000003</v>
      </c>
      <c r="U1756" s="209">
        <v>0.39100000000000001</v>
      </c>
      <c r="V1756" s="209">
        <v>0.39100000000000001</v>
      </c>
      <c r="W1756" s="209">
        <v>0</v>
      </c>
      <c r="X1756" s="209" t="s">
        <v>1052</v>
      </c>
      <c r="Y1756" s="209" t="s">
        <v>89</v>
      </c>
      <c r="Z1756" s="209" t="s">
        <v>198</v>
      </c>
    </row>
    <row r="1757" spans="1:26" s="209" customFormat="1" ht="16.5" customHeight="1" x14ac:dyDescent="0.25">
      <c r="A1757" s="207">
        <v>4453</v>
      </c>
      <c r="B1757" s="208">
        <v>43123</v>
      </c>
      <c r="C1757" s="209" t="s">
        <v>1189</v>
      </c>
      <c r="D1757" s="209">
        <v>72</v>
      </c>
      <c r="E1757" s="209">
        <v>38</v>
      </c>
      <c r="F1757" s="209" t="s">
        <v>291</v>
      </c>
      <c r="G1757" s="209">
        <v>521333</v>
      </c>
      <c r="H1757" s="209">
        <v>13160</v>
      </c>
      <c r="I1757" s="209">
        <v>16.600000000000001</v>
      </c>
      <c r="J1757" s="209">
        <v>113.5</v>
      </c>
      <c r="K1757" s="209">
        <v>113.5</v>
      </c>
      <c r="L1757" s="209">
        <v>13.8</v>
      </c>
      <c r="M1757" s="209">
        <v>0.97384721266345486</v>
      </c>
      <c r="N1757" s="209">
        <v>1.8734</v>
      </c>
      <c r="O1757" s="209">
        <v>1.9944999999999999</v>
      </c>
      <c r="P1757" s="209">
        <v>1.448</v>
      </c>
      <c r="Q1757" s="209">
        <v>1.51</v>
      </c>
      <c r="R1757" s="209">
        <v>5.2279999999999998</v>
      </c>
      <c r="S1757" s="209">
        <v>0.40400000000000003</v>
      </c>
      <c r="T1757" s="209">
        <v>0.39600000000000002</v>
      </c>
      <c r="U1757" s="209">
        <v>0.39</v>
      </c>
      <c r="V1757" s="209">
        <v>0.39</v>
      </c>
      <c r="W1757" s="209">
        <v>0</v>
      </c>
      <c r="X1757" s="209" t="s">
        <v>1052</v>
      </c>
      <c r="Y1757" s="209" t="s">
        <v>89</v>
      </c>
      <c r="Z1757" s="209" t="s">
        <v>198</v>
      </c>
    </row>
    <row r="1758" spans="1:26" s="209" customFormat="1" ht="16.5" customHeight="1" x14ac:dyDescent="0.25">
      <c r="A1758" s="207">
        <v>4452</v>
      </c>
      <c r="B1758" s="208">
        <v>43123</v>
      </c>
      <c r="C1758" s="209" t="s">
        <v>1188</v>
      </c>
      <c r="D1758" s="209">
        <v>72</v>
      </c>
      <c r="E1758" s="209">
        <v>38</v>
      </c>
      <c r="F1758" s="209" t="s">
        <v>291</v>
      </c>
      <c r="G1758" s="209">
        <v>521333</v>
      </c>
      <c r="H1758" s="209">
        <v>13160</v>
      </c>
      <c r="I1758" s="209">
        <v>16.7</v>
      </c>
      <c r="J1758" s="209">
        <v>114.5</v>
      </c>
      <c r="K1758" s="209">
        <v>114.5</v>
      </c>
      <c r="L1758" s="209">
        <v>13.9</v>
      </c>
      <c r="M1758" s="209">
        <v>0.97317744154057773</v>
      </c>
      <c r="N1758" s="209">
        <v>2.0583</v>
      </c>
      <c r="O1758" s="209">
        <v>1.9944</v>
      </c>
      <c r="P1758" s="209">
        <v>1.6220000000000001</v>
      </c>
      <c r="Q1758" s="209">
        <v>1.5109999999999999</v>
      </c>
      <c r="R1758" s="209">
        <v>5.2279999999999998</v>
      </c>
      <c r="S1758" s="209">
        <v>0.41199999999999998</v>
      </c>
      <c r="T1758" s="209">
        <v>0.39600000000000002</v>
      </c>
      <c r="U1758" s="209">
        <v>0.39300000000000002</v>
      </c>
      <c r="V1758" s="209">
        <v>0.39300000000000002</v>
      </c>
      <c r="W1758" s="209">
        <v>0</v>
      </c>
      <c r="X1758" s="209" t="s">
        <v>1052</v>
      </c>
      <c r="Y1758" s="209" t="s">
        <v>89</v>
      </c>
      <c r="Z1758" s="209" t="s">
        <v>198</v>
      </c>
    </row>
    <row r="1759" spans="1:26" s="209" customFormat="1" ht="16.5" customHeight="1" x14ac:dyDescent="0.25">
      <c r="A1759" s="207">
        <v>4451</v>
      </c>
      <c r="B1759" s="208">
        <v>43123</v>
      </c>
      <c r="C1759" s="209" t="s">
        <v>1187</v>
      </c>
      <c r="D1759" s="209">
        <v>72</v>
      </c>
      <c r="E1759" s="209">
        <v>38</v>
      </c>
      <c r="F1759" s="209" t="s">
        <v>291</v>
      </c>
      <c r="G1759" s="209">
        <v>521333</v>
      </c>
      <c r="H1759" s="209">
        <v>13160</v>
      </c>
      <c r="I1759" s="209">
        <v>16.7</v>
      </c>
      <c r="J1759" s="209">
        <v>114.5</v>
      </c>
      <c r="K1759" s="209">
        <v>114.5</v>
      </c>
      <c r="L1759" s="209">
        <v>13.9</v>
      </c>
      <c r="M1759" s="209">
        <v>0.97317744154057773</v>
      </c>
      <c r="N1759" s="209">
        <v>1.9354</v>
      </c>
      <c r="O1759" s="209">
        <v>2.0045000000000002</v>
      </c>
      <c r="P1759" s="209">
        <v>1.3919999999999999</v>
      </c>
      <c r="Q1759" s="209">
        <v>1.403</v>
      </c>
      <c r="R1759" s="209">
        <v>5.2279999999999998</v>
      </c>
      <c r="S1759" s="209">
        <v>0.376</v>
      </c>
      <c r="T1759" s="209">
        <v>0.36599999999999999</v>
      </c>
      <c r="U1759" s="209">
        <v>0.36099999999999999</v>
      </c>
      <c r="V1759" s="209">
        <v>0.36099999999999999</v>
      </c>
      <c r="W1759" s="209">
        <v>0</v>
      </c>
      <c r="X1759" s="209" t="s">
        <v>1052</v>
      </c>
      <c r="Y1759" s="209" t="s">
        <v>89</v>
      </c>
      <c r="Z1759" s="209" t="s">
        <v>198</v>
      </c>
    </row>
    <row r="1760" spans="1:26" s="209" customFormat="1" ht="16.5" customHeight="1" x14ac:dyDescent="0.25">
      <c r="A1760" s="207">
        <v>4450</v>
      </c>
      <c r="B1760" s="208">
        <v>43123</v>
      </c>
      <c r="C1760" s="209" t="s">
        <v>1186</v>
      </c>
      <c r="D1760" s="209">
        <v>70</v>
      </c>
      <c r="E1760" s="209">
        <v>50</v>
      </c>
      <c r="F1760" s="209" t="s">
        <v>291</v>
      </c>
      <c r="G1760" s="209">
        <v>521333</v>
      </c>
      <c r="H1760" s="209">
        <v>13160</v>
      </c>
      <c r="I1760" s="209">
        <v>16.7</v>
      </c>
      <c r="J1760" s="209">
        <v>115</v>
      </c>
      <c r="K1760" s="209">
        <v>115</v>
      </c>
      <c r="L1760" s="209">
        <v>13.8</v>
      </c>
      <c r="M1760" s="209">
        <v>0.97384721266345486</v>
      </c>
      <c r="N1760" s="209">
        <v>2.1029</v>
      </c>
      <c r="O1760" s="209">
        <v>1.9272</v>
      </c>
      <c r="P1760" s="209">
        <v>1.5649999999999999</v>
      </c>
      <c r="Q1760" s="209">
        <v>1.3859999999999999</v>
      </c>
      <c r="R1760" s="209">
        <v>5.2279999999999998</v>
      </c>
      <c r="S1760" s="209">
        <v>0.38900000000000001</v>
      </c>
      <c r="T1760" s="209">
        <v>0.376</v>
      </c>
      <c r="U1760" s="209">
        <v>0.372</v>
      </c>
      <c r="V1760" s="209">
        <v>0.372</v>
      </c>
      <c r="W1760" s="209">
        <v>0</v>
      </c>
      <c r="X1760" s="209" t="s">
        <v>1052</v>
      </c>
      <c r="Y1760" s="209" t="s">
        <v>89</v>
      </c>
      <c r="Z1760" s="209" t="s">
        <v>198</v>
      </c>
    </row>
    <row r="1761" spans="1:26" s="209" customFormat="1" ht="16.5" customHeight="1" x14ac:dyDescent="0.25">
      <c r="A1761" s="207">
        <v>4449</v>
      </c>
      <c r="B1761" s="208">
        <v>43123</v>
      </c>
      <c r="C1761" s="209" t="s">
        <v>431</v>
      </c>
      <c r="D1761" s="209">
        <v>70</v>
      </c>
      <c r="E1761" s="209">
        <v>50</v>
      </c>
      <c r="F1761" s="209" t="s">
        <v>291</v>
      </c>
      <c r="G1761" s="209">
        <v>521333</v>
      </c>
      <c r="H1761" s="209">
        <v>13160</v>
      </c>
      <c r="I1761" s="209">
        <v>16.7</v>
      </c>
      <c r="J1761" s="209">
        <v>114</v>
      </c>
      <c r="K1761" s="209">
        <v>114</v>
      </c>
      <c r="L1761" s="209">
        <v>13.9</v>
      </c>
      <c r="M1761" s="209">
        <v>0.97317744154057773</v>
      </c>
      <c r="N1761" s="209">
        <v>1.8792</v>
      </c>
      <c r="O1761" s="209">
        <v>1.9624999999999999</v>
      </c>
      <c r="P1761" s="209">
        <v>1.466</v>
      </c>
      <c r="Q1761" s="209">
        <v>1.4790000000000001</v>
      </c>
      <c r="R1761" s="209">
        <v>5.2279999999999998</v>
      </c>
      <c r="S1761" s="209">
        <v>0.40799999999999997</v>
      </c>
      <c r="T1761" s="209">
        <v>0.39400000000000002</v>
      </c>
      <c r="U1761" s="209">
        <v>0.39</v>
      </c>
      <c r="V1761" s="209">
        <v>0.39</v>
      </c>
      <c r="W1761" s="209">
        <v>0</v>
      </c>
      <c r="X1761" s="209" t="s">
        <v>1052</v>
      </c>
      <c r="Y1761" s="209" t="s">
        <v>89</v>
      </c>
      <c r="Z1761" s="209" t="s">
        <v>198</v>
      </c>
    </row>
    <row r="1762" spans="1:26" s="209" customFormat="1" ht="16.5" customHeight="1" x14ac:dyDescent="0.25">
      <c r="A1762" s="207">
        <v>4448</v>
      </c>
      <c r="B1762" s="208">
        <v>43123</v>
      </c>
      <c r="C1762" s="209" t="s">
        <v>1185</v>
      </c>
      <c r="D1762" s="209">
        <v>70</v>
      </c>
      <c r="E1762" s="209">
        <v>50</v>
      </c>
      <c r="F1762" s="209" t="s">
        <v>291</v>
      </c>
      <c r="G1762" s="209">
        <v>521333</v>
      </c>
      <c r="H1762" s="209">
        <v>13160</v>
      </c>
      <c r="I1762" s="209">
        <v>16.600000000000001</v>
      </c>
      <c r="J1762" s="209">
        <v>113</v>
      </c>
      <c r="K1762" s="209">
        <v>113</v>
      </c>
      <c r="L1762" s="209">
        <v>13.9</v>
      </c>
      <c r="M1762" s="209">
        <v>0.97317744154057773</v>
      </c>
      <c r="N1762" s="209">
        <v>1.8738999999999999</v>
      </c>
      <c r="O1762" s="209">
        <v>1.9930000000000001</v>
      </c>
      <c r="P1762" s="209">
        <v>1.5449999999999999</v>
      </c>
      <c r="Q1762" s="209">
        <v>1.605</v>
      </c>
      <c r="R1762" s="209">
        <v>5.2279999999999998</v>
      </c>
      <c r="S1762" s="209">
        <v>0.43099999999999999</v>
      </c>
      <c r="T1762" s="209">
        <v>0.42099999999999999</v>
      </c>
      <c r="U1762" s="209">
        <v>0.41499999999999998</v>
      </c>
      <c r="V1762" s="209">
        <v>0.41499999999999998</v>
      </c>
      <c r="W1762" s="209">
        <v>0</v>
      </c>
      <c r="X1762" s="209" t="s">
        <v>1052</v>
      </c>
      <c r="Y1762" s="209" t="s">
        <v>89</v>
      </c>
      <c r="Z1762" s="209" t="s">
        <v>198</v>
      </c>
    </row>
    <row r="1763" spans="1:26" s="209" customFormat="1" ht="16.5" customHeight="1" x14ac:dyDescent="0.25">
      <c r="A1763" s="207">
        <v>4447</v>
      </c>
      <c r="B1763" s="208">
        <v>43123</v>
      </c>
      <c r="C1763" s="209" t="s">
        <v>1167</v>
      </c>
      <c r="D1763" s="209">
        <v>70</v>
      </c>
      <c r="E1763" s="209">
        <v>50</v>
      </c>
      <c r="F1763" s="209" t="s">
        <v>291</v>
      </c>
      <c r="G1763" s="209">
        <v>521333</v>
      </c>
      <c r="H1763" s="209">
        <v>13160</v>
      </c>
      <c r="I1763" s="209">
        <v>16.8</v>
      </c>
      <c r="J1763" s="209">
        <v>114.5</v>
      </c>
      <c r="K1763" s="209">
        <v>114.5</v>
      </c>
      <c r="L1763" s="209">
        <v>14</v>
      </c>
      <c r="M1763" s="209">
        <v>0.97250859106529208</v>
      </c>
      <c r="N1763" s="209">
        <v>2.1185999999999998</v>
      </c>
      <c r="O1763" s="209">
        <v>2.2019000000000002</v>
      </c>
      <c r="P1763" s="209">
        <v>1.921</v>
      </c>
      <c r="Q1763" s="209">
        <v>2.0299999999999998</v>
      </c>
      <c r="R1763" s="209">
        <v>5.2279999999999998</v>
      </c>
      <c r="S1763" s="209">
        <v>0.47399999999999998</v>
      </c>
      <c r="T1763" s="209">
        <v>0.48199999999999998</v>
      </c>
      <c r="U1763" s="209">
        <v>0.46500000000000002</v>
      </c>
      <c r="V1763" s="209">
        <v>0.46500000000000002</v>
      </c>
      <c r="W1763" s="209">
        <v>0</v>
      </c>
      <c r="X1763" s="209" t="s">
        <v>1052</v>
      </c>
      <c r="Y1763" s="209" t="s">
        <v>89</v>
      </c>
      <c r="Z1763" s="209" t="s">
        <v>198</v>
      </c>
    </row>
    <row r="1764" spans="1:26" s="209" customFormat="1" ht="16.5" customHeight="1" x14ac:dyDescent="0.25">
      <c r="A1764" s="207">
        <v>4446</v>
      </c>
      <c r="B1764" s="208">
        <v>43123</v>
      </c>
      <c r="C1764" s="209" t="s">
        <v>392</v>
      </c>
      <c r="D1764" s="209">
        <v>70</v>
      </c>
      <c r="E1764" s="209">
        <v>50</v>
      </c>
      <c r="F1764" s="209" t="s">
        <v>291</v>
      </c>
      <c r="G1764" s="209">
        <v>521333</v>
      </c>
      <c r="H1764" s="209">
        <v>13160</v>
      </c>
      <c r="I1764" s="209">
        <v>16.8</v>
      </c>
      <c r="J1764" s="209">
        <v>114</v>
      </c>
      <c r="K1764" s="209">
        <v>114</v>
      </c>
      <c r="L1764" s="209">
        <v>14</v>
      </c>
      <c r="M1764" s="209">
        <v>0.97250859106529208</v>
      </c>
      <c r="N1764" s="209">
        <v>1.9944999999999999</v>
      </c>
      <c r="O1764" s="209">
        <v>2.0385</v>
      </c>
      <c r="P1764" s="209">
        <v>1.6140000000000001</v>
      </c>
      <c r="Q1764" s="209">
        <v>1.673</v>
      </c>
      <c r="R1764" s="209">
        <v>5.2279999999999998</v>
      </c>
      <c r="S1764" s="209">
        <v>0.42299999999999999</v>
      </c>
      <c r="T1764" s="209">
        <v>0.42899999999999999</v>
      </c>
      <c r="U1764" s="209">
        <v>0.41399999999999998</v>
      </c>
      <c r="V1764" s="209">
        <v>0.41399999999999998</v>
      </c>
      <c r="W1764" s="209">
        <v>0</v>
      </c>
      <c r="X1764" s="209" t="s">
        <v>1052</v>
      </c>
      <c r="Y1764" s="209" t="s">
        <v>89</v>
      </c>
      <c r="Z1764" s="209" t="s">
        <v>198</v>
      </c>
    </row>
    <row r="1765" spans="1:26" s="209" customFormat="1" ht="16.5" customHeight="1" x14ac:dyDescent="0.25">
      <c r="A1765" s="207">
        <v>4445</v>
      </c>
      <c r="B1765" s="208">
        <v>43123</v>
      </c>
      <c r="C1765" s="209" t="s">
        <v>1184</v>
      </c>
      <c r="D1765" s="209">
        <v>70</v>
      </c>
      <c r="E1765" s="209">
        <v>50</v>
      </c>
      <c r="F1765" s="209" t="s">
        <v>291</v>
      </c>
      <c r="G1765" s="209">
        <v>521333</v>
      </c>
      <c r="H1765" s="209">
        <v>13160</v>
      </c>
      <c r="I1765" s="209">
        <v>16.7</v>
      </c>
      <c r="J1765" s="209">
        <v>113.5</v>
      </c>
      <c r="K1765" s="209">
        <v>113.5</v>
      </c>
      <c r="L1765" s="209">
        <v>13.9</v>
      </c>
      <c r="M1765" s="209">
        <v>0.97317744154057773</v>
      </c>
      <c r="N1765" s="209">
        <v>2.1387999999999998</v>
      </c>
      <c r="O1765" s="209">
        <v>1.9567000000000001</v>
      </c>
      <c r="P1765" s="209">
        <v>1.996</v>
      </c>
      <c r="Q1765" s="209">
        <v>1.782</v>
      </c>
      <c r="R1765" s="209">
        <v>5.2279999999999998</v>
      </c>
      <c r="S1765" s="209">
        <v>0.48799999999999999</v>
      </c>
      <c r="T1765" s="209">
        <v>0.47599999999999998</v>
      </c>
      <c r="U1765" s="209">
        <v>0.46899999999999997</v>
      </c>
      <c r="V1765" s="209">
        <v>0.46899999999999997</v>
      </c>
      <c r="W1765" s="209">
        <v>0</v>
      </c>
      <c r="X1765" s="209" t="s">
        <v>1052</v>
      </c>
      <c r="Y1765" s="209" t="s">
        <v>89</v>
      </c>
      <c r="Z1765" s="209" t="s">
        <v>198</v>
      </c>
    </row>
    <row r="1766" spans="1:26" s="209" customFormat="1" ht="16.5" customHeight="1" x14ac:dyDescent="0.25">
      <c r="A1766" s="207">
        <v>4444</v>
      </c>
      <c r="B1766" s="208">
        <v>43123</v>
      </c>
      <c r="C1766" s="209" t="s">
        <v>1150</v>
      </c>
      <c r="D1766" s="209">
        <v>70</v>
      </c>
      <c r="E1766" s="209">
        <v>50</v>
      </c>
      <c r="F1766" s="209" t="s">
        <v>193</v>
      </c>
      <c r="G1766" s="209">
        <v>625212</v>
      </c>
      <c r="H1766" s="209">
        <v>13160</v>
      </c>
      <c r="I1766" s="209">
        <v>23.1</v>
      </c>
      <c r="J1766" s="209">
        <v>112</v>
      </c>
      <c r="K1766" s="209">
        <v>112</v>
      </c>
      <c r="L1766" s="209">
        <v>20</v>
      </c>
      <c r="M1766" s="209">
        <v>0.93399339933993397</v>
      </c>
      <c r="N1766" s="209">
        <v>5.0811000000000002</v>
      </c>
      <c r="O1766" s="209">
        <v>4.7946</v>
      </c>
      <c r="P1766" s="209">
        <v>0.90400000000000003</v>
      </c>
      <c r="Q1766" s="209">
        <v>0.74299999999999999</v>
      </c>
      <c r="R1766" s="209">
        <v>5.2279999999999998</v>
      </c>
      <c r="S1766" s="209">
        <v>9.2999999999999999E-2</v>
      </c>
      <c r="T1766" s="209">
        <v>8.1000000000000003E-2</v>
      </c>
      <c r="U1766" s="209">
        <v>8.1000000000000003E-2</v>
      </c>
      <c r="V1766" s="209">
        <v>8.1000000000000003E-2</v>
      </c>
      <c r="W1766" s="209">
        <v>0</v>
      </c>
      <c r="X1766" s="209" t="s">
        <v>1052</v>
      </c>
      <c r="Y1766" s="209" t="s">
        <v>89</v>
      </c>
      <c r="Z1766" s="209" t="s">
        <v>198</v>
      </c>
    </row>
    <row r="1767" spans="1:26" s="209" customFormat="1" ht="16.5" customHeight="1" x14ac:dyDescent="0.25">
      <c r="A1767" s="207">
        <v>4443</v>
      </c>
      <c r="B1767" s="208">
        <v>43123</v>
      </c>
      <c r="C1767" s="209" t="s">
        <v>476</v>
      </c>
      <c r="D1767" s="209">
        <v>70</v>
      </c>
      <c r="E1767" s="209">
        <v>50</v>
      </c>
      <c r="F1767" s="209" t="s">
        <v>187</v>
      </c>
      <c r="G1767" s="209">
        <v>916148</v>
      </c>
      <c r="H1767" s="209">
        <v>13160</v>
      </c>
      <c r="I1767" s="209">
        <v>35.299999999999997</v>
      </c>
      <c r="J1767" s="209">
        <v>84</v>
      </c>
      <c r="K1767" s="209">
        <v>84</v>
      </c>
      <c r="L1767" s="209">
        <v>33.200000000000003</v>
      </c>
      <c r="M1767" s="209">
        <v>0.85913782635094116</v>
      </c>
      <c r="N1767" s="209">
        <v>5.1722000000000001</v>
      </c>
      <c r="O1767" s="209">
        <v>4.9764999999999997</v>
      </c>
      <c r="P1767" s="209">
        <v>0.19800000000000001</v>
      </c>
      <c r="Q1767" s="209">
        <v>0.20499999999999999</v>
      </c>
      <c r="R1767" s="209">
        <v>5.2279999999999998</v>
      </c>
      <c r="S1767" s="209">
        <v>0.02</v>
      </c>
      <c r="T1767" s="209">
        <v>2.1999999999999999E-2</v>
      </c>
      <c r="U1767" s="209">
        <v>1.7999999999999999E-2</v>
      </c>
      <c r="V1767" s="209">
        <v>1.7999999999999999E-2</v>
      </c>
      <c r="W1767" s="209">
        <v>0</v>
      </c>
      <c r="X1767" s="209" t="s">
        <v>1052</v>
      </c>
      <c r="Y1767" s="209" t="s">
        <v>89</v>
      </c>
      <c r="Z1767" s="209" t="s">
        <v>207</v>
      </c>
    </row>
    <row r="1768" spans="1:26" s="209" customFormat="1" ht="16.5" customHeight="1" x14ac:dyDescent="0.25">
      <c r="A1768" s="207">
        <v>4442</v>
      </c>
      <c r="B1768" s="208">
        <v>43123</v>
      </c>
      <c r="C1768" s="209" t="s">
        <v>1183</v>
      </c>
      <c r="D1768" s="209">
        <v>70</v>
      </c>
      <c r="E1768" s="209">
        <v>50</v>
      </c>
      <c r="F1768" s="209" t="s">
        <v>194</v>
      </c>
      <c r="G1768" s="209">
        <v>916148</v>
      </c>
      <c r="H1768" s="209">
        <v>13160</v>
      </c>
      <c r="I1768" s="209">
        <v>33.700000000000003</v>
      </c>
      <c r="J1768" s="209">
        <v>84</v>
      </c>
      <c r="K1768" s="209">
        <v>84</v>
      </c>
      <c r="L1768" s="209">
        <v>31.6</v>
      </c>
      <c r="M1768" s="209">
        <v>0.86756591048436549</v>
      </c>
      <c r="N1768" s="209">
        <v>4.8238000000000003</v>
      </c>
      <c r="O1768" s="209">
        <v>5.1044999999999998</v>
      </c>
      <c r="P1768" s="209">
        <v>0.19400000000000001</v>
      </c>
      <c r="Q1768" s="209">
        <v>0.23400000000000001</v>
      </c>
      <c r="R1768" s="209">
        <v>5.2279999999999998</v>
      </c>
      <c r="S1768" s="209">
        <v>2.1000000000000001E-2</v>
      </c>
      <c r="T1768" s="209">
        <v>2.4E-2</v>
      </c>
      <c r="U1768" s="209">
        <v>0.02</v>
      </c>
      <c r="V1768" s="209">
        <v>0.02</v>
      </c>
      <c r="W1768" s="209">
        <v>0</v>
      </c>
      <c r="X1768" s="209" t="s">
        <v>1052</v>
      </c>
      <c r="Y1768" s="209" t="s">
        <v>89</v>
      </c>
      <c r="Z1768" s="209" t="s">
        <v>207</v>
      </c>
    </row>
    <row r="1769" spans="1:26" s="209" customFormat="1" ht="16.5" customHeight="1" x14ac:dyDescent="0.25">
      <c r="A1769" s="207">
        <v>4441</v>
      </c>
      <c r="B1769" s="208">
        <v>43123</v>
      </c>
      <c r="C1769" s="209" t="s">
        <v>1182</v>
      </c>
      <c r="D1769" s="209">
        <v>70</v>
      </c>
      <c r="E1769" s="209">
        <v>50</v>
      </c>
      <c r="F1769" s="209" t="s">
        <v>194</v>
      </c>
      <c r="G1769" s="209">
        <v>916148</v>
      </c>
      <c r="H1769" s="209">
        <v>13160</v>
      </c>
      <c r="I1769" s="209">
        <v>33.700000000000003</v>
      </c>
      <c r="J1769" s="209">
        <v>84</v>
      </c>
      <c r="K1769" s="209">
        <v>84</v>
      </c>
      <c r="L1769" s="209">
        <v>31.6</v>
      </c>
      <c r="M1769" s="209">
        <v>0.86756591048436549</v>
      </c>
      <c r="N1769" s="209">
        <v>5.1326000000000001</v>
      </c>
      <c r="O1769" s="209">
        <v>5.2363999999999997</v>
      </c>
      <c r="P1769" s="209">
        <v>0.24099999999999999</v>
      </c>
      <c r="Q1769" s="209">
        <v>0.21</v>
      </c>
      <c r="R1769" s="209">
        <v>5.2279999999999998</v>
      </c>
      <c r="S1769" s="209">
        <v>2.5000000000000001E-2</v>
      </c>
      <c r="T1769" s="209">
        <v>2.1000000000000001E-2</v>
      </c>
      <c r="U1769" s="209">
        <v>0.02</v>
      </c>
      <c r="V1769" s="209">
        <v>0.02</v>
      </c>
      <c r="W1769" s="209">
        <v>0</v>
      </c>
      <c r="X1769" s="209" t="s">
        <v>1052</v>
      </c>
      <c r="Y1769" s="209" t="s">
        <v>89</v>
      </c>
      <c r="Z1769" s="209" t="s">
        <v>207</v>
      </c>
    </row>
    <row r="1770" spans="1:26" s="209" customFormat="1" ht="16.5" customHeight="1" x14ac:dyDescent="0.25">
      <c r="A1770" s="207">
        <v>4440</v>
      </c>
      <c r="B1770" s="208">
        <v>43123</v>
      </c>
      <c r="C1770" s="209" t="s">
        <v>1123</v>
      </c>
      <c r="D1770" s="209">
        <v>68.3</v>
      </c>
      <c r="E1770" s="209">
        <v>45</v>
      </c>
      <c r="F1770" s="209" t="s">
        <v>193</v>
      </c>
      <c r="G1770" s="209">
        <v>625212</v>
      </c>
      <c r="H1770" s="209">
        <v>13160</v>
      </c>
      <c r="I1770" s="209">
        <v>23</v>
      </c>
      <c r="J1770" s="209">
        <v>112</v>
      </c>
      <c r="K1770" s="209">
        <v>112</v>
      </c>
      <c r="L1770" s="209">
        <v>19.899999999999999</v>
      </c>
      <c r="M1770" s="209">
        <v>0.93461030383091148</v>
      </c>
      <c r="N1770" s="209">
        <v>5.0351999999999997</v>
      </c>
      <c r="O1770" s="209">
        <v>5.1933999999999996</v>
      </c>
      <c r="P1770" s="209">
        <v>0.501</v>
      </c>
      <c r="Q1770" s="209">
        <v>0.437</v>
      </c>
      <c r="R1770" s="209">
        <v>5.2279999999999998</v>
      </c>
      <c r="S1770" s="209">
        <v>5.1999999999999998E-2</v>
      </c>
      <c r="T1770" s="209">
        <v>4.3999999999999997E-2</v>
      </c>
      <c r="U1770" s="209">
        <v>4.4999999999999998E-2</v>
      </c>
      <c r="V1770" s="209">
        <v>4.4999999999999998E-2</v>
      </c>
      <c r="W1770" s="209">
        <v>0</v>
      </c>
      <c r="X1770" s="209" t="s">
        <v>1052</v>
      </c>
      <c r="Y1770" s="209" t="s">
        <v>89</v>
      </c>
      <c r="Z1770" s="209" t="s">
        <v>198</v>
      </c>
    </row>
    <row r="1771" spans="1:26" s="209" customFormat="1" ht="16.5" customHeight="1" x14ac:dyDescent="0.25">
      <c r="A1771" s="207">
        <v>4439</v>
      </c>
      <c r="B1771" s="208">
        <v>43123</v>
      </c>
      <c r="C1771" s="209" t="s">
        <v>493</v>
      </c>
      <c r="D1771" s="209">
        <v>68.3</v>
      </c>
      <c r="E1771" s="209">
        <v>45</v>
      </c>
      <c r="F1771" s="209" t="s">
        <v>193</v>
      </c>
      <c r="G1771" s="209">
        <v>625212</v>
      </c>
      <c r="H1771" s="209">
        <v>13160</v>
      </c>
      <c r="I1771" s="209">
        <v>23.1</v>
      </c>
      <c r="J1771" s="209">
        <v>112</v>
      </c>
      <c r="K1771" s="209">
        <v>112</v>
      </c>
      <c r="L1771" s="209">
        <v>20</v>
      </c>
      <c r="M1771" s="209">
        <v>0.93399339933993397</v>
      </c>
      <c r="N1771" s="209">
        <v>4.9455999999999998</v>
      </c>
      <c r="O1771" s="209">
        <v>4.8712</v>
      </c>
      <c r="P1771" s="209">
        <v>0.52</v>
      </c>
      <c r="Q1771" s="209">
        <v>0.438</v>
      </c>
      <c r="R1771" s="209">
        <v>5.2279999999999998</v>
      </c>
      <c r="S1771" s="209">
        <v>5.5E-2</v>
      </c>
      <c r="T1771" s="209">
        <v>4.7E-2</v>
      </c>
      <c r="U1771" s="209">
        <v>4.8000000000000001E-2</v>
      </c>
      <c r="V1771" s="209">
        <v>4.8000000000000001E-2</v>
      </c>
      <c r="W1771" s="209">
        <v>0</v>
      </c>
      <c r="X1771" s="209" t="s">
        <v>1052</v>
      </c>
      <c r="Y1771" s="209" t="s">
        <v>89</v>
      </c>
      <c r="Z1771" s="209" t="s">
        <v>198</v>
      </c>
    </row>
    <row r="1772" spans="1:26" s="209" customFormat="1" ht="16.5" customHeight="1" x14ac:dyDescent="0.25">
      <c r="A1772" s="207">
        <v>4438</v>
      </c>
      <c r="B1772" s="208">
        <v>43123</v>
      </c>
      <c r="C1772" s="209" t="s">
        <v>479</v>
      </c>
      <c r="D1772" s="209">
        <v>68.3</v>
      </c>
      <c r="E1772" s="209">
        <v>45</v>
      </c>
      <c r="F1772" s="209" t="s">
        <v>193</v>
      </c>
      <c r="G1772" s="209">
        <v>625212</v>
      </c>
      <c r="H1772" s="209">
        <v>13160</v>
      </c>
      <c r="I1772" s="209">
        <v>22.8</v>
      </c>
      <c r="J1772" s="209">
        <v>110</v>
      </c>
      <c r="K1772" s="209">
        <v>110</v>
      </c>
      <c r="L1772" s="209">
        <v>19.899999999999999</v>
      </c>
      <c r="M1772" s="209">
        <v>0.93461030383091148</v>
      </c>
      <c r="N1772" s="209">
        <v>4.9374000000000002</v>
      </c>
      <c r="O1772" s="209">
        <v>5.0734000000000004</v>
      </c>
      <c r="P1772" s="209">
        <v>0.378</v>
      </c>
      <c r="Q1772" s="209">
        <v>0.44600000000000001</v>
      </c>
      <c r="R1772" s="209">
        <v>5.2279999999999998</v>
      </c>
      <c r="S1772" s="209">
        <v>0.04</v>
      </c>
      <c r="T1772" s="209">
        <v>4.5999999999999999E-2</v>
      </c>
      <c r="U1772" s="209">
        <v>0.04</v>
      </c>
      <c r="V1772" s="209">
        <v>0.04</v>
      </c>
      <c r="W1772" s="209">
        <v>0</v>
      </c>
      <c r="X1772" s="209" t="s">
        <v>1052</v>
      </c>
      <c r="Y1772" s="209" t="s">
        <v>89</v>
      </c>
      <c r="Z1772" s="209" t="s">
        <v>198</v>
      </c>
    </row>
    <row r="1773" spans="1:26" s="209" customFormat="1" ht="16.5" customHeight="1" x14ac:dyDescent="0.25">
      <c r="A1773" s="207">
        <v>4437</v>
      </c>
      <c r="B1773" s="208">
        <v>43123</v>
      </c>
      <c r="C1773" s="209" t="s">
        <v>372</v>
      </c>
      <c r="D1773" s="209">
        <v>68.3</v>
      </c>
      <c r="E1773" s="209">
        <v>45</v>
      </c>
      <c r="F1773" s="209" t="s">
        <v>187</v>
      </c>
      <c r="G1773" s="209">
        <v>916148</v>
      </c>
      <c r="H1773" s="209">
        <v>13160</v>
      </c>
      <c r="I1773" s="209">
        <v>35.700000000000003</v>
      </c>
      <c r="J1773" s="209">
        <v>84.5</v>
      </c>
      <c r="K1773" s="209">
        <v>84.5</v>
      </c>
      <c r="L1773" s="209">
        <v>33.5</v>
      </c>
      <c r="M1773" s="209">
        <v>0.85757575757575755</v>
      </c>
      <c r="N1773" s="209">
        <v>5.0384000000000002</v>
      </c>
      <c r="O1773" s="209">
        <v>5.1947999999999999</v>
      </c>
      <c r="P1773" s="209">
        <v>0.21199999999999999</v>
      </c>
      <c r="Q1773" s="209">
        <v>0.19900000000000001</v>
      </c>
      <c r="R1773" s="209">
        <v>5.2279999999999998</v>
      </c>
      <c r="S1773" s="209">
        <v>2.1999999999999999E-2</v>
      </c>
      <c r="T1773" s="209">
        <v>0.02</v>
      </c>
      <c r="U1773" s="209">
        <v>1.7999999999999999E-2</v>
      </c>
      <c r="V1773" s="209">
        <v>1.7999999999999999E-2</v>
      </c>
      <c r="W1773" s="209">
        <v>0</v>
      </c>
      <c r="X1773" s="209" t="s">
        <v>1052</v>
      </c>
      <c r="Y1773" s="209" t="s">
        <v>89</v>
      </c>
      <c r="Z1773" s="209" t="s">
        <v>207</v>
      </c>
    </row>
    <row r="1774" spans="1:26" s="209" customFormat="1" ht="16.5" customHeight="1" x14ac:dyDescent="0.25">
      <c r="A1774" s="207">
        <v>4436</v>
      </c>
      <c r="B1774" s="208">
        <v>43123</v>
      </c>
      <c r="C1774" s="209" t="s">
        <v>803</v>
      </c>
      <c r="D1774" s="209">
        <v>68.3</v>
      </c>
      <c r="E1774" s="209">
        <v>45</v>
      </c>
      <c r="F1774" s="209" t="s">
        <v>187</v>
      </c>
      <c r="G1774" s="209">
        <v>916148</v>
      </c>
      <c r="H1774" s="209">
        <v>13160</v>
      </c>
      <c r="I1774" s="209">
        <v>35.299999999999997</v>
      </c>
      <c r="J1774" s="209">
        <v>78.5</v>
      </c>
      <c r="K1774" s="209">
        <v>78.5</v>
      </c>
      <c r="L1774" s="209">
        <v>33.6</v>
      </c>
      <c r="M1774" s="209">
        <v>0.85705632949727439</v>
      </c>
      <c r="N1774" s="209">
        <v>5.0452000000000004</v>
      </c>
      <c r="O1774" s="209">
        <v>5.2938000000000001</v>
      </c>
      <c r="P1774" s="209">
        <v>0.26</v>
      </c>
      <c r="Q1774" s="209">
        <v>0.21299999999999999</v>
      </c>
      <c r="R1774" s="209">
        <v>5.2279999999999998</v>
      </c>
      <c r="S1774" s="209">
        <v>2.7E-2</v>
      </c>
      <c r="T1774" s="209">
        <v>2.1000000000000001E-2</v>
      </c>
      <c r="U1774" s="209">
        <v>2.1000000000000001E-2</v>
      </c>
      <c r="V1774" s="209">
        <v>2.1000000000000001E-2</v>
      </c>
      <c r="W1774" s="209">
        <v>0</v>
      </c>
      <c r="X1774" s="209" t="s">
        <v>1052</v>
      </c>
      <c r="Y1774" s="209" t="s">
        <v>89</v>
      </c>
      <c r="Z1774" s="209" t="s">
        <v>207</v>
      </c>
    </row>
    <row r="1775" spans="1:26" s="209" customFormat="1" ht="16.5" customHeight="1" x14ac:dyDescent="0.25">
      <c r="A1775" s="207">
        <v>4435</v>
      </c>
      <c r="B1775" s="208">
        <v>43122</v>
      </c>
      <c r="C1775" s="209" t="s">
        <v>330</v>
      </c>
      <c r="D1775" s="209">
        <v>73.8</v>
      </c>
      <c r="E1775" s="209">
        <v>37</v>
      </c>
      <c r="F1775" s="209" t="s">
        <v>194</v>
      </c>
      <c r="G1775" s="209">
        <v>916148</v>
      </c>
      <c r="H1775" s="209">
        <v>13160</v>
      </c>
      <c r="I1775" s="209">
        <v>33.200000000000003</v>
      </c>
      <c r="J1775" s="209">
        <v>83</v>
      </c>
      <c r="K1775" s="209">
        <v>83</v>
      </c>
      <c r="L1775" s="209">
        <v>31.2</v>
      </c>
      <c r="M1775" s="209">
        <v>0.86969883220651512</v>
      </c>
      <c r="N1775" s="209">
        <v>5.0384000000000002</v>
      </c>
      <c r="O1775" s="209">
        <v>4.8794000000000004</v>
      </c>
      <c r="P1775" s="209">
        <v>0.21</v>
      </c>
      <c r="Q1775" s="209">
        <v>0.222</v>
      </c>
      <c r="R1775" s="209">
        <v>5.2836999999999996</v>
      </c>
      <c r="S1775" s="209">
        <v>2.1999999999999999E-2</v>
      </c>
      <c r="T1775" s="209">
        <v>2.4E-2</v>
      </c>
      <c r="U1775" s="209">
        <v>0.02</v>
      </c>
      <c r="V1775" s="209">
        <v>0.02</v>
      </c>
      <c r="W1775" s="209">
        <v>0</v>
      </c>
      <c r="X1775" s="209" t="s">
        <v>1052</v>
      </c>
      <c r="Y1775" s="209" t="s">
        <v>89</v>
      </c>
      <c r="Z1775" s="209" t="s">
        <v>207</v>
      </c>
    </row>
    <row r="1776" spans="1:26" s="209" customFormat="1" ht="16.5" customHeight="1" x14ac:dyDescent="0.25">
      <c r="A1776" s="207">
        <v>4434</v>
      </c>
      <c r="B1776" s="208">
        <v>43122</v>
      </c>
      <c r="C1776" s="209" t="s">
        <v>324</v>
      </c>
      <c r="D1776" s="209">
        <v>73.8</v>
      </c>
      <c r="E1776" s="209">
        <v>37</v>
      </c>
      <c r="F1776" s="209" t="s">
        <v>291</v>
      </c>
      <c r="G1776" s="209">
        <v>521333</v>
      </c>
      <c r="H1776" s="209">
        <v>13160</v>
      </c>
      <c r="I1776" s="209">
        <v>16.8</v>
      </c>
      <c r="J1776" s="209">
        <v>114</v>
      </c>
      <c r="K1776" s="209">
        <v>114</v>
      </c>
      <c r="L1776" s="209">
        <v>14</v>
      </c>
      <c r="M1776" s="209">
        <v>0.97250859106529208</v>
      </c>
      <c r="N1776" s="209">
        <v>2.1537999999999999</v>
      </c>
      <c r="O1776" s="209">
        <v>1.9273</v>
      </c>
      <c r="P1776" s="209">
        <v>1.9610000000000001</v>
      </c>
      <c r="Q1776" s="209">
        <v>1.7030000000000001</v>
      </c>
      <c r="R1776" s="209">
        <v>5.2836999999999996</v>
      </c>
      <c r="S1776" s="209">
        <v>0.48099999999999998</v>
      </c>
      <c r="T1776" s="209">
        <v>0.46700000000000003</v>
      </c>
      <c r="U1776" s="209">
        <v>0.46100000000000002</v>
      </c>
      <c r="V1776" s="209">
        <v>0.46100000000000002</v>
      </c>
      <c r="W1776" s="209">
        <v>0</v>
      </c>
      <c r="X1776" s="209" t="s">
        <v>1052</v>
      </c>
      <c r="Y1776" s="209" t="s">
        <v>89</v>
      </c>
      <c r="Z1776" s="209" t="s">
        <v>198</v>
      </c>
    </row>
    <row r="1777" spans="1:26" s="209" customFormat="1" ht="16.5" customHeight="1" x14ac:dyDescent="0.25">
      <c r="A1777" s="207">
        <v>4433</v>
      </c>
      <c r="B1777" s="208">
        <v>43122</v>
      </c>
      <c r="C1777" s="209" t="s">
        <v>1181</v>
      </c>
      <c r="D1777" s="209">
        <v>73.8</v>
      </c>
      <c r="E1777" s="209">
        <v>37</v>
      </c>
      <c r="F1777" s="209" t="s">
        <v>291</v>
      </c>
      <c r="G1777" s="209">
        <v>521333</v>
      </c>
      <c r="H1777" s="209">
        <v>13160</v>
      </c>
      <c r="I1777" s="209">
        <v>16.600000000000001</v>
      </c>
      <c r="J1777" s="209">
        <v>113</v>
      </c>
      <c r="K1777" s="209">
        <v>113</v>
      </c>
      <c r="L1777" s="209">
        <v>13.9</v>
      </c>
      <c r="M1777" s="209">
        <v>0.97317744154057773</v>
      </c>
      <c r="N1777" s="209">
        <v>1.8945000000000001</v>
      </c>
      <c r="O1777" s="209">
        <v>2.0642</v>
      </c>
      <c r="P1777" s="209">
        <v>2.298</v>
      </c>
      <c r="Q1777" s="209">
        <v>2.4809999999999999</v>
      </c>
      <c r="R1777" s="209">
        <v>5.2836999999999996</v>
      </c>
      <c r="S1777" s="209">
        <v>0.64100000000000001</v>
      </c>
      <c r="T1777" s="209">
        <v>0.63500000000000001</v>
      </c>
      <c r="U1777" s="209">
        <v>0.621</v>
      </c>
      <c r="V1777" s="209">
        <v>0.621</v>
      </c>
      <c r="W1777" s="209">
        <v>0</v>
      </c>
      <c r="X1777" s="209" t="s">
        <v>1052</v>
      </c>
      <c r="Y1777" s="209" t="s">
        <v>89</v>
      </c>
      <c r="Z1777" s="209" t="s">
        <v>198</v>
      </c>
    </row>
    <row r="1778" spans="1:26" s="209" customFormat="1" ht="16.5" customHeight="1" x14ac:dyDescent="0.25">
      <c r="A1778" s="207">
        <v>4432</v>
      </c>
      <c r="B1778" s="208">
        <v>43122</v>
      </c>
      <c r="C1778" s="209" t="s">
        <v>1180</v>
      </c>
      <c r="D1778" s="209">
        <v>73.8</v>
      </c>
      <c r="E1778" s="209">
        <v>37</v>
      </c>
      <c r="F1778" s="209" t="s">
        <v>291</v>
      </c>
      <c r="G1778" s="209">
        <v>521333</v>
      </c>
      <c r="H1778" s="209">
        <v>13160</v>
      </c>
      <c r="I1778" s="209">
        <v>16.7</v>
      </c>
      <c r="J1778" s="209">
        <v>114</v>
      </c>
      <c r="K1778" s="209">
        <v>114</v>
      </c>
      <c r="L1778" s="209">
        <v>13.9</v>
      </c>
      <c r="M1778" s="209">
        <v>0.97317744154057773</v>
      </c>
      <c r="N1778" s="209">
        <v>2.0341999999999998</v>
      </c>
      <c r="O1778" s="209">
        <v>2.2854000000000001</v>
      </c>
      <c r="P1778" s="209">
        <v>1.706</v>
      </c>
      <c r="Q1778" s="209">
        <v>1.968</v>
      </c>
      <c r="R1778" s="209">
        <v>5.2836999999999996</v>
      </c>
      <c r="S1778" s="209">
        <v>0.443</v>
      </c>
      <c r="T1778" s="209">
        <v>0.45500000000000002</v>
      </c>
      <c r="U1778" s="209">
        <v>0.437</v>
      </c>
      <c r="V1778" s="209">
        <v>0.437</v>
      </c>
      <c r="W1778" s="209">
        <v>0</v>
      </c>
      <c r="X1778" s="209" t="s">
        <v>1052</v>
      </c>
      <c r="Y1778" s="209" t="s">
        <v>89</v>
      </c>
      <c r="Z1778" s="209" t="s">
        <v>198</v>
      </c>
    </row>
    <row r="1779" spans="1:26" s="209" customFormat="1" ht="16.5" customHeight="1" x14ac:dyDescent="0.25">
      <c r="A1779" s="207">
        <v>4431</v>
      </c>
      <c r="B1779" s="208">
        <v>43122</v>
      </c>
      <c r="C1779" s="209" t="s">
        <v>1179</v>
      </c>
      <c r="D1779" s="209">
        <v>69</v>
      </c>
      <c r="E1779" s="209">
        <v>49</v>
      </c>
      <c r="F1779" s="209" t="s">
        <v>291</v>
      </c>
      <c r="G1779" s="209">
        <v>521333</v>
      </c>
      <c r="H1779" s="209">
        <v>13160</v>
      </c>
      <c r="I1779" s="209">
        <v>16.600000000000001</v>
      </c>
      <c r="J1779" s="209">
        <v>112</v>
      </c>
      <c r="K1779" s="209">
        <v>112</v>
      </c>
      <c r="L1779" s="209">
        <v>13.9</v>
      </c>
      <c r="M1779" s="209">
        <v>0.97317744154057773</v>
      </c>
      <c r="N1779" s="209">
        <v>1.9328000000000001</v>
      </c>
      <c r="O1779" s="209">
        <v>1.9984</v>
      </c>
      <c r="P1779" s="209">
        <v>1.73</v>
      </c>
      <c r="Q1779" s="209">
        <v>1.766</v>
      </c>
      <c r="R1779" s="209">
        <v>5.2836999999999996</v>
      </c>
      <c r="S1779" s="209">
        <v>0.47299999999999998</v>
      </c>
      <c r="T1779" s="209">
        <v>0.46700000000000003</v>
      </c>
      <c r="U1779" s="209">
        <v>0.45700000000000002</v>
      </c>
      <c r="V1779" s="209">
        <v>0.45700000000000002</v>
      </c>
      <c r="W1779" s="209">
        <v>0</v>
      </c>
      <c r="X1779" s="209" t="s">
        <v>1052</v>
      </c>
      <c r="Y1779" s="209" t="s">
        <v>89</v>
      </c>
      <c r="Z1779" s="209" t="s">
        <v>198</v>
      </c>
    </row>
    <row r="1780" spans="1:26" s="209" customFormat="1" ht="16.5" customHeight="1" x14ac:dyDescent="0.25">
      <c r="A1780" s="207">
        <v>4430</v>
      </c>
      <c r="B1780" s="208">
        <v>43122</v>
      </c>
      <c r="C1780" s="209" t="s">
        <v>505</v>
      </c>
      <c r="D1780" s="209">
        <v>69</v>
      </c>
      <c r="E1780" s="209">
        <v>49</v>
      </c>
      <c r="F1780" s="209" t="s">
        <v>291</v>
      </c>
      <c r="G1780" s="209">
        <v>521333</v>
      </c>
      <c r="H1780" s="209">
        <v>13160</v>
      </c>
      <c r="I1780" s="209">
        <v>16.399999999999999</v>
      </c>
      <c r="J1780" s="209">
        <v>111</v>
      </c>
      <c r="K1780" s="209">
        <v>111</v>
      </c>
      <c r="L1780" s="209">
        <v>13.8</v>
      </c>
      <c r="M1780" s="209">
        <v>0.97384721266345486</v>
      </c>
      <c r="N1780" s="209">
        <v>2.0733999999999999</v>
      </c>
      <c r="O1780" s="209">
        <v>1.9844999999999999</v>
      </c>
      <c r="P1780" s="209">
        <v>2.3820000000000001</v>
      </c>
      <c r="Q1780" s="209">
        <v>2.3319999999999999</v>
      </c>
      <c r="R1780" s="209">
        <v>5.2836999999999996</v>
      </c>
      <c r="S1780" s="209">
        <v>0.60699999999999998</v>
      </c>
      <c r="T1780" s="209">
        <v>0.621</v>
      </c>
      <c r="U1780" s="209">
        <v>0.59799999999999998</v>
      </c>
      <c r="V1780" s="209">
        <v>0.59799999999999998</v>
      </c>
      <c r="W1780" s="209">
        <v>0</v>
      </c>
      <c r="X1780" s="209" t="s">
        <v>1052</v>
      </c>
      <c r="Y1780" s="209" t="s">
        <v>89</v>
      </c>
      <c r="Z1780" s="209" t="s">
        <v>198</v>
      </c>
    </row>
    <row r="1781" spans="1:26" s="209" customFormat="1" ht="16.5" customHeight="1" x14ac:dyDescent="0.25">
      <c r="A1781" s="207">
        <v>4429</v>
      </c>
      <c r="B1781" s="208">
        <v>43122</v>
      </c>
      <c r="C1781" s="209" t="s">
        <v>340</v>
      </c>
      <c r="D1781" s="209">
        <v>69</v>
      </c>
      <c r="E1781" s="209">
        <v>49</v>
      </c>
      <c r="F1781" s="209" t="s">
        <v>291</v>
      </c>
      <c r="G1781" s="209">
        <v>521333</v>
      </c>
      <c r="H1781" s="209">
        <v>13160</v>
      </c>
      <c r="I1781" s="209">
        <v>16.3</v>
      </c>
      <c r="J1781" s="209">
        <v>111</v>
      </c>
      <c r="K1781" s="209">
        <v>111</v>
      </c>
      <c r="L1781" s="209">
        <v>13.7</v>
      </c>
      <c r="M1781" s="209">
        <v>0.97451790633608826</v>
      </c>
      <c r="N1781" s="209">
        <v>2.0323000000000002</v>
      </c>
      <c r="O1781" s="209">
        <v>2.1934</v>
      </c>
      <c r="P1781" s="209">
        <v>2.8730000000000002</v>
      </c>
      <c r="Q1781" s="209">
        <v>3.0960000000000001</v>
      </c>
      <c r="R1781" s="209">
        <v>5.2836999999999996</v>
      </c>
      <c r="S1781" s="209">
        <v>0.747</v>
      </c>
      <c r="T1781" s="209">
        <v>0.746</v>
      </c>
      <c r="U1781" s="209">
        <v>0.72699999999999998</v>
      </c>
      <c r="V1781" s="209">
        <v>0.72699999999999998</v>
      </c>
      <c r="W1781" s="209">
        <v>0</v>
      </c>
      <c r="X1781" s="209" t="s">
        <v>1052</v>
      </c>
      <c r="Y1781" s="209" t="s">
        <v>89</v>
      </c>
      <c r="Z1781" s="209" t="s">
        <v>198</v>
      </c>
    </row>
    <row r="1782" spans="1:26" s="209" customFormat="1" ht="16.5" customHeight="1" x14ac:dyDescent="0.25">
      <c r="A1782" s="207">
        <v>4428</v>
      </c>
      <c r="B1782" s="208">
        <v>43122</v>
      </c>
      <c r="C1782" s="209" t="s">
        <v>327</v>
      </c>
      <c r="D1782" s="209">
        <v>69</v>
      </c>
      <c r="E1782" s="209">
        <v>49</v>
      </c>
      <c r="F1782" s="209" t="s">
        <v>187</v>
      </c>
      <c r="G1782" s="209">
        <v>916148</v>
      </c>
      <c r="H1782" s="209">
        <v>13160</v>
      </c>
      <c r="I1782" s="209">
        <v>35.299999999999997</v>
      </c>
      <c r="J1782" s="209">
        <v>79</v>
      </c>
      <c r="K1782" s="209">
        <v>79</v>
      </c>
      <c r="L1782" s="209">
        <v>33.6</v>
      </c>
      <c r="M1782" s="209">
        <v>0.85705632949727439</v>
      </c>
      <c r="N1782" s="209">
        <v>5.1288999999999998</v>
      </c>
      <c r="O1782" s="209">
        <v>4.9653</v>
      </c>
      <c r="P1782" s="209">
        <v>0.29499999999999998</v>
      </c>
      <c r="Q1782" s="209">
        <v>0.26800000000000002</v>
      </c>
      <c r="R1782" s="209">
        <v>5.2836999999999996</v>
      </c>
      <c r="S1782" s="209">
        <v>0.03</v>
      </c>
      <c r="T1782" s="209">
        <v>2.9000000000000001E-2</v>
      </c>
      <c r="U1782" s="209">
        <v>2.5000000000000001E-2</v>
      </c>
      <c r="V1782" s="209">
        <v>2.5000000000000001E-2</v>
      </c>
      <c r="W1782" s="209">
        <v>0</v>
      </c>
      <c r="X1782" s="209" t="s">
        <v>1052</v>
      </c>
      <c r="Y1782" s="209" t="s">
        <v>89</v>
      </c>
      <c r="Z1782" s="209" t="s">
        <v>207</v>
      </c>
    </row>
    <row r="1783" spans="1:26" s="209" customFormat="1" ht="16.5" customHeight="1" x14ac:dyDescent="0.25">
      <c r="A1783" s="207">
        <v>4427</v>
      </c>
      <c r="B1783" s="208">
        <v>43122</v>
      </c>
      <c r="C1783" s="209" t="s">
        <v>1098</v>
      </c>
      <c r="D1783" s="209">
        <v>69</v>
      </c>
      <c r="E1783" s="209">
        <v>49</v>
      </c>
      <c r="F1783" s="209" t="s">
        <v>187</v>
      </c>
      <c r="G1783" s="209">
        <v>916148</v>
      </c>
      <c r="H1783" s="209">
        <v>13160</v>
      </c>
      <c r="I1783" s="209">
        <v>35.5</v>
      </c>
      <c r="J1783" s="209">
        <v>80.5</v>
      </c>
      <c r="K1783" s="209">
        <v>80.5</v>
      </c>
      <c r="L1783" s="209">
        <v>33.700000000000003</v>
      </c>
      <c r="M1783" s="209">
        <v>0.85653753026634394</v>
      </c>
      <c r="N1783" s="209">
        <v>5.0583</v>
      </c>
      <c r="O1783" s="209">
        <v>4.8964999999999996</v>
      </c>
      <c r="P1783" s="209">
        <v>0.214</v>
      </c>
      <c r="Q1783" s="209">
        <v>0.188</v>
      </c>
      <c r="R1783" s="209">
        <v>5.2836999999999996</v>
      </c>
      <c r="S1783" s="209">
        <v>2.1999999999999999E-2</v>
      </c>
      <c r="T1783" s="209">
        <v>0.02</v>
      </c>
      <c r="U1783" s="209">
        <v>1.7999999999999999E-2</v>
      </c>
      <c r="V1783" s="209">
        <v>1.7999999999999999E-2</v>
      </c>
      <c r="W1783" s="209">
        <v>0</v>
      </c>
      <c r="X1783" s="209" t="s">
        <v>1052</v>
      </c>
      <c r="Y1783" s="209" t="s">
        <v>89</v>
      </c>
      <c r="Z1783" s="209" t="s">
        <v>207</v>
      </c>
    </row>
    <row r="1784" spans="1:26" s="209" customFormat="1" ht="16.5" customHeight="1" x14ac:dyDescent="0.25">
      <c r="A1784" s="207">
        <v>4426</v>
      </c>
      <c r="B1784" s="208">
        <v>43122</v>
      </c>
      <c r="C1784" s="209" t="s">
        <v>1178</v>
      </c>
      <c r="D1784" s="209">
        <v>69</v>
      </c>
      <c r="E1784" s="209">
        <v>49</v>
      </c>
      <c r="F1784" s="209" t="s">
        <v>193</v>
      </c>
      <c r="G1784" s="209">
        <v>625212</v>
      </c>
      <c r="H1784" s="209">
        <v>13160</v>
      </c>
      <c r="I1784" s="209">
        <v>22.8</v>
      </c>
      <c r="J1784" s="209">
        <v>112</v>
      </c>
      <c r="K1784" s="209">
        <v>112</v>
      </c>
      <c r="L1784" s="209">
        <v>19.8</v>
      </c>
      <c r="M1784" s="209">
        <v>0.93522802379378711</v>
      </c>
      <c r="N1784" s="209">
        <v>4.8735999999999997</v>
      </c>
      <c r="O1784" s="209">
        <v>5.0293000000000001</v>
      </c>
      <c r="P1784" s="209">
        <v>0.49399999999999999</v>
      </c>
      <c r="Q1784" s="209">
        <v>0.57199999999999995</v>
      </c>
      <c r="R1784" s="209">
        <v>5.2836999999999996</v>
      </c>
      <c r="S1784" s="209">
        <v>5.3999999999999999E-2</v>
      </c>
      <c r="T1784" s="209">
        <v>0.06</v>
      </c>
      <c r="U1784" s="209">
        <v>5.2999999999999999E-2</v>
      </c>
      <c r="V1784" s="209">
        <v>5.2999999999999999E-2</v>
      </c>
      <c r="W1784" s="209">
        <v>0</v>
      </c>
      <c r="X1784" s="209" t="s">
        <v>1052</v>
      </c>
      <c r="Y1784" s="209" t="s">
        <v>89</v>
      </c>
      <c r="Z1784" s="209" t="s">
        <v>198</v>
      </c>
    </row>
    <row r="1785" spans="1:26" s="209" customFormat="1" ht="16.5" customHeight="1" x14ac:dyDescent="0.25">
      <c r="A1785" s="207">
        <v>4425</v>
      </c>
      <c r="B1785" s="208">
        <v>43122</v>
      </c>
      <c r="C1785" s="209" t="s">
        <v>1177</v>
      </c>
      <c r="D1785" s="209">
        <v>69</v>
      </c>
      <c r="E1785" s="209">
        <v>49</v>
      </c>
      <c r="F1785" s="209" t="s">
        <v>193</v>
      </c>
      <c r="G1785" s="209">
        <v>625212</v>
      </c>
      <c r="H1785" s="209">
        <v>13160</v>
      </c>
      <c r="I1785" s="209">
        <v>22.6</v>
      </c>
      <c r="J1785" s="209">
        <v>112</v>
      </c>
      <c r="K1785" s="209">
        <v>112</v>
      </c>
      <c r="L1785" s="209">
        <v>19.600000000000001</v>
      </c>
      <c r="M1785" s="209">
        <v>0.93646591661151557</v>
      </c>
      <c r="N1785" s="209">
        <v>5.0423</v>
      </c>
      <c r="O1785" s="209">
        <v>4.9436999999999998</v>
      </c>
      <c r="P1785" s="209">
        <v>0.42099999999999999</v>
      </c>
      <c r="Q1785" s="209">
        <v>0.48499999999999999</v>
      </c>
      <c r="R1785" s="209">
        <v>5.2836999999999996</v>
      </c>
      <c r="S1785" s="209">
        <v>4.3999999999999997E-2</v>
      </c>
      <c r="T1785" s="209">
        <v>5.1999999999999998E-2</v>
      </c>
      <c r="U1785" s="209">
        <v>4.4999999999999998E-2</v>
      </c>
      <c r="V1785" s="209">
        <v>4.4999999999999998E-2</v>
      </c>
      <c r="W1785" s="209">
        <v>0</v>
      </c>
      <c r="X1785" s="209" t="s">
        <v>1052</v>
      </c>
      <c r="Y1785" s="209" t="s">
        <v>89</v>
      </c>
      <c r="Z1785" s="209" t="s">
        <v>198</v>
      </c>
    </row>
    <row r="1786" spans="1:26" s="209" customFormat="1" ht="16.5" customHeight="1" x14ac:dyDescent="0.25">
      <c r="A1786" s="207">
        <v>4424</v>
      </c>
      <c r="B1786" s="208">
        <v>43121</v>
      </c>
      <c r="C1786" s="209" t="s">
        <v>1175</v>
      </c>
      <c r="D1786" s="209">
        <v>70</v>
      </c>
      <c r="E1786" s="209">
        <v>41</v>
      </c>
      <c r="F1786" s="209" t="s">
        <v>291</v>
      </c>
      <c r="G1786" s="209">
        <v>521333</v>
      </c>
      <c r="H1786" s="209">
        <v>13160</v>
      </c>
      <c r="I1786" s="209">
        <v>16.5</v>
      </c>
      <c r="J1786" s="209">
        <v>113</v>
      </c>
      <c r="K1786" s="209">
        <v>113</v>
      </c>
      <c r="L1786" s="209">
        <v>13.8</v>
      </c>
      <c r="M1786" s="209">
        <v>0.97384721266345486</v>
      </c>
      <c r="N1786" s="209">
        <v>2.0451999999999999</v>
      </c>
      <c r="O1786" s="209">
        <v>1.8934</v>
      </c>
      <c r="P1786" s="209">
        <v>2.1589999999999998</v>
      </c>
      <c r="Q1786" s="209">
        <v>1.992</v>
      </c>
      <c r="R1786" s="209">
        <v>5.3132000000000001</v>
      </c>
      <c r="S1786" s="209">
        <v>0.56100000000000005</v>
      </c>
      <c r="T1786" s="209">
        <v>0.55900000000000005</v>
      </c>
      <c r="U1786" s="209">
        <v>0.54500000000000004</v>
      </c>
      <c r="V1786" s="209">
        <v>0.54500000000000004</v>
      </c>
      <c r="W1786" s="209">
        <v>0</v>
      </c>
      <c r="X1786" s="209" t="s">
        <v>1052</v>
      </c>
      <c r="Y1786" s="209" t="s">
        <v>89</v>
      </c>
      <c r="Z1786" s="209" t="s">
        <v>198</v>
      </c>
    </row>
    <row r="1787" spans="1:26" s="209" customFormat="1" ht="16.5" customHeight="1" x14ac:dyDescent="0.25">
      <c r="A1787" s="207">
        <v>4423</v>
      </c>
      <c r="B1787" s="208">
        <v>43121</v>
      </c>
      <c r="C1787" s="209" t="s">
        <v>1176</v>
      </c>
      <c r="D1787" s="209">
        <v>70</v>
      </c>
      <c r="E1787" s="209">
        <v>41</v>
      </c>
      <c r="F1787" s="209" t="s">
        <v>291</v>
      </c>
      <c r="G1787" s="209">
        <v>521333</v>
      </c>
      <c r="H1787" s="209">
        <v>13160</v>
      </c>
      <c r="I1787" s="209">
        <v>16.5</v>
      </c>
      <c r="J1787" s="209">
        <v>113</v>
      </c>
      <c r="K1787" s="209">
        <v>113</v>
      </c>
      <c r="L1787" s="209">
        <v>13.8</v>
      </c>
      <c r="M1787" s="209">
        <v>0.97384721266345486</v>
      </c>
      <c r="N1787" s="209">
        <v>2.0834000000000001</v>
      </c>
      <c r="O1787" s="209">
        <v>1.9424999999999999</v>
      </c>
      <c r="P1787" s="209">
        <v>2.2229999999999999</v>
      </c>
      <c r="Q1787" s="209">
        <v>2.044</v>
      </c>
      <c r="R1787" s="209">
        <v>5.3132000000000001</v>
      </c>
      <c r="S1787" s="209">
        <v>0.56699999999999995</v>
      </c>
      <c r="T1787" s="209">
        <v>0.55900000000000005</v>
      </c>
      <c r="U1787" s="209">
        <v>0.54800000000000004</v>
      </c>
      <c r="V1787" s="209">
        <v>0.54800000000000004</v>
      </c>
      <c r="W1787" s="209">
        <v>0</v>
      </c>
      <c r="X1787" s="209" t="s">
        <v>1052</v>
      </c>
      <c r="Y1787" s="209" t="s">
        <v>89</v>
      </c>
      <c r="Z1787" s="209" t="s">
        <v>198</v>
      </c>
    </row>
    <row r="1788" spans="1:26" s="209" customFormat="1" ht="16.5" customHeight="1" x14ac:dyDescent="0.25">
      <c r="A1788" s="207">
        <v>4422</v>
      </c>
      <c r="B1788" s="208">
        <v>43121</v>
      </c>
      <c r="C1788" s="209" t="s">
        <v>1174</v>
      </c>
      <c r="D1788" s="209">
        <v>70</v>
      </c>
      <c r="E1788" s="209">
        <v>41</v>
      </c>
      <c r="F1788" s="209" t="s">
        <v>291</v>
      </c>
      <c r="G1788" s="209">
        <v>521333</v>
      </c>
      <c r="H1788" s="209">
        <v>13160</v>
      </c>
      <c r="I1788" s="209">
        <v>16.8</v>
      </c>
      <c r="J1788" s="209">
        <v>113</v>
      </c>
      <c r="K1788" s="209">
        <v>113</v>
      </c>
      <c r="L1788" s="209">
        <v>14</v>
      </c>
      <c r="M1788" s="209">
        <v>0.97250859106529208</v>
      </c>
      <c r="N1788" s="209">
        <v>2.1042999999999998</v>
      </c>
      <c r="O1788" s="209">
        <v>1.9983</v>
      </c>
      <c r="P1788" s="209">
        <v>2.4319999999999999</v>
      </c>
      <c r="Q1788" s="209">
        <v>2.2639999999999998</v>
      </c>
      <c r="R1788" s="209">
        <v>5.3132000000000001</v>
      </c>
      <c r="S1788" s="209">
        <v>0.61399999999999999</v>
      </c>
      <c r="T1788" s="209">
        <v>0.60199999999999998</v>
      </c>
      <c r="U1788" s="209">
        <v>0.59099999999999997</v>
      </c>
      <c r="V1788" s="209">
        <v>0.59099999999999997</v>
      </c>
      <c r="W1788" s="209">
        <v>0</v>
      </c>
      <c r="X1788" s="209" t="s">
        <v>1052</v>
      </c>
      <c r="Y1788" s="209" t="s">
        <v>89</v>
      </c>
      <c r="Z1788" s="209" t="s">
        <v>198</v>
      </c>
    </row>
    <row r="1789" spans="1:26" s="209" customFormat="1" ht="16.5" customHeight="1" x14ac:dyDescent="0.25">
      <c r="A1789" s="207">
        <v>4421</v>
      </c>
      <c r="B1789" s="208">
        <v>43121</v>
      </c>
      <c r="C1789" s="209" t="s">
        <v>1173</v>
      </c>
      <c r="D1789" s="209">
        <v>70</v>
      </c>
      <c r="E1789" s="209">
        <v>41</v>
      </c>
      <c r="F1789" s="209" t="s">
        <v>291</v>
      </c>
      <c r="G1789" s="209">
        <v>521333</v>
      </c>
      <c r="H1789" s="209">
        <v>13160</v>
      </c>
      <c r="I1789" s="209">
        <v>16.600000000000001</v>
      </c>
      <c r="J1789" s="209">
        <v>113</v>
      </c>
      <c r="K1789" s="209">
        <v>113</v>
      </c>
      <c r="L1789" s="209">
        <v>13.9</v>
      </c>
      <c r="M1789" s="209">
        <v>0.97317744154057773</v>
      </c>
      <c r="N1789" s="209">
        <v>1.9856</v>
      </c>
      <c r="O1789" s="209">
        <v>1.8734</v>
      </c>
      <c r="P1789" s="209">
        <v>2.8359999999999999</v>
      </c>
      <c r="Q1789" s="209">
        <v>2.6970000000000001</v>
      </c>
      <c r="R1789" s="209">
        <v>5.3132000000000001</v>
      </c>
      <c r="S1789" s="209">
        <v>0.75900000000000001</v>
      </c>
      <c r="T1789" s="209">
        <v>0.76500000000000001</v>
      </c>
      <c r="U1789" s="209">
        <v>0.74199999999999999</v>
      </c>
      <c r="V1789" s="209">
        <v>0.74199999999999999</v>
      </c>
      <c r="W1789" s="209">
        <v>0</v>
      </c>
      <c r="X1789" s="209" t="s">
        <v>1052</v>
      </c>
      <c r="Y1789" s="209" t="s">
        <v>89</v>
      </c>
      <c r="Z1789" s="209" t="s">
        <v>198</v>
      </c>
    </row>
    <row r="1790" spans="1:26" s="209" customFormat="1" ht="16.5" customHeight="1" x14ac:dyDescent="0.25">
      <c r="A1790" s="207">
        <v>4420</v>
      </c>
      <c r="B1790" s="208">
        <v>43121</v>
      </c>
      <c r="C1790" s="209" t="s">
        <v>1005</v>
      </c>
      <c r="D1790" s="209">
        <v>70</v>
      </c>
      <c r="E1790" s="209">
        <v>41</v>
      </c>
      <c r="F1790" s="209" t="s">
        <v>194</v>
      </c>
      <c r="G1790" s="209">
        <v>521333</v>
      </c>
      <c r="H1790" s="209">
        <v>13160</v>
      </c>
      <c r="I1790" s="209">
        <v>33.5</v>
      </c>
      <c r="J1790" s="209">
        <v>80</v>
      </c>
      <c r="K1790" s="209">
        <v>80</v>
      </c>
      <c r="L1790" s="209">
        <v>31.8</v>
      </c>
      <c r="M1790" s="209">
        <v>0.86650336803429262</v>
      </c>
      <c r="N1790" s="209">
        <v>5.1528</v>
      </c>
      <c r="O1790" s="209">
        <v>4.8933999999999997</v>
      </c>
      <c r="P1790" s="209">
        <v>0.24199999999999999</v>
      </c>
      <c r="Q1790" s="209">
        <v>0.184</v>
      </c>
      <c r="R1790" s="209">
        <v>5.3132000000000001</v>
      </c>
      <c r="S1790" s="209">
        <v>2.5000000000000001E-2</v>
      </c>
      <c r="T1790" s="209">
        <v>0.02</v>
      </c>
      <c r="U1790" s="209">
        <v>1.9E-2</v>
      </c>
      <c r="V1790" s="209">
        <v>1.9E-2</v>
      </c>
      <c r="W1790" s="209">
        <v>0</v>
      </c>
      <c r="X1790" s="209" t="s">
        <v>1052</v>
      </c>
      <c r="Y1790" s="209" t="s">
        <v>89</v>
      </c>
      <c r="Z1790" s="209" t="s">
        <v>207</v>
      </c>
    </row>
    <row r="1791" spans="1:26" s="209" customFormat="1" ht="16.5" customHeight="1" x14ac:dyDescent="0.25">
      <c r="A1791" s="207">
        <v>4419</v>
      </c>
      <c r="B1791" s="208">
        <v>43121</v>
      </c>
      <c r="C1791" s="209" t="s">
        <v>1172</v>
      </c>
      <c r="D1791" s="209">
        <v>70</v>
      </c>
      <c r="E1791" s="209">
        <v>41</v>
      </c>
      <c r="F1791" s="209" t="s">
        <v>291</v>
      </c>
      <c r="G1791" s="209">
        <v>521333</v>
      </c>
      <c r="H1791" s="209">
        <v>13160</v>
      </c>
      <c r="I1791" s="209">
        <v>16.7</v>
      </c>
      <c r="J1791" s="209">
        <v>113</v>
      </c>
      <c r="K1791" s="209">
        <v>113</v>
      </c>
      <c r="L1791" s="209">
        <v>13.9</v>
      </c>
      <c r="M1791" s="209">
        <v>0.97317744154057773</v>
      </c>
      <c r="N1791" s="209">
        <v>2.2040999999999999</v>
      </c>
      <c r="O1791" s="209">
        <v>2.1833999999999998</v>
      </c>
      <c r="P1791" s="209">
        <v>2.9039999999999999</v>
      </c>
      <c r="Q1791" s="209">
        <v>2.8519999999999999</v>
      </c>
      <c r="R1791" s="209">
        <v>5.3132000000000001</v>
      </c>
      <c r="S1791" s="209">
        <v>0.7</v>
      </c>
      <c r="T1791" s="209">
        <v>0.69399999999999995</v>
      </c>
      <c r="U1791" s="209">
        <v>0.67800000000000005</v>
      </c>
      <c r="V1791" s="209">
        <v>0.67800000000000005</v>
      </c>
      <c r="W1791" s="209">
        <v>0</v>
      </c>
      <c r="X1791" s="209" t="s">
        <v>1052</v>
      </c>
      <c r="Y1791" s="209" t="s">
        <v>89</v>
      </c>
      <c r="Z1791" s="209" t="s">
        <v>198</v>
      </c>
    </row>
    <row r="1792" spans="1:26" s="209" customFormat="1" ht="16.5" customHeight="1" x14ac:dyDescent="0.25">
      <c r="A1792" s="207">
        <v>4418</v>
      </c>
      <c r="B1792" s="208">
        <v>43121</v>
      </c>
      <c r="C1792" s="209" t="s">
        <v>511</v>
      </c>
      <c r="D1792" s="209">
        <v>68</v>
      </c>
      <c r="E1792" s="209">
        <v>45</v>
      </c>
      <c r="F1792" s="209" t="s">
        <v>291</v>
      </c>
      <c r="G1792" s="209">
        <v>521333</v>
      </c>
      <c r="H1792" s="209">
        <v>13160</v>
      </c>
      <c r="I1792" s="209">
        <v>16.8</v>
      </c>
      <c r="J1792" s="209">
        <v>114</v>
      </c>
      <c r="K1792" s="209">
        <v>114</v>
      </c>
      <c r="L1792" s="209">
        <v>14</v>
      </c>
      <c r="M1792" s="209">
        <v>0.97250859106529208</v>
      </c>
      <c r="N1792" s="209">
        <v>1.9453</v>
      </c>
      <c r="O1792" s="209">
        <v>2.0752000000000002</v>
      </c>
      <c r="P1792" s="209">
        <v>1.992</v>
      </c>
      <c r="Q1792" s="209">
        <v>2.0699999999999998</v>
      </c>
      <c r="R1792" s="209">
        <v>5.3132000000000001</v>
      </c>
      <c r="S1792" s="209">
        <v>0.54400000000000004</v>
      </c>
      <c r="T1792" s="209">
        <v>0.53</v>
      </c>
      <c r="U1792" s="209">
        <v>0.52200000000000002</v>
      </c>
      <c r="V1792" s="209">
        <v>0.52200000000000002</v>
      </c>
      <c r="W1792" s="209">
        <v>0</v>
      </c>
      <c r="X1792" s="209" t="s">
        <v>1052</v>
      </c>
      <c r="Y1792" s="209" t="s">
        <v>89</v>
      </c>
      <c r="Z1792" s="209" t="s">
        <v>198</v>
      </c>
    </row>
    <row r="1793" spans="1:26" s="209" customFormat="1" ht="16.5" customHeight="1" x14ac:dyDescent="0.25">
      <c r="A1793" s="207">
        <v>4417</v>
      </c>
      <c r="B1793" s="208">
        <v>43121</v>
      </c>
      <c r="C1793" s="209" t="s">
        <v>1136</v>
      </c>
      <c r="D1793" s="209">
        <v>68</v>
      </c>
      <c r="E1793" s="209">
        <v>45</v>
      </c>
      <c r="F1793" s="209" t="s">
        <v>291</v>
      </c>
      <c r="G1793" s="209">
        <v>521333</v>
      </c>
      <c r="H1793" s="209">
        <v>13160</v>
      </c>
      <c r="I1793" s="209">
        <v>16.5</v>
      </c>
      <c r="J1793" s="209">
        <v>112.5</v>
      </c>
      <c r="K1793" s="209">
        <v>112.5</v>
      </c>
      <c r="L1793" s="209">
        <v>13.8</v>
      </c>
      <c r="M1793" s="209">
        <v>0.97384721266345486</v>
      </c>
      <c r="N1793" s="209">
        <v>2.0562</v>
      </c>
      <c r="O1793" s="209">
        <v>1.8945000000000001</v>
      </c>
      <c r="P1793" s="209">
        <v>2.4260000000000002</v>
      </c>
      <c r="Q1793" s="209">
        <v>2.214</v>
      </c>
      <c r="R1793" s="209">
        <v>5.3132000000000001</v>
      </c>
      <c r="S1793" s="209">
        <v>0.627</v>
      </c>
      <c r="T1793" s="209">
        <v>0.621</v>
      </c>
      <c r="U1793" s="209">
        <v>0.60799999999999998</v>
      </c>
      <c r="V1793" s="209">
        <v>0.60799999999999998</v>
      </c>
      <c r="W1793" s="209">
        <v>0</v>
      </c>
      <c r="X1793" s="209" t="s">
        <v>1052</v>
      </c>
      <c r="Y1793" s="209" t="s">
        <v>89</v>
      </c>
      <c r="Z1793" s="209" t="s">
        <v>198</v>
      </c>
    </row>
    <row r="1794" spans="1:26" s="209" customFormat="1" ht="16.5" customHeight="1" x14ac:dyDescent="0.25">
      <c r="A1794" s="207">
        <v>4416</v>
      </c>
      <c r="B1794" s="208">
        <v>43121</v>
      </c>
      <c r="C1794" s="209" t="s">
        <v>1170</v>
      </c>
      <c r="D1794" s="209">
        <v>68</v>
      </c>
      <c r="E1794" s="209">
        <v>45</v>
      </c>
      <c r="F1794" s="209" t="s">
        <v>291</v>
      </c>
      <c r="G1794" s="209">
        <v>521333</v>
      </c>
      <c r="H1794" s="209">
        <v>13160</v>
      </c>
      <c r="I1794" s="209">
        <v>16.600000000000001</v>
      </c>
      <c r="J1794" s="209">
        <v>113</v>
      </c>
      <c r="K1794" s="209">
        <v>113</v>
      </c>
      <c r="L1794" s="209">
        <v>13.9</v>
      </c>
      <c r="M1794" s="209">
        <v>0.97317744154057773</v>
      </c>
      <c r="N1794" s="209">
        <v>2.1722999999999999</v>
      </c>
      <c r="O1794" s="209">
        <v>2.2033999999999998</v>
      </c>
      <c r="P1794" s="209">
        <v>2.6659999999999999</v>
      </c>
      <c r="Q1794" s="209">
        <v>2.6459999999999999</v>
      </c>
      <c r="R1794" s="209">
        <v>5.3132000000000001</v>
      </c>
      <c r="S1794" s="209">
        <v>0.65200000000000002</v>
      </c>
      <c r="T1794" s="209">
        <v>0.63800000000000001</v>
      </c>
      <c r="U1794" s="209">
        <v>0.628</v>
      </c>
      <c r="V1794" s="209">
        <v>0.628</v>
      </c>
      <c r="W1794" s="209">
        <v>0</v>
      </c>
      <c r="X1794" s="209" t="s">
        <v>1052</v>
      </c>
      <c r="Y1794" s="209" t="s">
        <v>89</v>
      </c>
      <c r="Z1794" s="209" t="s">
        <v>198</v>
      </c>
    </row>
    <row r="1795" spans="1:26" s="209" customFormat="1" ht="16.5" customHeight="1" x14ac:dyDescent="0.25">
      <c r="A1795" s="207">
        <v>4415</v>
      </c>
      <c r="B1795" s="208">
        <v>43121</v>
      </c>
      <c r="C1795" s="209" t="s">
        <v>1171</v>
      </c>
      <c r="D1795" s="209">
        <v>68</v>
      </c>
      <c r="E1795" s="209">
        <v>45</v>
      </c>
      <c r="F1795" s="209" t="s">
        <v>291</v>
      </c>
      <c r="G1795" s="209">
        <v>521333</v>
      </c>
      <c r="H1795" s="209">
        <v>13160</v>
      </c>
      <c r="I1795" s="209">
        <v>16.7</v>
      </c>
      <c r="J1795" s="209">
        <v>113.5</v>
      </c>
      <c r="K1795" s="209">
        <v>113.5</v>
      </c>
      <c r="L1795" s="209">
        <v>13.9</v>
      </c>
      <c r="M1795" s="209">
        <v>0.97317744154057773</v>
      </c>
      <c r="N1795" s="209">
        <v>1.9542999999999999</v>
      </c>
      <c r="O1795" s="209">
        <v>1.9952000000000001</v>
      </c>
      <c r="P1795" s="209">
        <v>2.17</v>
      </c>
      <c r="Q1795" s="209">
        <v>2.1930000000000001</v>
      </c>
      <c r="R1795" s="209">
        <v>5.3132000000000001</v>
      </c>
      <c r="S1795" s="209">
        <v>0.59</v>
      </c>
      <c r="T1795" s="209">
        <v>0.58399999999999996</v>
      </c>
      <c r="U1795" s="209">
        <v>0.57099999999999995</v>
      </c>
      <c r="V1795" s="209">
        <v>0.57099999999999995</v>
      </c>
      <c r="W1795" s="209">
        <v>0</v>
      </c>
      <c r="X1795" s="209" t="s">
        <v>1052</v>
      </c>
      <c r="Y1795" s="209" t="s">
        <v>89</v>
      </c>
      <c r="Z1795" s="209" t="s">
        <v>198</v>
      </c>
    </row>
    <row r="1796" spans="1:26" s="209" customFormat="1" ht="16.5" customHeight="1" x14ac:dyDescent="0.25">
      <c r="A1796" s="207">
        <v>4414</v>
      </c>
      <c r="B1796" s="208">
        <v>43121</v>
      </c>
      <c r="C1796" s="209" t="s">
        <v>1169</v>
      </c>
      <c r="D1796" s="209">
        <v>68</v>
      </c>
      <c r="E1796" s="209">
        <v>45</v>
      </c>
      <c r="F1796" s="209" t="s">
        <v>291</v>
      </c>
      <c r="G1796" s="209">
        <v>521333</v>
      </c>
      <c r="H1796" s="209">
        <v>13160</v>
      </c>
      <c r="I1796" s="209">
        <v>16.600000000000001</v>
      </c>
      <c r="J1796" s="209">
        <v>113</v>
      </c>
      <c r="K1796" s="209">
        <v>113</v>
      </c>
      <c r="L1796" s="209">
        <v>13.9</v>
      </c>
      <c r="M1796" s="209">
        <v>0.97317744154057773</v>
      </c>
      <c r="N1796" s="209">
        <v>2.0125000000000002</v>
      </c>
      <c r="O1796" s="209">
        <v>1.9463999999999999</v>
      </c>
      <c r="P1796" s="209">
        <v>2.4239999999999999</v>
      </c>
      <c r="Q1796" s="209">
        <v>2.2679999999999998</v>
      </c>
      <c r="R1796" s="209">
        <v>5.3132000000000001</v>
      </c>
      <c r="S1796" s="209">
        <v>0.64</v>
      </c>
      <c r="T1796" s="209">
        <v>0.61899999999999999</v>
      </c>
      <c r="U1796" s="209">
        <v>0.61299999999999999</v>
      </c>
      <c r="V1796" s="209">
        <v>0.61299999999999999</v>
      </c>
      <c r="W1796" s="209">
        <v>0</v>
      </c>
      <c r="X1796" s="209" t="s">
        <v>1052</v>
      </c>
      <c r="Y1796" s="209" t="s">
        <v>89</v>
      </c>
      <c r="Z1796" s="209" t="s">
        <v>198</v>
      </c>
    </row>
    <row r="1797" spans="1:26" s="209" customFormat="1" ht="16.5" customHeight="1" x14ac:dyDescent="0.25">
      <c r="A1797" s="207">
        <v>4413</v>
      </c>
      <c r="B1797" s="208">
        <v>43121</v>
      </c>
      <c r="C1797" s="209" t="s">
        <v>643</v>
      </c>
      <c r="D1797" s="209">
        <v>68</v>
      </c>
      <c r="E1797" s="209">
        <v>45</v>
      </c>
      <c r="F1797" s="209" t="s">
        <v>194</v>
      </c>
      <c r="G1797" s="209">
        <v>916148</v>
      </c>
      <c r="H1797" s="209">
        <v>13160</v>
      </c>
      <c r="I1797" s="209">
        <v>33.200000000000003</v>
      </c>
      <c r="J1797" s="209">
        <v>77</v>
      </c>
      <c r="K1797" s="209">
        <v>77</v>
      </c>
      <c r="L1797" s="209">
        <v>31.7</v>
      </c>
      <c r="M1797" s="209">
        <v>0.86703431372549022</v>
      </c>
      <c r="N1797" s="209">
        <v>5.1833999999999998</v>
      </c>
      <c r="O1797" s="209">
        <v>5.0632000000000001</v>
      </c>
      <c r="P1797" s="209">
        <v>0.29299999999999998</v>
      </c>
      <c r="Q1797" s="209">
        <v>0.22900000000000001</v>
      </c>
      <c r="R1797" s="209">
        <v>5.3132000000000001</v>
      </c>
      <c r="S1797" s="209">
        <v>0.03</v>
      </c>
      <c r="T1797" s="209">
        <v>2.4E-2</v>
      </c>
      <c r="U1797" s="209">
        <v>2.3E-2</v>
      </c>
      <c r="V1797" s="209">
        <v>2.3E-2</v>
      </c>
      <c r="W1797" s="209">
        <v>0</v>
      </c>
      <c r="X1797" s="209" t="s">
        <v>1052</v>
      </c>
      <c r="Y1797" s="209" t="s">
        <v>89</v>
      </c>
      <c r="Z1797" s="209" t="s">
        <v>207</v>
      </c>
    </row>
    <row r="1798" spans="1:26" s="209" customFormat="1" ht="16.5" customHeight="1" x14ac:dyDescent="0.25">
      <c r="A1798" s="207">
        <v>4412</v>
      </c>
      <c r="B1798" s="208">
        <v>43121</v>
      </c>
      <c r="C1798" s="209" t="s">
        <v>1168</v>
      </c>
      <c r="D1798" s="209">
        <v>68</v>
      </c>
      <c r="E1798" s="209">
        <v>45</v>
      </c>
      <c r="F1798" s="209" t="s">
        <v>194</v>
      </c>
      <c r="G1798" s="209">
        <v>916148</v>
      </c>
      <c r="H1798" s="209">
        <v>13160</v>
      </c>
      <c r="I1798" s="209">
        <v>33.1</v>
      </c>
      <c r="J1798" s="209">
        <v>75.5</v>
      </c>
      <c r="K1798" s="209">
        <v>75.5</v>
      </c>
      <c r="L1798" s="209">
        <v>31.8</v>
      </c>
      <c r="M1798" s="209">
        <v>0.86650336803429262</v>
      </c>
      <c r="N1798" s="209">
        <v>4.9844999999999997</v>
      </c>
      <c r="O1798" s="209">
        <v>5.1822999999999997</v>
      </c>
      <c r="P1798" s="209">
        <v>0.24099999999999999</v>
      </c>
      <c r="Q1798" s="209">
        <v>0.255</v>
      </c>
      <c r="R1798" s="209">
        <v>5.3132000000000001</v>
      </c>
      <c r="S1798" s="209">
        <v>2.5999999999999999E-2</v>
      </c>
      <c r="T1798" s="209">
        <v>2.5999999999999999E-2</v>
      </c>
      <c r="U1798" s="209">
        <v>2.3E-2</v>
      </c>
      <c r="V1798" s="209">
        <v>2.3E-2</v>
      </c>
      <c r="W1798" s="209">
        <v>0</v>
      </c>
      <c r="X1798" s="209" t="s">
        <v>1052</v>
      </c>
      <c r="Y1798" s="209" t="s">
        <v>89</v>
      </c>
      <c r="Z1798" s="209" t="s">
        <v>207</v>
      </c>
    </row>
    <row r="1799" spans="1:26" s="209" customFormat="1" ht="16.5" customHeight="1" x14ac:dyDescent="0.25">
      <c r="A1799" s="207">
        <v>4411</v>
      </c>
      <c r="B1799" s="208">
        <v>43121</v>
      </c>
      <c r="C1799" s="209" t="s">
        <v>270</v>
      </c>
      <c r="D1799" s="209">
        <v>68</v>
      </c>
      <c r="E1799" s="209">
        <v>45</v>
      </c>
      <c r="F1799" s="209" t="s">
        <v>193</v>
      </c>
      <c r="G1799" s="209">
        <v>625212</v>
      </c>
      <c r="H1799" s="209">
        <v>13160</v>
      </c>
      <c r="I1799" s="209">
        <v>23.3</v>
      </c>
      <c r="J1799" s="209">
        <v>113</v>
      </c>
      <c r="K1799" s="209">
        <v>113</v>
      </c>
      <c r="L1799" s="209">
        <v>20.2</v>
      </c>
      <c r="M1799" s="209">
        <v>0.93276203032300598</v>
      </c>
      <c r="N1799" s="209">
        <v>4.9934000000000003</v>
      </c>
      <c r="O1799" s="209">
        <v>5.0542999999999996</v>
      </c>
      <c r="P1799" s="209">
        <v>0.52600000000000002</v>
      </c>
      <c r="Q1799" s="209">
        <v>0.438</v>
      </c>
      <c r="R1799" s="209">
        <v>5.3132000000000001</v>
      </c>
      <c r="S1799" s="209">
        <v>5.6000000000000001E-2</v>
      </c>
      <c r="T1799" s="209">
        <v>4.5999999999999999E-2</v>
      </c>
      <c r="U1799" s="209">
        <v>4.8000000000000001E-2</v>
      </c>
      <c r="V1799" s="209">
        <v>4.8000000000000001E-2</v>
      </c>
      <c r="W1799" s="209">
        <v>0</v>
      </c>
      <c r="X1799" s="209" t="s">
        <v>1052</v>
      </c>
      <c r="Y1799" s="209" t="s">
        <v>89</v>
      </c>
      <c r="Z1799" s="209" t="s">
        <v>198</v>
      </c>
    </row>
    <row r="1800" spans="1:26" s="209" customFormat="1" ht="16.5" customHeight="1" x14ac:dyDescent="0.25">
      <c r="A1800" s="207">
        <v>4410</v>
      </c>
      <c r="B1800" s="208">
        <v>43121</v>
      </c>
      <c r="C1800" s="209" t="s">
        <v>233</v>
      </c>
      <c r="D1800" s="209">
        <v>68</v>
      </c>
      <c r="E1800" s="209">
        <v>45</v>
      </c>
      <c r="F1800" s="209" t="s">
        <v>193</v>
      </c>
      <c r="G1800" s="209">
        <v>625212</v>
      </c>
      <c r="H1800" s="209">
        <v>13160</v>
      </c>
      <c r="I1800" s="209">
        <v>23.3</v>
      </c>
      <c r="J1800" s="209">
        <v>113</v>
      </c>
      <c r="K1800" s="209">
        <v>113</v>
      </c>
      <c r="L1800" s="209">
        <v>20.2</v>
      </c>
      <c r="M1800" s="209">
        <v>0.93276203032300598</v>
      </c>
      <c r="N1800" s="209">
        <v>4.8956</v>
      </c>
      <c r="O1800" s="209">
        <v>5.0034000000000001</v>
      </c>
      <c r="P1800" s="209">
        <v>0.83799999999999997</v>
      </c>
      <c r="Q1800" s="209">
        <v>0.76300000000000001</v>
      </c>
      <c r="R1800" s="209">
        <v>5.3132000000000001</v>
      </c>
      <c r="S1800" s="209">
        <v>9.0999999999999998E-2</v>
      </c>
      <c r="T1800" s="209">
        <v>8.1000000000000003E-2</v>
      </c>
      <c r="U1800" s="209">
        <v>0.08</v>
      </c>
      <c r="V1800" s="209">
        <v>0.08</v>
      </c>
      <c r="W1800" s="209">
        <v>0</v>
      </c>
      <c r="X1800" s="209" t="s">
        <v>1052</v>
      </c>
      <c r="Y1800" s="209" t="s">
        <v>89</v>
      </c>
      <c r="Z1800" s="209" t="s">
        <v>198</v>
      </c>
    </row>
    <row r="1801" spans="1:26" s="209" customFormat="1" ht="16.5" customHeight="1" x14ac:dyDescent="0.25">
      <c r="A1801" s="207">
        <v>4409</v>
      </c>
      <c r="B1801" s="208">
        <v>43121</v>
      </c>
      <c r="C1801" s="209" t="s">
        <v>1096</v>
      </c>
      <c r="D1801" s="209">
        <v>68</v>
      </c>
      <c r="E1801" s="209">
        <v>45</v>
      </c>
      <c r="F1801" s="209" t="s">
        <v>187</v>
      </c>
      <c r="G1801" s="209">
        <v>916148</v>
      </c>
      <c r="H1801" s="209">
        <v>13160</v>
      </c>
      <c r="I1801" s="209">
        <v>35.4</v>
      </c>
      <c r="J1801" s="209">
        <v>79.5</v>
      </c>
      <c r="K1801" s="209">
        <v>79.5</v>
      </c>
      <c r="L1801" s="209">
        <v>33.700000000000003</v>
      </c>
      <c r="M1801" s="209">
        <v>0.85653753026634394</v>
      </c>
      <c r="N1801" s="209">
        <v>5.1822999999999997</v>
      </c>
      <c r="O1801" s="209">
        <v>5.0922999999999998</v>
      </c>
      <c r="P1801" s="209">
        <v>0.24399999999999999</v>
      </c>
      <c r="Q1801" s="209">
        <v>0.20100000000000001</v>
      </c>
      <c r="R1801" s="209">
        <v>5.3132000000000001</v>
      </c>
      <c r="S1801" s="209">
        <v>2.5000000000000001E-2</v>
      </c>
      <c r="T1801" s="209">
        <v>2.1000000000000001E-2</v>
      </c>
      <c r="U1801" s="209">
        <v>0.02</v>
      </c>
      <c r="V1801" s="209">
        <v>0.02</v>
      </c>
      <c r="W1801" s="209">
        <v>0</v>
      </c>
      <c r="X1801" s="209" t="s">
        <v>1052</v>
      </c>
      <c r="Y1801" s="209" t="s">
        <v>89</v>
      </c>
      <c r="Z1801" s="209" t="s">
        <v>207</v>
      </c>
    </row>
    <row r="1802" spans="1:26" s="209" customFormat="1" ht="16.5" customHeight="1" x14ac:dyDescent="0.25">
      <c r="A1802" s="207">
        <v>4408</v>
      </c>
      <c r="B1802" s="208">
        <v>43121</v>
      </c>
      <c r="C1802" s="209" t="s">
        <v>350</v>
      </c>
      <c r="D1802" s="209">
        <v>68</v>
      </c>
      <c r="E1802" s="209">
        <v>45</v>
      </c>
      <c r="F1802" s="209" t="s">
        <v>193</v>
      </c>
      <c r="G1802" s="209">
        <v>625212</v>
      </c>
      <c r="H1802" s="209">
        <v>13160</v>
      </c>
      <c r="I1802" s="209">
        <v>23.3</v>
      </c>
      <c r="J1802" s="209">
        <v>113</v>
      </c>
      <c r="K1802" s="209">
        <v>113</v>
      </c>
      <c r="L1802" s="209">
        <v>20.2</v>
      </c>
      <c r="M1802" s="209">
        <v>0.93276203032300598</v>
      </c>
      <c r="N1802" s="209">
        <v>4.9352</v>
      </c>
      <c r="O1802" s="209">
        <v>4.9862000000000002</v>
      </c>
      <c r="P1802" s="209">
        <v>0.70599999999999996</v>
      </c>
      <c r="Q1802" s="209">
        <v>0.65200000000000002</v>
      </c>
      <c r="R1802" s="209">
        <v>5.3132000000000001</v>
      </c>
      <c r="S1802" s="209">
        <v>7.5999999999999998E-2</v>
      </c>
      <c r="T1802" s="209">
        <v>6.9000000000000006E-2</v>
      </c>
      <c r="U1802" s="209">
        <v>6.8000000000000005E-2</v>
      </c>
      <c r="V1802" s="209">
        <v>6.8000000000000005E-2</v>
      </c>
      <c r="W1802" s="209">
        <v>0</v>
      </c>
      <c r="X1802" s="209" t="s">
        <v>1052</v>
      </c>
      <c r="Y1802" s="209" t="s">
        <v>89</v>
      </c>
      <c r="Z1802" s="209" t="s">
        <v>198</v>
      </c>
    </row>
    <row r="1803" spans="1:26" s="209" customFormat="1" ht="16.5" customHeight="1" x14ac:dyDescent="0.25">
      <c r="A1803" s="207">
        <v>4407</v>
      </c>
      <c r="B1803" s="208">
        <v>43121</v>
      </c>
      <c r="C1803" s="209" t="s">
        <v>314</v>
      </c>
      <c r="D1803" s="209">
        <v>68</v>
      </c>
      <c r="E1803" s="209">
        <v>45</v>
      </c>
      <c r="F1803" s="209" t="s">
        <v>193</v>
      </c>
      <c r="G1803" s="209">
        <v>625212</v>
      </c>
      <c r="H1803" s="209">
        <v>13160</v>
      </c>
      <c r="I1803" s="209">
        <v>22.9</v>
      </c>
      <c r="J1803" s="209">
        <v>113</v>
      </c>
      <c r="K1803" s="209">
        <v>113</v>
      </c>
      <c r="L1803" s="209">
        <v>19.8</v>
      </c>
      <c r="M1803" s="209">
        <v>0.93522802379378711</v>
      </c>
      <c r="N1803" s="209">
        <v>4.8364000000000003</v>
      </c>
      <c r="O1803" s="209">
        <v>4.9161999999999999</v>
      </c>
      <c r="P1803" s="209">
        <v>0.54600000000000004</v>
      </c>
      <c r="Q1803" s="209">
        <v>0.48099999999999998</v>
      </c>
      <c r="R1803" s="209">
        <v>5.3132000000000001</v>
      </c>
      <c r="S1803" s="209">
        <v>0.06</v>
      </c>
      <c r="T1803" s="209">
        <v>5.1999999999999998E-2</v>
      </c>
      <c r="U1803" s="209">
        <v>5.1999999999999998E-2</v>
      </c>
      <c r="V1803" s="209">
        <v>5.1999999999999998E-2</v>
      </c>
      <c r="W1803" s="209">
        <v>0</v>
      </c>
      <c r="X1803" s="209" t="s">
        <v>1052</v>
      </c>
      <c r="Y1803" s="209" t="s">
        <v>89</v>
      </c>
      <c r="Z1803" s="209" t="s">
        <v>198</v>
      </c>
    </row>
    <row r="1804" spans="1:26" s="209" customFormat="1" ht="16.5" customHeight="1" x14ac:dyDescent="0.25">
      <c r="A1804" s="207">
        <v>4406</v>
      </c>
      <c r="B1804" s="208">
        <v>43121</v>
      </c>
      <c r="C1804" s="209" t="s">
        <v>262</v>
      </c>
      <c r="D1804" s="209">
        <v>68</v>
      </c>
      <c r="E1804" s="209">
        <v>45</v>
      </c>
      <c r="F1804" s="209" t="s">
        <v>187</v>
      </c>
      <c r="G1804" s="209">
        <v>916148</v>
      </c>
      <c r="H1804" s="209">
        <v>13160</v>
      </c>
      <c r="I1804" s="209">
        <v>35.700000000000003</v>
      </c>
      <c r="J1804" s="209">
        <v>79.5</v>
      </c>
      <c r="K1804" s="209">
        <v>79.5</v>
      </c>
      <c r="L1804" s="209">
        <v>33.9</v>
      </c>
      <c r="M1804" s="209">
        <v>0.8555018137847642</v>
      </c>
      <c r="N1804" s="209">
        <v>4.9564000000000004</v>
      </c>
      <c r="O1804" s="209">
        <v>5.0231000000000003</v>
      </c>
      <c r="P1804" s="209">
        <v>0.23300000000000001</v>
      </c>
      <c r="Q1804" s="209">
        <v>0.19800000000000001</v>
      </c>
      <c r="R1804" s="209">
        <v>5.3132000000000001</v>
      </c>
      <c r="S1804" s="209">
        <v>2.5000000000000001E-2</v>
      </c>
      <c r="T1804" s="209">
        <v>2.1000000000000001E-2</v>
      </c>
      <c r="U1804" s="209">
        <v>0.02</v>
      </c>
      <c r="V1804" s="209">
        <v>0.02</v>
      </c>
      <c r="W1804" s="209">
        <v>0</v>
      </c>
      <c r="X1804" s="209" t="s">
        <v>1052</v>
      </c>
      <c r="Y1804" s="209" t="s">
        <v>89</v>
      </c>
      <c r="Z1804" s="209" t="s">
        <v>207</v>
      </c>
    </row>
    <row r="1805" spans="1:26" s="209" customFormat="1" ht="16.5" customHeight="1" x14ac:dyDescent="0.25">
      <c r="A1805" s="207">
        <v>4405</v>
      </c>
      <c r="B1805" s="208">
        <v>43121</v>
      </c>
      <c r="C1805" s="209" t="s">
        <v>435</v>
      </c>
      <c r="D1805" s="209">
        <v>68</v>
      </c>
      <c r="E1805" s="209">
        <v>45</v>
      </c>
      <c r="F1805" s="209" t="s">
        <v>187</v>
      </c>
      <c r="G1805" s="209">
        <v>916148</v>
      </c>
      <c r="H1805" s="209">
        <v>13160</v>
      </c>
      <c r="I1805" s="209">
        <v>35.5</v>
      </c>
      <c r="J1805" s="209">
        <v>76.5</v>
      </c>
      <c r="K1805" s="209">
        <v>76.5</v>
      </c>
      <c r="L1805" s="209">
        <v>34</v>
      </c>
      <c r="M1805" s="209">
        <v>0.85498489425981872</v>
      </c>
      <c r="N1805" s="209">
        <v>4.8345000000000002</v>
      </c>
      <c r="O1805" s="209">
        <v>5.2130000000000001</v>
      </c>
      <c r="P1805" s="209">
        <v>0.33700000000000002</v>
      </c>
      <c r="Q1805" s="209">
        <v>0.28599999999999998</v>
      </c>
      <c r="R1805" s="209">
        <v>5.3132000000000001</v>
      </c>
      <c r="S1805" s="209">
        <v>3.6999999999999998E-2</v>
      </c>
      <c r="T1805" s="209">
        <v>2.9000000000000001E-2</v>
      </c>
      <c r="U1805" s="209">
        <v>2.8000000000000001E-2</v>
      </c>
      <c r="V1805" s="209">
        <v>2.8000000000000001E-2</v>
      </c>
      <c r="W1805" s="209">
        <v>0</v>
      </c>
      <c r="X1805" s="209" t="s">
        <v>1052</v>
      </c>
      <c r="Y1805" s="209" t="s">
        <v>89</v>
      </c>
      <c r="Z1805" s="209" t="s">
        <v>207</v>
      </c>
    </row>
    <row r="1806" spans="1:26" s="209" customFormat="1" ht="16.5" customHeight="1" x14ac:dyDescent="0.25">
      <c r="A1806" s="207">
        <v>4404</v>
      </c>
      <c r="B1806" s="208">
        <v>43121</v>
      </c>
      <c r="C1806" s="209" t="s">
        <v>830</v>
      </c>
      <c r="D1806" s="209">
        <v>68</v>
      </c>
      <c r="E1806" s="209">
        <v>45</v>
      </c>
      <c r="F1806" s="209" t="s">
        <v>193</v>
      </c>
      <c r="G1806" s="209">
        <v>625212</v>
      </c>
      <c r="H1806" s="209">
        <v>13160</v>
      </c>
      <c r="I1806" s="209">
        <v>23.2</v>
      </c>
      <c r="J1806" s="209">
        <v>113</v>
      </c>
      <c r="K1806" s="209">
        <v>113</v>
      </c>
      <c r="L1806" s="209">
        <v>20.100000000000001</v>
      </c>
      <c r="M1806" s="209">
        <v>0.9333773087071241</v>
      </c>
      <c r="N1806" s="209">
        <v>5.0235000000000003</v>
      </c>
      <c r="O1806" s="209">
        <v>4.9924999999999997</v>
      </c>
      <c r="P1806" s="209">
        <v>0.49199999999999999</v>
      </c>
      <c r="Q1806" s="209">
        <v>0.39500000000000002</v>
      </c>
      <c r="R1806" s="209">
        <v>5.3132000000000001</v>
      </c>
      <c r="S1806" s="209">
        <v>5.1999999999999998E-2</v>
      </c>
      <c r="T1806" s="209">
        <v>4.2000000000000003E-2</v>
      </c>
      <c r="U1806" s="209">
        <v>4.3999999999999997E-2</v>
      </c>
      <c r="V1806" s="209">
        <v>4.3999999999999997E-2</v>
      </c>
      <c r="W1806" s="209">
        <v>0</v>
      </c>
      <c r="X1806" s="209" t="s">
        <v>1052</v>
      </c>
      <c r="Y1806" s="209" t="s">
        <v>89</v>
      </c>
      <c r="Z1806" s="209" t="s">
        <v>198</v>
      </c>
    </row>
    <row r="1807" spans="1:26" s="209" customFormat="1" ht="16.5" customHeight="1" x14ac:dyDescent="0.25">
      <c r="A1807" s="207">
        <v>4403</v>
      </c>
      <c r="B1807" s="208">
        <v>43120</v>
      </c>
      <c r="C1807" s="209" t="s">
        <v>431</v>
      </c>
      <c r="D1807" s="209">
        <v>71.099999999999994</v>
      </c>
      <c r="E1807" s="209">
        <v>41</v>
      </c>
      <c r="F1807" s="209" t="s">
        <v>291</v>
      </c>
      <c r="G1807" s="209">
        <v>521333</v>
      </c>
      <c r="H1807" s="209">
        <v>13160</v>
      </c>
      <c r="I1807" s="209">
        <v>16.8</v>
      </c>
      <c r="J1807" s="209">
        <v>114.5</v>
      </c>
      <c r="K1807" s="209">
        <v>114.5</v>
      </c>
      <c r="L1807" s="209">
        <v>14</v>
      </c>
      <c r="M1807" s="209">
        <v>0.97250859106529208</v>
      </c>
      <c r="N1807" s="209">
        <v>2.1684000000000001</v>
      </c>
      <c r="O1807" s="209">
        <v>2.0789</v>
      </c>
      <c r="P1807" s="209">
        <v>2.3889999999999998</v>
      </c>
      <c r="Q1807" s="209">
        <v>2.306</v>
      </c>
      <c r="R1807" s="209">
        <v>5.3727999999999998</v>
      </c>
      <c r="S1807" s="209">
        <v>0.59199999999999997</v>
      </c>
      <c r="T1807" s="209">
        <v>0.59599999999999997</v>
      </c>
      <c r="U1807" s="209">
        <v>0.57799999999999996</v>
      </c>
      <c r="V1807" s="209">
        <v>0.57799999999999996</v>
      </c>
      <c r="W1807" s="209">
        <v>0</v>
      </c>
      <c r="X1807" s="209" t="s">
        <v>1052</v>
      </c>
      <c r="Y1807" s="209" t="s">
        <v>89</v>
      </c>
      <c r="Z1807" s="209" t="s">
        <v>198</v>
      </c>
    </row>
    <row r="1808" spans="1:26" s="209" customFormat="1" ht="16.5" customHeight="1" x14ac:dyDescent="0.25">
      <c r="A1808" s="207">
        <v>4402</v>
      </c>
      <c r="B1808" s="208">
        <v>43120</v>
      </c>
      <c r="C1808" s="209" t="s">
        <v>1167</v>
      </c>
      <c r="D1808" s="209">
        <v>71.099999999999994</v>
      </c>
      <c r="E1808" s="209">
        <v>41</v>
      </c>
      <c r="F1808" s="209" t="s">
        <v>291</v>
      </c>
      <c r="G1808" s="209">
        <v>521333</v>
      </c>
      <c r="H1808" s="209">
        <v>13160</v>
      </c>
      <c r="I1808" s="209">
        <v>16.899999999999999</v>
      </c>
      <c r="J1808" s="209">
        <v>115</v>
      </c>
      <c r="K1808" s="209">
        <v>115</v>
      </c>
      <c r="L1808" s="209">
        <v>14</v>
      </c>
      <c r="M1808" s="209">
        <v>0.97250859106529208</v>
      </c>
      <c r="N1808" s="209">
        <v>2.0893000000000002</v>
      </c>
      <c r="O1808" s="209">
        <v>1.9805999999999999</v>
      </c>
      <c r="P1808" s="209">
        <v>2.8109999999999999</v>
      </c>
      <c r="Q1808" s="209">
        <v>2.6360000000000001</v>
      </c>
      <c r="R1808" s="209">
        <v>5.3727999999999998</v>
      </c>
      <c r="S1808" s="209">
        <v>0.72299999999999998</v>
      </c>
      <c r="T1808" s="209">
        <v>0.71499999999999997</v>
      </c>
      <c r="U1808" s="209">
        <v>0.69899999999999995</v>
      </c>
      <c r="V1808" s="209">
        <v>0.69899999999999995</v>
      </c>
      <c r="W1808" s="209">
        <v>0</v>
      </c>
      <c r="X1808" s="209" t="s">
        <v>1052</v>
      </c>
      <c r="Y1808" s="209" t="s">
        <v>89</v>
      </c>
      <c r="Z1808" s="209" t="s">
        <v>198</v>
      </c>
    </row>
    <row r="1809" spans="1:26" s="209" customFormat="1" ht="16.5" customHeight="1" x14ac:dyDescent="0.25">
      <c r="A1809" s="207">
        <v>4401</v>
      </c>
      <c r="B1809" s="208">
        <v>43120</v>
      </c>
      <c r="C1809" s="209" t="s">
        <v>1166</v>
      </c>
      <c r="D1809" s="209">
        <v>71.099999999999994</v>
      </c>
      <c r="E1809" s="209">
        <v>41</v>
      </c>
      <c r="F1809" s="209" t="s">
        <v>194</v>
      </c>
      <c r="G1809" s="209">
        <v>916148</v>
      </c>
      <c r="H1809" s="209">
        <v>13160</v>
      </c>
      <c r="I1809" s="209">
        <v>33.5</v>
      </c>
      <c r="J1809" s="209">
        <v>82.5</v>
      </c>
      <c r="K1809" s="209">
        <v>82.5</v>
      </c>
      <c r="L1809" s="209">
        <v>31.5</v>
      </c>
      <c r="M1809" s="209">
        <v>0.86809815950920244</v>
      </c>
      <c r="N1809" s="209">
        <v>5.1924000000000001</v>
      </c>
      <c r="O1809" s="209">
        <v>5.0263</v>
      </c>
      <c r="P1809" s="209">
        <v>0.24199999999999999</v>
      </c>
      <c r="Q1809" s="209">
        <v>0.19600000000000001</v>
      </c>
      <c r="R1809" s="209">
        <v>5.3727999999999998</v>
      </c>
      <c r="S1809" s="209">
        <v>2.5000000000000001E-2</v>
      </c>
      <c r="T1809" s="209">
        <v>2.1000000000000001E-2</v>
      </c>
      <c r="U1809" s="209">
        <v>0.02</v>
      </c>
      <c r="V1809" s="209">
        <v>0.02</v>
      </c>
      <c r="W1809" s="209">
        <v>0</v>
      </c>
      <c r="X1809" s="209" t="s">
        <v>1052</v>
      </c>
      <c r="Y1809" s="209" t="s">
        <v>89</v>
      </c>
      <c r="Z1809" s="209" t="s">
        <v>207</v>
      </c>
    </row>
    <row r="1810" spans="1:26" s="209" customFormat="1" ht="16.5" customHeight="1" x14ac:dyDescent="0.25">
      <c r="A1810" s="207">
        <v>4400</v>
      </c>
      <c r="B1810" s="208">
        <v>43120</v>
      </c>
      <c r="C1810" s="209" t="s">
        <v>1165</v>
      </c>
      <c r="D1810" s="209">
        <v>71.099999999999994</v>
      </c>
      <c r="E1810" s="209">
        <v>41</v>
      </c>
      <c r="F1810" s="209" t="s">
        <v>194</v>
      </c>
      <c r="G1810" s="209">
        <v>916148</v>
      </c>
      <c r="H1810" s="209">
        <v>13160</v>
      </c>
      <c r="I1810" s="209">
        <v>33.5</v>
      </c>
      <c r="J1810" s="209">
        <v>82</v>
      </c>
      <c r="K1810" s="209">
        <v>82</v>
      </c>
      <c r="L1810" s="209">
        <v>31.6</v>
      </c>
      <c r="M1810" s="209">
        <v>0.86756591048436549</v>
      </c>
      <c r="N1810" s="209">
        <v>5.0122999999999998</v>
      </c>
      <c r="O1810" s="209">
        <v>4.9824000000000002</v>
      </c>
      <c r="P1810" s="209">
        <v>0.14000000000000001</v>
      </c>
      <c r="Q1810" s="209">
        <v>0.15</v>
      </c>
      <c r="R1810" s="209">
        <v>5.3727999999999998</v>
      </c>
      <c r="S1810" s="209">
        <v>1.4999999999999999E-2</v>
      </c>
      <c r="T1810" s="209">
        <v>1.6E-2</v>
      </c>
      <c r="U1810" s="209">
        <v>1.2999999999999999E-2</v>
      </c>
      <c r="V1810" s="209">
        <v>1.2999999999999999E-2</v>
      </c>
      <c r="W1810" s="209">
        <v>0</v>
      </c>
      <c r="X1810" s="209" t="s">
        <v>1052</v>
      </c>
      <c r="Y1810" s="209" t="s">
        <v>89</v>
      </c>
      <c r="Z1810" s="209" t="s">
        <v>207</v>
      </c>
    </row>
    <row r="1811" spans="1:26" s="209" customFormat="1" ht="16.5" customHeight="1" x14ac:dyDescent="0.25">
      <c r="A1811" s="207">
        <v>4399</v>
      </c>
      <c r="B1811" s="208">
        <v>43120</v>
      </c>
      <c r="C1811" s="209" t="s">
        <v>1164</v>
      </c>
      <c r="D1811" s="209">
        <v>67.099999999999994</v>
      </c>
      <c r="E1811" s="209">
        <v>44</v>
      </c>
      <c r="F1811" s="209" t="s">
        <v>291</v>
      </c>
      <c r="G1811" s="209">
        <v>521333</v>
      </c>
      <c r="H1811" s="209">
        <v>13160</v>
      </c>
      <c r="I1811" s="209">
        <v>16.7</v>
      </c>
      <c r="J1811" s="209">
        <v>114</v>
      </c>
      <c r="K1811" s="209">
        <v>114</v>
      </c>
      <c r="L1811" s="209">
        <v>13.9</v>
      </c>
      <c r="M1811" s="209">
        <v>0.97317744154057773</v>
      </c>
      <c r="N1811" s="209">
        <v>2.1293000000000002</v>
      </c>
      <c r="O1811" s="209">
        <v>2.0739000000000001</v>
      </c>
      <c r="P1811" s="209">
        <v>2.8380000000000001</v>
      </c>
      <c r="Q1811" s="209">
        <v>2.6789999999999998</v>
      </c>
      <c r="R1811" s="209">
        <v>5.3727999999999998</v>
      </c>
      <c r="S1811" s="209">
        <v>0.71599999999999997</v>
      </c>
      <c r="T1811" s="209">
        <v>0.69399999999999995</v>
      </c>
      <c r="U1811" s="209">
        <v>0.68600000000000005</v>
      </c>
      <c r="V1811" s="209">
        <v>0.68600000000000005</v>
      </c>
      <c r="W1811" s="209" t="s">
        <v>148</v>
      </c>
      <c r="X1811" s="209" t="s">
        <v>1048</v>
      </c>
      <c r="Y1811" s="209" t="s">
        <v>89</v>
      </c>
      <c r="Z1811" s="209" t="s">
        <v>198</v>
      </c>
    </row>
    <row r="1812" spans="1:26" s="209" customFormat="1" ht="16.5" customHeight="1" x14ac:dyDescent="0.25">
      <c r="A1812" s="207">
        <v>4398</v>
      </c>
      <c r="B1812" s="208">
        <v>43120</v>
      </c>
      <c r="C1812" s="209" t="s">
        <v>919</v>
      </c>
      <c r="D1812" s="209">
        <v>67.099999999999994</v>
      </c>
      <c r="E1812" s="209">
        <v>44</v>
      </c>
      <c r="F1812" s="209" t="s">
        <v>291</v>
      </c>
      <c r="G1812" s="209">
        <v>521333</v>
      </c>
      <c r="H1812" s="209">
        <v>13160</v>
      </c>
      <c r="I1812" s="209">
        <v>16.7</v>
      </c>
      <c r="J1812" s="209">
        <v>114</v>
      </c>
      <c r="K1812" s="209">
        <v>114</v>
      </c>
      <c r="L1812" s="209">
        <v>13.9</v>
      </c>
      <c r="M1812" s="209">
        <v>0.97317744154057773</v>
      </c>
      <c r="N1812" s="209">
        <v>2.1103000000000001</v>
      </c>
      <c r="O1812" s="209">
        <v>2.0724999999999998</v>
      </c>
      <c r="P1812" s="209">
        <v>2.7549999999999999</v>
      </c>
      <c r="Q1812" s="209">
        <v>2.6269999999999998</v>
      </c>
      <c r="R1812" s="209">
        <v>5.3727999999999998</v>
      </c>
      <c r="S1812" s="209">
        <v>0.70099999999999996</v>
      </c>
      <c r="T1812" s="209">
        <v>0.68100000000000005</v>
      </c>
      <c r="U1812" s="209">
        <v>0.67200000000000004</v>
      </c>
      <c r="V1812" s="209">
        <v>0.67200000000000004</v>
      </c>
      <c r="W1812" s="209" t="s">
        <v>148</v>
      </c>
      <c r="X1812" s="209" t="s">
        <v>1048</v>
      </c>
      <c r="Y1812" s="209" t="s">
        <v>89</v>
      </c>
      <c r="Z1812" s="209" t="s">
        <v>198</v>
      </c>
    </row>
    <row r="1813" spans="1:26" s="209" customFormat="1" ht="16.5" customHeight="1" x14ac:dyDescent="0.25">
      <c r="A1813" s="207">
        <v>4397</v>
      </c>
      <c r="B1813" s="208">
        <v>43120</v>
      </c>
      <c r="C1813" s="209" t="s">
        <v>1051</v>
      </c>
      <c r="D1813" s="209">
        <v>67.3</v>
      </c>
      <c r="E1813" s="209">
        <v>47</v>
      </c>
      <c r="F1813" s="209" t="s">
        <v>193</v>
      </c>
      <c r="G1813" s="209">
        <v>625212</v>
      </c>
      <c r="H1813" s="209">
        <v>13160</v>
      </c>
      <c r="I1813" s="209">
        <v>23.3</v>
      </c>
      <c r="J1813" s="209">
        <v>114</v>
      </c>
      <c r="K1813" s="209">
        <v>114</v>
      </c>
      <c r="L1813" s="209">
        <v>20.100000000000001</v>
      </c>
      <c r="M1813" s="209">
        <v>0.9333773087071241</v>
      </c>
      <c r="N1813" s="209">
        <v>5.1128</v>
      </c>
      <c r="O1813" s="209">
        <v>5.0392000000000001</v>
      </c>
      <c r="P1813" s="209">
        <v>0.53800000000000003</v>
      </c>
      <c r="Q1813" s="209">
        <v>0.45300000000000001</v>
      </c>
      <c r="R1813" s="209">
        <v>5.3727999999999998</v>
      </c>
      <c r="S1813" s="209">
        <v>5.7000000000000002E-2</v>
      </c>
      <c r="T1813" s="209">
        <v>4.8000000000000001E-2</v>
      </c>
      <c r="U1813" s="209">
        <v>4.9000000000000002E-2</v>
      </c>
      <c r="V1813" s="209">
        <v>4.9000000000000002E-2</v>
      </c>
      <c r="W1813" s="209" t="s">
        <v>148</v>
      </c>
      <c r="X1813" s="209" t="s">
        <v>1048</v>
      </c>
      <c r="Y1813" s="209" t="s">
        <v>89</v>
      </c>
      <c r="Z1813" s="209" t="s">
        <v>198</v>
      </c>
    </row>
    <row r="1814" spans="1:26" s="209" customFormat="1" ht="16.5" customHeight="1" x14ac:dyDescent="0.25">
      <c r="A1814" s="207">
        <v>4396</v>
      </c>
      <c r="B1814" s="208">
        <v>43120</v>
      </c>
      <c r="C1814" s="209" t="s">
        <v>235</v>
      </c>
      <c r="D1814" s="209">
        <v>67.3</v>
      </c>
      <c r="E1814" s="209">
        <v>47</v>
      </c>
      <c r="F1814" s="209" t="s">
        <v>187</v>
      </c>
      <c r="G1814" s="209">
        <v>916148</v>
      </c>
      <c r="H1814" s="209">
        <v>13160</v>
      </c>
      <c r="I1814" s="209">
        <v>35.6</v>
      </c>
      <c r="J1814" s="209">
        <v>78</v>
      </c>
      <c r="K1814" s="209">
        <v>78</v>
      </c>
      <c r="L1814" s="209">
        <v>34</v>
      </c>
      <c r="M1814" s="209">
        <v>0.85498489425981872</v>
      </c>
      <c r="N1814" s="209">
        <v>4.9981</v>
      </c>
      <c r="O1814" s="209">
        <v>4.9204999999999997</v>
      </c>
      <c r="P1814" s="209">
        <v>0.45100000000000001</v>
      </c>
      <c r="Q1814" s="209">
        <v>0.36899999999999999</v>
      </c>
      <c r="R1814" s="209">
        <v>5.3727999999999998</v>
      </c>
      <c r="S1814" s="209">
        <v>4.8000000000000001E-2</v>
      </c>
      <c r="T1814" s="209">
        <v>0.04</v>
      </c>
      <c r="U1814" s="209">
        <v>3.7999999999999999E-2</v>
      </c>
      <c r="V1814" s="209">
        <v>3.7999999999999999E-2</v>
      </c>
      <c r="W1814" s="209" t="s">
        <v>148</v>
      </c>
      <c r="X1814" s="209" t="s">
        <v>1048</v>
      </c>
      <c r="Y1814" s="209" t="s">
        <v>89</v>
      </c>
      <c r="Z1814" s="209" t="s">
        <v>207</v>
      </c>
    </row>
    <row r="1815" spans="1:26" s="209" customFormat="1" ht="16.5" customHeight="1" x14ac:dyDescent="0.25">
      <c r="A1815" s="207">
        <v>4395</v>
      </c>
      <c r="B1815" s="208">
        <v>43120</v>
      </c>
      <c r="C1815" s="209" t="s">
        <v>266</v>
      </c>
      <c r="D1815" s="209">
        <v>67.3</v>
      </c>
      <c r="E1815" s="209">
        <v>47</v>
      </c>
      <c r="F1815" s="209" t="s">
        <v>187</v>
      </c>
      <c r="G1815" s="209">
        <v>916148</v>
      </c>
      <c r="H1815" s="209">
        <v>13160</v>
      </c>
      <c r="I1815" s="209">
        <v>35.700000000000003</v>
      </c>
      <c r="J1815" s="209">
        <v>78</v>
      </c>
      <c r="K1815" s="209">
        <v>78</v>
      </c>
      <c r="L1815" s="209">
        <v>34.1</v>
      </c>
      <c r="M1815" s="209">
        <v>0.85446859903381644</v>
      </c>
      <c r="N1815" s="209">
        <v>4.9833999999999996</v>
      </c>
      <c r="O1815" s="209">
        <v>4.9291</v>
      </c>
      <c r="P1815" s="209">
        <v>0.22600000000000001</v>
      </c>
      <c r="Q1815" s="209">
        <v>0.14799999999999999</v>
      </c>
      <c r="R1815" s="209">
        <v>5.3727999999999998</v>
      </c>
      <c r="S1815" s="209">
        <v>2.4E-2</v>
      </c>
      <c r="T1815" s="209">
        <v>1.6E-2</v>
      </c>
      <c r="U1815" s="209">
        <v>1.7000000000000001E-2</v>
      </c>
      <c r="V1815" s="209">
        <v>1.7000000000000001E-2</v>
      </c>
      <c r="W1815" s="209" t="s">
        <v>148</v>
      </c>
      <c r="X1815" s="209" t="s">
        <v>1048</v>
      </c>
      <c r="Y1815" s="209" t="s">
        <v>89</v>
      </c>
      <c r="Z1815" s="209" t="s">
        <v>207</v>
      </c>
    </row>
    <row r="1816" spans="1:26" s="209" customFormat="1" ht="16.5" customHeight="1" x14ac:dyDescent="0.25">
      <c r="A1816" s="207">
        <v>4394</v>
      </c>
      <c r="B1816" s="208">
        <v>43120</v>
      </c>
      <c r="C1816" s="209" t="s">
        <v>283</v>
      </c>
      <c r="D1816" s="209">
        <v>67.3</v>
      </c>
      <c r="E1816" s="209">
        <v>47</v>
      </c>
      <c r="F1816" s="209" t="s">
        <v>193</v>
      </c>
      <c r="G1816" s="209">
        <v>625212</v>
      </c>
      <c r="H1816" s="209">
        <v>13160</v>
      </c>
      <c r="I1816" s="209">
        <v>23.2</v>
      </c>
      <c r="J1816" s="209">
        <v>114</v>
      </c>
      <c r="K1816" s="209">
        <v>114</v>
      </c>
      <c r="L1816" s="209">
        <v>20</v>
      </c>
      <c r="M1816" s="209">
        <v>0.93399339933993397</v>
      </c>
      <c r="N1816" s="209">
        <v>5.0381999999999998</v>
      </c>
      <c r="O1816" s="209">
        <v>4.9739000000000004</v>
      </c>
      <c r="P1816" s="209">
        <v>0.67100000000000004</v>
      </c>
      <c r="Q1816" s="209">
        <v>0.55300000000000005</v>
      </c>
      <c r="R1816" s="209">
        <v>5.3727999999999998</v>
      </c>
      <c r="S1816" s="209">
        <v>7.1999999999999995E-2</v>
      </c>
      <c r="T1816" s="209">
        <v>0.06</v>
      </c>
      <c r="U1816" s="209">
        <v>6.2E-2</v>
      </c>
      <c r="V1816" s="209">
        <v>6.2E-2</v>
      </c>
      <c r="W1816" s="209" t="s">
        <v>148</v>
      </c>
      <c r="X1816" s="209" t="s">
        <v>1048</v>
      </c>
      <c r="Y1816" s="209" t="s">
        <v>89</v>
      </c>
      <c r="Z1816" s="209" t="s">
        <v>198</v>
      </c>
    </row>
    <row r="1817" spans="1:26" s="209" customFormat="1" ht="16.5" customHeight="1" x14ac:dyDescent="0.25">
      <c r="A1817" s="207">
        <v>4393</v>
      </c>
      <c r="B1817" s="208">
        <v>43120</v>
      </c>
      <c r="C1817" s="209" t="s">
        <v>948</v>
      </c>
      <c r="D1817" s="209">
        <v>67.8</v>
      </c>
      <c r="E1817" s="209">
        <v>60</v>
      </c>
      <c r="F1817" s="209" t="s">
        <v>193</v>
      </c>
      <c r="G1817" s="209">
        <v>625212</v>
      </c>
      <c r="H1817" s="209">
        <v>13160</v>
      </c>
      <c r="I1817" s="209">
        <v>23.2</v>
      </c>
      <c r="J1817" s="209">
        <v>114</v>
      </c>
      <c r="K1817" s="209">
        <v>114</v>
      </c>
      <c r="L1817" s="209">
        <v>20</v>
      </c>
      <c r="M1817" s="209">
        <v>0.93399339933993397</v>
      </c>
      <c r="N1817" s="209">
        <v>5.0826000000000002</v>
      </c>
      <c r="O1817" s="209">
        <v>5.0118</v>
      </c>
      <c r="P1817" s="209">
        <v>0.58199999999999996</v>
      </c>
      <c r="Q1817" s="209">
        <v>0.52900000000000003</v>
      </c>
      <c r="R1817" s="209">
        <v>5.3727999999999998</v>
      </c>
      <c r="S1817" s="209">
        <v>6.2E-2</v>
      </c>
      <c r="T1817" s="209">
        <v>5.7000000000000002E-2</v>
      </c>
      <c r="U1817" s="209">
        <v>5.6000000000000001E-2</v>
      </c>
      <c r="V1817" s="209">
        <v>5.6000000000000001E-2</v>
      </c>
      <c r="W1817" s="209" t="s">
        <v>148</v>
      </c>
      <c r="X1817" s="209" t="s">
        <v>1048</v>
      </c>
      <c r="Y1817" s="209" t="s">
        <v>89</v>
      </c>
      <c r="Z1817" s="209" t="s">
        <v>198</v>
      </c>
    </row>
    <row r="1818" spans="1:26" s="209" customFormat="1" ht="16.5" customHeight="1" x14ac:dyDescent="0.25">
      <c r="A1818" s="207">
        <v>4392</v>
      </c>
      <c r="B1818" s="208">
        <v>43120</v>
      </c>
      <c r="C1818" s="209" t="s">
        <v>258</v>
      </c>
      <c r="D1818" s="209">
        <v>67.8</v>
      </c>
      <c r="E1818" s="209">
        <v>60</v>
      </c>
      <c r="F1818" s="209" t="s">
        <v>187</v>
      </c>
      <c r="G1818" s="209">
        <v>916148</v>
      </c>
      <c r="H1818" s="209">
        <v>13160</v>
      </c>
      <c r="I1818" s="209">
        <v>35.5</v>
      </c>
      <c r="J1818" s="209">
        <v>79</v>
      </c>
      <c r="K1818" s="209">
        <v>79</v>
      </c>
      <c r="L1818" s="209">
        <v>33.799999999999997</v>
      </c>
      <c r="M1818" s="209">
        <v>0.85601935874168178</v>
      </c>
      <c r="N1818" s="209">
        <v>4.9863</v>
      </c>
      <c r="O1818" s="209">
        <v>4.9146999999999998</v>
      </c>
      <c r="P1818" s="209">
        <v>0.442</v>
      </c>
      <c r="Q1818" s="209">
        <v>0.33700000000000002</v>
      </c>
      <c r="R1818" s="209">
        <v>5.3727999999999998</v>
      </c>
      <c r="S1818" s="209">
        <v>4.8000000000000001E-2</v>
      </c>
      <c r="T1818" s="209">
        <v>3.6999999999999998E-2</v>
      </c>
      <c r="U1818" s="209">
        <v>3.5999999999999997E-2</v>
      </c>
      <c r="V1818" s="209">
        <v>3.5999999999999997E-2</v>
      </c>
      <c r="W1818" s="209" t="s">
        <v>148</v>
      </c>
      <c r="X1818" s="209" t="s">
        <v>1048</v>
      </c>
      <c r="Y1818" s="209" t="s">
        <v>89</v>
      </c>
      <c r="Z1818" s="209" t="s">
        <v>207</v>
      </c>
    </row>
    <row r="1819" spans="1:26" s="209" customFormat="1" ht="16.5" customHeight="1" x14ac:dyDescent="0.25">
      <c r="A1819" s="207">
        <v>4391</v>
      </c>
      <c r="B1819" s="208">
        <v>43120</v>
      </c>
      <c r="C1819" s="209" t="s">
        <v>288</v>
      </c>
      <c r="D1819" s="209">
        <v>67.8</v>
      </c>
      <c r="E1819" s="209">
        <v>60</v>
      </c>
      <c r="F1819" s="209" t="s">
        <v>193</v>
      </c>
      <c r="G1819" s="209">
        <v>625212</v>
      </c>
      <c r="H1819" s="209">
        <v>13160</v>
      </c>
      <c r="I1819" s="209">
        <v>23.1</v>
      </c>
      <c r="J1819" s="209">
        <v>114</v>
      </c>
      <c r="K1819" s="209">
        <v>114</v>
      </c>
      <c r="L1819" s="209">
        <v>19.899999999999999</v>
      </c>
      <c r="M1819" s="209">
        <v>0.93461030383091148</v>
      </c>
      <c r="N1819" s="209">
        <v>5.0838999999999999</v>
      </c>
      <c r="O1819" s="209">
        <v>5.0136000000000003</v>
      </c>
      <c r="P1819" s="209">
        <v>0.499</v>
      </c>
      <c r="Q1819" s="209">
        <v>0.40500000000000003</v>
      </c>
      <c r="R1819" s="209">
        <v>5.3727999999999998</v>
      </c>
      <c r="S1819" s="209">
        <v>5.2999999999999999E-2</v>
      </c>
      <c r="T1819" s="209">
        <v>4.2999999999999997E-2</v>
      </c>
      <c r="U1819" s="209">
        <v>4.4999999999999998E-2</v>
      </c>
      <c r="V1819" s="209">
        <v>4.4999999999999998E-2</v>
      </c>
      <c r="W1819" s="209" t="s">
        <v>148</v>
      </c>
      <c r="X1819" s="209" t="s">
        <v>1048</v>
      </c>
      <c r="Y1819" s="209" t="s">
        <v>89</v>
      </c>
      <c r="Z1819" s="209" t="s">
        <v>198</v>
      </c>
    </row>
    <row r="1820" spans="1:26" s="209" customFormat="1" ht="16.5" customHeight="1" x14ac:dyDescent="0.25">
      <c r="A1820" s="207">
        <v>4390</v>
      </c>
      <c r="B1820" s="208">
        <v>43120</v>
      </c>
      <c r="C1820" s="209" t="s">
        <v>315</v>
      </c>
      <c r="D1820" s="209">
        <v>67.8</v>
      </c>
      <c r="E1820" s="209">
        <v>60</v>
      </c>
      <c r="F1820" s="209" t="s">
        <v>187</v>
      </c>
      <c r="G1820" s="209">
        <v>916148</v>
      </c>
      <c r="H1820" s="209">
        <v>13160</v>
      </c>
      <c r="I1820" s="209">
        <v>34.5</v>
      </c>
      <c r="J1820" s="209">
        <v>76</v>
      </c>
      <c r="K1820" s="209">
        <v>76</v>
      </c>
      <c r="L1820" s="209">
        <v>33.1</v>
      </c>
      <c r="M1820" s="209">
        <v>0.85965978128797083</v>
      </c>
      <c r="N1820" s="209">
        <v>4.9938000000000002</v>
      </c>
      <c r="O1820" s="209">
        <v>4.9345999999999997</v>
      </c>
      <c r="P1820" s="209">
        <v>0.255</v>
      </c>
      <c r="Q1820" s="209">
        <v>0.17399999999999999</v>
      </c>
      <c r="R1820" s="209">
        <v>5.3727999999999998</v>
      </c>
      <c r="S1820" s="209">
        <v>2.7E-2</v>
      </c>
      <c r="T1820" s="209">
        <v>1.9E-2</v>
      </c>
      <c r="U1820" s="209">
        <v>0.02</v>
      </c>
      <c r="V1820" s="209">
        <v>0.02</v>
      </c>
      <c r="W1820" s="209" t="s">
        <v>148</v>
      </c>
      <c r="X1820" s="209" t="s">
        <v>1048</v>
      </c>
      <c r="Y1820" s="209" t="s">
        <v>89</v>
      </c>
      <c r="Z1820" s="209" t="s">
        <v>207</v>
      </c>
    </row>
    <row r="1821" spans="1:26" s="209" customFormat="1" ht="16.5" customHeight="1" x14ac:dyDescent="0.25">
      <c r="A1821" s="207">
        <v>4389</v>
      </c>
      <c r="B1821" s="208">
        <v>43119</v>
      </c>
      <c r="C1821" s="209" t="s">
        <v>278</v>
      </c>
      <c r="D1821" s="209">
        <v>67.599999999999994</v>
      </c>
      <c r="E1821" s="209">
        <v>42</v>
      </c>
      <c r="F1821" s="209" t="s">
        <v>187</v>
      </c>
      <c r="G1821" s="209">
        <v>916148</v>
      </c>
      <c r="H1821" s="209">
        <v>13160</v>
      </c>
      <c r="I1821" s="209">
        <v>35.4</v>
      </c>
      <c r="J1821" s="209">
        <v>78</v>
      </c>
      <c r="K1821" s="209">
        <v>78</v>
      </c>
      <c r="L1821" s="209">
        <v>33.799999999999997</v>
      </c>
      <c r="M1821" s="209">
        <v>0.85601935874168178</v>
      </c>
      <c r="N1821" s="209">
        <v>4.9810999999999996</v>
      </c>
      <c r="O1821" s="209">
        <v>4.9329000000000001</v>
      </c>
      <c r="P1821" s="209">
        <v>0.25800000000000001</v>
      </c>
      <c r="Q1821" s="209">
        <v>0.17399999999999999</v>
      </c>
      <c r="R1821" s="209">
        <v>5.0122999999999998</v>
      </c>
      <c r="S1821" s="209">
        <v>2.5999999999999999E-2</v>
      </c>
      <c r="T1821" s="209">
        <v>1.7999999999999999E-2</v>
      </c>
      <c r="U1821" s="209">
        <v>1.9E-2</v>
      </c>
      <c r="V1821" s="209">
        <v>1.9E-2</v>
      </c>
      <c r="W1821" s="209" t="s">
        <v>148</v>
      </c>
      <c r="X1821" s="209" t="s">
        <v>1048</v>
      </c>
      <c r="Y1821" s="209" t="s">
        <v>89</v>
      </c>
      <c r="Z1821" s="209" t="s">
        <v>207</v>
      </c>
    </row>
    <row r="1822" spans="1:26" s="209" customFormat="1" ht="16.5" customHeight="1" x14ac:dyDescent="0.25">
      <c r="A1822" s="207">
        <v>4388</v>
      </c>
      <c r="B1822" s="208">
        <v>43119</v>
      </c>
      <c r="C1822" s="209" t="s">
        <v>1033</v>
      </c>
      <c r="D1822" s="209">
        <v>69.3</v>
      </c>
      <c r="E1822" s="209">
        <v>54</v>
      </c>
      <c r="F1822" s="209" t="s">
        <v>193</v>
      </c>
      <c r="G1822" s="209">
        <v>625212</v>
      </c>
      <c r="H1822" s="209">
        <v>13160</v>
      </c>
      <c r="I1822" s="209">
        <v>22.7</v>
      </c>
      <c r="J1822" s="209">
        <v>115</v>
      </c>
      <c r="K1822" s="209">
        <v>115</v>
      </c>
      <c r="L1822" s="209">
        <v>19.5</v>
      </c>
      <c r="M1822" s="209">
        <v>0.9370860927152318</v>
      </c>
      <c r="N1822" s="209">
        <v>5.1426999999999996</v>
      </c>
      <c r="O1822" s="209">
        <v>5.0891999999999999</v>
      </c>
      <c r="P1822" s="209">
        <v>0.85599999999999998</v>
      </c>
      <c r="Q1822" s="209">
        <v>0.70699999999999996</v>
      </c>
      <c r="R1822" s="209">
        <v>5.0122999999999998</v>
      </c>
      <c r="S1822" s="209">
        <v>8.3000000000000004E-2</v>
      </c>
      <c r="T1822" s="209">
        <v>7.0000000000000007E-2</v>
      </c>
      <c r="U1822" s="209">
        <v>7.1999999999999995E-2</v>
      </c>
      <c r="V1822" s="209">
        <v>7.1999999999999995E-2</v>
      </c>
      <c r="W1822" s="209" t="s">
        <v>148</v>
      </c>
      <c r="X1822" s="209" t="s">
        <v>1048</v>
      </c>
      <c r="Y1822" s="209" t="s">
        <v>89</v>
      </c>
      <c r="Z1822" s="209" t="s">
        <v>198</v>
      </c>
    </row>
    <row r="1823" spans="1:26" s="209" customFormat="1" ht="16.5" customHeight="1" x14ac:dyDescent="0.25">
      <c r="A1823" s="207">
        <v>4387</v>
      </c>
      <c r="B1823" s="208">
        <v>43119</v>
      </c>
      <c r="C1823" s="209" t="s">
        <v>351</v>
      </c>
      <c r="D1823" s="209">
        <v>69.3</v>
      </c>
      <c r="E1823" s="209">
        <v>54</v>
      </c>
      <c r="F1823" s="209" t="s">
        <v>193</v>
      </c>
      <c r="G1823" s="209">
        <v>625212</v>
      </c>
      <c r="H1823" s="209">
        <v>13160</v>
      </c>
      <c r="I1823" s="209">
        <v>22.6</v>
      </c>
      <c r="J1823" s="209">
        <v>115</v>
      </c>
      <c r="K1823" s="209">
        <v>115</v>
      </c>
      <c r="L1823" s="209">
        <v>19.399999999999999</v>
      </c>
      <c r="M1823" s="209">
        <v>0.9377070907886017</v>
      </c>
      <c r="N1823" s="209">
        <v>5.0369000000000002</v>
      </c>
      <c r="O1823" s="209">
        <v>4.9745999999999997</v>
      </c>
      <c r="P1823" s="209">
        <v>0.95099999999999996</v>
      </c>
      <c r="Q1823" s="209">
        <v>0.84399999999999997</v>
      </c>
      <c r="R1823" s="209">
        <v>5.0122999999999998</v>
      </c>
      <c r="S1823" s="209">
        <v>9.5000000000000001E-2</v>
      </c>
      <c r="T1823" s="209">
        <v>8.5000000000000006E-2</v>
      </c>
      <c r="U1823" s="209">
        <v>8.4000000000000005E-2</v>
      </c>
      <c r="V1823" s="209">
        <v>8.4000000000000005E-2</v>
      </c>
      <c r="W1823" s="209" t="s">
        <v>148</v>
      </c>
      <c r="X1823" s="209" t="s">
        <v>1048</v>
      </c>
      <c r="Y1823" s="209" t="s">
        <v>89</v>
      </c>
      <c r="Z1823" s="209" t="s">
        <v>198</v>
      </c>
    </row>
    <row r="1824" spans="1:26" s="209" customFormat="1" ht="16.5" customHeight="1" x14ac:dyDescent="0.25">
      <c r="A1824" s="207">
        <v>4386</v>
      </c>
      <c r="B1824" s="208">
        <v>43119</v>
      </c>
      <c r="C1824" s="209" t="s">
        <v>449</v>
      </c>
      <c r="D1824" s="209">
        <v>69.3</v>
      </c>
      <c r="E1824" s="209">
        <v>54</v>
      </c>
      <c r="F1824" s="209" t="s">
        <v>193</v>
      </c>
      <c r="G1824" s="209">
        <v>625212</v>
      </c>
      <c r="H1824" s="209">
        <v>13160</v>
      </c>
      <c r="I1824" s="209">
        <v>22.6</v>
      </c>
      <c r="J1824" s="209">
        <v>115</v>
      </c>
      <c r="K1824" s="209">
        <v>115</v>
      </c>
      <c r="L1824" s="209">
        <v>19.399999999999999</v>
      </c>
      <c r="M1824" s="209">
        <v>0.9377070907886017</v>
      </c>
      <c r="N1824" s="209">
        <v>5.0636999999999999</v>
      </c>
      <c r="O1824" s="209">
        <v>5.0114999999999998</v>
      </c>
      <c r="P1824" s="209">
        <v>0.79300000000000004</v>
      </c>
      <c r="Q1824" s="209">
        <v>0.67200000000000004</v>
      </c>
      <c r="R1824" s="209">
        <v>5.0122999999999998</v>
      </c>
      <c r="S1824" s="209">
        <v>7.8E-2</v>
      </c>
      <c r="T1824" s="209">
        <v>6.7000000000000004E-2</v>
      </c>
      <c r="U1824" s="209">
        <v>6.8000000000000005E-2</v>
      </c>
      <c r="V1824" s="209">
        <v>6.8000000000000005E-2</v>
      </c>
      <c r="W1824" s="209" t="s">
        <v>148</v>
      </c>
      <c r="X1824" s="209" t="s">
        <v>1048</v>
      </c>
      <c r="Y1824" s="209" t="s">
        <v>89</v>
      </c>
      <c r="Z1824" s="209" t="s">
        <v>198</v>
      </c>
    </row>
    <row r="1825" spans="1:26" s="209" customFormat="1" ht="16.5" customHeight="1" x14ac:dyDescent="0.25">
      <c r="A1825" s="207">
        <v>4385</v>
      </c>
      <c r="B1825" s="208">
        <v>43119</v>
      </c>
      <c r="C1825" s="209" t="s">
        <v>239</v>
      </c>
      <c r="D1825" s="209">
        <v>67.599999999999994</v>
      </c>
      <c r="E1825" s="209">
        <v>53</v>
      </c>
      <c r="F1825" s="209" t="s">
        <v>187</v>
      </c>
      <c r="G1825" s="209">
        <v>916148</v>
      </c>
      <c r="H1825" s="209">
        <v>13160</v>
      </c>
      <c r="I1825" s="209">
        <v>34.9</v>
      </c>
      <c r="J1825" s="209">
        <v>77</v>
      </c>
      <c r="K1825" s="209">
        <v>77</v>
      </c>
      <c r="L1825" s="209">
        <v>33.4</v>
      </c>
      <c r="M1825" s="209">
        <v>0.85809581564584592</v>
      </c>
      <c r="N1825" s="209">
        <v>5.0232999999999999</v>
      </c>
      <c r="O1825" s="209">
        <v>4.9847000000000001</v>
      </c>
      <c r="P1825" s="209">
        <v>0.313</v>
      </c>
      <c r="Q1825" s="209">
        <v>0.246</v>
      </c>
      <c r="R1825" s="209">
        <v>5.0122999999999998</v>
      </c>
      <c r="S1825" s="209">
        <v>3.1E-2</v>
      </c>
      <c r="T1825" s="209">
        <v>2.5000000000000001E-2</v>
      </c>
      <c r="U1825" s="209">
        <v>2.4E-2</v>
      </c>
      <c r="V1825" s="209">
        <v>2.4E-2</v>
      </c>
      <c r="W1825" s="209" t="s">
        <v>148</v>
      </c>
      <c r="X1825" s="209" t="s">
        <v>1048</v>
      </c>
      <c r="Y1825" s="209" t="s">
        <v>89</v>
      </c>
      <c r="Z1825" s="209" t="s">
        <v>207</v>
      </c>
    </row>
    <row r="1826" spans="1:26" s="209" customFormat="1" ht="16.5" customHeight="1" x14ac:dyDescent="0.25">
      <c r="A1826" s="207">
        <v>4384</v>
      </c>
      <c r="B1826" s="208">
        <v>43119</v>
      </c>
      <c r="C1826" s="209" t="s">
        <v>1097</v>
      </c>
      <c r="D1826" s="209">
        <v>67.599999999999994</v>
      </c>
      <c r="E1826" s="209">
        <v>53</v>
      </c>
      <c r="F1826" s="209" t="s">
        <v>187</v>
      </c>
      <c r="G1826" s="209">
        <v>916148</v>
      </c>
      <c r="H1826" s="209">
        <v>13160</v>
      </c>
      <c r="I1826" s="209">
        <v>35.200000000000003</v>
      </c>
      <c r="J1826" s="209">
        <v>76.5</v>
      </c>
      <c r="K1826" s="209">
        <v>76.5</v>
      </c>
      <c r="L1826" s="209">
        <v>33.700000000000003</v>
      </c>
      <c r="M1826" s="209">
        <v>0.85653753026634394</v>
      </c>
      <c r="N1826" s="209">
        <v>4.9962</v>
      </c>
      <c r="O1826" s="209">
        <v>4.9307999999999996</v>
      </c>
      <c r="P1826" s="209">
        <v>0.27800000000000002</v>
      </c>
      <c r="Q1826" s="209">
        <v>0.24099999999999999</v>
      </c>
      <c r="R1826" s="209">
        <v>5.0122999999999998</v>
      </c>
      <c r="S1826" s="209">
        <v>2.8000000000000001E-2</v>
      </c>
      <c r="T1826" s="209">
        <v>2.4E-2</v>
      </c>
      <c r="U1826" s="209">
        <v>2.1999999999999999E-2</v>
      </c>
      <c r="V1826" s="209">
        <v>2.1999999999999999E-2</v>
      </c>
      <c r="W1826" s="209" t="s">
        <v>148</v>
      </c>
      <c r="X1826" s="209" t="s">
        <v>1048</v>
      </c>
      <c r="Y1826" s="209" t="s">
        <v>89</v>
      </c>
      <c r="Z1826" s="209" t="s">
        <v>207</v>
      </c>
    </row>
    <row r="1827" spans="1:26" s="209" customFormat="1" ht="16.5" customHeight="1" x14ac:dyDescent="0.25">
      <c r="A1827" s="207">
        <v>4383</v>
      </c>
      <c r="B1827" s="208">
        <v>43119</v>
      </c>
      <c r="C1827" s="209" t="s">
        <v>268</v>
      </c>
      <c r="D1827" s="209">
        <v>67.599999999999994</v>
      </c>
      <c r="E1827" s="209">
        <v>53</v>
      </c>
      <c r="F1827" s="209" t="s">
        <v>187</v>
      </c>
      <c r="G1827" s="209">
        <v>916148</v>
      </c>
      <c r="H1827" s="209">
        <v>13160</v>
      </c>
      <c r="I1827" s="209">
        <v>34.5</v>
      </c>
      <c r="J1827" s="209">
        <v>75</v>
      </c>
      <c r="K1827" s="209">
        <v>75</v>
      </c>
      <c r="L1827" s="209">
        <v>33.200000000000003</v>
      </c>
      <c r="M1827" s="209">
        <v>0.85913782635094116</v>
      </c>
      <c r="N1827" s="209">
        <v>5.0462999999999996</v>
      </c>
      <c r="O1827" s="209">
        <v>4.9744000000000002</v>
      </c>
      <c r="P1827" s="209">
        <v>0.252</v>
      </c>
      <c r="Q1827" s="209">
        <v>0.22700000000000001</v>
      </c>
      <c r="R1827" s="209">
        <v>5.0122999999999998</v>
      </c>
      <c r="S1827" s="209">
        <v>2.5000000000000001E-2</v>
      </c>
      <c r="T1827" s="209">
        <v>2.3E-2</v>
      </c>
      <c r="U1827" s="209">
        <v>2.1000000000000001E-2</v>
      </c>
      <c r="V1827" s="209">
        <v>2.1000000000000001E-2</v>
      </c>
      <c r="W1827" s="209" t="s">
        <v>148</v>
      </c>
      <c r="X1827" s="209" t="s">
        <v>1048</v>
      </c>
      <c r="Y1827" s="209" t="s">
        <v>89</v>
      </c>
      <c r="Z1827" s="209" t="s">
        <v>207</v>
      </c>
    </row>
    <row r="1828" spans="1:26" s="209" customFormat="1" ht="16.5" customHeight="1" x14ac:dyDescent="0.25">
      <c r="A1828" s="207">
        <v>4382</v>
      </c>
      <c r="B1828" s="208">
        <v>43119</v>
      </c>
      <c r="C1828" s="209" t="s">
        <v>590</v>
      </c>
      <c r="D1828" s="209">
        <v>67.599999999999994</v>
      </c>
      <c r="E1828" s="209">
        <v>53</v>
      </c>
      <c r="F1828" s="209" t="s">
        <v>193</v>
      </c>
      <c r="G1828" s="209">
        <v>625212</v>
      </c>
      <c r="H1828" s="209">
        <v>13160</v>
      </c>
      <c r="I1828" s="209">
        <v>22.7</v>
      </c>
      <c r="J1828" s="209">
        <v>114</v>
      </c>
      <c r="K1828" s="209">
        <v>114</v>
      </c>
      <c r="L1828" s="209">
        <v>19.5</v>
      </c>
      <c r="M1828" s="209">
        <v>0.9370860927152318</v>
      </c>
      <c r="N1828" s="209">
        <v>5.0446</v>
      </c>
      <c r="O1828" s="209">
        <v>4.9737999999999998</v>
      </c>
      <c r="P1828" s="209">
        <v>0.85299999999999998</v>
      </c>
      <c r="Q1828" s="209">
        <v>0.76100000000000001</v>
      </c>
      <c r="R1828" s="209">
        <v>5.0122999999999998</v>
      </c>
      <c r="S1828" s="209">
        <v>8.5000000000000006E-2</v>
      </c>
      <c r="T1828" s="209">
        <v>7.6999999999999999E-2</v>
      </c>
      <c r="U1828" s="209">
        <v>7.5999999999999998E-2</v>
      </c>
      <c r="V1828" s="209">
        <v>7.5999999999999998E-2</v>
      </c>
      <c r="W1828" s="209" t="s">
        <v>148</v>
      </c>
      <c r="X1828" s="209" t="s">
        <v>1048</v>
      </c>
      <c r="Y1828" s="209" t="s">
        <v>89</v>
      </c>
      <c r="Z1828" s="209" t="s">
        <v>198</v>
      </c>
    </row>
    <row r="1829" spans="1:26" s="209" customFormat="1" ht="16.5" customHeight="1" x14ac:dyDescent="0.25">
      <c r="A1829" s="207">
        <v>4381</v>
      </c>
      <c r="B1829" s="208">
        <v>43118</v>
      </c>
      <c r="C1829" s="209" t="s">
        <v>224</v>
      </c>
      <c r="D1829" s="209">
        <v>70.599999999999994</v>
      </c>
      <c r="E1829" s="209">
        <v>65</v>
      </c>
      <c r="F1829" s="209" t="s">
        <v>187</v>
      </c>
      <c r="G1829" s="209">
        <v>916148</v>
      </c>
      <c r="H1829" s="209">
        <v>13160</v>
      </c>
      <c r="I1829" s="209">
        <v>35</v>
      </c>
      <c r="J1829" s="209">
        <v>77.5</v>
      </c>
      <c r="K1829" s="209">
        <v>77.5</v>
      </c>
      <c r="L1829" s="209">
        <v>33.4</v>
      </c>
      <c r="M1829" s="209">
        <v>0.85809581564584592</v>
      </c>
      <c r="N1829" s="209">
        <v>4.9429999999999996</v>
      </c>
      <c r="O1829" s="209">
        <v>4.8723000000000001</v>
      </c>
      <c r="P1829" s="209">
        <v>0.45200000000000001</v>
      </c>
      <c r="Q1829" s="209">
        <v>0.34499999999999997</v>
      </c>
      <c r="R1829" s="209">
        <v>4.5377999999999998</v>
      </c>
      <c r="S1829" s="209">
        <v>4.1000000000000002E-2</v>
      </c>
      <c r="T1829" s="209">
        <v>3.2000000000000001E-2</v>
      </c>
      <c r="U1829" s="209">
        <v>3.1E-2</v>
      </c>
      <c r="V1829" s="209">
        <v>3.1E-2</v>
      </c>
      <c r="W1829" s="209" t="s">
        <v>148</v>
      </c>
      <c r="X1829" s="209" t="s">
        <v>1048</v>
      </c>
      <c r="Y1829" s="209" t="s">
        <v>89</v>
      </c>
      <c r="Z1829" s="209" t="s">
        <v>207</v>
      </c>
    </row>
    <row r="1830" spans="1:26" s="209" customFormat="1" ht="16.5" customHeight="1" x14ac:dyDescent="0.25">
      <c r="A1830" s="207">
        <v>4380</v>
      </c>
      <c r="B1830" s="208">
        <v>43118</v>
      </c>
      <c r="C1830" s="209" t="s">
        <v>440</v>
      </c>
      <c r="D1830" s="209">
        <v>70.599999999999994</v>
      </c>
      <c r="E1830" s="209">
        <v>65</v>
      </c>
      <c r="F1830" s="209" t="s">
        <v>187</v>
      </c>
      <c r="G1830" s="209">
        <v>916148</v>
      </c>
      <c r="H1830" s="209">
        <v>13160</v>
      </c>
      <c r="I1830" s="209">
        <v>35.700000000000003</v>
      </c>
      <c r="J1830" s="209">
        <v>79</v>
      </c>
      <c r="K1830" s="209">
        <v>79</v>
      </c>
      <c r="L1830" s="209">
        <v>34</v>
      </c>
      <c r="M1830" s="209">
        <v>0.85498489425981872</v>
      </c>
      <c r="N1830" s="209">
        <v>5.0648999999999997</v>
      </c>
      <c r="O1830" s="209">
        <v>5.0157999999999996</v>
      </c>
      <c r="P1830" s="209">
        <v>0.41499999999999998</v>
      </c>
      <c r="Q1830" s="209">
        <v>0.35599999999999998</v>
      </c>
      <c r="R1830" s="209">
        <v>4.5377999999999998</v>
      </c>
      <c r="S1830" s="209">
        <v>3.6999999999999998E-2</v>
      </c>
      <c r="T1830" s="209">
        <v>3.2000000000000001E-2</v>
      </c>
      <c r="U1830" s="209">
        <v>2.9000000000000001E-2</v>
      </c>
      <c r="V1830" s="209">
        <v>2.9000000000000001E-2</v>
      </c>
      <c r="W1830" s="209" t="s">
        <v>148</v>
      </c>
      <c r="X1830" s="209" t="s">
        <v>1048</v>
      </c>
      <c r="Y1830" s="209" t="s">
        <v>89</v>
      </c>
      <c r="Z1830" s="209" t="s">
        <v>207</v>
      </c>
    </row>
    <row r="1831" spans="1:26" s="209" customFormat="1" ht="16.5" customHeight="1" x14ac:dyDescent="0.25">
      <c r="A1831" s="207">
        <v>4379</v>
      </c>
      <c r="B1831" s="208">
        <v>43118</v>
      </c>
      <c r="C1831" s="209" t="s">
        <v>669</v>
      </c>
      <c r="D1831" s="209">
        <v>70.599999999999994</v>
      </c>
      <c r="E1831" s="209">
        <v>65</v>
      </c>
      <c r="F1831" s="209" t="s">
        <v>187</v>
      </c>
      <c r="G1831" s="209">
        <v>916148</v>
      </c>
      <c r="H1831" s="209">
        <v>13160</v>
      </c>
      <c r="I1831" s="209">
        <v>34.4</v>
      </c>
      <c r="J1831" s="209">
        <v>78</v>
      </c>
      <c r="K1831" s="209">
        <v>78</v>
      </c>
      <c r="L1831" s="209">
        <v>33.1</v>
      </c>
      <c r="M1831" s="209">
        <v>0.85965978128797083</v>
      </c>
      <c r="N1831" s="209">
        <v>5.0853999999999999</v>
      </c>
      <c r="O1831" s="209">
        <v>5.0217999999999998</v>
      </c>
      <c r="P1831" s="209">
        <v>0.50800000000000001</v>
      </c>
      <c r="Q1831" s="209">
        <v>0.39100000000000001</v>
      </c>
      <c r="R1831" s="209">
        <v>4.5377999999999998</v>
      </c>
      <c r="S1831" s="209">
        <v>4.4999999999999998E-2</v>
      </c>
      <c r="T1831" s="209">
        <v>3.5000000000000003E-2</v>
      </c>
      <c r="U1831" s="209">
        <v>3.4000000000000002E-2</v>
      </c>
      <c r="V1831" s="209">
        <v>3.4000000000000002E-2</v>
      </c>
      <c r="W1831" s="209" t="s">
        <v>148</v>
      </c>
      <c r="X1831" s="209" t="s">
        <v>1048</v>
      </c>
      <c r="Y1831" s="209" t="s">
        <v>89</v>
      </c>
      <c r="Z1831" s="209" t="s">
        <v>198</v>
      </c>
    </row>
    <row r="1832" spans="1:26" s="209" customFormat="1" ht="16.5" customHeight="1" x14ac:dyDescent="0.25">
      <c r="A1832" s="207">
        <v>4378</v>
      </c>
      <c r="B1832" s="208">
        <v>43118</v>
      </c>
      <c r="C1832" s="209" t="s">
        <v>1163</v>
      </c>
      <c r="D1832" s="209">
        <v>70.599999999999994</v>
      </c>
      <c r="E1832" s="209">
        <v>65</v>
      </c>
      <c r="F1832" s="209" t="s">
        <v>193</v>
      </c>
      <c r="G1832" s="209">
        <v>625212</v>
      </c>
      <c r="H1832" s="209">
        <v>13160</v>
      </c>
      <c r="I1832" s="209">
        <v>21.3</v>
      </c>
      <c r="J1832" s="209">
        <v>114</v>
      </c>
      <c r="K1832" s="209">
        <v>114</v>
      </c>
      <c r="L1832" s="209">
        <v>18.2</v>
      </c>
      <c r="M1832" s="209">
        <v>0.9452237808951236</v>
      </c>
      <c r="N1832" s="209">
        <v>5.1036000000000001</v>
      </c>
      <c r="O1832" s="209">
        <v>5.0368000000000004</v>
      </c>
      <c r="P1832" s="209">
        <v>1.0309999999999999</v>
      </c>
      <c r="Q1832" s="209">
        <v>0.96399999999999997</v>
      </c>
      <c r="R1832" s="209">
        <v>4.5377999999999998</v>
      </c>
      <c r="S1832" s="209">
        <v>9.1999999999999998E-2</v>
      </c>
      <c r="T1832" s="209">
        <v>8.6999999999999994E-2</v>
      </c>
      <c r="U1832" s="209">
        <v>8.5000000000000006E-2</v>
      </c>
      <c r="V1832" s="209">
        <v>8.5000000000000006E-2</v>
      </c>
      <c r="W1832" s="209" t="s">
        <v>148</v>
      </c>
      <c r="X1832" s="209" t="s">
        <v>1048</v>
      </c>
      <c r="Y1832" s="209" t="s">
        <v>89</v>
      </c>
      <c r="Z1832" s="209" t="s">
        <v>198</v>
      </c>
    </row>
    <row r="1833" spans="1:26" s="209" customFormat="1" ht="16.5" customHeight="1" x14ac:dyDescent="0.25">
      <c r="A1833" s="207">
        <v>4377</v>
      </c>
      <c r="B1833" s="208">
        <v>43118</v>
      </c>
      <c r="C1833" s="209" t="s">
        <v>731</v>
      </c>
      <c r="D1833" s="209">
        <v>70.599999999999994</v>
      </c>
      <c r="E1833" s="209">
        <v>65</v>
      </c>
      <c r="F1833" s="209" t="s">
        <v>193</v>
      </c>
      <c r="G1833" s="209">
        <v>625212</v>
      </c>
      <c r="H1833" s="209">
        <v>13160</v>
      </c>
      <c r="I1833" s="209">
        <v>21.4</v>
      </c>
      <c r="J1833" s="209">
        <v>114</v>
      </c>
      <c r="K1833" s="209">
        <v>114</v>
      </c>
      <c r="L1833" s="209">
        <v>18.3</v>
      </c>
      <c r="M1833" s="209">
        <v>0.9445927903871828</v>
      </c>
      <c r="N1833" s="209">
        <v>5.0753000000000004</v>
      </c>
      <c r="O1833" s="209">
        <v>5.0247000000000002</v>
      </c>
      <c r="P1833" s="209">
        <v>0.997</v>
      </c>
      <c r="Q1833" s="209">
        <v>0.84199999999999997</v>
      </c>
      <c r="R1833" s="209">
        <v>4.5377999999999998</v>
      </c>
      <c r="S1833" s="209">
        <v>8.8999999999999996E-2</v>
      </c>
      <c r="T1833" s="209">
        <v>7.5999999999999998E-2</v>
      </c>
      <c r="U1833" s="209">
        <v>7.8E-2</v>
      </c>
      <c r="V1833" s="209">
        <v>7.8E-2</v>
      </c>
      <c r="W1833" s="209" t="s">
        <v>148</v>
      </c>
      <c r="X1833" s="209" t="s">
        <v>1048</v>
      </c>
      <c r="Y1833" s="209" t="s">
        <v>89</v>
      </c>
      <c r="Z1833" s="209" t="s">
        <v>198</v>
      </c>
    </row>
    <row r="1834" spans="1:26" s="209" customFormat="1" ht="16.5" customHeight="1" x14ac:dyDescent="0.25">
      <c r="A1834" s="207">
        <v>4376</v>
      </c>
      <c r="B1834" s="208">
        <v>43117</v>
      </c>
      <c r="C1834" s="209" t="s">
        <v>1152</v>
      </c>
      <c r="D1834" s="209">
        <v>67.900000000000006</v>
      </c>
      <c r="E1834" s="209">
        <v>69</v>
      </c>
      <c r="F1834" s="209" t="s">
        <v>291</v>
      </c>
      <c r="G1834" s="209">
        <v>521333</v>
      </c>
      <c r="H1834" s="209">
        <v>13160</v>
      </c>
      <c r="I1834" s="209">
        <v>16.8</v>
      </c>
      <c r="J1834" s="209">
        <v>115</v>
      </c>
      <c r="K1834" s="209">
        <v>115</v>
      </c>
      <c r="L1834" s="209">
        <v>13.9</v>
      </c>
      <c r="M1834" s="209">
        <v>0.97317744154057773</v>
      </c>
      <c r="N1834" s="209">
        <v>2.0958000000000001</v>
      </c>
      <c r="O1834" s="209">
        <v>2.0225</v>
      </c>
      <c r="P1834" s="209">
        <v>1.885</v>
      </c>
      <c r="Q1834" s="209">
        <v>1.7310000000000001</v>
      </c>
      <c r="R1834" s="209">
        <v>5.4046000000000003</v>
      </c>
      <c r="S1834" s="209">
        <v>0.48599999999999999</v>
      </c>
      <c r="T1834" s="209">
        <v>0.46300000000000002</v>
      </c>
      <c r="U1834" s="209">
        <v>0.46200000000000002</v>
      </c>
      <c r="V1834" s="209">
        <v>0.46200000000000002</v>
      </c>
      <c r="W1834" s="209" t="s">
        <v>148</v>
      </c>
      <c r="X1834" s="209" t="s">
        <v>1048</v>
      </c>
      <c r="Y1834" s="209" t="s">
        <v>89</v>
      </c>
      <c r="Z1834" s="209" t="s">
        <v>198</v>
      </c>
    </row>
    <row r="1835" spans="1:26" s="209" customFormat="1" ht="16.5" customHeight="1" x14ac:dyDescent="0.25">
      <c r="A1835" s="207">
        <v>4375</v>
      </c>
      <c r="B1835" s="208">
        <v>43117</v>
      </c>
      <c r="C1835" s="209" t="s">
        <v>991</v>
      </c>
      <c r="D1835" s="209">
        <v>68.2</v>
      </c>
      <c r="E1835" s="209">
        <v>71</v>
      </c>
      <c r="F1835" s="209" t="s">
        <v>187</v>
      </c>
      <c r="G1835" s="209">
        <v>916148</v>
      </c>
      <c r="H1835" s="209">
        <v>13160</v>
      </c>
      <c r="I1835" s="209">
        <v>34.6</v>
      </c>
      <c r="J1835" s="209">
        <v>76.5</v>
      </c>
      <c r="K1835" s="209">
        <v>76.5</v>
      </c>
      <c r="L1835" s="209">
        <v>33.1</v>
      </c>
      <c r="M1835" s="209">
        <v>0.85965978128797083</v>
      </c>
      <c r="N1835" s="209">
        <v>5.0111999999999997</v>
      </c>
      <c r="O1835" s="209">
        <v>4.9439000000000002</v>
      </c>
      <c r="P1835" s="209">
        <v>0.34799999999999998</v>
      </c>
      <c r="Q1835" s="209">
        <v>0.27400000000000002</v>
      </c>
      <c r="R1835" s="209">
        <v>5.4046000000000003</v>
      </c>
      <c r="S1835" s="209">
        <v>3.7999999999999999E-2</v>
      </c>
      <c r="T1835" s="209">
        <v>0.03</v>
      </c>
      <c r="U1835" s="209">
        <v>2.9000000000000001E-2</v>
      </c>
      <c r="V1835" s="209">
        <v>2.9000000000000001E-2</v>
      </c>
      <c r="W1835" s="209" t="s">
        <v>148</v>
      </c>
      <c r="X1835" s="209" t="s">
        <v>1048</v>
      </c>
      <c r="Y1835" s="209" t="s">
        <v>89</v>
      </c>
      <c r="Z1835" s="209" t="s">
        <v>207</v>
      </c>
    </row>
    <row r="1836" spans="1:26" s="209" customFormat="1" ht="16.5" customHeight="1" x14ac:dyDescent="0.25">
      <c r="A1836" s="207">
        <v>4374</v>
      </c>
      <c r="B1836" s="208">
        <v>43117</v>
      </c>
      <c r="C1836" s="209" t="s">
        <v>1098</v>
      </c>
      <c r="D1836" s="209">
        <v>68.2</v>
      </c>
      <c r="E1836" s="209">
        <v>71</v>
      </c>
      <c r="F1836" s="209" t="s">
        <v>187</v>
      </c>
      <c r="G1836" s="209">
        <v>916148</v>
      </c>
      <c r="H1836" s="209">
        <v>13160</v>
      </c>
      <c r="I1836" s="209">
        <v>34</v>
      </c>
      <c r="J1836" s="209">
        <v>77</v>
      </c>
      <c r="K1836" s="209">
        <v>77</v>
      </c>
      <c r="L1836" s="209">
        <v>32.5</v>
      </c>
      <c r="M1836" s="209">
        <v>0.86280487804878048</v>
      </c>
      <c r="N1836" s="209">
        <v>5.0137</v>
      </c>
      <c r="O1836" s="209">
        <v>4.9535</v>
      </c>
      <c r="P1836" s="209">
        <v>0.51200000000000001</v>
      </c>
      <c r="Q1836" s="209">
        <v>0.439</v>
      </c>
      <c r="R1836" s="209">
        <v>5.4046000000000003</v>
      </c>
      <c r="S1836" s="209">
        <v>5.5E-2</v>
      </c>
      <c r="T1836" s="209">
        <v>4.8000000000000001E-2</v>
      </c>
      <c r="U1836" s="209">
        <v>4.3999999999999997E-2</v>
      </c>
      <c r="V1836" s="209">
        <v>4.3999999999999997E-2</v>
      </c>
      <c r="W1836" s="209" t="s">
        <v>148</v>
      </c>
      <c r="X1836" s="209" t="s">
        <v>1048</v>
      </c>
      <c r="Y1836" s="209" t="s">
        <v>89</v>
      </c>
      <c r="Z1836" s="209" t="s">
        <v>207</v>
      </c>
    </row>
    <row r="1837" spans="1:26" s="209" customFormat="1" ht="16.5" customHeight="1" x14ac:dyDescent="0.25">
      <c r="A1837" s="207">
        <v>4373</v>
      </c>
      <c r="B1837" s="208">
        <v>43117</v>
      </c>
      <c r="C1837" s="209" t="s">
        <v>1096</v>
      </c>
      <c r="D1837" s="209">
        <v>68.2</v>
      </c>
      <c r="E1837" s="209">
        <v>71</v>
      </c>
      <c r="F1837" s="209" t="s">
        <v>187</v>
      </c>
      <c r="G1837" s="209">
        <v>916148</v>
      </c>
      <c r="H1837" s="209">
        <v>13160</v>
      </c>
      <c r="I1837" s="209">
        <v>34.5</v>
      </c>
      <c r="J1837" s="209">
        <v>77</v>
      </c>
      <c r="K1837" s="209">
        <v>77</v>
      </c>
      <c r="L1837" s="209">
        <v>33</v>
      </c>
      <c r="M1837" s="209">
        <v>0.86018237082066873</v>
      </c>
      <c r="N1837" s="209">
        <v>4.9977999999999998</v>
      </c>
      <c r="O1837" s="209">
        <v>4.9257999999999997</v>
      </c>
      <c r="P1837" s="209">
        <v>0.52300000000000002</v>
      </c>
      <c r="Q1837" s="209">
        <v>0.42799999999999999</v>
      </c>
      <c r="R1837" s="209">
        <v>5.4046000000000003</v>
      </c>
      <c r="S1837" s="209">
        <v>5.7000000000000002E-2</v>
      </c>
      <c r="T1837" s="209">
        <v>4.7E-2</v>
      </c>
      <c r="U1837" s="209">
        <v>4.4999999999999998E-2</v>
      </c>
      <c r="V1837" s="209">
        <v>4.4999999999999998E-2</v>
      </c>
      <c r="W1837" s="209" t="s">
        <v>148</v>
      </c>
      <c r="X1837" s="209" t="s">
        <v>1048</v>
      </c>
      <c r="Y1837" s="209" t="s">
        <v>89</v>
      </c>
      <c r="Z1837" s="209" t="s">
        <v>207</v>
      </c>
    </row>
    <row r="1838" spans="1:26" s="209" customFormat="1" ht="16.5" customHeight="1" x14ac:dyDescent="0.25">
      <c r="A1838" s="207">
        <v>4372</v>
      </c>
      <c r="B1838" s="208">
        <v>43117</v>
      </c>
      <c r="C1838" s="209" t="s">
        <v>1161</v>
      </c>
      <c r="D1838" s="209">
        <v>68.2</v>
      </c>
      <c r="E1838" s="209">
        <v>71</v>
      </c>
      <c r="F1838" s="209" t="s">
        <v>193</v>
      </c>
      <c r="G1838" s="209">
        <v>625212</v>
      </c>
      <c r="H1838" s="209">
        <v>13160</v>
      </c>
      <c r="I1838" s="209">
        <v>23.4</v>
      </c>
      <c r="J1838" s="209">
        <v>114</v>
      </c>
      <c r="K1838" s="209">
        <v>114</v>
      </c>
      <c r="L1838" s="209">
        <v>20.2</v>
      </c>
      <c r="M1838" s="209">
        <v>0.93276203032300598</v>
      </c>
      <c r="N1838" s="209">
        <v>5.0961999999999996</v>
      </c>
      <c r="O1838" s="209">
        <v>5.0237999999999996</v>
      </c>
      <c r="P1838" s="209">
        <v>0.82699999999999996</v>
      </c>
      <c r="Q1838" s="209">
        <v>0.70099999999999996</v>
      </c>
      <c r="R1838" s="209">
        <v>5.4046000000000003</v>
      </c>
      <c r="S1838" s="209">
        <v>8.7999999999999995E-2</v>
      </c>
      <c r="T1838" s="209">
        <v>7.4999999999999997E-2</v>
      </c>
      <c r="U1838" s="209">
        <v>7.5999999999999998E-2</v>
      </c>
      <c r="V1838" s="209">
        <v>7.5999999999999998E-2</v>
      </c>
      <c r="W1838" s="209" t="s">
        <v>148</v>
      </c>
      <c r="X1838" s="209" t="s">
        <v>1048</v>
      </c>
      <c r="Y1838" s="209" t="s">
        <v>89</v>
      </c>
      <c r="Z1838" s="209" t="s">
        <v>198</v>
      </c>
    </row>
    <row r="1839" spans="1:26" s="209" customFormat="1" ht="16.5" customHeight="1" x14ac:dyDescent="0.25">
      <c r="A1839" s="207">
        <v>4371</v>
      </c>
      <c r="B1839" s="208">
        <v>43117</v>
      </c>
      <c r="C1839" s="209" t="s">
        <v>1160</v>
      </c>
      <c r="D1839" s="209">
        <v>68.2</v>
      </c>
      <c r="E1839" s="209">
        <v>71</v>
      </c>
      <c r="F1839" s="209" t="s">
        <v>193</v>
      </c>
      <c r="G1839" s="209">
        <v>625212</v>
      </c>
      <c r="H1839" s="209">
        <v>13160</v>
      </c>
      <c r="I1839" s="209">
        <v>21.9</v>
      </c>
      <c r="J1839" s="209">
        <v>114</v>
      </c>
      <c r="K1839" s="209">
        <v>114</v>
      </c>
      <c r="L1839" s="209">
        <v>18.8</v>
      </c>
      <c r="M1839" s="209">
        <v>0.94145043246839644</v>
      </c>
      <c r="N1839" s="209">
        <v>5.1226000000000003</v>
      </c>
      <c r="O1839" s="209">
        <v>5.0738000000000003</v>
      </c>
      <c r="P1839" s="209">
        <v>0.97599999999999998</v>
      </c>
      <c r="Q1839" s="209">
        <v>0.84699999999999998</v>
      </c>
      <c r="R1839" s="209">
        <v>5.4046000000000003</v>
      </c>
      <c r="S1839" s="209">
        <v>0.10299999999999999</v>
      </c>
      <c r="T1839" s="209">
        <v>0.09</v>
      </c>
      <c r="U1839" s="209">
        <v>9.0999999999999998E-2</v>
      </c>
      <c r="V1839" s="209">
        <v>9.0999999999999998E-2</v>
      </c>
      <c r="W1839" s="209" t="s">
        <v>148</v>
      </c>
      <c r="X1839" s="209" t="s">
        <v>1048</v>
      </c>
      <c r="Y1839" s="209" t="s">
        <v>89</v>
      </c>
      <c r="Z1839" s="209" t="s">
        <v>198</v>
      </c>
    </row>
    <row r="1840" spans="1:26" s="209" customFormat="1" ht="16.5" customHeight="1" x14ac:dyDescent="0.25">
      <c r="A1840" s="207">
        <v>4370</v>
      </c>
      <c r="B1840" s="208">
        <v>43117</v>
      </c>
      <c r="C1840" s="209" t="s">
        <v>475</v>
      </c>
      <c r="D1840" s="209">
        <v>68.900000000000006</v>
      </c>
      <c r="E1840" s="209">
        <v>89</v>
      </c>
      <c r="F1840" s="209" t="s">
        <v>193</v>
      </c>
      <c r="G1840" s="209">
        <v>625212</v>
      </c>
      <c r="H1840" s="209">
        <v>13160</v>
      </c>
      <c r="I1840" s="209">
        <v>23.4</v>
      </c>
      <c r="J1840" s="209">
        <v>114</v>
      </c>
      <c r="K1840" s="209">
        <v>114</v>
      </c>
      <c r="L1840" s="209">
        <v>20.2</v>
      </c>
      <c r="M1840" s="209">
        <v>0.93276203032300598</v>
      </c>
      <c r="N1840" s="209">
        <v>5.0952000000000002</v>
      </c>
      <c r="O1840" s="209">
        <v>5.0252999999999997</v>
      </c>
      <c r="P1840" s="209">
        <v>0.92700000000000005</v>
      </c>
      <c r="Q1840" s="209">
        <v>0.78100000000000003</v>
      </c>
      <c r="R1840" s="209">
        <v>5.4046000000000003</v>
      </c>
      <c r="S1840" s="209">
        <v>9.8000000000000004E-2</v>
      </c>
      <c r="T1840" s="209">
        <v>8.4000000000000005E-2</v>
      </c>
      <c r="U1840" s="209">
        <v>8.5000000000000006E-2</v>
      </c>
      <c r="V1840" s="209">
        <v>8.5000000000000006E-2</v>
      </c>
      <c r="W1840" s="209" t="s">
        <v>148</v>
      </c>
      <c r="X1840" s="209" t="s">
        <v>1048</v>
      </c>
      <c r="Y1840" s="209" t="s">
        <v>89</v>
      </c>
      <c r="Z1840" s="209" t="s">
        <v>198</v>
      </c>
    </row>
    <row r="1841" spans="1:26" s="209" customFormat="1" ht="16.5" customHeight="1" x14ac:dyDescent="0.25">
      <c r="A1841" s="207">
        <v>4369</v>
      </c>
      <c r="B1841" s="208">
        <v>43117</v>
      </c>
      <c r="C1841" s="209" t="s">
        <v>1159</v>
      </c>
      <c r="D1841" s="209">
        <v>68.900000000000006</v>
      </c>
      <c r="E1841" s="209">
        <v>89</v>
      </c>
      <c r="F1841" s="209" t="s">
        <v>187</v>
      </c>
      <c r="G1841" s="209">
        <v>916148</v>
      </c>
      <c r="H1841" s="209">
        <v>13160</v>
      </c>
      <c r="I1841" s="209">
        <v>34</v>
      </c>
      <c r="J1841" s="209">
        <v>76</v>
      </c>
      <c r="K1841" s="209">
        <v>76</v>
      </c>
      <c r="L1841" s="209">
        <v>32.6</v>
      </c>
      <c r="M1841" s="209">
        <v>0.86227909811090797</v>
      </c>
      <c r="N1841" s="209">
        <v>5.0210999999999997</v>
      </c>
      <c r="O1841" s="209">
        <v>4.9659000000000004</v>
      </c>
      <c r="P1841" s="209">
        <v>0.38100000000000001</v>
      </c>
      <c r="Q1841" s="209">
        <v>0.29899999999999999</v>
      </c>
      <c r="R1841" s="209">
        <v>5.4046000000000003</v>
      </c>
      <c r="S1841" s="209">
        <v>4.1000000000000002E-2</v>
      </c>
      <c r="T1841" s="209">
        <v>3.3000000000000002E-2</v>
      </c>
      <c r="U1841" s="209">
        <v>3.2000000000000001E-2</v>
      </c>
      <c r="V1841" s="209">
        <v>3.2000000000000001E-2</v>
      </c>
      <c r="W1841" s="209" t="s">
        <v>148</v>
      </c>
      <c r="X1841" s="209" t="s">
        <v>1048</v>
      </c>
      <c r="Y1841" s="209" t="s">
        <v>89</v>
      </c>
      <c r="Z1841" s="209" t="s">
        <v>207</v>
      </c>
    </row>
    <row r="1842" spans="1:26" s="209" customFormat="1" ht="16.5" customHeight="1" x14ac:dyDescent="0.25">
      <c r="A1842" s="207">
        <v>4368</v>
      </c>
      <c r="B1842" s="208">
        <v>43116</v>
      </c>
      <c r="C1842" s="209" t="s">
        <v>418</v>
      </c>
      <c r="D1842" s="209">
        <v>70.2</v>
      </c>
      <c r="E1842" s="209">
        <v>71</v>
      </c>
      <c r="F1842" s="209" t="s">
        <v>291</v>
      </c>
      <c r="G1842" s="209">
        <v>521333</v>
      </c>
      <c r="H1842" s="209">
        <v>13160</v>
      </c>
      <c r="I1842" s="209">
        <v>16.7</v>
      </c>
      <c r="J1842" s="209">
        <v>115</v>
      </c>
      <c r="K1842" s="209">
        <v>115</v>
      </c>
      <c r="L1842" s="209">
        <v>13.8</v>
      </c>
      <c r="M1842" s="209">
        <v>0.97384721266345486</v>
      </c>
      <c r="N1842" s="209">
        <v>2.0762</v>
      </c>
      <c r="O1842" s="209">
        <v>2.0123000000000002</v>
      </c>
      <c r="P1842" s="209">
        <v>2.1040000000000001</v>
      </c>
      <c r="Q1842" s="209">
        <v>1.9590000000000001</v>
      </c>
      <c r="R1842" s="209">
        <v>5.0265000000000004</v>
      </c>
      <c r="S1842" s="209">
        <v>0.50900000000000001</v>
      </c>
      <c r="T1842" s="209">
        <v>0.48899999999999999</v>
      </c>
      <c r="U1842" s="209">
        <v>0.48599999999999999</v>
      </c>
      <c r="V1842" s="209">
        <v>0.48599999999999999</v>
      </c>
      <c r="W1842" s="209" t="s">
        <v>148</v>
      </c>
      <c r="X1842" s="209" t="s">
        <v>1048</v>
      </c>
      <c r="Y1842" s="209" t="s">
        <v>89</v>
      </c>
      <c r="Z1842" s="209" t="s">
        <v>198</v>
      </c>
    </row>
    <row r="1843" spans="1:26" s="209" customFormat="1" ht="16.5" customHeight="1" x14ac:dyDescent="0.25">
      <c r="A1843" s="207">
        <v>4367</v>
      </c>
      <c r="B1843" s="208">
        <v>43116</v>
      </c>
      <c r="C1843" s="209" t="s">
        <v>754</v>
      </c>
      <c r="D1843" s="209">
        <v>51</v>
      </c>
      <c r="E1843" s="209">
        <v>68.7</v>
      </c>
      <c r="F1843" s="209" t="s">
        <v>291</v>
      </c>
      <c r="G1843" s="209">
        <v>521333</v>
      </c>
      <c r="H1843" s="209">
        <v>13160</v>
      </c>
      <c r="I1843" s="209">
        <v>16.7</v>
      </c>
      <c r="J1843" s="209">
        <v>114.5</v>
      </c>
      <c r="K1843" s="209">
        <v>114.5</v>
      </c>
      <c r="L1843" s="209">
        <v>13.9</v>
      </c>
      <c r="M1843" s="209">
        <v>0.97317744154057773</v>
      </c>
      <c r="N1843" s="209">
        <v>2.0366</v>
      </c>
      <c r="O1843" s="209">
        <v>1.9623999999999999</v>
      </c>
      <c r="P1843" s="209">
        <v>1.9650000000000001</v>
      </c>
      <c r="Q1843" s="209">
        <v>1.8160000000000001</v>
      </c>
      <c r="R1843" s="209">
        <v>5.0265000000000004</v>
      </c>
      <c r="S1843" s="209">
        <v>0.48499999999999999</v>
      </c>
      <c r="T1843" s="209">
        <v>0.46500000000000002</v>
      </c>
      <c r="U1843" s="209">
        <v>0.46200000000000002</v>
      </c>
      <c r="V1843" s="209">
        <v>0.46200000000000002</v>
      </c>
      <c r="W1843" s="209" t="s">
        <v>148</v>
      </c>
      <c r="X1843" s="209" t="s">
        <v>1048</v>
      </c>
      <c r="Y1843" s="209" t="s">
        <v>89</v>
      </c>
      <c r="Z1843" s="209" t="s">
        <v>198</v>
      </c>
    </row>
    <row r="1844" spans="1:26" s="209" customFormat="1" ht="16.5" customHeight="1" x14ac:dyDescent="0.25">
      <c r="A1844" s="207">
        <v>4366</v>
      </c>
      <c r="B1844" s="208">
        <v>43116</v>
      </c>
      <c r="C1844" s="209" t="s">
        <v>1056</v>
      </c>
      <c r="D1844" s="209">
        <v>68.7</v>
      </c>
      <c r="E1844" s="209">
        <v>51</v>
      </c>
      <c r="F1844" s="209" t="s">
        <v>291</v>
      </c>
      <c r="G1844" s="209">
        <v>521333</v>
      </c>
      <c r="H1844" s="209">
        <v>13160</v>
      </c>
      <c r="I1844" s="209">
        <v>16.7</v>
      </c>
      <c r="J1844" s="209">
        <v>114</v>
      </c>
      <c r="K1844" s="209">
        <v>114</v>
      </c>
      <c r="L1844" s="209">
        <v>13.9</v>
      </c>
      <c r="M1844" s="209">
        <v>0.97317744154057773</v>
      </c>
      <c r="N1844" s="209">
        <v>2.1015000000000001</v>
      </c>
      <c r="O1844" s="209">
        <v>2.0491000000000001</v>
      </c>
      <c r="P1844" s="209">
        <v>1.972</v>
      </c>
      <c r="Q1844" s="209">
        <v>1.895</v>
      </c>
      <c r="R1844" s="209">
        <v>5.0265000000000004</v>
      </c>
      <c r="S1844" s="209">
        <v>0.47199999999999998</v>
      </c>
      <c r="T1844" s="209">
        <v>0.46500000000000002</v>
      </c>
      <c r="U1844" s="209">
        <v>0.45600000000000002</v>
      </c>
      <c r="V1844" s="209">
        <v>0.45600000000000002</v>
      </c>
      <c r="W1844" s="209" t="s">
        <v>148</v>
      </c>
      <c r="X1844" s="209" t="s">
        <v>1048</v>
      </c>
      <c r="Y1844" s="209" t="s">
        <v>89</v>
      </c>
      <c r="Z1844" s="209" t="s">
        <v>198</v>
      </c>
    </row>
    <row r="1845" spans="1:26" s="209" customFormat="1" ht="16.5" customHeight="1" x14ac:dyDescent="0.25">
      <c r="A1845" s="207">
        <v>4365</v>
      </c>
      <c r="B1845" s="208">
        <v>43116</v>
      </c>
      <c r="C1845" s="209" t="s">
        <v>1139</v>
      </c>
      <c r="D1845" s="209">
        <v>68.7</v>
      </c>
      <c r="E1845" s="209">
        <v>51</v>
      </c>
      <c r="F1845" s="209" t="s">
        <v>291</v>
      </c>
      <c r="G1845" s="209">
        <v>521333</v>
      </c>
      <c r="H1845" s="209">
        <v>13160</v>
      </c>
      <c r="I1845" s="209">
        <v>16.7</v>
      </c>
      <c r="J1845" s="209">
        <v>114</v>
      </c>
      <c r="K1845" s="209">
        <v>114</v>
      </c>
      <c r="L1845" s="209">
        <v>13.9</v>
      </c>
      <c r="M1845" s="209">
        <v>0.97317744154057773</v>
      </c>
      <c r="N1845" s="209">
        <v>2.1326000000000001</v>
      </c>
      <c r="O1845" s="209">
        <v>2.0781000000000001</v>
      </c>
      <c r="P1845" s="209">
        <v>2.1269999999999998</v>
      </c>
      <c r="Q1845" s="209">
        <v>1.984</v>
      </c>
      <c r="R1845" s="209">
        <v>5.0265000000000004</v>
      </c>
      <c r="S1845" s="209">
        <v>0.501</v>
      </c>
      <c r="T1845" s="209">
        <v>0.48</v>
      </c>
      <c r="U1845" s="209">
        <v>0.47699999999999998</v>
      </c>
      <c r="V1845" s="209">
        <v>0.47699999999999998</v>
      </c>
      <c r="W1845" s="209" t="s">
        <v>148</v>
      </c>
      <c r="X1845" s="209" t="s">
        <v>1048</v>
      </c>
      <c r="Y1845" s="209" t="s">
        <v>89</v>
      </c>
      <c r="Z1845" s="209" t="s">
        <v>198</v>
      </c>
    </row>
    <row r="1846" spans="1:26" s="209" customFormat="1" ht="16.5" customHeight="1" x14ac:dyDescent="0.25">
      <c r="A1846" s="207">
        <v>4364</v>
      </c>
      <c r="B1846" s="208">
        <v>43116</v>
      </c>
      <c r="C1846" s="209" t="s">
        <v>1158</v>
      </c>
      <c r="D1846" s="209">
        <v>68.7</v>
      </c>
      <c r="E1846" s="209">
        <v>51</v>
      </c>
      <c r="F1846" s="209" t="s">
        <v>291</v>
      </c>
      <c r="G1846" s="209">
        <v>521333</v>
      </c>
      <c r="H1846" s="209">
        <v>13160</v>
      </c>
      <c r="I1846" s="209">
        <v>16.8</v>
      </c>
      <c r="J1846" s="209">
        <v>115</v>
      </c>
      <c r="K1846" s="209">
        <v>115</v>
      </c>
      <c r="L1846" s="209">
        <v>13.9</v>
      </c>
      <c r="M1846" s="209">
        <v>0.97317744154057773</v>
      </c>
      <c r="N1846" s="209">
        <v>2.0647000000000002</v>
      </c>
      <c r="O1846" s="209">
        <v>1.9916</v>
      </c>
      <c r="P1846" s="209">
        <v>2.0550000000000002</v>
      </c>
      <c r="Q1846" s="209">
        <v>1.9379999999999999</v>
      </c>
      <c r="R1846" s="209">
        <v>5.0265000000000004</v>
      </c>
      <c r="S1846" s="209">
        <v>0.5</v>
      </c>
      <c r="T1846" s="209">
        <v>0.48899999999999999</v>
      </c>
      <c r="U1846" s="209">
        <v>0.48099999999999998</v>
      </c>
      <c r="V1846" s="209">
        <v>0.48099999999999998</v>
      </c>
      <c r="W1846" s="209" t="s">
        <v>148</v>
      </c>
      <c r="X1846" s="209" t="s">
        <v>1048</v>
      </c>
      <c r="Y1846" s="209" t="s">
        <v>89</v>
      </c>
      <c r="Z1846" s="209" t="s">
        <v>198</v>
      </c>
    </row>
    <row r="1847" spans="1:26" s="209" customFormat="1" ht="16.5" customHeight="1" x14ac:dyDescent="0.25">
      <c r="A1847" s="207">
        <v>4363</v>
      </c>
      <c r="B1847" s="208">
        <v>43116</v>
      </c>
      <c r="C1847" s="209" t="s">
        <v>1118</v>
      </c>
      <c r="D1847" s="209">
        <v>68.7</v>
      </c>
      <c r="E1847" s="209">
        <v>51</v>
      </c>
      <c r="F1847" s="209" t="s">
        <v>291</v>
      </c>
      <c r="G1847" s="209">
        <v>521333</v>
      </c>
      <c r="H1847" s="209">
        <v>13160</v>
      </c>
      <c r="I1847" s="209">
        <v>16.8</v>
      </c>
      <c r="J1847" s="209">
        <v>115</v>
      </c>
      <c r="K1847" s="209">
        <v>115</v>
      </c>
      <c r="L1847" s="209">
        <v>13.9</v>
      </c>
      <c r="M1847" s="209">
        <v>0.97317744154057773</v>
      </c>
      <c r="N1847" s="209">
        <v>2.0247000000000002</v>
      </c>
      <c r="O1847" s="209">
        <v>1.9754</v>
      </c>
      <c r="P1847" s="209">
        <v>1.8740000000000001</v>
      </c>
      <c r="Q1847" s="209">
        <v>1.736</v>
      </c>
      <c r="R1847" s="209">
        <v>5.0265000000000004</v>
      </c>
      <c r="S1847" s="209">
        <v>0.46500000000000002</v>
      </c>
      <c r="T1847" s="209">
        <v>0.442</v>
      </c>
      <c r="U1847" s="209">
        <v>0.441</v>
      </c>
      <c r="V1847" s="209">
        <v>0.441</v>
      </c>
      <c r="W1847" s="209" t="s">
        <v>148</v>
      </c>
      <c r="X1847" s="209" t="s">
        <v>1048</v>
      </c>
      <c r="Y1847" s="209" t="s">
        <v>89</v>
      </c>
      <c r="Z1847" s="209" t="s">
        <v>198</v>
      </c>
    </row>
    <row r="1848" spans="1:26" s="209" customFormat="1" ht="16.5" customHeight="1" x14ac:dyDescent="0.25">
      <c r="A1848" s="207">
        <v>4362</v>
      </c>
      <c r="B1848" s="208">
        <v>43116</v>
      </c>
      <c r="C1848" s="209" t="s">
        <v>1157</v>
      </c>
      <c r="D1848" s="209">
        <v>71.099999999999994</v>
      </c>
      <c r="E1848" s="209">
        <v>52</v>
      </c>
      <c r="F1848" s="209" t="s">
        <v>291</v>
      </c>
      <c r="G1848" s="209">
        <v>521333</v>
      </c>
      <c r="H1848" s="209">
        <v>13160</v>
      </c>
      <c r="I1848" s="209">
        <v>16.7</v>
      </c>
      <c r="J1848" s="209">
        <v>114.5</v>
      </c>
      <c r="K1848" s="209">
        <v>114.5</v>
      </c>
      <c r="L1848" s="209">
        <v>13.9</v>
      </c>
      <c r="M1848" s="209">
        <v>0.97317744154057773</v>
      </c>
      <c r="N1848" s="209">
        <v>2.0594000000000001</v>
      </c>
      <c r="O1848" s="209">
        <v>1.9837</v>
      </c>
      <c r="P1848" s="209">
        <v>1.889</v>
      </c>
      <c r="Q1848" s="209">
        <v>1.726</v>
      </c>
      <c r="R1848" s="209">
        <v>5.0265000000000004</v>
      </c>
      <c r="S1848" s="209">
        <v>0.46100000000000002</v>
      </c>
      <c r="T1848" s="209">
        <v>0.437</v>
      </c>
      <c r="U1848" s="209">
        <v>0.437</v>
      </c>
      <c r="V1848" s="209">
        <v>0.437</v>
      </c>
      <c r="W1848" s="209" t="s">
        <v>148</v>
      </c>
      <c r="X1848" s="209" t="s">
        <v>1048</v>
      </c>
      <c r="Y1848" s="209" t="s">
        <v>89</v>
      </c>
      <c r="Z1848" s="209" t="s">
        <v>198</v>
      </c>
    </row>
    <row r="1849" spans="1:26" s="209" customFormat="1" ht="16.5" customHeight="1" x14ac:dyDescent="0.25">
      <c r="A1849" s="207">
        <v>4361</v>
      </c>
      <c r="B1849" s="208">
        <v>43116</v>
      </c>
      <c r="C1849" s="209" t="s">
        <v>1156</v>
      </c>
      <c r="D1849" s="209">
        <v>71.099999999999994</v>
      </c>
      <c r="E1849" s="209">
        <v>52</v>
      </c>
      <c r="F1849" s="209" t="s">
        <v>291</v>
      </c>
      <c r="G1849" s="209">
        <v>521333</v>
      </c>
      <c r="H1849" s="209">
        <v>13160</v>
      </c>
      <c r="I1849" s="209">
        <v>16.7</v>
      </c>
      <c r="J1849" s="209">
        <v>114</v>
      </c>
      <c r="K1849" s="209">
        <v>114</v>
      </c>
      <c r="L1849" s="209">
        <v>13.9</v>
      </c>
      <c r="M1849" s="209">
        <v>0.97317744154057773</v>
      </c>
      <c r="N1849" s="209">
        <v>2.0947</v>
      </c>
      <c r="O1849" s="209">
        <v>2.0366</v>
      </c>
      <c r="P1849" s="209">
        <v>2.137</v>
      </c>
      <c r="Q1849" s="209">
        <v>1.984</v>
      </c>
      <c r="R1849" s="209">
        <v>5.0265000000000004</v>
      </c>
      <c r="S1849" s="209">
        <v>0.51300000000000001</v>
      </c>
      <c r="T1849" s="209">
        <v>0.49</v>
      </c>
      <c r="U1849" s="209">
        <v>0.48799999999999999</v>
      </c>
      <c r="V1849" s="209">
        <v>0.48799999999999999</v>
      </c>
      <c r="W1849" s="209" t="s">
        <v>148</v>
      </c>
      <c r="X1849" s="209" t="s">
        <v>1048</v>
      </c>
      <c r="Y1849" s="209" t="s">
        <v>89</v>
      </c>
      <c r="Z1849" s="209" t="s">
        <v>198</v>
      </c>
    </row>
    <row r="1850" spans="1:26" s="209" customFormat="1" ht="16.5" customHeight="1" x14ac:dyDescent="0.25">
      <c r="A1850" s="207">
        <v>4360</v>
      </c>
      <c r="B1850" s="208">
        <v>43116</v>
      </c>
      <c r="C1850" s="209" t="s">
        <v>1110</v>
      </c>
      <c r="D1850" s="209">
        <v>71.099999999999994</v>
      </c>
      <c r="E1850" s="209">
        <v>58</v>
      </c>
      <c r="F1850" s="209" t="s">
        <v>291</v>
      </c>
      <c r="G1850" s="209">
        <v>521333</v>
      </c>
      <c r="H1850" s="209">
        <v>13160</v>
      </c>
      <c r="I1850" s="209">
        <v>16.7</v>
      </c>
      <c r="J1850" s="209">
        <v>114</v>
      </c>
      <c r="K1850" s="209">
        <v>114</v>
      </c>
      <c r="L1850" s="209">
        <v>13.9</v>
      </c>
      <c r="M1850" s="209">
        <v>0.97317744154057773</v>
      </c>
      <c r="N1850" s="209">
        <v>2.1438999999999999</v>
      </c>
      <c r="O1850" s="209">
        <v>2.0882000000000001</v>
      </c>
      <c r="P1850" s="209">
        <v>2.2010000000000001</v>
      </c>
      <c r="Q1850" s="209">
        <v>2.0579999999999998</v>
      </c>
      <c r="R1850" s="209">
        <v>5.0265000000000004</v>
      </c>
      <c r="S1850" s="209">
        <v>0.51600000000000001</v>
      </c>
      <c r="T1850" s="209">
        <v>0.495</v>
      </c>
      <c r="U1850" s="209">
        <v>0.49199999999999999</v>
      </c>
      <c r="V1850" s="209">
        <v>0.49199999999999999</v>
      </c>
      <c r="W1850" s="209" t="s">
        <v>148</v>
      </c>
      <c r="X1850" s="209" t="s">
        <v>1048</v>
      </c>
      <c r="Y1850" s="209" t="s">
        <v>89</v>
      </c>
      <c r="Z1850" s="209" t="s">
        <v>198</v>
      </c>
    </row>
    <row r="1851" spans="1:26" s="209" customFormat="1" ht="16.5" customHeight="1" x14ac:dyDescent="0.25">
      <c r="A1851" s="207">
        <v>4355</v>
      </c>
      <c r="B1851" s="208">
        <v>43116</v>
      </c>
      <c r="C1851" s="209" t="s">
        <v>999</v>
      </c>
      <c r="D1851" s="209">
        <v>68.900000000000006</v>
      </c>
      <c r="E1851" s="209">
        <v>57</v>
      </c>
      <c r="F1851" s="209" t="s">
        <v>187</v>
      </c>
      <c r="G1851" s="209">
        <v>916148</v>
      </c>
      <c r="H1851" s="209">
        <v>13160</v>
      </c>
      <c r="I1851" s="209">
        <v>35.6</v>
      </c>
      <c r="J1851" s="209">
        <v>77</v>
      </c>
      <c r="K1851" s="209">
        <v>77</v>
      </c>
      <c r="L1851" s="209">
        <v>34.1</v>
      </c>
      <c r="M1851" s="209">
        <v>0.85446859903381644</v>
      </c>
      <c r="N1851" s="209">
        <v>5.0435999999999996</v>
      </c>
      <c r="O1851" s="209">
        <v>4.9768999999999997</v>
      </c>
      <c r="P1851" s="209">
        <v>0.23899999999999999</v>
      </c>
      <c r="Q1851" s="209">
        <v>0.157</v>
      </c>
      <c r="R1851" s="209">
        <v>5.0265000000000004</v>
      </c>
      <c r="S1851" s="209">
        <v>2.4E-2</v>
      </c>
      <c r="T1851" s="209">
        <v>1.6E-2</v>
      </c>
      <c r="U1851" s="209">
        <v>1.7000000000000001E-2</v>
      </c>
      <c r="V1851" s="209">
        <v>1.7000000000000001E-2</v>
      </c>
      <c r="W1851" s="209" t="s">
        <v>148</v>
      </c>
      <c r="X1851" s="209" t="s">
        <v>1048</v>
      </c>
      <c r="Y1851" s="209" t="s">
        <v>89</v>
      </c>
      <c r="Z1851" s="209" t="s">
        <v>207</v>
      </c>
    </row>
    <row r="1852" spans="1:26" s="209" customFormat="1" ht="16.5" customHeight="1" x14ac:dyDescent="0.25">
      <c r="A1852" s="207">
        <v>4359</v>
      </c>
      <c r="B1852" s="208">
        <v>43116</v>
      </c>
      <c r="C1852" s="209" t="s">
        <v>494</v>
      </c>
      <c r="D1852" s="209">
        <v>68.900000000000006</v>
      </c>
      <c r="E1852" s="209">
        <v>57</v>
      </c>
      <c r="F1852" s="209" t="s">
        <v>187</v>
      </c>
      <c r="G1852" s="209">
        <v>916148</v>
      </c>
      <c r="H1852" s="209">
        <v>13160</v>
      </c>
      <c r="I1852" s="209">
        <v>34.299999999999997</v>
      </c>
      <c r="J1852" s="209">
        <v>80</v>
      </c>
      <c r="K1852" s="209">
        <v>80</v>
      </c>
      <c r="L1852" s="209">
        <v>32.5</v>
      </c>
      <c r="M1852" s="209">
        <v>0.86280487804878048</v>
      </c>
      <c r="N1852" s="209">
        <v>5.0385</v>
      </c>
      <c r="O1852" s="209">
        <v>4.9648000000000003</v>
      </c>
      <c r="P1852" s="209">
        <v>0.42199999999999999</v>
      </c>
      <c r="Q1852" s="209">
        <v>0.32600000000000001</v>
      </c>
      <c r="R1852" s="209">
        <v>5.0265000000000004</v>
      </c>
      <c r="S1852" s="209">
        <v>4.2000000000000003E-2</v>
      </c>
      <c r="T1852" s="209">
        <v>3.3000000000000002E-2</v>
      </c>
      <c r="U1852" s="209">
        <v>3.2000000000000001E-2</v>
      </c>
      <c r="V1852" s="209">
        <v>3.2000000000000001E-2</v>
      </c>
      <c r="W1852" s="209" t="s">
        <v>148</v>
      </c>
      <c r="X1852" s="209" t="s">
        <v>1048</v>
      </c>
      <c r="Y1852" s="209" t="s">
        <v>89</v>
      </c>
      <c r="Z1852" s="209" t="s">
        <v>207</v>
      </c>
    </row>
    <row r="1853" spans="1:26" s="209" customFormat="1" ht="16.5" customHeight="1" x14ac:dyDescent="0.25">
      <c r="A1853" s="207">
        <v>4358</v>
      </c>
      <c r="B1853" s="208">
        <v>43116</v>
      </c>
      <c r="C1853" s="209" t="s">
        <v>1097</v>
      </c>
      <c r="D1853" s="209">
        <v>68.900000000000006</v>
      </c>
      <c r="E1853" s="209">
        <v>57</v>
      </c>
      <c r="F1853" s="209" t="s">
        <v>187</v>
      </c>
      <c r="G1853" s="209">
        <v>916148</v>
      </c>
      <c r="H1853" s="209">
        <v>13160</v>
      </c>
      <c r="I1853" s="209">
        <v>34.200000000000003</v>
      </c>
      <c r="J1853" s="209">
        <v>78.5</v>
      </c>
      <c r="K1853" s="209">
        <v>78.5</v>
      </c>
      <c r="L1853" s="209">
        <v>32.6</v>
      </c>
      <c r="M1853" s="209">
        <v>0.86227909811090797</v>
      </c>
      <c r="N1853" s="209">
        <v>4.9981999999999998</v>
      </c>
      <c r="O1853" s="209">
        <v>4.9356999999999998</v>
      </c>
      <c r="P1853" s="209">
        <v>0.34599999999999997</v>
      </c>
      <c r="Q1853" s="209">
        <v>0.27100000000000002</v>
      </c>
      <c r="R1853" s="209">
        <v>5.0265000000000004</v>
      </c>
      <c r="S1853" s="209">
        <v>3.5000000000000003E-2</v>
      </c>
      <c r="T1853" s="209">
        <v>2.8000000000000001E-2</v>
      </c>
      <c r="U1853" s="209">
        <v>2.7E-2</v>
      </c>
      <c r="V1853" s="209">
        <v>2.7E-2</v>
      </c>
      <c r="W1853" s="209" t="s">
        <v>148</v>
      </c>
      <c r="X1853" s="209" t="s">
        <v>1048</v>
      </c>
      <c r="Y1853" s="209" t="s">
        <v>89</v>
      </c>
      <c r="Z1853" s="209" t="s">
        <v>207</v>
      </c>
    </row>
    <row r="1854" spans="1:26" s="209" customFormat="1" ht="16.5" customHeight="1" x14ac:dyDescent="0.25">
      <c r="A1854" s="207">
        <v>4357</v>
      </c>
      <c r="B1854" s="208">
        <v>43116</v>
      </c>
      <c r="C1854" s="209" t="s">
        <v>679</v>
      </c>
      <c r="D1854" s="209">
        <v>68.900000000000006</v>
      </c>
      <c r="E1854" s="209">
        <v>57</v>
      </c>
      <c r="F1854" s="209" t="s">
        <v>193</v>
      </c>
      <c r="G1854" s="209">
        <v>625212</v>
      </c>
      <c r="H1854" s="209">
        <v>13160</v>
      </c>
      <c r="I1854" s="209">
        <v>23.3</v>
      </c>
      <c r="J1854" s="209">
        <v>114.5</v>
      </c>
      <c r="K1854" s="209">
        <v>114.5</v>
      </c>
      <c r="L1854" s="209">
        <v>20.100000000000001</v>
      </c>
      <c r="M1854" s="209">
        <v>0.9333773087071241</v>
      </c>
      <c r="N1854" s="209">
        <v>5.1326999999999998</v>
      </c>
      <c r="O1854" s="209">
        <v>5.0472000000000001</v>
      </c>
      <c r="P1854" s="209">
        <v>0.99399999999999999</v>
      </c>
      <c r="Q1854" s="209">
        <v>0.86599999999999999</v>
      </c>
      <c r="R1854" s="209">
        <v>5.0265000000000004</v>
      </c>
      <c r="S1854" s="209">
        <v>9.7000000000000003E-2</v>
      </c>
      <c r="T1854" s="209">
        <v>8.5999999999999993E-2</v>
      </c>
      <c r="U1854" s="209">
        <v>8.5000000000000006E-2</v>
      </c>
      <c r="V1854" s="209">
        <v>8.5000000000000006E-2</v>
      </c>
      <c r="W1854" s="209" t="s">
        <v>148</v>
      </c>
      <c r="X1854" s="209" t="s">
        <v>1048</v>
      </c>
      <c r="Y1854" s="209" t="s">
        <v>89</v>
      </c>
      <c r="Z1854" s="209" t="s">
        <v>198</v>
      </c>
    </row>
    <row r="1855" spans="1:26" s="209" customFormat="1" ht="16.5" customHeight="1" x14ac:dyDescent="0.25">
      <c r="A1855" s="207">
        <v>4356</v>
      </c>
      <c r="B1855" s="208">
        <v>43116</v>
      </c>
      <c r="C1855" s="209" t="s">
        <v>379</v>
      </c>
      <c r="D1855" s="209">
        <v>68.900000000000006</v>
      </c>
      <c r="E1855" s="209">
        <v>57</v>
      </c>
      <c r="F1855" s="209" t="s">
        <v>193</v>
      </c>
      <c r="G1855" s="209">
        <v>625212</v>
      </c>
      <c r="H1855" s="209">
        <v>13160</v>
      </c>
      <c r="I1855" s="209">
        <v>23.5</v>
      </c>
      <c r="J1855" s="209">
        <v>114</v>
      </c>
      <c r="K1855" s="209">
        <v>114</v>
      </c>
      <c r="L1855" s="209">
        <v>20.3</v>
      </c>
      <c r="M1855" s="209">
        <v>0.9321475625823451</v>
      </c>
      <c r="N1855" s="209">
        <v>5.0975999999999999</v>
      </c>
      <c r="O1855" s="209">
        <v>5.0243000000000002</v>
      </c>
      <c r="P1855" s="209">
        <v>0.86399999999999999</v>
      </c>
      <c r="Q1855" s="209">
        <v>0.71499999999999997</v>
      </c>
      <c r="R1855" s="209">
        <v>5.0265000000000004</v>
      </c>
      <c r="S1855" s="209">
        <v>8.5000000000000006E-2</v>
      </c>
      <c r="T1855" s="209">
        <v>7.1999999999999995E-2</v>
      </c>
      <c r="U1855" s="209">
        <v>7.2999999999999995E-2</v>
      </c>
      <c r="V1855" s="209">
        <v>7.2999999999999995E-2</v>
      </c>
      <c r="W1855" s="209" t="s">
        <v>148</v>
      </c>
      <c r="X1855" s="209" t="s">
        <v>1048</v>
      </c>
      <c r="Y1855" s="209" t="s">
        <v>89</v>
      </c>
      <c r="Z1855" s="209" t="s">
        <v>198</v>
      </c>
    </row>
    <row r="1856" spans="1:26" s="209" customFormat="1" ht="16.5" customHeight="1" x14ac:dyDescent="0.25">
      <c r="A1856" s="207">
        <v>4354</v>
      </c>
      <c r="B1856" s="208">
        <v>43116</v>
      </c>
      <c r="C1856" s="209" t="s">
        <v>332</v>
      </c>
      <c r="D1856" s="209">
        <v>68.900000000000006</v>
      </c>
      <c r="E1856" s="209">
        <v>57</v>
      </c>
      <c r="F1856" s="209" t="s">
        <v>193</v>
      </c>
      <c r="G1856" s="209">
        <v>625212</v>
      </c>
      <c r="H1856" s="209">
        <v>13160</v>
      </c>
      <c r="I1856" s="209">
        <v>23.5</v>
      </c>
      <c r="J1856" s="209">
        <v>115</v>
      </c>
      <c r="K1856" s="209">
        <v>115</v>
      </c>
      <c r="L1856" s="209">
        <v>20.2</v>
      </c>
      <c r="M1856" s="209">
        <v>0.93276203032300598</v>
      </c>
      <c r="N1856" s="209">
        <v>5.0903</v>
      </c>
      <c r="O1856" s="209">
        <v>5.0045000000000002</v>
      </c>
      <c r="P1856" s="209">
        <v>0.89300000000000002</v>
      </c>
      <c r="Q1856" s="209">
        <v>0.78220000000000001</v>
      </c>
      <c r="R1856" s="209">
        <v>5.0265000000000004</v>
      </c>
      <c r="S1856" s="209">
        <v>8.7999999999999995E-2</v>
      </c>
      <c r="T1856" s="209">
        <v>7.9000000000000001E-2</v>
      </c>
      <c r="U1856" s="209">
        <v>7.8E-2</v>
      </c>
      <c r="V1856" s="209">
        <v>7.8E-2</v>
      </c>
      <c r="W1856" s="209" t="s">
        <v>148</v>
      </c>
      <c r="X1856" s="209" t="s">
        <v>1048</v>
      </c>
      <c r="Y1856" s="209" t="s">
        <v>89</v>
      </c>
      <c r="Z1856" s="209" t="s">
        <v>198</v>
      </c>
    </row>
    <row r="1857" spans="1:26" s="209" customFormat="1" ht="16.5" customHeight="1" x14ac:dyDescent="0.25">
      <c r="A1857" s="207">
        <v>4353</v>
      </c>
      <c r="B1857" s="208">
        <v>43116</v>
      </c>
      <c r="C1857" s="209" t="s">
        <v>1155</v>
      </c>
      <c r="D1857" s="209">
        <v>68.900000000000006</v>
      </c>
      <c r="E1857" s="209">
        <v>57</v>
      </c>
      <c r="F1857" s="209" t="s">
        <v>193</v>
      </c>
      <c r="G1857" s="209">
        <v>625212</v>
      </c>
      <c r="H1857" s="209">
        <v>13160</v>
      </c>
      <c r="I1857" s="209">
        <v>21.9</v>
      </c>
      <c r="J1857" s="209">
        <v>114</v>
      </c>
      <c r="K1857" s="209">
        <v>114</v>
      </c>
      <c r="L1857" s="209">
        <v>18.8</v>
      </c>
      <c r="M1857" s="209">
        <v>0.94145043246839644</v>
      </c>
      <c r="N1857" s="209">
        <v>5.1439000000000004</v>
      </c>
      <c r="O1857" s="209">
        <v>5.0872000000000002</v>
      </c>
      <c r="P1857" s="209">
        <v>0.96499999999999997</v>
      </c>
      <c r="Q1857" s="209">
        <v>0.81499999999999995</v>
      </c>
      <c r="R1857" s="209">
        <v>5.0265000000000004</v>
      </c>
      <c r="S1857" s="209">
        <v>9.4E-2</v>
      </c>
      <c r="T1857" s="209">
        <v>8.1000000000000003E-2</v>
      </c>
      <c r="U1857" s="209">
        <v>8.2000000000000003E-2</v>
      </c>
      <c r="V1857" s="209">
        <v>8.2000000000000003E-2</v>
      </c>
      <c r="W1857" s="209" t="s">
        <v>148</v>
      </c>
      <c r="X1857" s="209" t="s">
        <v>1048</v>
      </c>
      <c r="Y1857" s="209" t="s">
        <v>89</v>
      </c>
      <c r="Z1857" s="209" t="s">
        <v>198</v>
      </c>
    </row>
    <row r="1858" spans="1:26" s="209" customFormat="1" ht="16.5" customHeight="1" x14ac:dyDescent="0.25">
      <c r="A1858" s="207">
        <v>4352</v>
      </c>
      <c r="B1858" s="208">
        <v>43115</v>
      </c>
      <c r="C1858" s="209" t="s">
        <v>1154</v>
      </c>
      <c r="D1858" s="209">
        <v>72.599999999999994</v>
      </c>
      <c r="E1858" s="209">
        <v>30</v>
      </c>
      <c r="F1858" s="209" t="s">
        <v>291</v>
      </c>
      <c r="G1858" s="209">
        <v>521333</v>
      </c>
      <c r="H1858" s="209">
        <v>13160</v>
      </c>
      <c r="I1858" s="209">
        <v>16.600000000000001</v>
      </c>
      <c r="J1858" s="209">
        <v>115</v>
      </c>
      <c r="K1858" s="209">
        <v>115</v>
      </c>
      <c r="L1858" s="209">
        <v>13.8</v>
      </c>
      <c r="M1858" s="209">
        <v>0.97384721266345486</v>
      </c>
      <c r="N1858" s="209">
        <v>2.0436000000000001</v>
      </c>
      <c r="O1858" s="209">
        <v>1.9818</v>
      </c>
      <c r="P1858" s="209">
        <v>2.1819999999999999</v>
      </c>
      <c r="Q1858" s="209">
        <v>2.0139999999999998</v>
      </c>
      <c r="R1858" s="209">
        <v>4.7927</v>
      </c>
      <c r="S1858" s="209">
        <v>0.51200000000000001</v>
      </c>
      <c r="T1858" s="209">
        <v>0.48699999999999999</v>
      </c>
      <c r="U1858" s="209">
        <v>0.48599999999999999</v>
      </c>
      <c r="V1858" s="209">
        <v>0.48599999999999999</v>
      </c>
      <c r="W1858" s="209" t="s">
        <v>148</v>
      </c>
      <c r="X1858" s="209" t="s">
        <v>1048</v>
      </c>
      <c r="Y1858" s="209" t="s">
        <v>89</v>
      </c>
      <c r="Z1858" s="209" t="s">
        <v>198</v>
      </c>
    </row>
    <row r="1859" spans="1:26" s="209" customFormat="1" ht="16.5" customHeight="1" x14ac:dyDescent="0.25">
      <c r="A1859" s="207">
        <v>4351</v>
      </c>
      <c r="B1859" s="208">
        <v>43115</v>
      </c>
      <c r="C1859" s="209" t="s">
        <v>1153</v>
      </c>
      <c r="D1859" s="209">
        <v>72.599999999999994</v>
      </c>
      <c r="E1859" s="209">
        <v>30</v>
      </c>
      <c r="F1859" s="209" t="s">
        <v>291</v>
      </c>
      <c r="G1859" s="209">
        <v>521333</v>
      </c>
      <c r="H1859" s="209">
        <v>13160</v>
      </c>
      <c r="I1859" s="209">
        <v>16.600000000000001</v>
      </c>
      <c r="J1859" s="209">
        <v>115</v>
      </c>
      <c r="K1859" s="209">
        <v>115</v>
      </c>
      <c r="L1859" s="209">
        <v>13.8</v>
      </c>
      <c r="M1859" s="209">
        <v>0.97384721266345486</v>
      </c>
      <c r="N1859" s="209">
        <v>2.1223999999999998</v>
      </c>
      <c r="O1859" s="209">
        <v>2.0912999999999999</v>
      </c>
      <c r="P1859" s="209">
        <v>2.2909999999999999</v>
      </c>
      <c r="Q1859" s="209">
        <v>2.1779999999999999</v>
      </c>
      <c r="R1859" s="209">
        <v>4.7927</v>
      </c>
      <c r="S1859" s="209">
        <v>0.51700000000000002</v>
      </c>
      <c r="T1859" s="209">
        <v>0.499</v>
      </c>
      <c r="U1859" s="209">
        <v>0.495</v>
      </c>
      <c r="V1859" s="209">
        <v>0.495</v>
      </c>
      <c r="W1859" s="209" t="s">
        <v>148</v>
      </c>
      <c r="X1859" s="209" t="s">
        <v>1048</v>
      </c>
      <c r="Y1859" s="209" t="s">
        <v>89</v>
      </c>
      <c r="Z1859" s="209" t="s">
        <v>198</v>
      </c>
    </row>
    <row r="1860" spans="1:26" s="209" customFormat="1" ht="16.5" customHeight="1" x14ac:dyDescent="0.25">
      <c r="A1860" s="207">
        <v>4350</v>
      </c>
      <c r="B1860" s="208">
        <v>43115</v>
      </c>
      <c r="C1860" s="209" t="s">
        <v>1037</v>
      </c>
      <c r="D1860" s="209">
        <v>72.3</v>
      </c>
      <c r="E1860" s="209">
        <v>29</v>
      </c>
      <c r="F1860" s="209" t="s">
        <v>291</v>
      </c>
      <c r="G1860" s="209">
        <v>521333</v>
      </c>
      <c r="H1860" s="209">
        <v>13160</v>
      </c>
      <c r="I1860" s="209">
        <v>16.7</v>
      </c>
      <c r="J1860" s="209">
        <v>114</v>
      </c>
      <c r="K1860" s="209">
        <v>114</v>
      </c>
      <c r="L1860" s="209">
        <v>13.9</v>
      </c>
      <c r="M1860" s="209">
        <v>0.97317744154057773</v>
      </c>
      <c r="N1860" s="209">
        <v>1.9918</v>
      </c>
      <c r="O1860" s="209">
        <v>1.9283999999999999</v>
      </c>
      <c r="P1860" s="209">
        <v>3.5630000000000002</v>
      </c>
      <c r="Q1860" s="209">
        <v>3.3420000000000001</v>
      </c>
      <c r="R1860" s="209">
        <v>4.7927</v>
      </c>
      <c r="S1860" s="209">
        <v>0.85699999999999998</v>
      </c>
      <c r="T1860" s="209">
        <v>0.83099999999999996</v>
      </c>
      <c r="U1860" s="209">
        <v>0.82099999999999995</v>
      </c>
      <c r="V1860" s="209">
        <v>0.82099999999999995</v>
      </c>
      <c r="W1860" s="209" t="s">
        <v>148</v>
      </c>
      <c r="X1860" s="209" t="s">
        <v>1048</v>
      </c>
      <c r="Y1860" s="209" t="s">
        <v>89</v>
      </c>
      <c r="Z1860" s="209" t="s">
        <v>198</v>
      </c>
    </row>
    <row r="1861" spans="1:26" s="209" customFormat="1" ht="16.5" customHeight="1" x14ac:dyDescent="0.25">
      <c r="A1861" s="207">
        <v>4349</v>
      </c>
      <c r="B1861" s="208">
        <v>43115</v>
      </c>
      <c r="C1861" s="209" t="s">
        <v>828</v>
      </c>
      <c r="D1861" s="209">
        <v>72.3</v>
      </c>
      <c r="E1861" s="209">
        <v>29</v>
      </c>
      <c r="F1861" s="209" t="s">
        <v>291</v>
      </c>
      <c r="G1861" s="209">
        <v>521333</v>
      </c>
      <c r="H1861" s="209">
        <v>13160</v>
      </c>
      <c r="I1861" s="209">
        <v>16.8</v>
      </c>
      <c r="J1861" s="209">
        <v>114</v>
      </c>
      <c r="K1861" s="209">
        <v>114</v>
      </c>
      <c r="L1861" s="209">
        <v>14</v>
      </c>
      <c r="M1861" s="209">
        <v>0.97250859106529208</v>
      </c>
      <c r="N1861" s="209">
        <v>2.1307999999999998</v>
      </c>
      <c r="O1861" s="209">
        <v>1.9923</v>
      </c>
      <c r="P1861" s="209">
        <v>3.7909999999999999</v>
      </c>
      <c r="Q1861" s="209">
        <v>3.4369999999999998</v>
      </c>
      <c r="R1861" s="209">
        <v>4.7927</v>
      </c>
      <c r="S1861" s="209">
        <v>0.85299999999999998</v>
      </c>
      <c r="T1861" s="209">
        <v>0.82699999999999996</v>
      </c>
      <c r="U1861" s="209">
        <v>0.81699999999999995</v>
      </c>
      <c r="V1861" s="209">
        <v>0.81699999999999995</v>
      </c>
      <c r="W1861" s="209" t="s">
        <v>148</v>
      </c>
      <c r="X1861" s="209" t="s">
        <v>1048</v>
      </c>
      <c r="Y1861" s="209" t="s">
        <v>89</v>
      </c>
      <c r="Z1861" s="209" t="s">
        <v>198</v>
      </c>
    </row>
    <row r="1862" spans="1:26" s="209" customFormat="1" ht="16.5" customHeight="1" x14ac:dyDescent="0.25">
      <c r="A1862" s="207">
        <v>4348</v>
      </c>
      <c r="B1862" s="208">
        <v>43115</v>
      </c>
      <c r="C1862" s="209" t="s">
        <v>1152</v>
      </c>
      <c r="D1862" s="209">
        <v>72.3</v>
      </c>
      <c r="E1862" s="209">
        <v>29</v>
      </c>
      <c r="F1862" s="209" t="s">
        <v>291</v>
      </c>
      <c r="G1862" s="209">
        <v>521333</v>
      </c>
      <c r="H1862" s="209">
        <v>13160</v>
      </c>
      <c r="I1862" s="209">
        <v>16.7</v>
      </c>
      <c r="J1862" s="209">
        <v>114</v>
      </c>
      <c r="K1862" s="209">
        <v>114</v>
      </c>
      <c r="L1862" s="209">
        <v>13.9</v>
      </c>
      <c r="M1862" s="209">
        <v>0.97317744154057773</v>
      </c>
      <c r="N1862" s="209">
        <v>1.9871000000000001</v>
      </c>
      <c r="O1862" s="209">
        <v>1.9395</v>
      </c>
      <c r="P1862" s="209">
        <v>3.5979999999999999</v>
      </c>
      <c r="Q1862" s="209">
        <v>3.4060000000000001</v>
      </c>
      <c r="R1862" s="209">
        <v>4.7927</v>
      </c>
      <c r="S1862" s="209">
        <v>0.86799999999999999</v>
      </c>
      <c r="T1862" s="209">
        <v>0.84199999999999997</v>
      </c>
      <c r="U1862" s="209">
        <v>0.83199999999999996</v>
      </c>
      <c r="V1862" s="209">
        <v>0.83199999999999996</v>
      </c>
      <c r="W1862" s="209" t="s">
        <v>148</v>
      </c>
      <c r="X1862" s="209" t="s">
        <v>1048</v>
      </c>
      <c r="Y1862" s="209" t="s">
        <v>89</v>
      </c>
      <c r="Z1862" s="209" t="s">
        <v>198</v>
      </c>
    </row>
    <row r="1863" spans="1:26" s="209" customFormat="1" ht="16.5" customHeight="1" x14ac:dyDescent="0.25">
      <c r="A1863" s="207">
        <v>4347</v>
      </c>
      <c r="B1863" s="208">
        <v>43115</v>
      </c>
      <c r="C1863" s="209" t="s">
        <v>782</v>
      </c>
      <c r="D1863" s="209">
        <v>72.3</v>
      </c>
      <c r="E1863" s="209">
        <v>29</v>
      </c>
      <c r="F1863" s="209" t="s">
        <v>291</v>
      </c>
      <c r="G1863" s="209">
        <v>521333</v>
      </c>
      <c r="H1863" s="209">
        <v>13160</v>
      </c>
      <c r="I1863" s="209">
        <v>16.8</v>
      </c>
      <c r="J1863" s="209">
        <v>115</v>
      </c>
      <c r="K1863" s="209">
        <v>115</v>
      </c>
      <c r="L1863" s="209">
        <v>13.9</v>
      </c>
      <c r="M1863" s="209">
        <v>0.97317744154057773</v>
      </c>
      <c r="N1863" s="209">
        <v>2.1049000000000002</v>
      </c>
      <c r="O1863" s="209">
        <v>2.0432999999999999</v>
      </c>
      <c r="P1863" s="209">
        <v>3.891</v>
      </c>
      <c r="Q1863" s="209">
        <v>3.6629999999999998</v>
      </c>
      <c r="R1863" s="209">
        <v>4.7927</v>
      </c>
      <c r="S1863" s="209">
        <v>0.88600000000000001</v>
      </c>
      <c r="T1863" s="209">
        <v>0.85899999999999999</v>
      </c>
      <c r="U1863" s="209">
        <v>0.84899999999999998</v>
      </c>
      <c r="V1863" s="209">
        <v>0.84899999999999998</v>
      </c>
      <c r="W1863" s="209" t="s">
        <v>148</v>
      </c>
      <c r="X1863" s="209" t="s">
        <v>1048</v>
      </c>
      <c r="Y1863" s="209" t="s">
        <v>89</v>
      </c>
      <c r="Z1863" s="209" t="s">
        <v>198</v>
      </c>
    </row>
    <row r="1864" spans="1:26" s="209" customFormat="1" ht="19.5" customHeight="1" x14ac:dyDescent="0.25">
      <c r="A1864" s="207">
        <v>4346</v>
      </c>
      <c r="B1864" s="208">
        <v>43115</v>
      </c>
      <c r="C1864" s="209" t="s">
        <v>1071</v>
      </c>
      <c r="D1864" s="209">
        <v>73.8</v>
      </c>
      <c r="E1864" s="209">
        <v>40</v>
      </c>
      <c r="F1864" s="209" t="s">
        <v>291</v>
      </c>
      <c r="G1864" s="209">
        <v>521333</v>
      </c>
      <c r="H1864" s="209">
        <v>13160</v>
      </c>
      <c r="I1864" s="209">
        <v>16.899999999999999</v>
      </c>
      <c r="J1864" s="209">
        <v>115</v>
      </c>
      <c r="K1864" s="209">
        <v>115</v>
      </c>
      <c r="L1864" s="209">
        <v>14</v>
      </c>
      <c r="M1864" s="209">
        <v>0.97250859106529208</v>
      </c>
      <c r="N1864" s="209">
        <v>2.0329000000000002</v>
      </c>
      <c r="O1864" s="209">
        <v>1.9637</v>
      </c>
      <c r="P1864" s="209">
        <v>3.5659999999999998</v>
      </c>
      <c r="Q1864" s="209">
        <v>3.323</v>
      </c>
      <c r="R1864" s="209">
        <v>4.7927</v>
      </c>
      <c r="S1864" s="209">
        <v>0.84099999999999997</v>
      </c>
      <c r="T1864" s="209">
        <v>0.81100000000000005</v>
      </c>
      <c r="U1864" s="209">
        <v>0.80300000000000005</v>
      </c>
      <c r="V1864" s="209">
        <v>0.80300000000000005</v>
      </c>
      <c r="W1864" s="209" t="s">
        <v>148</v>
      </c>
      <c r="X1864" s="209" t="s">
        <v>1048</v>
      </c>
      <c r="Y1864" s="209" t="s">
        <v>89</v>
      </c>
      <c r="Z1864" s="209" t="s">
        <v>198</v>
      </c>
    </row>
    <row r="1865" spans="1:26" s="209" customFormat="1" ht="16.5" customHeight="1" x14ac:dyDescent="0.25">
      <c r="A1865" s="207">
        <v>4345</v>
      </c>
      <c r="B1865" s="208">
        <v>43115</v>
      </c>
      <c r="C1865" s="209" t="s">
        <v>655</v>
      </c>
      <c r="D1865" s="209">
        <v>73.8</v>
      </c>
      <c r="E1865" s="209">
        <v>40</v>
      </c>
      <c r="F1865" s="209" t="s">
        <v>291</v>
      </c>
      <c r="G1865" s="209">
        <v>521333</v>
      </c>
      <c r="H1865" s="209">
        <v>13160</v>
      </c>
      <c r="I1865" s="209">
        <v>17</v>
      </c>
      <c r="J1865" s="209">
        <v>115</v>
      </c>
      <c r="K1865" s="209">
        <v>115</v>
      </c>
      <c r="L1865" s="209">
        <v>14.1</v>
      </c>
      <c r="M1865" s="209">
        <v>0.97184065934065933</v>
      </c>
      <c r="N1865" s="209">
        <v>2.0638999999999998</v>
      </c>
      <c r="O1865" s="209">
        <v>1.9962</v>
      </c>
      <c r="P1865" s="209">
        <v>3.4929999999999999</v>
      </c>
      <c r="Q1865" s="209">
        <v>3.3180000000000001</v>
      </c>
      <c r="R1865" s="209">
        <v>4.7927</v>
      </c>
      <c r="S1865" s="209">
        <v>0.81100000000000005</v>
      </c>
      <c r="T1865" s="209">
        <v>0.79700000000000004</v>
      </c>
      <c r="U1865" s="209">
        <v>0.78100000000000003</v>
      </c>
      <c r="V1865" s="209">
        <v>0.78100000000000003</v>
      </c>
      <c r="W1865" s="209" t="s">
        <v>148</v>
      </c>
      <c r="X1865" s="209" t="s">
        <v>1048</v>
      </c>
      <c r="Y1865" s="209" t="s">
        <v>89</v>
      </c>
      <c r="Z1865" s="209" t="s">
        <v>198</v>
      </c>
    </row>
    <row r="1866" spans="1:26" s="209" customFormat="1" ht="16.5" customHeight="1" x14ac:dyDescent="0.25">
      <c r="A1866" s="207">
        <v>4344</v>
      </c>
      <c r="B1866" s="208">
        <v>43115</v>
      </c>
      <c r="C1866" s="209" t="s">
        <v>431</v>
      </c>
      <c r="D1866" s="209">
        <v>73.8</v>
      </c>
      <c r="E1866" s="209">
        <v>40</v>
      </c>
      <c r="F1866" s="209" t="s">
        <v>291</v>
      </c>
      <c r="G1866" s="209">
        <v>521333</v>
      </c>
      <c r="H1866" s="209">
        <v>13160</v>
      </c>
      <c r="I1866" s="209">
        <v>17</v>
      </c>
      <c r="J1866" s="209">
        <v>115</v>
      </c>
      <c r="K1866" s="209">
        <v>115</v>
      </c>
      <c r="L1866" s="209">
        <v>14.1</v>
      </c>
      <c r="M1866" s="209">
        <v>0.97184065934065933</v>
      </c>
      <c r="N1866" s="209">
        <v>2.0528</v>
      </c>
      <c r="O1866" s="209">
        <v>2.0065</v>
      </c>
      <c r="P1866" s="209">
        <v>3.581</v>
      </c>
      <c r="Q1866" s="209">
        <v>3.3769999999999998</v>
      </c>
      <c r="R1866" s="209">
        <v>4.7927</v>
      </c>
      <c r="S1866" s="209">
        <v>0.83599999999999997</v>
      </c>
      <c r="T1866" s="209">
        <v>0.80700000000000005</v>
      </c>
      <c r="U1866" s="209">
        <v>0.79800000000000004</v>
      </c>
      <c r="V1866" s="209">
        <v>0.79800000000000004</v>
      </c>
      <c r="W1866" s="209" t="s">
        <v>148</v>
      </c>
      <c r="X1866" s="209" t="s">
        <v>1048</v>
      </c>
      <c r="Y1866" s="209" t="s">
        <v>89</v>
      </c>
      <c r="Z1866" s="209" t="s">
        <v>198</v>
      </c>
    </row>
    <row r="1867" spans="1:26" s="209" customFormat="1" ht="16.5" customHeight="1" x14ac:dyDescent="0.25">
      <c r="A1867" s="207">
        <v>4343</v>
      </c>
      <c r="B1867" s="208">
        <v>43115</v>
      </c>
      <c r="C1867" s="209" t="s">
        <v>932</v>
      </c>
      <c r="D1867" s="209">
        <v>73.8</v>
      </c>
      <c r="E1867" s="209">
        <v>40</v>
      </c>
      <c r="F1867" s="209" t="s">
        <v>291</v>
      </c>
      <c r="G1867" s="209">
        <v>521333</v>
      </c>
      <c r="H1867" s="209">
        <v>13160</v>
      </c>
      <c r="I1867" s="209">
        <v>16.899999999999999</v>
      </c>
      <c r="J1867" s="209">
        <v>114</v>
      </c>
      <c r="K1867" s="209">
        <v>114</v>
      </c>
      <c r="L1867" s="209">
        <v>14.1</v>
      </c>
      <c r="M1867" s="209">
        <v>0.97184065934065933</v>
      </c>
      <c r="N1867" s="209">
        <v>2.1177999999999999</v>
      </c>
      <c r="O1867" s="209">
        <v>2.0853999999999999</v>
      </c>
      <c r="P1867" s="209">
        <v>3.5110000000000001</v>
      </c>
      <c r="Q1867" s="209">
        <v>3.3639999999999999</v>
      </c>
      <c r="R1867" s="209">
        <v>4.7927</v>
      </c>
      <c r="S1867" s="209">
        <v>0.79500000000000004</v>
      </c>
      <c r="T1867" s="209">
        <v>0.77300000000000002</v>
      </c>
      <c r="U1867" s="209">
        <v>0.76200000000000001</v>
      </c>
      <c r="V1867" s="209">
        <v>0.76200000000000001</v>
      </c>
      <c r="W1867" s="209" t="s">
        <v>148</v>
      </c>
      <c r="X1867" s="209" t="s">
        <v>1048</v>
      </c>
      <c r="Y1867" s="209" t="s">
        <v>89</v>
      </c>
      <c r="Z1867" s="209" t="s">
        <v>198</v>
      </c>
    </row>
    <row r="1868" spans="1:26" s="209" customFormat="1" ht="16.5" customHeight="1" x14ac:dyDescent="0.25">
      <c r="A1868" s="207">
        <v>4342</v>
      </c>
      <c r="B1868" s="208">
        <v>43115</v>
      </c>
      <c r="C1868" s="209" t="s">
        <v>1151</v>
      </c>
      <c r="D1868" s="209">
        <v>73.8</v>
      </c>
      <c r="E1868" s="209">
        <v>40</v>
      </c>
      <c r="F1868" s="209" t="s">
        <v>291</v>
      </c>
      <c r="G1868" s="209">
        <v>521333</v>
      </c>
      <c r="H1868" s="209">
        <v>13160</v>
      </c>
      <c r="I1868" s="209">
        <v>16.899999999999999</v>
      </c>
      <c r="J1868" s="209">
        <v>114</v>
      </c>
      <c r="K1868" s="209">
        <v>114</v>
      </c>
      <c r="L1868" s="209">
        <v>14.1</v>
      </c>
      <c r="M1868" s="209">
        <v>0.97184065934065933</v>
      </c>
      <c r="N1868" s="209">
        <v>2.0548000000000002</v>
      </c>
      <c r="O1868" s="209">
        <v>2.0263</v>
      </c>
      <c r="P1868" s="209">
        <v>3.3849999999999998</v>
      </c>
      <c r="Q1868" s="209">
        <v>3.2669999999999999</v>
      </c>
      <c r="R1868" s="209">
        <v>4.7927</v>
      </c>
      <c r="S1868" s="209">
        <v>0.79</v>
      </c>
      <c r="T1868" s="209">
        <v>0.77300000000000002</v>
      </c>
      <c r="U1868" s="209">
        <v>0.75900000000000001</v>
      </c>
      <c r="V1868" s="209">
        <v>0.75900000000000001</v>
      </c>
      <c r="W1868" s="209" t="s">
        <v>148</v>
      </c>
      <c r="X1868" s="209" t="s">
        <v>1048</v>
      </c>
      <c r="Y1868" s="209" t="s">
        <v>89</v>
      </c>
      <c r="Z1868" s="209" t="s">
        <v>198</v>
      </c>
    </row>
    <row r="1869" spans="1:26" s="209" customFormat="1" ht="16.5" customHeight="1" x14ac:dyDescent="0.25">
      <c r="A1869" s="207">
        <v>4341</v>
      </c>
      <c r="B1869" s="208">
        <v>43115</v>
      </c>
      <c r="C1869" s="209" t="s">
        <v>395</v>
      </c>
      <c r="D1869" s="209">
        <v>68</v>
      </c>
      <c r="E1869" s="209">
        <v>40</v>
      </c>
      <c r="F1869" s="209" t="s">
        <v>187</v>
      </c>
      <c r="G1869" s="209">
        <v>916148</v>
      </c>
      <c r="H1869" s="209">
        <v>13160</v>
      </c>
      <c r="I1869" s="209">
        <v>35.799999999999997</v>
      </c>
      <c r="J1869" s="209">
        <v>79</v>
      </c>
      <c r="K1869" s="209">
        <v>79</v>
      </c>
      <c r="L1869" s="209">
        <v>34.1</v>
      </c>
      <c r="M1869" s="209">
        <v>0.85446859903381644</v>
      </c>
      <c r="N1869" s="209">
        <v>4.9566999999999997</v>
      </c>
      <c r="O1869" s="209">
        <v>4.9175000000000004</v>
      </c>
      <c r="P1869" s="209">
        <v>0.48099999999999998</v>
      </c>
      <c r="Q1869" s="209">
        <v>0.40400000000000003</v>
      </c>
      <c r="R1869" s="209">
        <v>4.7927</v>
      </c>
      <c r="S1869" s="209">
        <v>4.7E-2</v>
      </c>
      <c r="T1869" s="209">
        <v>3.9E-2</v>
      </c>
      <c r="U1869" s="209">
        <v>3.6999999999999998E-2</v>
      </c>
      <c r="V1869" s="209">
        <v>3.6999999999999998E-2</v>
      </c>
      <c r="W1869" s="209" t="s">
        <v>148</v>
      </c>
      <c r="X1869" s="209" t="s">
        <v>1048</v>
      </c>
      <c r="Y1869" s="209" t="s">
        <v>89</v>
      </c>
      <c r="Z1869" s="209" t="s">
        <v>207</v>
      </c>
    </row>
    <row r="1870" spans="1:26" s="209" customFormat="1" ht="16.5" customHeight="1" x14ac:dyDescent="0.25">
      <c r="A1870" s="207">
        <v>4340</v>
      </c>
      <c r="B1870" s="208">
        <v>43115</v>
      </c>
      <c r="C1870" s="209" t="s">
        <v>461</v>
      </c>
      <c r="D1870" s="209">
        <v>68.900000000000006</v>
      </c>
      <c r="E1870" s="209">
        <v>60</v>
      </c>
      <c r="F1870" s="209" t="s">
        <v>193</v>
      </c>
      <c r="G1870" s="209">
        <v>625212</v>
      </c>
      <c r="H1870" s="209">
        <v>13160</v>
      </c>
      <c r="I1870" s="209">
        <v>21.7</v>
      </c>
      <c r="J1870" s="209">
        <v>114</v>
      </c>
      <c r="K1870" s="209">
        <v>114</v>
      </c>
      <c r="L1870" s="209">
        <v>18.600000000000001</v>
      </c>
      <c r="M1870" s="209">
        <v>0.94270486342438375</v>
      </c>
      <c r="N1870" s="209">
        <v>5.0972</v>
      </c>
      <c r="O1870" s="209">
        <v>5.0335999999999999</v>
      </c>
      <c r="P1870" s="209">
        <v>0.91400000000000003</v>
      </c>
      <c r="Q1870" s="209">
        <v>0.79200000000000004</v>
      </c>
      <c r="R1870" s="209">
        <v>4.7927</v>
      </c>
      <c r="S1870" s="209">
        <v>8.5999999999999993E-2</v>
      </c>
      <c r="T1870" s="209">
        <v>7.4999999999999997E-2</v>
      </c>
      <c r="U1870" s="209">
        <v>7.5999999999999998E-2</v>
      </c>
      <c r="V1870" s="209">
        <v>7.5999999999999998E-2</v>
      </c>
      <c r="W1870" s="209" t="s">
        <v>148</v>
      </c>
      <c r="X1870" s="209" t="s">
        <v>1048</v>
      </c>
      <c r="Y1870" s="209" t="s">
        <v>89</v>
      </c>
      <c r="Z1870" s="209" t="s">
        <v>198</v>
      </c>
    </row>
    <row r="1871" spans="1:26" s="209" customFormat="1" ht="16.5" customHeight="1" x14ac:dyDescent="0.25">
      <c r="A1871" s="207">
        <v>4339</v>
      </c>
      <c r="B1871" s="208">
        <v>43115</v>
      </c>
      <c r="C1871" s="209" t="s">
        <v>1150</v>
      </c>
      <c r="D1871" s="209">
        <v>68.900000000000006</v>
      </c>
      <c r="E1871" s="209">
        <v>60</v>
      </c>
      <c r="F1871" s="209" t="s">
        <v>193</v>
      </c>
      <c r="G1871" s="209">
        <v>625212</v>
      </c>
      <c r="H1871" s="209">
        <v>13160</v>
      </c>
      <c r="I1871" s="209">
        <v>21.8</v>
      </c>
      <c r="J1871" s="209">
        <v>114</v>
      </c>
      <c r="K1871" s="209">
        <v>114</v>
      </c>
      <c r="L1871" s="209">
        <v>18.7</v>
      </c>
      <c r="M1871" s="209">
        <v>0.94207723035952073</v>
      </c>
      <c r="N1871" s="209">
        <v>5.1257999999999999</v>
      </c>
      <c r="O1871" s="209">
        <v>5.0853999999999999</v>
      </c>
      <c r="P1871" s="209">
        <v>0.63100000000000001</v>
      </c>
      <c r="Q1871" s="209">
        <v>0.54700000000000004</v>
      </c>
      <c r="R1871" s="209">
        <v>4.7927</v>
      </c>
      <c r="S1871" s="209">
        <v>5.8999999999999997E-2</v>
      </c>
      <c r="T1871" s="209">
        <v>5.1999999999999998E-2</v>
      </c>
      <c r="U1871" s="209">
        <v>5.1999999999999998E-2</v>
      </c>
      <c r="V1871" s="209">
        <v>5.1999999999999998E-2</v>
      </c>
      <c r="W1871" s="209" t="s">
        <v>148</v>
      </c>
      <c r="X1871" s="209" t="s">
        <v>1048</v>
      </c>
      <c r="Y1871" s="209" t="s">
        <v>89</v>
      </c>
      <c r="Z1871" s="209" t="s">
        <v>198</v>
      </c>
    </row>
    <row r="1872" spans="1:26" s="209" customFormat="1" ht="16.5" customHeight="1" x14ac:dyDescent="0.25">
      <c r="A1872" s="207">
        <v>4338</v>
      </c>
      <c r="B1872" s="208">
        <v>43115</v>
      </c>
      <c r="C1872" s="209" t="s">
        <v>709</v>
      </c>
      <c r="D1872" s="209">
        <v>68.900000000000006</v>
      </c>
      <c r="E1872" s="209">
        <v>60</v>
      </c>
      <c r="F1872" s="209" t="s">
        <v>187</v>
      </c>
      <c r="G1872" s="209">
        <v>916148</v>
      </c>
      <c r="H1872" s="209">
        <v>13160</v>
      </c>
      <c r="I1872" s="209">
        <v>35.6</v>
      </c>
      <c r="J1872" s="209">
        <v>80.5</v>
      </c>
      <c r="K1872" s="209">
        <v>80.5</v>
      </c>
      <c r="L1872" s="209">
        <v>33.799999999999997</v>
      </c>
      <c r="M1872" s="209">
        <v>0.85601935874168178</v>
      </c>
      <c r="N1872" s="209">
        <v>5.0365000000000002</v>
      </c>
      <c r="O1872" s="209">
        <v>4.9968000000000004</v>
      </c>
      <c r="P1872" s="209">
        <v>0.41399999999999998</v>
      </c>
      <c r="Q1872" s="209">
        <v>0.35099999999999998</v>
      </c>
      <c r="R1872" s="209">
        <v>4.7927</v>
      </c>
      <c r="S1872" s="209">
        <v>3.9E-2</v>
      </c>
      <c r="T1872" s="209">
        <v>3.4000000000000002E-2</v>
      </c>
      <c r="U1872" s="209">
        <v>3.1E-2</v>
      </c>
      <c r="V1872" s="209">
        <v>3.1E-2</v>
      </c>
      <c r="W1872" s="209" t="s">
        <v>148</v>
      </c>
      <c r="X1872" s="209" t="s">
        <v>1048</v>
      </c>
      <c r="Y1872" s="209" t="s">
        <v>89</v>
      </c>
      <c r="Z1872" s="209" t="s">
        <v>207</v>
      </c>
    </row>
    <row r="1873" spans="1:26" s="209" customFormat="1" ht="16.5" customHeight="1" x14ac:dyDescent="0.25">
      <c r="A1873" s="207">
        <v>4337</v>
      </c>
      <c r="B1873" s="208">
        <v>43115</v>
      </c>
      <c r="C1873" s="209" t="s">
        <v>1149</v>
      </c>
      <c r="D1873" s="209">
        <v>68.900000000000006</v>
      </c>
      <c r="E1873" s="209">
        <v>60</v>
      </c>
      <c r="F1873" s="209" t="s">
        <v>187</v>
      </c>
      <c r="G1873" s="209">
        <v>916148</v>
      </c>
      <c r="H1873" s="209">
        <v>13160</v>
      </c>
      <c r="I1873" s="209">
        <v>35.6</v>
      </c>
      <c r="J1873" s="209">
        <v>80</v>
      </c>
      <c r="K1873" s="209">
        <v>80</v>
      </c>
      <c r="L1873" s="209">
        <v>33.799999999999997</v>
      </c>
      <c r="M1873" s="209">
        <v>0.85601935874168178</v>
      </c>
      <c r="N1873" s="209">
        <v>5.0472999999999999</v>
      </c>
      <c r="O1873" s="209">
        <v>5.0194999999999999</v>
      </c>
      <c r="P1873" s="209">
        <v>0.28499999999999998</v>
      </c>
      <c r="Q1873" s="209">
        <v>0.247</v>
      </c>
      <c r="R1873" s="209">
        <v>4.7927</v>
      </c>
      <c r="S1873" s="209">
        <v>2.7E-2</v>
      </c>
      <c r="T1873" s="209">
        <v>2.4E-2</v>
      </c>
      <c r="U1873" s="209">
        <v>2.1999999999999999E-2</v>
      </c>
      <c r="V1873" s="209">
        <v>2.1999999999999999E-2</v>
      </c>
      <c r="W1873" s="209" t="s">
        <v>148</v>
      </c>
      <c r="X1873" s="209" t="s">
        <v>1048</v>
      </c>
      <c r="Y1873" s="209" t="s">
        <v>89</v>
      </c>
      <c r="Z1873" s="209" t="s">
        <v>207</v>
      </c>
    </row>
    <row r="1874" spans="1:26" s="209" customFormat="1" ht="16.5" customHeight="1" x14ac:dyDescent="0.25">
      <c r="A1874" s="207">
        <v>4336</v>
      </c>
      <c r="B1874" s="208">
        <v>43114</v>
      </c>
      <c r="C1874" s="209" t="s">
        <v>1139</v>
      </c>
      <c r="D1874" s="209">
        <v>71.2</v>
      </c>
      <c r="E1874" s="209">
        <v>40</v>
      </c>
      <c r="F1874" s="209" t="s">
        <v>291</v>
      </c>
      <c r="G1874" s="209">
        <v>521333</v>
      </c>
      <c r="H1874" s="209">
        <v>13160</v>
      </c>
      <c r="I1874" s="209">
        <v>16.8</v>
      </c>
      <c r="J1874" s="209">
        <v>115</v>
      </c>
      <c r="K1874" s="209">
        <v>115</v>
      </c>
      <c r="L1874" s="209">
        <v>13.9</v>
      </c>
      <c r="M1874" s="209">
        <v>0.97317744154057773</v>
      </c>
      <c r="N1874" s="209">
        <v>2.0647000000000002</v>
      </c>
      <c r="O1874" s="209">
        <v>2.0352999999999999</v>
      </c>
      <c r="P1874" s="209">
        <v>1.954</v>
      </c>
      <c r="Q1874" s="209">
        <v>1.873</v>
      </c>
      <c r="R1874" s="209">
        <v>4.8821000000000003</v>
      </c>
      <c r="S1874" s="209">
        <v>0.46200000000000002</v>
      </c>
      <c r="T1874" s="209">
        <v>0.44900000000000001</v>
      </c>
      <c r="U1874" s="209">
        <v>0.443</v>
      </c>
      <c r="V1874" s="209">
        <v>0.443</v>
      </c>
      <c r="W1874" s="209" t="s">
        <v>148</v>
      </c>
      <c r="X1874" s="209" t="s">
        <v>1048</v>
      </c>
      <c r="Y1874" s="209" t="s">
        <v>89</v>
      </c>
      <c r="Z1874" s="209" t="s">
        <v>198</v>
      </c>
    </row>
    <row r="1875" spans="1:26" s="209" customFormat="1" ht="16.5" customHeight="1" x14ac:dyDescent="0.25">
      <c r="A1875" s="207">
        <v>4335</v>
      </c>
      <c r="B1875" s="208">
        <v>43114</v>
      </c>
      <c r="C1875" s="209" t="s">
        <v>403</v>
      </c>
      <c r="D1875" s="209">
        <v>71.2</v>
      </c>
      <c r="E1875" s="209">
        <v>40</v>
      </c>
      <c r="F1875" s="209" t="s">
        <v>291</v>
      </c>
      <c r="G1875" s="209">
        <v>521333</v>
      </c>
      <c r="H1875" s="209">
        <v>13160</v>
      </c>
      <c r="I1875" s="209">
        <v>16.8</v>
      </c>
      <c r="J1875" s="209">
        <v>115</v>
      </c>
      <c r="K1875" s="209">
        <v>115</v>
      </c>
      <c r="L1875" s="209">
        <v>13.9</v>
      </c>
      <c r="M1875" s="209">
        <v>0.97317744154057773</v>
      </c>
      <c r="N1875" s="209">
        <v>1.9923</v>
      </c>
      <c r="O1875" s="209">
        <v>1.9671000000000001</v>
      </c>
      <c r="P1875" s="209">
        <v>1.8560000000000001</v>
      </c>
      <c r="Q1875" s="209">
        <v>1.742</v>
      </c>
      <c r="R1875" s="209">
        <v>4.8821000000000003</v>
      </c>
      <c r="S1875" s="209">
        <v>0.45500000000000002</v>
      </c>
      <c r="T1875" s="209">
        <v>0.432</v>
      </c>
      <c r="U1875" s="209">
        <v>0.432</v>
      </c>
      <c r="V1875" s="209">
        <v>0.432</v>
      </c>
      <c r="W1875" s="209" t="s">
        <v>148</v>
      </c>
      <c r="X1875" s="209" t="s">
        <v>1048</v>
      </c>
      <c r="Y1875" s="209" t="s">
        <v>89</v>
      </c>
      <c r="Z1875" s="209" t="s">
        <v>198</v>
      </c>
    </row>
    <row r="1876" spans="1:26" s="209" customFormat="1" ht="16.5" customHeight="1" x14ac:dyDescent="0.25">
      <c r="A1876" s="207">
        <v>4334</v>
      </c>
      <c r="B1876" s="208">
        <v>43114</v>
      </c>
      <c r="C1876" s="209" t="s">
        <v>1148</v>
      </c>
      <c r="D1876" s="209">
        <v>71.400000000000006</v>
      </c>
      <c r="E1876" s="209">
        <v>42</v>
      </c>
      <c r="F1876" s="209" t="s">
        <v>291</v>
      </c>
      <c r="G1876" s="209">
        <v>521333</v>
      </c>
      <c r="H1876" s="209">
        <v>13160</v>
      </c>
      <c r="I1876" s="209">
        <v>17.100000000000001</v>
      </c>
      <c r="J1876" s="209">
        <v>115</v>
      </c>
      <c r="K1876" s="209">
        <v>115</v>
      </c>
      <c r="L1876" s="209">
        <v>14.2</v>
      </c>
      <c r="M1876" s="209">
        <v>0.97117364447494858</v>
      </c>
      <c r="N1876" s="209">
        <v>2.1356999999999999</v>
      </c>
      <c r="O1876" s="209">
        <v>2.0834999999999999</v>
      </c>
      <c r="P1876" s="209">
        <v>2.1539999999999999</v>
      </c>
      <c r="Q1876" s="209">
        <v>1.992</v>
      </c>
      <c r="R1876" s="209">
        <v>4.8821000000000003</v>
      </c>
      <c r="S1876" s="209">
        <v>0.49199999999999999</v>
      </c>
      <c r="T1876" s="209">
        <v>0.46700000000000003</v>
      </c>
      <c r="U1876" s="209">
        <v>0.46600000000000003</v>
      </c>
      <c r="V1876" s="209">
        <v>0.46600000000000003</v>
      </c>
      <c r="W1876" s="209" t="s">
        <v>148</v>
      </c>
      <c r="X1876" s="209" t="s">
        <v>1048</v>
      </c>
      <c r="Y1876" s="209" t="s">
        <v>89</v>
      </c>
      <c r="Z1876" s="209" t="s">
        <v>198</v>
      </c>
    </row>
    <row r="1877" spans="1:26" s="209" customFormat="1" ht="16.5" customHeight="1" x14ac:dyDescent="0.25">
      <c r="A1877" s="207">
        <v>4333</v>
      </c>
      <c r="B1877" s="208">
        <v>43114</v>
      </c>
      <c r="C1877" s="209" t="s">
        <v>1147</v>
      </c>
      <c r="D1877" s="209">
        <v>71.400000000000006</v>
      </c>
      <c r="E1877" s="209">
        <v>42</v>
      </c>
      <c r="F1877" s="209" t="s">
        <v>291</v>
      </c>
      <c r="G1877" s="209">
        <v>521333</v>
      </c>
      <c r="H1877" s="209">
        <v>13160</v>
      </c>
      <c r="I1877" s="209">
        <v>17.100000000000001</v>
      </c>
      <c r="J1877" s="209">
        <v>115</v>
      </c>
      <c r="K1877" s="209">
        <v>115</v>
      </c>
      <c r="L1877" s="209">
        <v>14.2</v>
      </c>
      <c r="M1877" s="209">
        <v>0.97117364447494858</v>
      </c>
      <c r="N1877" s="209">
        <v>1.9637</v>
      </c>
      <c r="O1877" s="209">
        <v>1.9275</v>
      </c>
      <c r="P1877" s="209">
        <v>1.9390000000000001</v>
      </c>
      <c r="Q1877" s="209">
        <v>1.821</v>
      </c>
      <c r="R1877" s="209">
        <v>4.8821000000000003</v>
      </c>
      <c r="S1877" s="209">
        <v>0.48199999999999998</v>
      </c>
      <c r="T1877" s="209">
        <v>0.46100000000000002</v>
      </c>
      <c r="U1877" s="209">
        <v>0.45800000000000002</v>
      </c>
      <c r="V1877" s="209">
        <v>0.45800000000000002</v>
      </c>
      <c r="W1877" s="209" t="s">
        <v>148</v>
      </c>
      <c r="X1877" s="209" t="s">
        <v>1048</v>
      </c>
      <c r="Y1877" s="209" t="s">
        <v>89</v>
      </c>
      <c r="Z1877" s="209" t="s">
        <v>198</v>
      </c>
    </row>
    <row r="1878" spans="1:26" s="209" customFormat="1" ht="16.5" customHeight="1" x14ac:dyDescent="0.25">
      <c r="A1878" s="207">
        <v>4332</v>
      </c>
      <c r="B1878" s="208">
        <v>43114</v>
      </c>
      <c r="C1878" s="209" t="s">
        <v>302</v>
      </c>
      <c r="D1878" s="209">
        <v>71.900000000000006</v>
      </c>
      <c r="E1878" s="209">
        <v>42</v>
      </c>
      <c r="F1878" s="209" t="s">
        <v>291</v>
      </c>
      <c r="G1878" s="209">
        <v>521333</v>
      </c>
      <c r="H1878" s="209">
        <v>13160</v>
      </c>
      <c r="I1878" s="209">
        <v>16.899999999999999</v>
      </c>
      <c r="J1878" s="209">
        <v>115</v>
      </c>
      <c r="K1878" s="209">
        <v>115</v>
      </c>
      <c r="L1878" s="209">
        <v>14</v>
      </c>
      <c r="M1878" s="209">
        <v>0.97250859106529208</v>
      </c>
      <c r="N1878" s="209">
        <v>2.0234999999999999</v>
      </c>
      <c r="O1878" s="209">
        <v>1.9605999999999999</v>
      </c>
      <c r="P1878" s="209">
        <v>1.891</v>
      </c>
      <c r="Q1878" s="209">
        <v>1.7649999999999999</v>
      </c>
      <c r="R1878" s="209">
        <v>4.8821000000000003</v>
      </c>
      <c r="S1878" s="209">
        <v>0.45600000000000002</v>
      </c>
      <c r="T1878" s="209">
        <v>0.44</v>
      </c>
      <c r="U1878" s="209">
        <v>0.436</v>
      </c>
      <c r="V1878" s="209">
        <v>0.436</v>
      </c>
      <c r="W1878" s="209" t="s">
        <v>148</v>
      </c>
      <c r="X1878" s="209" t="s">
        <v>1048</v>
      </c>
      <c r="Y1878" s="209" t="s">
        <v>89</v>
      </c>
      <c r="Z1878" s="209" t="s">
        <v>198</v>
      </c>
    </row>
    <row r="1879" spans="1:26" s="209" customFormat="1" ht="16.5" customHeight="1" x14ac:dyDescent="0.25">
      <c r="A1879" s="207">
        <v>4331</v>
      </c>
      <c r="B1879" s="208">
        <v>43114</v>
      </c>
      <c r="C1879" s="209" t="s">
        <v>1146</v>
      </c>
      <c r="D1879" s="209">
        <v>71.900000000000006</v>
      </c>
      <c r="E1879" s="209">
        <v>42</v>
      </c>
      <c r="F1879" s="209" t="s">
        <v>291</v>
      </c>
      <c r="G1879" s="209">
        <v>521333</v>
      </c>
      <c r="H1879" s="209">
        <v>13160</v>
      </c>
      <c r="I1879" s="209">
        <v>16.899999999999999</v>
      </c>
      <c r="J1879" s="209">
        <v>115</v>
      </c>
      <c r="K1879" s="209">
        <v>115</v>
      </c>
      <c r="L1879" s="209">
        <v>14</v>
      </c>
      <c r="M1879" s="209">
        <v>0.97250859106529208</v>
      </c>
      <c r="N1879" s="209">
        <v>1.9818</v>
      </c>
      <c r="O1879" s="209">
        <v>1.9433</v>
      </c>
      <c r="P1879" s="209">
        <v>1.893</v>
      </c>
      <c r="Q1879" s="209">
        <v>1.7669999999999999</v>
      </c>
      <c r="R1879" s="209">
        <v>4.8821000000000003</v>
      </c>
      <c r="S1879" s="209">
        <v>0.46600000000000003</v>
      </c>
      <c r="T1879" s="209">
        <v>0.44400000000000001</v>
      </c>
      <c r="U1879" s="209">
        <v>0.442</v>
      </c>
      <c r="V1879" s="209">
        <v>0.442</v>
      </c>
      <c r="W1879" s="209" t="s">
        <v>148</v>
      </c>
      <c r="X1879" s="209" t="s">
        <v>1048</v>
      </c>
      <c r="Y1879" s="209" t="s">
        <v>89</v>
      </c>
      <c r="Z1879" s="209" t="s">
        <v>198</v>
      </c>
    </row>
    <row r="1880" spans="1:26" s="209" customFormat="1" ht="16.5" customHeight="1" x14ac:dyDescent="0.25">
      <c r="A1880" s="207">
        <v>4330</v>
      </c>
      <c r="B1880" s="208">
        <v>43114</v>
      </c>
      <c r="C1880" s="209" t="s">
        <v>485</v>
      </c>
      <c r="D1880" s="209">
        <v>69.5</v>
      </c>
      <c r="E1880" s="209">
        <v>39</v>
      </c>
      <c r="F1880" s="209" t="s">
        <v>291</v>
      </c>
      <c r="G1880" s="209">
        <v>521333</v>
      </c>
      <c r="H1880" s="209">
        <v>13160</v>
      </c>
      <c r="I1880" s="209">
        <v>17</v>
      </c>
      <c r="J1880" s="209">
        <v>114</v>
      </c>
      <c r="K1880" s="209">
        <v>114</v>
      </c>
      <c r="L1880" s="209">
        <v>14.2</v>
      </c>
      <c r="M1880" s="209">
        <v>0.97117364447494858</v>
      </c>
      <c r="N1880" s="209">
        <v>2.0183</v>
      </c>
      <c r="O1880" s="209">
        <v>1.9879</v>
      </c>
      <c r="P1880" s="209">
        <v>2.0139999999999998</v>
      </c>
      <c r="Q1880" s="209">
        <v>1.903</v>
      </c>
      <c r="R1880" s="209">
        <v>4.8821000000000003</v>
      </c>
      <c r="S1880" s="209">
        <v>0.48699999999999999</v>
      </c>
      <c r="T1880" s="209">
        <v>0.46700000000000003</v>
      </c>
      <c r="U1880" s="209">
        <v>0.46300000000000002</v>
      </c>
      <c r="V1880" s="209">
        <v>0.46300000000000002</v>
      </c>
      <c r="W1880" s="209" t="s">
        <v>148</v>
      </c>
      <c r="X1880" s="209" t="s">
        <v>1048</v>
      </c>
      <c r="Y1880" s="209" t="s">
        <v>89</v>
      </c>
      <c r="Z1880" s="209" t="s">
        <v>198</v>
      </c>
    </row>
    <row r="1881" spans="1:26" s="209" customFormat="1" ht="16.5" customHeight="1" x14ac:dyDescent="0.25">
      <c r="A1881" s="207">
        <v>4329</v>
      </c>
      <c r="B1881" s="208">
        <v>43114</v>
      </c>
      <c r="C1881" s="209" t="s">
        <v>767</v>
      </c>
      <c r="D1881" s="209">
        <v>69.5</v>
      </c>
      <c r="E1881" s="209">
        <v>39</v>
      </c>
      <c r="F1881" s="209" t="s">
        <v>291</v>
      </c>
      <c r="G1881" s="209">
        <v>521333</v>
      </c>
      <c r="H1881" s="209">
        <v>13160</v>
      </c>
      <c r="I1881" s="209">
        <v>16.7</v>
      </c>
      <c r="J1881" s="209">
        <v>114</v>
      </c>
      <c r="K1881" s="209">
        <v>114</v>
      </c>
      <c r="L1881" s="209">
        <v>13.9</v>
      </c>
      <c r="M1881" s="209">
        <v>0.97317744154057773</v>
      </c>
      <c r="N1881" s="209">
        <v>2.1528999999999998</v>
      </c>
      <c r="O1881" s="209">
        <v>2.0872000000000002</v>
      </c>
      <c r="P1881" s="209">
        <v>2.173</v>
      </c>
      <c r="Q1881" s="209">
        <v>2.0779999999999998</v>
      </c>
      <c r="R1881" s="209">
        <v>4.8821000000000003</v>
      </c>
      <c r="S1881" s="209">
        <v>0.49299999999999999</v>
      </c>
      <c r="T1881" s="209">
        <v>0.48599999999999999</v>
      </c>
      <c r="U1881" s="209">
        <v>0.47599999999999998</v>
      </c>
      <c r="V1881" s="209">
        <v>0.47599999999999998</v>
      </c>
      <c r="W1881" s="209" t="s">
        <v>148</v>
      </c>
      <c r="X1881" s="209" t="s">
        <v>1048</v>
      </c>
      <c r="Y1881" s="209" t="s">
        <v>89</v>
      </c>
      <c r="Z1881" s="209" t="s">
        <v>198</v>
      </c>
    </row>
    <row r="1882" spans="1:26" s="209" customFormat="1" ht="16.5" customHeight="1" x14ac:dyDescent="0.25">
      <c r="A1882" s="207">
        <v>4328</v>
      </c>
      <c r="B1882" s="208">
        <v>43114</v>
      </c>
      <c r="C1882" s="209" t="s">
        <v>1145</v>
      </c>
      <c r="D1882" s="209">
        <v>69.599999999999994</v>
      </c>
      <c r="E1882" s="209">
        <v>39</v>
      </c>
      <c r="F1882" s="209" t="s">
        <v>291</v>
      </c>
      <c r="G1882" s="209">
        <v>521333</v>
      </c>
      <c r="H1882" s="209">
        <v>13160</v>
      </c>
      <c r="I1882" s="209">
        <v>16.899999999999999</v>
      </c>
      <c r="J1882" s="209">
        <v>114</v>
      </c>
      <c r="K1882" s="209">
        <v>114</v>
      </c>
      <c r="L1882" s="209">
        <v>14.1</v>
      </c>
      <c r="M1882" s="209">
        <v>0.97184065934065933</v>
      </c>
      <c r="N1882" s="209">
        <v>2.0937000000000001</v>
      </c>
      <c r="O1882" s="209">
        <v>2.0586000000000002</v>
      </c>
      <c r="P1882" s="209">
        <v>1.9750000000000001</v>
      </c>
      <c r="Q1882" s="209">
        <v>1.8819999999999999</v>
      </c>
      <c r="R1882" s="209">
        <v>4.8821000000000003</v>
      </c>
      <c r="S1882" s="209">
        <v>0.46100000000000002</v>
      </c>
      <c r="T1882" s="209">
        <v>0.44600000000000001</v>
      </c>
      <c r="U1882" s="209">
        <v>0.441</v>
      </c>
      <c r="V1882" s="209">
        <v>0.441</v>
      </c>
      <c r="W1882" s="209" t="s">
        <v>148</v>
      </c>
      <c r="X1882" s="209" t="s">
        <v>1048</v>
      </c>
      <c r="Y1882" s="209" t="s">
        <v>89</v>
      </c>
      <c r="Z1882" s="209" t="s">
        <v>198</v>
      </c>
    </row>
    <row r="1883" spans="1:26" s="209" customFormat="1" ht="16.5" customHeight="1" x14ac:dyDescent="0.25">
      <c r="A1883" s="207">
        <v>4327</v>
      </c>
      <c r="B1883" s="208">
        <v>43114</v>
      </c>
      <c r="C1883" s="209" t="s">
        <v>1144</v>
      </c>
      <c r="D1883" s="209">
        <v>69.599999999999994</v>
      </c>
      <c r="E1883" s="209">
        <v>39</v>
      </c>
      <c r="F1883" s="209" t="s">
        <v>291</v>
      </c>
      <c r="G1883" s="209">
        <v>521333</v>
      </c>
      <c r="H1883" s="209">
        <v>13160</v>
      </c>
      <c r="I1883" s="209">
        <v>16.8</v>
      </c>
      <c r="J1883" s="209">
        <v>114</v>
      </c>
      <c r="K1883" s="209">
        <v>114</v>
      </c>
      <c r="L1883" s="209">
        <v>14</v>
      </c>
      <c r="M1883" s="209">
        <v>0.97250859106529208</v>
      </c>
      <c r="N1883" s="209">
        <v>2.1164000000000001</v>
      </c>
      <c r="O1883" s="209">
        <v>2.0857000000000001</v>
      </c>
      <c r="P1883" s="209">
        <v>1.984</v>
      </c>
      <c r="Q1883" s="209">
        <v>1.879</v>
      </c>
      <c r="R1883" s="209">
        <v>4.8821000000000003</v>
      </c>
      <c r="S1883" s="209">
        <v>0.45800000000000002</v>
      </c>
      <c r="T1883" s="209">
        <v>0.44</v>
      </c>
      <c r="U1883" s="209">
        <v>0.437</v>
      </c>
      <c r="V1883" s="209">
        <v>0.437</v>
      </c>
      <c r="W1883" s="209" t="s">
        <v>148</v>
      </c>
      <c r="X1883" s="209" t="s">
        <v>1048</v>
      </c>
      <c r="Y1883" s="209" t="s">
        <v>89</v>
      </c>
      <c r="Z1883" s="209" t="s">
        <v>198</v>
      </c>
    </row>
    <row r="1884" spans="1:26" s="209" customFormat="1" ht="16.5" customHeight="1" x14ac:dyDescent="0.25">
      <c r="A1884" s="207">
        <v>4326</v>
      </c>
      <c r="B1884" s="208">
        <v>43114</v>
      </c>
      <c r="C1884" s="209" t="s">
        <v>1143</v>
      </c>
      <c r="D1884" s="209">
        <v>69.599999999999994</v>
      </c>
      <c r="E1884" s="209">
        <v>39</v>
      </c>
      <c r="F1884" s="209" t="s">
        <v>291</v>
      </c>
      <c r="G1884" s="209">
        <v>521333</v>
      </c>
      <c r="H1884" s="209">
        <v>13160</v>
      </c>
      <c r="I1884" s="209">
        <v>16.8</v>
      </c>
      <c r="J1884" s="209">
        <v>114</v>
      </c>
      <c r="K1884" s="209">
        <v>114</v>
      </c>
      <c r="L1884" s="209">
        <v>14</v>
      </c>
      <c r="M1884" s="209">
        <v>0.97250859106529208</v>
      </c>
      <c r="N1884" s="209">
        <v>2.0518999999999998</v>
      </c>
      <c r="O1884" s="209">
        <v>1.9964999999999999</v>
      </c>
      <c r="P1884" s="209">
        <v>1.8520000000000001</v>
      </c>
      <c r="Q1884" s="209">
        <v>1.756</v>
      </c>
      <c r="R1884" s="209">
        <v>4.8821000000000003</v>
      </c>
      <c r="S1884" s="209">
        <v>0.441</v>
      </c>
      <c r="T1884" s="209">
        <v>0.42899999999999999</v>
      </c>
      <c r="U1884" s="209">
        <v>0.42299999999999999</v>
      </c>
      <c r="V1884" s="209">
        <v>0.42299999999999999</v>
      </c>
      <c r="W1884" s="209" t="s">
        <v>148</v>
      </c>
      <c r="X1884" s="209" t="s">
        <v>1048</v>
      </c>
      <c r="Y1884" s="209" t="s">
        <v>89</v>
      </c>
      <c r="Z1884" s="209" t="s">
        <v>198</v>
      </c>
    </row>
    <row r="1885" spans="1:26" s="209" customFormat="1" ht="16.5" customHeight="1" x14ac:dyDescent="0.25">
      <c r="A1885" s="207">
        <v>4325</v>
      </c>
      <c r="B1885" s="208">
        <v>43114</v>
      </c>
      <c r="C1885" s="209" t="s">
        <v>389</v>
      </c>
      <c r="D1885" s="209">
        <v>69.599999999999994</v>
      </c>
      <c r="E1885" s="209">
        <v>39</v>
      </c>
      <c r="F1885" s="209" t="s">
        <v>291</v>
      </c>
      <c r="G1885" s="209">
        <v>521333</v>
      </c>
      <c r="H1885" s="209">
        <v>13160</v>
      </c>
      <c r="I1885" s="209">
        <v>17</v>
      </c>
      <c r="J1885" s="209">
        <v>114</v>
      </c>
      <c r="K1885" s="209">
        <v>114</v>
      </c>
      <c r="L1885" s="209">
        <v>14.2</v>
      </c>
      <c r="M1885" s="209">
        <v>0.97117364447494858</v>
      </c>
      <c r="N1885" s="209">
        <v>2.0861000000000001</v>
      </c>
      <c r="O1885" s="209">
        <v>2.0583999999999998</v>
      </c>
      <c r="P1885" s="209">
        <v>2.0539999999999998</v>
      </c>
      <c r="Q1885" s="209">
        <v>1.9330000000000001</v>
      </c>
      <c r="R1885" s="209">
        <v>4.8821000000000003</v>
      </c>
      <c r="S1885" s="209">
        <v>0.48099999999999998</v>
      </c>
      <c r="T1885" s="209">
        <v>0.45800000000000002</v>
      </c>
      <c r="U1885" s="209">
        <v>0.45600000000000002</v>
      </c>
      <c r="V1885" s="209">
        <v>0.45600000000000002</v>
      </c>
      <c r="W1885" s="209" t="s">
        <v>148</v>
      </c>
      <c r="X1885" s="209" t="s">
        <v>1048</v>
      </c>
      <c r="Y1885" s="209" t="s">
        <v>89</v>
      </c>
      <c r="Z1885" s="209" t="s">
        <v>198</v>
      </c>
    </row>
    <row r="1886" spans="1:26" s="209" customFormat="1" ht="16.5" customHeight="1" x14ac:dyDescent="0.25">
      <c r="A1886" s="207">
        <v>4324</v>
      </c>
      <c r="B1886" s="208">
        <v>43114</v>
      </c>
      <c r="C1886" s="209" t="s">
        <v>1142</v>
      </c>
      <c r="D1886" s="209">
        <v>68.7</v>
      </c>
      <c r="E1886" s="209">
        <v>35</v>
      </c>
      <c r="F1886" s="209" t="s">
        <v>187</v>
      </c>
      <c r="G1886" s="209">
        <v>916148</v>
      </c>
      <c r="H1886" s="209">
        <v>13160</v>
      </c>
      <c r="I1886" s="209">
        <v>35.4</v>
      </c>
      <c r="J1886" s="209">
        <v>79</v>
      </c>
      <c r="K1886" s="209">
        <v>79</v>
      </c>
      <c r="L1886" s="209">
        <v>33.700000000000003</v>
      </c>
      <c r="M1886" s="209">
        <v>0.85653753026634394</v>
      </c>
      <c r="N1886" s="209">
        <v>4.9759000000000002</v>
      </c>
      <c r="O1886" s="209">
        <v>4.8628</v>
      </c>
      <c r="P1886" s="209">
        <v>0.34200000000000003</v>
      </c>
      <c r="Q1886" s="209">
        <v>0.27800000000000002</v>
      </c>
      <c r="R1886" s="209">
        <v>4.8821000000000003</v>
      </c>
      <c r="S1886" s="209">
        <v>3.4000000000000002E-2</v>
      </c>
      <c r="T1886" s="209">
        <v>2.8000000000000001E-2</v>
      </c>
      <c r="U1886" s="209">
        <v>2.7E-2</v>
      </c>
      <c r="V1886" s="209">
        <v>2.7E-2</v>
      </c>
      <c r="W1886" s="209" t="s">
        <v>148</v>
      </c>
      <c r="X1886" s="209" t="s">
        <v>1048</v>
      </c>
      <c r="Y1886" s="209" t="s">
        <v>89</v>
      </c>
      <c r="Z1886" s="209" t="s">
        <v>207</v>
      </c>
    </row>
    <row r="1887" spans="1:26" s="209" customFormat="1" ht="16.5" customHeight="1" x14ac:dyDescent="0.25">
      <c r="A1887" s="207">
        <v>4323</v>
      </c>
      <c r="B1887" s="208">
        <v>43114</v>
      </c>
      <c r="C1887" s="209" t="s">
        <v>1141</v>
      </c>
      <c r="D1887" s="209">
        <v>68.7</v>
      </c>
      <c r="E1887" s="209">
        <v>35</v>
      </c>
      <c r="F1887" s="209" t="s">
        <v>193</v>
      </c>
      <c r="G1887" s="209">
        <v>625212</v>
      </c>
      <c r="H1887" s="209">
        <v>13160</v>
      </c>
      <c r="I1887" s="209">
        <v>21.8</v>
      </c>
      <c r="J1887" s="209">
        <v>114</v>
      </c>
      <c r="K1887" s="209">
        <v>114</v>
      </c>
      <c r="L1887" s="209">
        <v>18.7</v>
      </c>
      <c r="M1887" s="209">
        <v>0.94207723035952073</v>
      </c>
      <c r="N1887" s="209">
        <v>5.0694999999999997</v>
      </c>
      <c r="O1887" s="209">
        <v>5.0143000000000004</v>
      </c>
      <c r="P1887" s="209">
        <v>0.83599999999999997</v>
      </c>
      <c r="Q1887" s="209">
        <v>0.79500000000000004</v>
      </c>
      <c r="R1887" s="209">
        <v>4.8821000000000003</v>
      </c>
      <c r="S1887" s="209">
        <v>8.1000000000000003E-2</v>
      </c>
      <c r="T1887" s="209">
        <v>7.6999999999999999E-2</v>
      </c>
      <c r="U1887" s="209">
        <v>7.3999999999999996E-2</v>
      </c>
      <c r="V1887" s="209">
        <v>7.3999999999999996E-2</v>
      </c>
      <c r="W1887" s="209" t="s">
        <v>148</v>
      </c>
      <c r="X1887" s="209" t="s">
        <v>1048</v>
      </c>
      <c r="Y1887" s="209" t="s">
        <v>89</v>
      </c>
      <c r="Z1887" s="209" t="s">
        <v>198</v>
      </c>
    </row>
    <row r="1888" spans="1:26" s="209" customFormat="1" ht="16.5" customHeight="1" x14ac:dyDescent="0.25">
      <c r="A1888" s="207">
        <v>4322</v>
      </c>
      <c r="B1888" s="208">
        <v>43114</v>
      </c>
      <c r="C1888" s="209" t="s">
        <v>418</v>
      </c>
      <c r="D1888" s="209">
        <v>68.7</v>
      </c>
      <c r="E1888" s="209">
        <v>35</v>
      </c>
      <c r="F1888" s="209" t="s">
        <v>193</v>
      </c>
      <c r="G1888" s="209">
        <v>625212</v>
      </c>
      <c r="H1888" s="209">
        <v>13160</v>
      </c>
      <c r="I1888" s="209">
        <v>21.9</v>
      </c>
      <c r="J1888" s="209">
        <v>114</v>
      </c>
      <c r="K1888" s="209">
        <v>114</v>
      </c>
      <c r="L1888" s="209">
        <v>18.8</v>
      </c>
      <c r="M1888" s="209">
        <v>0.94145043246839644</v>
      </c>
      <c r="N1888" s="209">
        <v>5.1283000000000003</v>
      </c>
      <c r="O1888" s="209">
        <v>5.0683999999999996</v>
      </c>
      <c r="P1888" s="209">
        <v>0.78400000000000003</v>
      </c>
      <c r="Q1888" s="209">
        <v>0.70899999999999996</v>
      </c>
      <c r="R1888" s="209">
        <v>4.8821000000000003</v>
      </c>
      <c r="S1888" s="209">
        <v>7.4999999999999997E-2</v>
      </c>
      <c r="T1888" s="209">
        <v>6.8000000000000005E-2</v>
      </c>
      <c r="U1888" s="209">
        <v>6.7000000000000004E-2</v>
      </c>
      <c r="V1888" s="209">
        <v>6.7000000000000004E-2</v>
      </c>
      <c r="W1888" s="209" t="s">
        <v>148</v>
      </c>
      <c r="X1888" s="209" t="s">
        <v>1048</v>
      </c>
      <c r="Y1888" s="209" t="s">
        <v>89</v>
      </c>
      <c r="Z1888" s="209" t="s">
        <v>198</v>
      </c>
    </row>
    <row r="1889" spans="1:26" s="209" customFormat="1" ht="16.5" customHeight="1" x14ac:dyDescent="0.25">
      <c r="A1889" s="207">
        <v>4321</v>
      </c>
      <c r="B1889" s="208">
        <v>43114</v>
      </c>
      <c r="C1889" s="209" t="s">
        <v>501</v>
      </c>
      <c r="D1889" s="209">
        <v>68.7</v>
      </c>
      <c r="E1889" s="209">
        <v>35</v>
      </c>
      <c r="F1889" s="209" t="s">
        <v>187</v>
      </c>
      <c r="G1889" s="209">
        <v>916148</v>
      </c>
      <c r="H1889" s="209">
        <v>13160</v>
      </c>
      <c r="I1889" s="209">
        <v>35.4</v>
      </c>
      <c r="J1889" s="209">
        <v>78.5</v>
      </c>
      <c r="K1889" s="209">
        <v>78.5</v>
      </c>
      <c r="L1889" s="209">
        <v>33.700000000000003</v>
      </c>
      <c r="M1889" s="209">
        <v>0.85653753026634394</v>
      </c>
      <c r="N1889" s="209">
        <v>4.9753999999999996</v>
      </c>
      <c r="O1889" s="209">
        <v>4.8617999999999997</v>
      </c>
      <c r="P1889" s="209">
        <v>0.435</v>
      </c>
      <c r="Q1889" s="209">
        <v>0.377</v>
      </c>
      <c r="R1889" s="209">
        <v>4.8821000000000003</v>
      </c>
      <c r="S1889" s="209">
        <v>4.2999999999999997E-2</v>
      </c>
      <c r="T1889" s="209">
        <v>3.7999999999999999E-2</v>
      </c>
      <c r="U1889" s="209">
        <v>3.5000000000000003E-2</v>
      </c>
      <c r="V1889" s="209">
        <v>3.5000000000000003E-2</v>
      </c>
      <c r="W1889" s="209" t="s">
        <v>148</v>
      </c>
      <c r="X1889" s="209" t="s">
        <v>1048</v>
      </c>
      <c r="Y1889" s="209" t="s">
        <v>89</v>
      </c>
      <c r="Z1889" s="209" t="s">
        <v>207</v>
      </c>
    </row>
    <row r="1890" spans="1:26" s="209" customFormat="1" ht="16.5" customHeight="1" x14ac:dyDescent="0.25">
      <c r="A1890" s="207">
        <v>4320</v>
      </c>
      <c r="B1890" s="208">
        <v>43114</v>
      </c>
      <c r="C1890" s="209" t="s">
        <v>245</v>
      </c>
      <c r="D1890" s="209">
        <v>68.7</v>
      </c>
      <c r="E1890" s="209">
        <v>35</v>
      </c>
      <c r="F1890" s="209" t="s">
        <v>187</v>
      </c>
      <c r="G1890" s="209">
        <v>916148</v>
      </c>
      <c r="H1890" s="209">
        <v>13160</v>
      </c>
      <c r="I1890" s="209">
        <v>35.5</v>
      </c>
      <c r="J1890" s="209">
        <v>79</v>
      </c>
      <c r="K1890" s="209">
        <v>79</v>
      </c>
      <c r="L1890" s="209">
        <v>33.799999999999997</v>
      </c>
      <c r="M1890" s="209">
        <v>0.85601935874168178</v>
      </c>
      <c r="N1890" s="209">
        <v>5.0327999999999999</v>
      </c>
      <c r="O1890" s="209">
        <v>4.9531000000000001</v>
      </c>
      <c r="P1890" s="209">
        <v>0.27600000000000002</v>
      </c>
      <c r="Q1890" s="209">
        <v>0.19500000000000001</v>
      </c>
      <c r="R1890" s="209">
        <v>4.8821000000000003</v>
      </c>
      <c r="S1890" s="209">
        <v>2.7E-2</v>
      </c>
      <c r="T1890" s="209">
        <v>1.9E-2</v>
      </c>
      <c r="U1890" s="209">
        <v>0.02</v>
      </c>
      <c r="V1890" s="209">
        <v>0.02</v>
      </c>
      <c r="W1890" s="209" t="s">
        <v>148</v>
      </c>
      <c r="X1890" s="209" t="s">
        <v>1048</v>
      </c>
      <c r="Y1890" s="209" t="s">
        <v>89</v>
      </c>
      <c r="Z1890" s="209" t="s">
        <v>207</v>
      </c>
    </row>
    <row r="1891" spans="1:26" s="209" customFormat="1" ht="16.5" customHeight="1" x14ac:dyDescent="0.25">
      <c r="A1891" s="207">
        <v>4319</v>
      </c>
      <c r="B1891" s="208">
        <v>43114</v>
      </c>
      <c r="C1891" s="209" t="s">
        <v>250</v>
      </c>
      <c r="D1891" s="209">
        <v>68.900000000000006</v>
      </c>
      <c r="E1891" s="209">
        <v>62</v>
      </c>
      <c r="F1891" s="209" t="s">
        <v>187</v>
      </c>
      <c r="G1891" s="209">
        <v>916148</v>
      </c>
      <c r="H1891" s="209">
        <v>13160</v>
      </c>
      <c r="I1891" s="209">
        <v>35.200000000000003</v>
      </c>
      <c r="J1891" s="209">
        <v>77</v>
      </c>
      <c r="K1891" s="209">
        <v>77</v>
      </c>
      <c r="L1891" s="209">
        <v>33.700000000000003</v>
      </c>
      <c r="M1891" s="209">
        <v>0.85653753026634394</v>
      </c>
      <c r="N1891" s="209">
        <v>5.0548000000000002</v>
      </c>
      <c r="O1891" s="209">
        <v>4.9951999999999996</v>
      </c>
      <c r="P1891" s="209">
        <v>0.254</v>
      </c>
      <c r="Q1891" s="209">
        <v>0.17799999999999999</v>
      </c>
      <c r="R1891" s="209">
        <v>4.8821000000000003</v>
      </c>
      <c r="S1891" s="209">
        <v>2.5000000000000001E-2</v>
      </c>
      <c r="T1891" s="209">
        <v>1.7000000000000001E-2</v>
      </c>
      <c r="U1891" s="209">
        <v>1.7999999999999999E-2</v>
      </c>
      <c r="V1891" s="209">
        <v>1.7999999999999999E-2</v>
      </c>
      <c r="W1891" s="209" t="s">
        <v>148</v>
      </c>
      <c r="X1891" s="209" t="s">
        <v>1048</v>
      </c>
      <c r="Y1891" s="209" t="s">
        <v>89</v>
      </c>
      <c r="Z1891" s="209" t="s">
        <v>207</v>
      </c>
    </row>
    <row r="1892" spans="1:26" s="209" customFormat="1" ht="16.5" customHeight="1" x14ac:dyDescent="0.25">
      <c r="A1892" s="207">
        <v>4318</v>
      </c>
      <c r="B1892" s="208">
        <v>43113</v>
      </c>
      <c r="C1892" s="209" t="s">
        <v>1140</v>
      </c>
      <c r="D1892" s="209">
        <v>80.400000000000006</v>
      </c>
      <c r="E1892" s="209">
        <v>50</v>
      </c>
      <c r="F1892" s="209" t="s">
        <v>291</v>
      </c>
      <c r="G1892" s="209">
        <v>521333</v>
      </c>
      <c r="H1892" s="209">
        <v>13160</v>
      </c>
      <c r="I1892" s="209">
        <v>16.600000000000001</v>
      </c>
      <c r="J1892" s="209">
        <v>114</v>
      </c>
      <c r="K1892" s="209">
        <v>114</v>
      </c>
      <c r="L1892" s="209">
        <v>13.8</v>
      </c>
      <c r="M1892" s="209">
        <v>0.97384721266345486</v>
      </c>
      <c r="N1892" s="209">
        <v>1.9851000000000001</v>
      </c>
      <c r="O1892" s="209">
        <v>1.9162999999999999</v>
      </c>
      <c r="P1892" s="209">
        <v>1.752</v>
      </c>
      <c r="Q1892" s="209">
        <v>1.601</v>
      </c>
      <c r="R1892" s="209">
        <v>4.9686000000000003</v>
      </c>
      <c r="S1892" s="209">
        <v>0.439</v>
      </c>
      <c r="T1892" s="209">
        <v>0.41499999999999998</v>
      </c>
      <c r="U1892" s="209">
        <v>0.41599999999999998</v>
      </c>
      <c r="V1892" s="209">
        <v>0.41599999999999998</v>
      </c>
      <c r="W1892" s="209" t="s">
        <v>148</v>
      </c>
      <c r="X1892" s="209" t="s">
        <v>1048</v>
      </c>
      <c r="Y1892" s="209" t="s">
        <v>89</v>
      </c>
      <c r="Z1892" s="209" t="s">
        <v>198</v>
      </c>
    </row>
    <row r="1893" spans="1:26" s="209" customFormat="1" ht="16.5" customHeight="1" x14ac:dyDescent="0.25">
      <c r="A1893" s="207">
        <v>4317</v>
      </c>
      <c r="B1893" s="208">
        <v>43113</v>
      </c>
      <c r="C1893" s="209" t="s">
        <v>1071</v>
      </c>
      <c r="D1893" s="209">
        <v>80.400000000000006</v>
      </c>
      <c r="E1893" s="209">
        <v>52</v>
      </c>
      <c r="F1893" s="209" t="s">
        <v>291</v>
      </c>
      <c r="G1893" s="209">
        <v>521333</v>
      </c>
      <c r="H1893" s="209">
        <v>13160</v>
      </c>
      <c r="I1893" s="209">
        <v>16.600000000000001</v>
      </c>
      <c r="J1893" s="209">
        <v>114</v>
      </c>
      <c r="K1893" s="209">
        <v>114</v>
      </c>
      <c r="L1893" s="209">
        <v>13.8</v>
      </c>
      <c r="M1893" s="209">
        <v>0.97384721266345486</v>
      </c>
      <c r="N1893" s="209">
        <v>1.9642999999999999</v>
      </c>
      <c r="O1893" s="209">
        <v>1.8597999999999999</v>
      </c>
      <c r="P1893" s="209">
        <v>1.6850000000000001</v>
      </c>
      <c r="Q1893" s="209">
        <v>1.5189999999999999</v>
      </c>
      <c r="R1893" s="209">
        <v>4.9686000000000003</v>
      </c>
      <c r="S1893" s="209">
        <v>0.42599999999999999</v>
      </c>
      <c r="T1893" s="209">
        <v>0.40600000000000003</v>
      </c>
      <c r="U1893" s="209">
        <v>0.40500000000000003</v>
      </c>
      <c r="V1893" s="209">
        <v>0.40500000000000003</v>
      </c>
      <c r="W1893" s="209" t="s">
        <v>148</v>
      </c>
      <c r="X1893" s="209" t="s">
        <v>1048</v>
      </c>
      <c r="Y1893" s="209" t="s">
        <v>89</v>
      </c>
      <c r="Z1893" s="209" t="s">
        <v>198</v>
      </c>
    </row>
    <row r="1894" spans="1:26" s="209" customFormat="1" ht="16.5" customHeight="1" x14ac:dyDescent="0.25">
      <c r="A1894" s="207">
        <v>4316</v>
      </c>
      <c r="B1894" s="208">
        <v>43113</v>
      </c>
      <c r="C1894" s="209" t="s">
        <v>1139</v>
      </c>
      <c r="D1894" s="209">
        <v>79.7</v>
      </c>
      <c r="E1894" s="209">
        <v>52</v>
      </c>
      <c r="F1894" s="209" t="s">
        <v>291</v>
      </c>
      <c r="G1894" s="209">
        <v>521333</v>
      </c>
      <c r="H1894" s="209">
        <v>13160</v>
      </c>
      <c r="I1894" s="209">
        <v>16.7</v>
      </c>
      <c r="J1894" s="209">
        <v>114</v>
      </c>
      <c r="K1894" s="209">
        <v>114</v>
      </c>
      <c r="L1894" s="209">
        <v>13.9</v>
      </c>
      <c r="M1894" s="209">
        <v>0.97317744154057773</v>
      </c>
      <c r="N1894" s="209">
        <v>1.9931000000000001</v>
      </c>
      <c r="O1894" s="209">
        <v>1.9349000000000001</v>
      </c>
      <c r="P1894" s="209">
        <v>1.796</v>
      </c>
      <c r="Q1894" s="209">
        <v>1.6619999999999999</v>
      </c>
      <c r="R1894" s="209">
        <v>4.9686000000000003</v>
      </c>
      <c r="S1894" s="209">
        <v>0.44800000000000001</v>
      </c>
      <c r="T1894" s="209">
        <v>0.42699999999999999</v>
      </c>
      <c r="U1894" s="209">
        <v>0.42599999999999999</v>
      </c>
      <c r="V1894" s="209">
        <v>0.42599999999999999</v>
      </c>
      <c r="W1894" s="209" t="s">
        <v>148</v>
      </c>
      <c r="X1894" s="209" t="s">
        <v>1048</v>
      </c>
      <c r="Y1894" s="209" t="s">
        <v>89</v>
      </c>
      <c r="Z1894" s="209" t="s">
        <v>198</v>
      </c>
    </row>
    <row r="1895" spans="1:26" s="209" customFormat="1" ht="16.5" customHeight="1" x14ac:dyDescent="0.25">
      <c r="A1895" s="207">
        <v>4315</v>
      </c>
      <c r="B1895" s="208">
        <v>43113</v>
      </c>
      <c r="C1895" s="209" t="s">
        <v>431</v>
      </c>
      <c r="D1895" s="209">
        <v>79.7</v>
      </c>
      <c r="E1895" s="209">
        <v>52</v>
      </c>
      <c r="F1895" s="209" t="s">
        <v>291</v>
      </c>
      <c r="G1895" s="209">
        <v>521333</v>
      </c>
      <c r="H1895" s="209">
        <v>13160</v>
      </c>
      <c r="I1895" s="209">
        <v>16.7</v>
      </c>
      <c r="J1895" s="209">
        <v>114</v>
      </c>
      <c r="K1895" s="209">
        <v>114</v>
      </c>
      <c r="L1895" s="209">
        <v>13.9</v>
      </c>
      <c r="M1895" s="209">
        <v>0.97317744154057773</v>
      </c>
      <c r="N1895" s="209">
        <v>1.9782999999999999</v>
      </c>
      <c r="O1895" s="209">
        <v>1.9174</v>
      </c>
      <c r="P1895" s="209">
        <v>1.712</v>
      </c>
      <c r="Q1895" s="209">
        <v>1.621</v>
      </c>
      <c r="R1895" s="209">
        <v>4.9686000000000003</v>
      </c>
      <c r="S1895" s="209">
        <v>0.43</v>
      </c>
      <c r="T1895" s="209">
        <v>0.42</v>
      </c>
      <c r="U1895" s="209">
        <v>0.41399999999999998</v>
      </c>
      <c r="V1895" s="209">
        <v>0.41399999999999998</v>
      </c>
      <c r="W1895" s="209" t="s">
        <v>148</v>
      </c>
      <c r="X1895" s="209" t="s">
        <v>1048</v>
      </c>
      <c r="Y1895" s="209" t="s">
        <v>89</v>
      </c>
      <c r="Z1895" s="209" t="s">
        <v>198</v>
      </c>
    </row>
    <row r="1896" spans="1:26" s="209" customFormat="1" ht="16.5" customHeight="1" x14ac:dyDescent="0.25">
      <c r="A1896" s="207">
        <v>4314</v>
      </c>
      <c r="B1896" s="208">
        <v>43113</v>
      </c>
      <c r="C1896" s="209" t="s">
        <v>1138</v>
      </c>
      <c r="D1896" s="209">
        <v>79.2</v>
      </c>
      <c r="E1896" s="209">
        <v>56</v>
      </c>
      <c r="F1896" s="209" t="s">
        <v>291</v>
      </c>
      <c r="G1896" s="209">
        <v>521333</v>
      </c>
      <c r="H1896" s="209">
        <v>13160</v>
      </c>
      <c r="I1896" s="209">
        <v>16.8</v>
      </c>
      <c r="J1896" s="209">
        <v>115</v>
      </c>
      <c r="K1896" s="209">
        <v>115</v>
      </c>
      <c r="L1896" s="209">
        <v>13.9</v>
      </c>
      <c r="M1896" s="209">
        <v>0.97317744154057773</v>
      </c>
      <c r="N1896" s="209">
        <v>1.9539</v>
      </c>
      <c r="O1896" s="209">
        <v>1.8935</v>
      </c>
      <c r="P1896" s="209">
        <v>1.7230000000000001</v>
      </c>
      <c r="Q1896" s="209">
        <v>1.5920000000000001</v>
      </c>
      <c r="R1896" s="209">
        <v>4.9686000000000003</v>
      </c>
      <c r="S1896" s="209">
        <v>0.438</v>
      </c>
      <c r="T1896" s="209">
        <v>0.41799999999999998</v>
      </c>
      <c r="U1896" s="209">
        <v>0.41699999999999998</v>
      </c>
      <c r="V1896" s="209">
        <v>0.41699999999999998</v>
      </c>
      <c r="W1896" s="209" t="s">
        <v>148</v>
      </c>
      <c r="X1896" s="209" t="s">
        <v>1048</v>
      </c>
      <c r="Y1896" s="209" t="s">
        <v>89</v>
      </c>
      <c r="Z1896" s="209" t="s">
        <v>198</v>
      </c>
    </row>
    <row r="1897" spans="1:26" s="209" customFormat="1" ht="16.5" customHeight="1" x14ac:dyDescent="0.25">
      <c r="A1897" s="207">
        <v>4313</v>
      </c>
      <c r="B1897" s="208">
        <v>43113</v>
      </c>
      <c r="C1897" s="209" t="s">
        <v>1137</v>
      </c>
      <c r="D1897" s="209">
        <v>79.2</v>
      </c>
      <c r="E1897" s="209">
        <v>56</v>
      </c>
      <c r="F1897" s="209" t="s">
        <v>291</v>
      </c>
      <c r="G1897" s="209">
        <v>521333</v>
      </c>
      <c r="H1897" s="209">
        <v>13160</v>
      </c>
      <c r="I1897" s="209">
        <v>16.8</v>
      </c>
      <c r="J1897" s="209">
        <v>115</v>
      </c>
      <c r="K1897" s="209">
        <v>115</v>
      </c>
      <c r="L1897" s="209">
        <v>13.9</v>
      </c>
      <c r="M1897" s="209">
        <v>0.97317744154057773</v>
      </c>
      <c r="N1897" s="209">
        <v>1.9749000000000001</v>
      </c>
      <c r="O1897" s="209">
        <v>1.9285000000000001</v>
      </c>
      <c r="P1897" s="209">
        <v>1.794</v>
      </c>
      <c r="Q1897" s="209">
        <v>1.6830000000000001</v>
      </c>
      <c r="R1897" s="209">
        <v>4.9686000000000003</v>
      </c>
      <c r="S1897" s="209">
        <v>0.45100000000000001</v>
      </c>
      <c r="T1897" s="209">
        <v>0.434</v>
      </c>
      <c r="U1897" s="209">
        <v>0.43099999999999999</v>
      </c>
      <c r="V1897" s="209">
        <v>0.43099999999999999</v>
      </c>
      <c r="W1897" s="209" t="s">
        <v>148</v>
      </c>
      <c r="X1897" s="209" t="s">
        <v>1048</v>
      </c>
      <c r="Y1897" s="209" t="s">
        <v>89</v>
      </c>
      <c r="Z1897" s="209" t="s">
        <v>198</v>
      </c>
    </row>
    <row r="1898" spans="1:26" s="209" customFormat="1" ht="16.5" customHeight="1" x14ac:dyDescent="0.25">
      <c r="A1898" s="207">
        <v>4312</v>
      </c>
      <c r="B1898" s="208">
        <v>43113</v>
      </c>
      <c r="C1898" s="209" t="s">
        <v>1136</v>
      </c>
      <c r="D1898" s="209">
        <v>78.599999999999994</v>
      </c>
      <c r="E1898" s="209">
        <v>56</v>
      </c>
      <c r="F1898" s="209" t="s">
        <v>291</v>
      </c>
      <c r="G1898" s="209">
        <v>521333</v>
      </c>
      <c r="H1898" s="209">
        <v>13160</v>
      </c>
      <c r="I1898" s="209">
        <v>16.600000000000001</v>
      </c>
      <c r="J1898" s="209">
        <v>115</v>
      </c>
      <c r="K1898" s="209">
        <v>115</v>
      </c>
      <c r="L1898" s="209">
        <v>13.8</v>
      </c>
      <c r="M1898" s="209">
        <v>0.97384721266345486</v>
      </c>
      <c r="N1898" s="209">
        <v>1.9724999999999999</v>
      </c>
      <c r="O1898" s="209">
        <v>1.9482999999999999</v>
      </c>
      <c r="P1898" s="209">
        <v>1.825</v>
      </c>
      <c r="Q1898" s="209">
        <v>1.718</v>
      </c>
      <c r="R1898" s="209">
        <v>4.9686000000000003</v>
      </c>
      <c r="S1898" s="209">
        <v>0.46</v>
      </c>
      <c r="T1898" s="209">
        <v>0.438</v>
      </c>
      <c r="U1898" s="209">
        <v>0.437</v>
      </c>
      <c r="V1898" s="209">
        <v>0.437</v>
      </c>
      <c r="W1898" s="209" t="s">
        <v>148</v>
      </c>
      <c r="X1898" s="209" t="s">
        <v>1048</v>
      </c>
      <c r="Y1898" s="209" t="s">
        <v>89</v>
      </c>
      <c r="Z1898" s="209" t="s">
        <v>198</v>
      </c>
    </row>
    <row r="1899" spans="1:26" s="209" customFormat="1" ht="16.5" customHeight="1" x14ac:dyDescent="0.25">
      <c r="A1899" s="207">
        <v>4311</v>
      </c>
      <c r="B1899" s="208">
        <v>43113</v>
      </c>
      <c r="C1899" s="209" t="s">
        <v>1062</v>
      </c>
      <c r="D1899" s="209">
        <v>78.599999999999994</v>
      </c>
      <c r="E1899" s="209">
        <v>56</v>
      </c>
      <c r="F1899" s="209" t="s">
        <v>291</v>
      </c>
      <c r="G1899" s="209">
        <v>521333</v>
      </c>
      <c r="H1899" s="209">
        <v>13160</v>
      </c>
      <c r="I1899" s="209">
        <v>16.600000000000001</v>
      </c>
      <c r="J1899" s="209">
        <v>114</v>
      </c>
      <c r="K1899" s="209">
        <v>114</v>
      </c>
      <c r="L1899" s="209">
        <v>13.8</v>
      </c>
      <c r="M1899" s="209">
        <v>0.97384721266345486</v>
      </c>
      <c r="N1899" s="209">
        <v>2.0243000000000002</v>
      </c>
      <c r="O1899" s="209">
        <v>1.9882</v>
      </c>
      <c r="P1899" s="209">
        <v>1.7549999999999999</v>
      </c>
      <c r="Q1899" s="209">
        <v>1.6619999999999999</v>
      </c>
      <c r="R1899" s="209">
        <v>4.9686000000000003</v>
      </c>
      <c r="S1899" s="209">
        <v>0.43099999999999999</v>
      </c>
      <c r="T1899" s="209">
        <v>0.41499999999999998</v>
      </c>
      <c r="U1899" s="209">
        <v>0.41199999999999998</v>
      </c>
      <c r="V1899" s="209">
        <v>0.41199999999999998</v>
      </c>
      <c r="W1899" s="209" t="s">
        <v>148</v>
      </c>
      <c r="X1899" s="209" t="s">
        <v>1048</v>
      </c>
      <c r="Y1899" s="209" t="s">
        <v>89</v>
      </c>
      <c r="Z1899" s="209" t="s">
        <v>198</v>
      </c>
    </row>
    <row r="1900" spans="1:26" s="209" customFormat="1" ht="16.5" customHeight="1" x14ac:dyDescent="0.25">
      <c r="A1900" s="207">
        <v>4310</v>
      </c>
      <c r="B1900" s="208">
        <v>43113</v>
      </c>
      <c r="C1900" s="209" t="s">
        <v>805</v>
      </c>
      <c r="D1900" s="209">
        <v>78.3</v>
      </c>
      <c r="E1900" s="209">
        <v>56</v>
      </c>
      <c r="F1900" s="209" t="s">
        <v>291</v>
      </c>
      <c r="G1900" s="209">
        <v>521333</v>
      </c>
      <c r="H1900" s="209">
        <v>13160</v>
      </c>
      <c r="I1900" s="209">
        <v>16.7</v>
      </c>
      <c r="J1900" s="209">
        <v>114</v>
      </c>
      <c r="K1900" s="209">
        <v>114</v>
      </c>
      <c r="L1900" s="209">
        <v>13.9</v>
      </c>
      <c r="M1900" s="209">
        <v>0.97317744154057773</v>
      </c>
      <c r="N1900" s="209">
        <v>2.0185</v>
      </c>
      <c r="O1900" s="209">
        <v>1.9642999999999999</v>
      </c>
      <c r="P1900" s="209">
        <v>1.8240000000000001</v>
      </c>
      <c r="Q1900" s="209">
        <v>1.704</v>
      </c>
      <c r="R1900" s="209">
        <v>4.9686000000000003</v>
      </c>
      <c r="S1900" s="209">
        <v>0.44900000000000001</v>
      </c>
      <c r="T1900" s="209">
        <v>0.43099999999999999</v>
      </c>
      <c r="U1900" s="209">
        <v>0.42799999999999999</v>
      </c>
      <c r="V1900" s="209">
        <v>0.42799999999999999</v>
      </c>
      <c r="W1900" s="209" t="s">
        <v>148</v>
      </c>
      <c r="X1900" s="209" t="s">
        <v>1048</v>
      </c>
      <c r="Y1900" s="209" t="s">
        <v>89</v>
      </c>
      <c r="Z1900" s="209" t="s">
        <v>198</v>
      </c>
    </row>
    <row r="1901" spans="1:26" s="209" customFormat="1" ht="16.5" customHeight="1" x14ac:dyDescent="0.25">
      <c r="A1901" s="207">
        <v>4309</v>
      </c>
      <c r="B1901" s="208">
        <v>43113</v>
      </c>
      <c r="C1901" s="209" t="s">
        <v>651</v>
      </c>
      <c r="D1901" s="209">
        <v>73.2</v>
      </c>
      <c r="E1901" s="209">
        <v>40</v>
      </c>
      <c r="F1901" s="209" t="s">
        <v>291</v>
      </c>
      <c r="G1901" s="209">
        <v>521333</v>
      </c>
      <c r="H1901" s="209">
        <v>13160</v>
      </c>
      <c r="I1901" s="209">
        <v>16.7</v>
      </c>
      <c r="J1901" s="209">
        <v>114</v>
      </c>
      <c r="K1901" s="209">
        <v>114</v>
      </c>
      <c r="L1901" s="209">
        <v>13.9</v>
      </c>
      <c r="M1901" s="209">
        <v>0.97317744154057773</v>
      </c>
      <c r="N1901" s="209">
        <v>1.9854000000000001</v>
      </c>
      <c r="O1901" s="209">
        <v>1.9472</v>
      </c>
      <c r="P1901" s="209">
        <v>1.8149999999999999</v>
      </c>
      <c r="Q1901" s="209">
        <v>1.718</v>
      </c>
      <c r="R1901" s="209">
        <v>4.9686000000000003</v>
      </c>
      <c r="S1901" s="209">
        <v>0.45400000000000001</v>
      </c>
      <c r="T1901" s="209">
        <v>0.438</v>
      </c>
      <c r="U1901" s="209">
        <v>0.434</v>
      </c>
      <c r="V1901" s="209">
        <v>0.434</v>
      </c>
      <c r="W1901" s="209" t="s">
        <v>148</v>
      </c>
      <c r="X1901" s="209" t="s">
        <v>1048</v>
      </c>
      <c r="Y1901" s="209" t="s">
        <v>89</v>
      </c>
      <c r="Z1901" s="209" t="s">
        <v>198</v>
      </c>
    </row>
    <row r="1902" spans="1:26" s="209" customFormat="1" ht="16.5" customHeight="1" x14ac:dyDescent="0.25">
      <c r="A1902" s="207">
        <v>4308</v>
      </c>
      <c r="B1902" s="208">
        <v>43113</v>
      </c>
      <c r="C1902" s="209" t="s">
        <v>266</v>
      </c>
      <c r="D1902" s="209">
        <v>65</v>
      </c>
      <c r="E1902" s="209">
        <v>45</v>
      </c>
      <c r="F1902" s="209" t="s">
        <v>187</v>
      </c>
      <c r="G1902" s="209">
        <v>916148</v>
      </c>
      <c r="H1902" s="209">
        <v>13160</v>
      </c>
      <c r="I1902" s="209">
        <v>35.6</v>
      </c>
      <c r="J1902" s="209">
        <v>87</v>
      </c>
      <c r="K1902" s="209">
        <v>87</v>
      </c>
      <c r="L1902" s="209">
        <v>33.200000000000003</v>
      </c>
      <c r="M1902" s="209">
        <v>0.85913782635094116</v>
      </c>
      <c r="N1902" s="209">
        <v>4.7125000000000004</v>
      </c>
      <c r="O1902" s="209">
        <v>4.6920999999999999</v>
      </c>
      <c r="P1902" s="209">
        <v>0.161</v>
      </c>
      <c r="Q1902" s="209">
        <v>0.19400000000000001</v>
      </c>
      <c r="R1902" s="209">
        <v>4.9686000000000003</v>
      </c>
      <c r="S1902" s="209">
        <v>1.7000000000000001E-2</v>
      </c>
      <c r="T1902" s="209">
        <v>2.1000000000000001E-2</v>
      </c>
      <c r="U1902" s="209">
        <v>1.6E-2</v>
      </c>
      <c r="V1902" s="209">
        <v>1.6E-2</v>
      </c>
      <c r="W1902" s="209">
        <v>0</v>
      </c>
      <c r="X1902" s="209" t="s">
        <v>188</v>
      </c>
      <c r="Y1902" s="209" t="s">
        <v>89</v>
      </c>
      <c r="Z1902" s="209" t="s">
        <v>207</v>
      </c>
    </row>
    <row r="1903" spans="1:26" s="209" customFormat="1" ht="16.5" customHeight="1" x14ac:dyDescent="0.25">
      <c r="A1903" s="207">
        <v>4307</v>
      </c>
      <c r="B1903" s="208">
        <v>43113</v>
      </c>
      <c r="C1903" s="209" t="s">
        <v>848</v>
      </c>
      <c r="D1903" s="209">
        <v>65</v>
      </c>
      <c r="E1903" s="209">
        <v>45</v>
      </c>
      <c r="F1903" s="209" t="s">
        <v>187</v>
      </c>
      <c r="G1903" s="209">
        <v>916148</v>
      </c>
      <c r="H1903" s="209">
        <v>13160</v>
      </c>
      <c r="I1903" s="209">
        <v>35.700000000000003</v>
      </c>
      <c r="J1903" s="209">
        <v>87</v>
      </c>
      <c r="K1903" s="209">
        <v>87</v>
      </c>
      <c r="L1903" s="209">
        <v>33.299999999999997</v>
      </c>
      <c r="M1903" s="209">
        <v>0.85861650485436891</v>
      </c>
      <c r="N1903" s="209">
        <v>4.5632999999999999</v>
      </c>
      <c r="O1903" s="209">
        <v>4.7904999999999998</v>
      </c>
      <c r="P1903" s="209">
        <v>0.44700000000000001</v>
      </c>
      <c r="Q1903" s="209">
        <v>0.38600000000000001</v>
      </c>
      <c r="R1903" s="209">
        <v>4.9686000000000003</v>
      </c>
      <c r="S1903" s="209">
        <v>4.9000000000000002E-2</v>
      </c>
      <c r="T1903" s="209">
        <v>0.04</v>
      </c>
      <c r="U1903" s="209">
        <v>3.7999999999999999E-2</v>
      </c>
      <c r="V1903" s="209">
        <v>3.7999999999999999E-2</v>
      </c>
      <c r="W1903" s="209">
        <v>0</v>
      </c>
      <c r="X1903" s="209" t="s">
        <v>188</v>
      </c>
      <c r="Y1903" s="209" t="s">
        <v>89</v>
      </c>
      <c r="Z1903" s="209" t="s">
        <v>207</v>
      </c>
    </row>
    <row r="1904" spans="1:26" s="209" customFormat="1" ht="16.5" customHeight="1" x14ac:dyDescent="0.25">
      <c r="A1904" s="207">
        <v>4306</v>
      </c>
      <c r="B1904" s="208">
        <v>43113</v>
      </c>
      <c r="C1904" s="209" t="s">
        <v>1011</v>
      </c>
      <c r="D1904" s="209">
        <v>65</v>
      </c>
      <c r="E1904" s="209">
        <v>45</v>
      </c>
      <c r="F1904" s="209" t="s">
        <v>187</v>
      </c>
      <c r="G1904" s="209">
        <v>916148</v>
      </c>
      <c r="H1904" s="209">
        <v>13160</v>
      </c>
      <c r="I1904" s="209">
        <v>35.9</v>
      </c>
      <c r="J1904" s="209">
        <v>87</v>
      </c>
      <c r="K1904" s="209">
        <v>87</v>
      </c>
      <c r="L1904" s="209">
        <v>33.5</v>
      </c>
      <c r="M1904" s="209">
        <v>0.85757575757575755</v>
      </c>
      <c r="N1904" s="209">
        <v>5.0122</v>
      </c>
      <c r="O1904" s="209">
        <v>5.3699000000000003</v>
      </c>
      <c r="P1904" s="209">
        <v>0.311</v>
      </c>
      <c r="Q1904" s="209">
        <v>0.28399999999999997</v>
      </c>
      <c r="R1904" s="209">
        <v>4.9686000000000003</v>
      </c>
      <c r="S1904" s="209">
        <v>3.1E-2</v>
      </c>
      <c r="T1904" s="209">
        <v>2.5999999999999999E-2</v>
      </c>
      <c r="U1904" s="209">
        <v>2.4E-2</v>
      </c>
      <c r="V1904" s="209">
        <v>2.4E-2</v>
      </c>
      <c r="W1904" s="209">
        <v>0</v>
      </c>
      <c r="X1904" s="209" t="s">
        <v>188</v>
      </c>
      <c r="Y1904" s="209" t="s">
        <v>89</v>
      </c>
      <c r="Z1904" s="209" t="s">
        <v>207</v>
      </c>
    </row>
    <row r="1905" spans="1:26" s="209" customFormat="1" ht="16.5" customHeight="1" x14ac:dyDescent="0.25">
      <c r="A1905" s="207">
        <v>4305</v>
      </c>
      <c r="B1905" s="208">
        <v>43113</v>
      </c>
      <c r="C1905" s="209" t="s">
        <v>493</v>
      </c>
      <c r="D1905" s="209">
        <v>65</v>
      </c>
      <c r="E1905" s="209">
        <v>45</v>
      </c>
      <c r="F1905" s="209" t="s">
        <v>187</v>
      </c>
      <c r="G1905" s="209">
        <v>916148</v>
      </c>
      <c r="H1905" s="209">
        <v>13160</v>
      </c>
      <c r="I1905" s="209">
        <v>36.5</v>
      </c>
      <c r="J1905" s="209">
        <v>86</v>
      </c>
      <c r="K1905" s="209">
        <v>86</v>
      </c>
      <c r="L1905" s="209">
        <v>34.1</v>
      </c>
      <c r="M1905" s="209">
        <v>0.85446859903381644</v>
      </c>
      <c r="N1905" s="209">
        <v>4.7789000000000001</v>
      </c>
      <c r="O1905" s="209">
        <v>4.9687999999999999</v>
      </c>
      <c r="P1905" s="209">
        <v>0.185</v>
      </c>
      <c r="Q1905" s="209">
        <v>0.25800000000000001</v>
      </c>
      <c r="R1905" s="209">
        <v>4.9686000000000003</v>
      </c>
      <c r="S1905" s="209">
        <v>1.9E-2</v>
      </c>
      <c r="T1905" s="209">
        <v>2.5999999999999999E-2</v>
      </c>
      <c r="U1905" s="209">
        <v>1.9E-2</v>
      </c>
      <c r="V1905" s="209">
        <v>1.9E-2</v>
      </c>
      <c r="W1905" s="209">
        <v>0</v>
      </c>
      <c r="X1905" s="209" t="s">
        <v>188</v>
      </c>
      <c r="Y1905" s="209" t="s">
        <v>89</v>
      </c>
      <c r="Z1905" s="209" t="s">
        <v>207</v>
      </c>
    </row>
    <row r="1906" spans="1:26" s="209" customFormat="1" ht="16.5" customHeight="1" x14ac:dyDescent="0.25">
      <c r="A1906" s="207">
        <v>4304</v>
      </c>
      <c r="B1906" s="208">
        <v>43113</v>
      </c>
      <c r="C1906" s="209" t="s">
        <v>1135</v>
      </c>
      <c r="D1906" s="209">
        <v>65</v>
      </c>
      <c r="E1906" s="209">
        <v>45</v>
      </c>
      <c r="F1906" s="209" t="s">
        <v>193</v>
      </c>
      <c r="G1906" s="209">
        <v>625212</v>
      </c>
      <c r="H1906" s="209">
        <v>13160</v>
      </c>
      <c r="I1906" s="209">
        <v>22.8</v>
      </c>
      <c r="J1906" s="209">
        <v>115</v>
      </c>
      <c r="K1906" s="209">
        <v>115</v>
      </c>
      <c r="L1906" s="209">
        <v>18.8</v>
      </c>
      <c r="M1906" s="209">
        <v>0.94145043246839644</v>
      </c>
      <c r="N1906" s="209">
        <v>4.8822999999999999</v>
      </c>
      <c r="O1906" s="209">
        <v>5.0888999999999998</v>
      </c>
      <c r="P1906" s="209">
        <v>0.77400000000000002</v>
      </c>
      <c r="Q1906" s="209">
        <v>0.84699999999999998</v>
      </c>
      <c r="R1906" s="209">
        <v>4.9686000000000003</v>
      </c>
      <c r="S1906" s="209">
        <v>7.9000000000000001E-2</v>
      </c>
      <c r="T1906" s="209">
        <v>8.3000000000000004E-2</v>
      </c>
      <c r="U1906" s="209">
        <v>7.5999999999999998E-2</v>
      </c>
      <c r="V1906" s="209">
        <v>7.5999999999999998E-2</v>
      </c>
      <c r="W1906" s="209">
        <v>0</v>
      </c>
      <c r="X1906" s="209" t="s">
        <v>188</v>
      </c>
      <c r="Y1906" s="209" t="s">
        <v>89</v>
      </c>
      <c r="Z1906" s="209" t="s">
        <v>207</v>
      </c>
    </row>
    <row r="1907" spans="1:26" s="209" customFormat="1" ht="16.5" customHeight="1" x14ac:dyDescent="0.25">
      <c r="A1907" s="207">
        <v>4303</v>
      </c>
      <c r="B1907" s="208">
        <v>43113</v>
      </c>
      <c r="C1907" s="209" t="s">
        <v>1008</v>
      </c>
      <c r="D1907" s="209">
        <v>65</v>
      </c>
      <c r="E1907" s="209">
        <v>45</v>
      </c>
      <c r="F1907" s="209" t="s">
        <v>193</v>
      </c>
      <c r="G1907" s="209">
        <v>625212</v>
      </c>
      <c r="H1907" s="209">
        <v>13160</v>
      </c>
      <c r="I1907" s="209">
        <v>22.5</v>
      </c>
      <c r="J1907" s="209">
        <v>114</v>
      </c>
      <c r="K1907" s="209">
        <v>114</v>
      </c>
      <c r="L1907" s="209">
        <v>18.600000000000001</v>
      </c>
      <c r="M1907" s="209">
        <v>0.94270486342438375</v>
      </c>
      <c r="N1907" s="209">
        <v>4.5526</v>
      </c>
      <c r="O1907" s="209">
        <v>4.9633000000000003</v>
      </c>
      <c r="P1907" s="209">
        <v>0.83299999999999996</v>
      </c>
      <c r="Q1907" s="209">
        <v>0.79900000000000004</v>
      </c>
      <c r="R1907" s="209">
        <v>4.9686000000000003</v>
      </c>
      <c r="S1907" s="209">
        <v>9.0999999999999998E-2</v>
      </c>
      <c r="T1907" s="209">
        <v>0.08</v>
      </c>
      <c r="U1907" s="209">
        <v>8.1000000000000003E-2</v>
      </c>
      <c r="V1907" s="209">
        <v>8.1000000000000003E-2</v>
      </c>
      <c r="W1907" s="209">
        <v>0</v>
      </c>
      <c r="X1907" s="209" t="s">
        <v>188</v>
      </c>
      <c r="Y1907" s="209" t="s">
        <v>89</v>
      </c>
      <c r="Z1907" s="209" t="s">
        <v>207</v>
      </c>
    </row>
    <row r="1908" spans="1:26" s="209" customFormat="1" ht="16.5" customHeight="1" x14ac:dyDescent="0.25">
      <c r="A1908" s="207">
        <v>4302</v>
      </c>
      <c r="B1908" s="208">
        <v>43113</v>
      </c>
      <c r="C1908" s="209" t="s">
        <v>830</v>
      </c>
      <c r="D1908" s="209">
        <v>65</v>
      </c>
      <c r="E1908" s="209">
        <v>45</v>
      </c>
      <c r="F1908" s="209" t="s">
        <v>193</v>
      </c>
      <c r="G1908" s="209">
        <v>625212</v>
      </c>
      <c r="H1908" s="209">
        <v>13160</v>
      </c>
      <c r="I1908" s="209">
        <v>22.6</v>
      </c>
      <c r="J1908" s="209">
        <v>114</v>
      </c>
      <c r="K1908" s="209">
        <v>114</v>
      </c>
      <c r="L1908" s="209">
        <v>18.7</v>
      </c>
      <c r="M1908" s="209">
        <v>0.94207723035952073</v>
      </c>
      <c r="N1908" s="209">
        <v>5.1173999999999999</v>
      </c>
      <c r="O1908" s="209">
        <v>4.0899000000000001</v>
      </c>
      <c r="P1908" s="209">
        <v>0.60099999999999998</v>
      </c>
      <c r="Q1908" s="209">
        <v>0.46</v>
      </c>
      <c r="R1908" s="209">
        <v>4.9686000000000003</v>
      </c>
      <c r="S1908" s="209">
        <v>5.8000000000000003E-2</v>
      </c>
      <c r="T1908" s="209">
        <v>5.6000000000000001E-2</v>
      </c>
      <c r="U1908" s="209">
        <v>5.3999999999999999E-2</v>
      </c>
      <c r="V1908" s="209">
        <v>5.3999999999999999E-2</v>
      </c>
      <c r="W1908" s="209">
        <v>0</v>
      </c>
      <c r="X1908" s="209" t="s">
        <v>188</v>
      </c>
      <c r="Y1908" s="209" t="s">
        <v>89</v>
      </c>
      <c r="Z1908" s="209" t="s">
        <v>207</v>
      </c>
    </row>
    <row r="1909" spans="1:26" s="209" customFormat="1" ht="16.5" customHeight="1" x14ac:dyDescent="0.25">
      <c r="A1909" s="207">
        <v>4301</v>
      </c>
      <c r="B1909" s="208">
        <v>43113</v>
      </c>
      <c r="C1909" s="209" t="s">
        <v>479</v>
      </c>
      <c r="D1909" s="209">
        <v>65</v>
      </c>
      <c r="E1909" s="209">
        <v>45</v>
      </c>
      <c r="F1909" s="209" t="s">
        <v>193</v>
      </c>
      <c r="G1909" s="209">
        <v>625212</v>
      </c>
      <c r="H1909" s="209">
        <v>13160</v>
      </c>
      <c r="I1909" s="209">
        <v>22.2</v>
      </c>
      <c r="J1909" s="209">
        <v>115</v>
      </c>
      <c r="K1909" s="209">
        <v>115</v>
      </c>
      <c r="L1909" s="209">
        <v>18.3</v>
      </c>
      <c r="M1909" s="209">
        <v>0.9445927903871828</v>
      </c>
      <c r="N1909" s="209">
        <v>4.6017000000000001</v>
      </c>
      <c r="O1909" s="209">
        <v>4.2866</v>
      </c>
      <c r="P1909" s="209">
        <v>0.70099999999999996</v>
      </c>
      <c r="Q1909" s="209">
        <v>0.66600000000000004</v>
      </c>
      <c r="R1909" s="209">
        <v>4.9686000000000003</v>
      </c>
      <c r="S1909" s="209">
        <v>7.5999999999999998E-2</v>
      </c>
      <c r="T1909" s="209">
        <v>7.6999999999999999E-2</v>
      </c>
      <c r="U1909" s="209">
        <v>7.1999999999999995E-2</v>
      </c>
      <c r="V1909" s="209">
        <v>7.1999999999999995E-2</v>
      </c>
      <c r="W1909" s="209">
        <v>0</v>
      </c>
      <c r="X1909" s="209" t="s">
        <v>188</v>
      </c>
      <c r="Y1909" s="209" t="s">
        <v>89</v>
      </c>
      <c r="Z1909" s="209" t="s">
        <v>207</v>
      </c>
    </row>
    <row r="1910" spans="1:26" s="209" customFormat="1" ht="16.5" customHeight="1" x14ac:dyDescent="0.25">
      <c r="A1910" s="207">
        <v>4300</v>
      </c>
      <c r="B1910" s="208">
        <v>43113</v>
      </c>
      <c r="C1910" s="209" t="s">
        <v>1035</v>
      </c>
      <c r="D1910" s="209">
        <v>65</v>
      </c>
      <c r="E1910" s="209">
        <v>45</v>
      </c>
      <c r="F1910" s="209" t="s">
        <v>193</v>
      </c>
      <c r="G1910" s="209">
        <v>625212</v>
      </c>
      <c r="H1910" s="209">
        <v>13160</v>
      </c>
      <c r="I1910" s="209">
        <v>22.7</v>
      </c>
      <c r="J1910" s="209">
        <v>115</v>
      </c>
      <c r="K1910" s="209">
        <v>115</v>
      </c>
      <c r="L1910" s="209">
        <v>18.7</v>
      </c>
      <c r="M1910" s="209">
        <v>0.94207723035952073</v>
      </c>
      <c r="N1910" s="209">
        <v>4.8395999999999999</v>
      </c>
      <c r="O1910" s="209">
        <v>4.1787999999999998</v>
      </c>
      <c r="P1910" s="209">
        <v>0.58099999999999996</v>
      </c>
      <c r="Q1910" s="209">
        <v>0.53300000000000003</v>
      </c>
      <c r="R1910" s="209">
        <v>4.9686000000000003</v>
      </c>
      <c r="S1910" s="209">
        <v>0.06</v>
      </c>
      <c r="T1910" s="209">
        <v>6.3E-2</v>
      </c>
      <c r="U1910" s="209">
        <v>5.8000000000000003E-2</v>
      </c>
      <c r="V1910" s="209">
        <v>5.8000000000000003E-2</v>
      </c>
      <c r="W1910" s="209">
        <v>0</v>
      </c>
      <c r="X1910" s="209" t="s">
        <v>188</v>
      </c>
      <c r="Y1910" s="209" t="s">
        <v>89</v>
      </c>
      <c r="Z1910" s="209" t="s">
        <v>207</v>
      </c>
    </row>
    <row r="1911" spans="1:26" s="209" customFormat="1" ht="16.5" customHeight="1" x14ac:dyDescent="0.25">
      <c r="A1911" s="207">
        <v>4299</v>
      </c>
      <c r="B1911" s="208">
        <v>43113</v>
      </c>
      <c r="C1911" s="209" t="s">
        <v>750</v>
      </c>
      <c r="D1911" s="209">
        <v>65</v>
      </c>
      <c r="E1911" s="209">
        <v>45</v>
      </c>
      <c r="F1911" s="209" t="s">
        <v>193</v>
      </c>
      <c r="G1911" s="209">
        <v>625212</v>
      </c>
      <c r="H1911" s="209">
        <v>13160</v>
      </c>
      <c r="I1911" s="209">
        <v>23</v>
      </c>
      <c r="J1911" s="209">
        <v>115</v>
      </c>
      <c r="K1911" s="209">
        <v>115</v>
      </c>
      <c r="L1911" s="209">
        <v>19</v>
      </c>
      <c r="M1911" s="209">
        <v>0.94019933554817281</v>
      </c>
      <c r="N1911" s="209">
        <v>4.8166000000000002</v>
      </c>
      <c r="O1911" s="209">
        <v>4.9771999999999998</v>
      </c>
      <c r="P1911" s="209">
        <v>0.47199999999999998</v>
      </c>
      <c r="Q1911" s="209">
        <v>0.56399999999999995</v>
      </c>
      <c r="R1911" s="209">
        <v>4.9686000000000003</v>
      </c>
      <c r="S1911" s="209">
        <v>4.9000000000000002E-2</v>
      </c>
      <c r="T1911" s="209">
        <v>5.6000000000000001E-2</v>
      </c>
      <c r="U1911" s="209">
        <v>4.9000000000000002E-2</v>
      </c>
      <c r="V1911" s="209">
        <v>4.9000000000000002E-2</v>
      </c>
      <c r="W1911" s="209">
        <v>0</v>
      </c>
      <c r="X1911" s="209" t="s">
        <v>188</v>
      </c>
      <c r="Y1911" s="209" t="s">
        <v>89</v>
      </c>
      <c r="Z1911" s="209" t="s">
        <v>207</v>
      </c>
    </row>
    <row r="1912" spans="1:26" s="209" customFormat="1" ht="16.5" customHeight="1" x14ac:dyDescent="0.25">
      <c r="A1912" s="207">
        <v>4298</v>
      </c>
      <c r="B1912" s="208">
        <v>43113</v>
      </c>
      <c r="C1912" s="209" t="s">
        <v>993</v>
      </c>
      <c r="D1912" s="209">
        <v>64</v>
      </c>
      <c r="E1912" s="209">
        <v>45</v>
      </c>
      <c r="F1912" s="209" t="s">
        <v>193</v>
      </c>
      <c r="G1912" s="209">
        <v>625212</v>
      </c>
      <c r="H1912" s="209">
        <v>13160</v>
      </c>
      <c r="I1912" s="209">
        <v>23.5</v>
      </c>
      <c r="J1912" s="209">
        <v>115</v>
      </c>
      <c r="K1912" s="209">
        <v>115</v>
      </c>
      <c r="L1912" s="209">
        <v>19.5</v>
      </c>
      <c r="M1912" s="209">
        <v>0.9370860927152318</v>
      </c>
      <c r="N1912" s="209">
        <v>5.0698999999999996</v>
      </c>
      <c r="O1912" s="209">
        <v>4.8871000000000002</v>
      </c>
      <c r="P1912" s="209">
        <v>0.53700000000000003</v>
      </c>
      <c r="Q1912" s="209">
        <v>0.63300000000000001</v>
      </c>
      <c r="R1912" s="209">
        <v>4.9686000000000003</v>
      </c>
      <c r="S1912" s="209">
        <v>5.2999999999999999E-2</v>
      </c>
      <c r="T1912" s="209">
        <v>6.4000000000000001E-2</v>
      </c>
      <c r="U1912" s="209">
        <v>5.5E-2</v>
      </c>
      <c r="V1912" s="209">
        <v>5.5E-2</v>
      </c>
      <c r="W1912" s="209">
        <v>0</v>
      </c>
      <c r="X1912" s="209" t="s">
        <v>188</v>
      </c>
      <c r="Y1912" s="209" t="s">
        <v>89</v>
      </c>
      <c r="Z1912" s="209" t="s">
        <v>207</v>
      </c>
    </row>
    <row r="1913" spans="1:26" s="209" customFormat="1" ht="16.5" customHeight="1" x14ac:dyDescent="0.25">
      <c r="A1913" s="207">
        <v>4297</v>
      </c>
      <c r="B1913" s="208">
        <v>43113</v>
      </c>
      <c r="C1913" s="209" t="s">
        <v>302</v>
      </c>
      <c r="D1913" s="209">
        <v>65</v>
      </c>
      <c r="E1913" s="209">
        <v>46</v>
      </c>
      <c r="F1913" s="209" t="s">
        <v>193</v>
      </c>
      <c r="G1913" s="209">
        <v>625212</v>
      </c>
      <c r="H1913" s="209">
        <v>13160</v>
      </c>
      <c r="I1913" s="209">
        <v>24</v>
      </c>
      <c r="J1913" s="209">
        <v>115</v>
      </c>
      <c r="K1913" s="209">
        <v>115</v>
      </c>
      <c r="L1913" s="209">
        <v>20</v>
      </c>
      <c r="M1913" s="209">
        <v>0.93399339933993397</v>
      </c>
      <c r="N1913" s="209">
        <v>4.7102000000000004</v>
      </c>
      <c r="O1913" s="209">
        <v>4.8636999999999997</v>
      </c>
      <c r="P1913" s="209">
        <v>0.58199999999999996</v>
      </c>
      <c r="Q1913" s="209">
        <v>0.69899999999999995</v>
      </c>
      <c r="R1913" s="209">
        <v>4.9686000000000003</v>
      </c>
      <c r="S1913" s="209">
        <v>6.0999999999999999E-2</v>
      </c>
      <c r="T1913" s="209">
        <v>7.0999999999999994E-2</v>
      </c>
      <c r="U1913" s="209">
        <v>6.2E-2</v>
      </c>
      <c r="V1913" s="209">
        <v>6.2E-2</v>
      </c>
      <c r="W1913" s="209">
        <v>0</v>
      </c>
      <c r="X1913" s="209" t="s">
        <v>188</v>
      </c>
      <c r="Y1913" s="209" t="s">
        <v>89</v>
      </c>
      <c r="Z1913" s="209" t="s">
        <v>207</v>
      </c>
    </row>
    <row r="1914" spans="1:26" s="209" customFormat="1" ht="16.5" customHeight="1" x14ac:dyDescent="0.25">
      <c r="A1914" s="207">
        <v>4296</v>
      </c>
      <c r="B1914" s="208">
        <v>43112</v>
      </c>
      <c r="C1914" s="209" t="s">
        <v>1133</v>
      </c>
      <c r="D1914" s="209">
        <v>60</v>
      </c>
      <c r="E1914" s="209">
        <v>40</v>
      </c>
      <c r="F1914" s="209" t="s">
        <v>291</v>
      </c>
      <c r="G1914" s="209">
        <v>521333</v>
      </c>
      <c r="H1914" s="209">
        <v>13160</v>
      </c>
      <c r="I1914" s="209">
        <v>17.100000000000001</v>
      </c>
      <c r="J1914" s="209">
        <v>115</v>
      </c>
      <c r="K1914" s="209">
        <v>115</v>
      </c>
      <c r="L1914" s="209">
        <v>14.2</v>
      </c>
      <c r="M1914" s="209">
        <v>0.97117364447494858</v>
      </c>
      <c r="N1914" s="209">
        <v>2.0055999999999998</v>
      </c>
      <c r="O1914" s="209">
        <v>2.149</v>
      </c>
      <c r="P1914" s="209">
        <v>1.302</v>
      </c>
      <c r="Q1914" s="209">
        <v>1.4279999999999999</v>
      </c>
      <c r="R1914" s="209">
        <v>5.0552000000000001</v>
      </c>
      <c r="S1914" s="209">
        <v>0.32800000000000001</v>
      </c>
      <c r="T1914" s="209">
        <v>0.33600000000000002</v>
      </c>
      <c r="U1914" s="209">
        <v>0.32200000000000001</v>
      </c>
      <c r="V1914" s="209">
        <v>0.32200000000000001</v>
      </c>
      <c r="W1914" s="209">
        <v>0</v>
      </c>
      <c r="X1914" s="209" t="s">
        <v>188</v>
      </c>
      <c r="Y1914" s="209" t="s">
        <v>89</v>
      </c>
      <c r="Z1914" s="209" t="s">
        <v>198</v>
      </c>
    </row>
    <row r="1915" spans="1:26" s="209" customFormat="1" ht="16.5" customHeight="1" x14ac:dyDescent="0.25">
      <c r="A1915" s="207">
        <v>4295</v>
      </c>
      <c r="B1915" s="208">
        <v>43112</v>
      </c>
      <c r="C1915" s="209" t="s">
        <v>917</v>
      </c>
      <c r="D1915" s="209">
        <v>60</v>
      </c>
      <c r="E1915" s="209">
        <v>40</v>
      </c>
      <c r="F1915" s="209" t="s">
        <v>291</v>
      </c>
      <c r="G1915" s="209">
        <v>521333</v>
      </c>
      <c r="H1915" s="209">
        <v>13160</v>
      </c>
      <c r="I1915" s="209">
        <v>17</v>
      </c>
      <c r="J1915" s="209">
        <v>115</v>
      </c>
      <c r="K1915" s="209">
        <v>115</v>
      </c>
      <c r="L1915" s="209">
        <v>14.1</v>
      </c>
      <c r="M1915" s="209">
        <v>0.97184065934065933</v>
      </c>
      <c r="N1915" s="209">
        <v>1.9966999999999999</v>
      </c>
      <c r="O1915" s="209">
        <v>1.8105</v>
      </c>
      <c r="P1915" s="209">
        <v>1.901</v>
      </c>
      <c r="Q1915" s="209">
        <v>1.6759999999999999</v>
      </c>
      <c r="R1915" s="209">
        <v>5.0552000000000001</v>
      </c>
      <c r="S1915" s="209">
        <v>0.48099999999999998</v>
      </c>
      <c r="T1915" s="209">
        <v>0.46800000000000003</v>
      </c>
      <c r="U1915" s="209">
        <v>0.46100000000000002</v>
      </c>
      <c r="V1915" s="209">
        <v>0.46100000000000002</v>
      </c>
      <c r="W1915" s="209">
        <v>0</v>
      </c>
      <c r="X1915" s="209" t="s">
        <v>188</v>
      </c>
      <c r="Y1915" s="209" t="s">
        <v>89</v>
      </c>
      <c r="Z1915" s="209" t="s">
        <v>198</v>
      </c>
    </row>
    <row r="1916" spans="1:26" s="209" customFormat="1" ht="16.5" customHeight="1" x14ac:dyDescent="0.25">
      <c r="A1916" s="207">
        <v>4294</v>
      </c>
      <c r="B1916" s="208">
        <v>43112</v>
      </c>
      <c r="C1916" s="209" t="s">
        <v>1132</v>
      </c>
      <c r="D1916" s="209">
        <v>66</v>
      </c>
      <c r="E1916" s="209">
        <v>40</v>
      </c>
      <c r="F1916" s="209" t="s">
        <v>291</v>
      </c>
      <c r="G1916" s="209">
        <v>521333</v>
      </c>
      <c r="H1916" s="209">
        <v>13160</v>
      </c>
      <c r="I1916" s="209">
        <v>17</v>
      </c>
      <c r="J1916" s="209">
        <v>115</v>
      </c>
      <c r="K1916" s="209">
        <v>115</v>
      </c>
      <c r="L1916" s="209">
        <v>14.1</v>
      </c>
      <c r="M1916" s="209">
        <v>0.97184065934065933</v>
      </c>
      <c r="N1916" s="209">
        <v>2.319</v>
      </c>
      <c r="O1916" s="209">
        <v>1.8847</v>
      </c>
      <c r="P1916" s="209">
        <v>1.8640000000000001</v>
      </c>
      <c r="Q1916" s="209">
        <v>1.5489999999999999</v>
      </c>
      <c r="R1916" s="209">
        <v>5.0552000000000001</v>
      </c>
      <c r="S1916" s="209">
        <v>0.40600000000000003</v>
      </c>
      <c r="T1916" s="209">
        <v>0.41499999999999998</v>
      </c>
      <c r="U1916" s="209">
        <v>0.39900000000000002</v>
      </c>
      <c r="V1916" s="209">
        <v>0.39900000000000002</v>
      </c>
      <c r="W1916" s="209">
        <v>0</v>
      </c>
      <c r="X1916" s="209" t="s">
        <v>188</v>
      </c>
      <c r="Y1916" s="209" t="s">
        <v>89</v>
      </c>
      <c r="Z1916" s="209" t="s">
        <v>198</v>
      </c>
    </row>
    <row r="1917" spans="1:26" s="209" customFormat="1" ht="16.5" customHeight="1" x14ac:dyDescent="0.25">
      <c r="A1917" s="207">
        <v>4293</v>
      </c>
      <c r="B1917" s="208">
        <v>43112</v>
      </c>
      <c r="C1917" s="209" t="s">
        <v>814</v>
      </c>
      <c r="D1917" s="209">
        <v>69</v>
      </c>
      <c r="E1917" s="209">
        <v>40</v>
      </c>
      <c r="F1917" s="209" t="s">
        <v>291</v>
      </c>
      <c r="G1917" s="209">
        <v>521333</v>
      </c>
      <c r="H1917" s="209">
        <v>13160</v>
      </c>
      <c r="I1917" s="209">
        <v>16.899999999999999</v>
      </c>
      <c r="J1917" s="209">
        <v>115</v>
      </c>
      <c r="K1917" s="209">
        <v>115</v>
      </c>
      <c r="L1917" s="209">
        <v>14</v>
      </c>
      <c r="M1917" s="209">
        <v>0.97250859106529208</v>
      </c>
      <c r="N1917" s="209">
        <v>1.8526</v>
      </c>
      <c r="O1917" s="209">
        <v>1.9307000000000001</v>
      </c>
      <c r="P1917" s="209">
        <v>1.339</v>
      </c>
      <c r="Q1917" s="209">
        <v>1.329</v>
      </c>
      <c r="R1917" s="209">
        <v>5.0552000000000001</v>
      </c>
      <c r="S1917" s="209">
        <v>0.36499999999999999</v>
      </c>
      <c r="T1917" s="209">
        <v>0.34799999999999998</v>
      </c>
      <c r="U1917" s="209">
        <v>0.34699999999999998</v>
      </c>
      <c r="V1917" s="209">
        <v>0.34699999999999998</v>
      </c>
      <c r="W1917" s="209">
        <v>0</v>
      </c>
      <c r="X1917" s="209" t="s">
        <v>188</v>
      </c>
      <c r="Y1917" s="209" t="s">
        <v>89</v>
      </c>
      <c r="Z1917" s="209" t="s">
        <v>198</v>
      </c>
    </row>
    <row r="1918" spans="1:26" s="209" customFormat="1" ht="16.5" customHeight="1" x14ac:dyDescent="0.25">
      <c r="A1918" s="207">
        <v>4292</v>
      </c>
      <c r="B1918" s="208">
        <v>43112</v>
      </c>
      <c r="C1918" s="209" t="s">
        <v>1131</v>
      </c>
      <c r="D1918" s="209">
        <v>60</v>
      </c>
      <c r="E1918" s="209">
        <v>40</v>
      </c>
      <c r="F1918" s="209" t="s">
        <v>291</v>
      </c>
      <c r="G1918" s="209">
        <v>521333</v>
      </c>
      <c r="H1918" s="209">
        <v>13160</v>
      </c>
      <c r="I1918" s="209">
        <v>16.8</v>
      </c>
      <c r="J1918" s="209">
        <v>115</v>
      </c>
      <c r="K1918" s="209">
        <v>115</v>
      </c>
      <c r="L1918" s="209">
        <v>13.9</v>
      </c>
      <c r="M1918" s="209">
        <v>0.97317744154057773</v>
      </c>
      <c r="N1918" s="209">
        <v>1.8205</v>
      </c>
      <c r="O1918" s="209">
        <v>1.8796999999999999</v>
      </c>
      <c r="P1918" s="209">
        <v>1.421</v>
      </c>
      <c r="Q1918" s="209">
        <v>1.4530000000000001</v>
      </c>
      <c r="R1918" s="209">
        <v>5.0552000000000001</v>
      </c>
      <c r="S1918" s="209">
        <v>0.39500000000000002</v>
      </c>
      <c r="T1918" s="209">
        <v>0.39100000000000001</v>
      </c>
      <c r="U1918" s="209">
        <v>0.38200000000000001</v>
      </c>
      <c r="V1918" s="209">
        <v>0.38200000000000001</v>
      </c>
      <c r="W1918" s="209">
        <v>0</v>
      </c>
      <c r="X1918" s="209" t="s">
        <v>188</v>
      </c>
      <c r="Y1918" s="209" t="s">
        <v>89</v>
      </c>
      <c r="Z1918" s="209" t="s">
        <v>198</v>
      </c>
    </row>
    <row r="1919" spans="1:26" s="209" customFormat="1" ht="16.5" customHeight="1" x14ac:dyDescent="0.25">
      <c r="A1919" s="207">
        <v>4291</v>
      </c>
      <c r="B1919" s="208">
        <v>43112</v>
      </c>
      <c r="C1919" s="209" t="s">
        <v>1130</v>
      </c>
      <c r="D1919" s="209">
        <v>60</v>
      </c>
      <c r="E1919" s="209">
        <v>40</v>
      </c>
      <c r="F1919" s="209" t="s">
        <v>291</v>
      </c>
      <c r="G1919" s="209">
        <v>521333</v>
      </c>
      <c r="H1919" s="209">
        <v>13160</v>
      </c>
      <c r="I1919" s="209">
        <v>16.8</v>
      </c>
      <c r="J1919" s="209">
        <v>115</v>
      </c>
      <c r="K1919" s="209">
        <v>115</v>
      </c>
      <c r="L1919" s="209">
        <v>13.9</v>
      </c>
      <c r="M1919" s="209">
        <v>0.97317744154057773</v>
      </c>
      <c r="N1919" s="209">
        <v>2.0663999999999998</v>
      </c>
      <c r="O1919" s="209">
        <v>1.7311000000000001</v>
      </c>
      <c r="P1919" s="209">
        <v>1.8049999999999999</v>
      </c>
      <c r="Q1919" s="209">
        <v>1.502</v>
      </c>
      <c r="R1919" s="209">
        <v>5.0552000000000001</v>
      </c>
      <c r="S1919" s="209">
        <v>0.442</v>
      </c>
      <c r="T1919" s="209">
        <v>0.439</v>
      </c>
      <c r="U1919" s="209">
        <v>0.42899999999999999</v>
      </c>
      <c r="V1919" s="209">
        <v>0.42899999999999999</v>
      </c>
      <c r="W1919" s="209">
        <v>0</v>
      </c>
      <c r="X1919" s="209" t="s">
        <v>188</v>
      </c>
      <c r="Y1919" s="209" t="s">
        <v>89</v>
      </c>
      <c r="Z1919" s="209" t="s">
        <v>198</v>
      </c>
    </row>
    <row r="1920" spans="1:26" s="209" customFormat="1" ht="16.5" customHeight="1" x14ac:dyDescent="0.25">
      <c r="A1920" s="207">
        <v>4290</v>
      </c>
      <c r="B1920" s="208">
        <v>43112</v>
      </c>
      <c r="C1920" s="209" t="s">
        <v>888</v>
      </c>
      <c r="D1920" s="209">
        <v>66</v>
      </c>
      <c r="E1920" s="209">
        <v>40</v>
      </c>
      <c r="F1920" s="209" t="s">
        <v>291</v>
      </c>
      <c r="G1920" s="209">
        <v>521333</v>
      </c>
      <c r="H1920" s="209">
        <v>13160</v>
      </c>
      <c r="I1920" s="209">
        <v>16.899999999999999</v>
      </c>
      <c r="J1920" s="209">
        <v>115</v>
      </c>
      <c r="K1920" s="209">
        <v>115</v>
      </c>
      <c r="L1920" s="209">
        <v>14</v>
      </c>
      <c r="M1920" s="209">
        <v>0.97250859106529208</v>
      </c>
      <c r="N1920" s="209">
        <v>1.8476999999999999</v>
      </c>
      <c r="O1920" s="209">
        <v>2.0032000000000001</v>
      </c>
      <c r="P1920" s="209">
        <v>1.411</v>
      </c>
      <c r="Q1920" s="209">
        <v>1.5720000000000001</v>
      </c>
      <c r="R1920" s="209">
        <v>5.0552000000000001</v>
      </c>
      <c r="S1920" s="209">
        <v>0.38600000000000001</v>
      </c>
      <c r="T1920" s="209">
        <v>0.39700000000000002</v>
      </c>
      <c r="U1920" s="209">
        <v>0.38100000000000001</v>
      </c>
      <c r="V1920" s="209">
        <v>0.38100000000000001</v>
      </c>
      <c r="W1920" s="209">
        <v>0</v>
      </c>
      <c r="X1920" s="209" t="s">
        <v>188</v>
      </c>
      <c r="Y1920" s="209" t="s">
        <v>89</v>
      </c>
      <c r="Z1920" s="209" t="s">
        <v>198</v>
      </c>
    </row>
    <row r="1921" spans="1:26" s="209" customFormat="1" ht="16.5" customHeight="1" x14ac:dyDescent="0.25">
      <c r="A1921" s="207">
        <v>4289</v>
      </c>
      <c r="B1921" s="208">
        <v>43112</v>
      </c>
      <c r="C1921" s="209" t="s">
        <v>914</v>
      </c>
      <c r="D1921" s="209">
        <v>66</v>
      </c>
      <c r="E1921" s="209">
        <v>40</v>
      </c>
      <c r="F1921" s="209" t="s">
        <v>291</v>
      </c>
      <c r="G1921" s="209">
        <v>521333</v>
      </c>
      <c r="H1921" s="209">
        <v>13160</v>
      </c>
      <c r="I1921" s="209">
        <v>16.8</v>
      </c>
      <c r="J1921" s="209">
        <v>115</v>
      </c>
      <c r="K1921" s="209">
        <v>115</v>
      </c>
      <c r="L1921" s="209">
        <v>13.9</v>
      </c>
      <c r="M1921" s="209">
        <v>0.97317744154057773</v>
      </c>
      <c r="N1921" s="209">
        <v>2.0364</v>
      </c>
      <c r="O1921" s="209">
        <v>1.9471000000000001</v>
      </c>
      <c r="P1921" s="209">
        <v>1.3460000000000001</v>
      </c>
      <c r="Q1921" s="209">
        <v>1.3220000000000001</v>
      </c>
      <c r="R1921" s="209">
        <v>5.0552000000000001</v>
      </c>
      <c r="S1921" s="209">
        <v>0.33400000000000002</v>
      </c>
      <c r="T1921" s="209">
        <v>0.34300000000000003</v>
      </c>
      <c r="U1921" s="209">
        <v>0.32900000000000001</v>
      </c>
      <c r="V1921" s="209">
        <v>0.32900000000000001</v>
      </c>
      <c r="W1921" s="209">
        <v>0</v>
      </c>
      <c r="X1921" s="209" t="s">
        <v>188</v>
      </c>
      <c r="Y1921" s="209" t="s">
        <v>89</v>
      </c>
      <c r="Z1921" s="209" t="s">
        <v>198</v>
      </c>
    </row>
    <row r="1922" spans="1:26" s="209" customFormat="1" ht="16.5" customHeight="1" x14ac:dyDescent="0.25">
      <c r="A1922" s="207">
        <v>4288</v>
      </c>
      <c r="B1922" s="208">
        <v>43112</v>
      </c>
      <c r="C1922" s="209" t="s">
        <v>1129</v>
      </c>
      <c r="D1922" s="209">
        <v>66</v>
      </c>
      <c r="E1922" s="209">
        <v>40</v>
      </c>
      <c r="F1922" s="209" t="s">
        <v>291</v>
      </c>
      <c r="G1922" s="209">
        <v>521333</v>
      </c>
      <c r="H1922" s="209">
        <v>13160</v>
      </c>
      <c r="I1922" s="209">
        <v>16.8</v>
      </c>
      <c r="J1922" s="209">
        <v>115</v>
      </c>
      <c r="K1922" s="209">
        <v>115</v>
      </c>
      <c r="L1922" s="209">
        <v>13.9</v>
      </c>
      <c r="M1922" s="209">
        <v>0.97317744154057773</v>
      </c>
      <c r="N1922" s="209">
        <v>1.7565999999999999</v>
      </c>
      <c r="O1922" s="209">
        <v>1.839</v>
      </c>
      <c r="P1922" s="209">
        <v>1.4610000000000001</v>
      </c>
      <c r="Q1922" s="209">
        <v>1.4530000000000001</v>
      </c>
      <c r="R1922" s="209">
        <v>5.0552000000000001</v>
      </c>
      <c r="S1922" s="209">
        <v>0.42</v>
      </c>
      <c r="T1922" s="209">
        <v>0.39900000000000002</v>
      </c>
      <c r="U1922" s="209">
        <v>0.39900000000000002</v>
      </c>
      <c r="V1922" s="209">
        <v>0.39900000000000002</v>
      </c>
      <c r="W1922" s="209">
        <v>0</v>
      </c>
      <c r="X1922" s="209" t="s">
        <v>188</v>
      </c>
      <c r="Y1922" s="209" t="s">
        <v>89</v>
      </c>
      <c r="Z1922" s="209" t="s">
        <v>198</v>
      </c>
    </row>
    <row r="1923" spans="1:26" s="209" customFormat="1" ht="16.5" customHeight="1" x14ac:dyDescent="0.25">
      <c r="A1923" s="207">
        <v>4287</v>
      </c>
      <c r="B1923" s="208">
        <v>43112</v>
      </c>
      <c r="C1923" s="209" t="s">
        <v>260</v>
      </c>
      <c r="D1923" s="209">
        <v>60</v>
      </c>
      <c r="E1923" s="209">
        <v>40</v>
      </c>
      <c r="F1923" s="209" t="s">
        <v>187</v>
      </c>
      <c r="G1923" s="209">
        <v>916148</v>
      </c>
      <c r="H1923" s="209">
        <v>13160</v>
      </c>
      <c r="I1923" s="209">
        <v>36.4</v>
      </c>
      <c r="J1923" s="209">
        <v>87</v>
      </c>
      <c r="K1923" s="209">
        <v>87</v>
      </c>
      <c r="L1923" s="209">
        <v>34</v>
      </c>
      <c r="M1923" s="209">
        <v>0.85498489425981872</v>
      </c>
      <c r="N1923" s="209">
        <v>4.7766999999999999</v>
      </c>
      <c r="O1923" s="209">
        <v>3.8595999999999999</v>
      </c>
      <c r="P1923" s="209">
        <v>0.13200000000000001</v>
      </c>
      <c r="Q1923" s="209">
        <v>0.14699999999999999</v>
      </c>
      <c r="R1923" s="209">
        <v>5.0552000000000001</v>
      </c>
      <c r="S1923" s="209">
        <v>1.4E-2</v>
      </c>
      <c r="T1923" s="209">
        <v>1.9E-2</v>
      </c>
      <c r="U1923" s="209">
        <v>1.4E-2</v>
      </c>
      <c r="V1923" s="209">
        <v>1.4E-2</v>
      </c>
      <c r="W1923" s="209">
        <v>0</v>
      </c>
      <c r="X1923" s="209" t="s">
        <v>188</v>
      </c>
      <c r="Y1923" s="209" t="s">
        <v>89</v>
      </c>
      <c r="Z1923" s="209" t="s">
        <v>207</v>
      </c>
    </row>
    <row r="1924" spans="1:26" s="209" customFormat="1" ht="16.5" customHeight="1" x14ac:dyDescent="0.25">
      <c r="A1924" s="207">
        <v>4286</v>
      </c>
      <c r="B1924" s="208">
        <v>43112</v>
      </c>
      <c r="C1924" s="209" t="s">
        <v>1096</v>
      </c>
      <c r="D1924" s="209">
        <v>66</v>
      </c>
      <c r="E1924" s="209">
        <v>40</v>
      </c>
      <c r="F1924" s="209" t="s">
        <v>187</v>
      </c>
      <c r="G1924" s="209">
        <v>916148</v>
      </c>
      <c r="H1924" s="209">
        <v>13160</v>
      </c>
      <c r="I1924" s="209">
        <v>36.200000000000003</v>
      </c>
      <c r="J1924" s="209">
        <v>86</v>
      </c>
      <c r="K1924" s="209">
        <v>86</v>
      </c>
      <c r="L1924" s="209">
        <v>33.9</v>
      </c>
      <c r="M1924" s="209">
        <v>0.8555018137847642</v>
      </c>
      <c r="N1924" s="209">
        <v>4.8029000000000002</v>
      </c>
      <c r="O1924" s="209">
        <v>4.7123999999999997</v>
      </c>
      <c r="P1924" s="209">
        <v>0.36499999999999999</v>
      </c>
      <c r="Q1924" s="209">
        <v>0.311</v>
      </c>
      <c r="R1924" s="209">
        <v>5.0552000000000001</v>
      </c>
      <c r="S1924" s="209">
        <v>3.7999999999999999E-2</v>
      </c>
      <c r="T1924" s="209">
        <v>3.3000000000000002E-2</v>
      </c>
      <c r="U1924" s="209">
        <v>0.03</v>
      </c>
      <c r="V1924" s="209">
        <v>0.03</v>
      </c>
      <c r="W1924" s="209">
        <v>0</v>
      </c>
      <c r="X1924" s="209" t="s">
        <v>188</v>
      </c>
      <c r="Y1924" s="209" t="s">
        <v>89</v>
      </c>
      <c r="Z1924" s="209" t="s">
        <v>207</v>
      </c>
    </row>
    <row r="1925" spans="1:26" s="209" customFormat="1" ht="16.5" customHeight="1" x14ac:dyDescent="0.25">
      <c r="A1925" s="207">
        <v>4285</v>
      </c>
      <c r="B1925" s="208">
        <v>43112</v>
      </c>
      <c r="C1925" s="209" t="s">
        <v>372</v>
      </c>
      <c r="D1925" s="209">
        <v>60</v>
      </c>
      <c r="E1925" s="209">
        <v>40</v>
      </c>
      <c r="F1925" s="209" t="s">
        <v>187</v>
      </c>
      <c r="G1925" s="209">
        <v>916148</v>
      </c>
      <c r="H1925" s="209">
        <v>13160</v>
      </c>
      <c r="I1925" s="209">
        <v>35.5</v>
      </c>
      <c r="J1925" s="209">
        <v>84</v>
      </c>
      <c r="K1925" s="209">
        <v>84</v>
      </c>
      <c r="L1925" s="209">
        <v>33.4</v>
      </c>
      <c r="M1925" s="209">
        <v>0.85809581564584592</v>
      </c>
      <c r="N1925" s="209">
        <v>4.8560999999999996</v>
      </c>
      <c r="O1925" s="209">
        <v>5.1734</v>
      </c>
      <c r="P1925" s="209">
        <v>0.189</v>
      </c>
      <c r="Q1925" s="209">
        <v>0.26500000000000001</v>
      </c>
      <c r="R1925" s="209">
        <v>5.0552000000000001</v>
      </c>
      <c r="S1925" s="209">
        <v>0.02</v>
      </c>
      <c r="T1925" s="209">
        <v>2.5999999999999999E-2</v>
      </c>
      <c r="U1925" s="209">
        <v>0.02</v>
      </c>
      <c r="V1925" s="209">
        <v>0.02</v>
      </c>
      <c r="W1925" s="209">
        <v>0</v>
      </c>
      <c r="X1925" s="209" t="s">
        <v>188</v>
      </c>
      <c r="Y1925" s="209" t="s">
        <v>89</v>
      </c>
      <c r="Z1925" s="209" t="s">
        <v>207</v>
      </c>
    </row>
    <row r="1926" spans="1:26" s="209" customFormat="1" ht="16.5" customHeight="1" x14ac:dyDescent="0.25">
      <c r="A1926" s="207">
        <v>4284</v>
      </c>
      <c r="B1926" s="208">
        <v>43112</v>
      </c>
      <c r="C1926" s="209" t="s">
        <v>1097</v>
      </c>
      <c r="D1926" s="209">
        <v>66</v>
      </c>
      <c r="E1926" s="209">
        <v>40</v>
      </c>
      <c r="F1926" s="209" t="s">
        <v>187</v>
      </c>
      <c r="G1926" s="209">
        <v>916148</v>
      </c>
      <c r="H1926" s="209">
        <v>13160</v>
      </c>
      <c r="I1926" s="209">
        <v>36.1</v>
      </c>
      <c r="J1926" s="209">
        <v>84</v>
      </c>
      <c r="K1926" s="209">
        <v>84</v>
      </c>
      <c r="L1926" s="209">
        <v>33.9</v>
      </c>
      <c r="M1926" s="209">
        <v>0.8555018137847642</v>
      </c>
      <c r="N1926" s="209">
        <v>5.0936000000000003</v>
      </c>
      <c r="O1926" s="209">
        <v>4.0057999999999998</v>
      </c>
      <c r="P1926" s="209">
        <v>0.185</v>
      </c>
      <c r="Q1926" s="209">
        <v>0.2</v>
      </c>
      <c r="R1926" s="209">
        <v>5.0552000000000001</v>
      </c>
      <c r="S1926" s="209">
        <v>1.7999999999999999E-2</v>
      </c>
      <c r="T1926" s="209">
        <v>2.5000000000000001E-2</v>
      </c>
      <c r="U1926" s="209">
        <v>1.7999999999999999E-2</v>
      </c>
      <c r="V1926" s="209">
        <v>1.7999999999999999E-2</v>
      </c>
      <c r="W1926" s="209">
        <v>0</v>
      </c>
      <c r="X1926" s="209" t="s">
        <v>188</v>
      </c>
      <c r="Y1926" s="209" t="s">
        <v>89</v>
      </c>
      <c r="Z1926" s="209" t="s">
        <v>207</v>
      </c>
    </row>
    <row r="1927" spans="1:26" s="209" customFormat="1" ht="16.5" customHeight="1" x14ac:dyDescent="0.25">
      <c r="A1927" s="207">
        <v>4283</v>
      </c>
      <c r="B1927" s="208">
        <v>43112</v>
      </c>
      <c r="C1927" s="209" t="s">
        <v>615</v>
      </c>
      <c r="D1927" s="209">
        <v>66</v>
      </c>
      <c r="E1927" s="209">
        <v>40</v>
      </c>
      <c r="F1927" s="209" t="s">
        <v>193</v>
      </c>
      <c r="G1927" s="209">
        <v>625212</v>
      </c>
      <c r="H1927" s="209">
        <v>13160</v>
      </c>
      <c r="I1927" s="209">
        <v>23.7</v>
      </c>
      <c r="J1927" s="209">
        <v>116</v>
      </c>
      <c r="K1927" s="209">
        <v>116</v>
      </c>
      <c r="L1927" s="209">
        <v>19.600000000000001</v>
      </c>
      <c r="M1927" s="209">
        <v>0.93646591661151557</v>
      </c>
      <c r="N1927" s="209">
        <v>3.8904999999999998</v>
      </c>
      <c r="O1927" s="209">
        <v>4.8365999999999998</v>
      </c>
      <c r="P1927" s="209">
        <v>0.53800000000000003</v>
      </c>
      <c r="Q1927" s="209">
        <v>0.72499999999999998</v>
      </c>
      <c r="R1927" s="209">
        <v>5.0552000000000001</v>
      </c>
      <c r="S1927" s="209">
        <v>7.0000000000000007E-2</v>
      </c>
      <c r="T1927" s="209">
        <v>7.5999999999999998E-2</v>
      </c>
      <c r="U1927" s="209">
        <v>6.8000000000000005E-2</v>
      </c>
      <c r="V1927" s="209">
        <v>6.8000000000000005E-2</v>
      </c>
      <c r="W1927" s="209">
        <v>0</v>
      </c>
      <c r="X1927" s="209" t="s">
        <v>188</v>
      </c>
      <c r="Y1927" s="209" t="s">
        <v>89</v>
      </c>
      <c r="Z1927" s="209" t="s">
        <v>207</v>
      </c>
    </row>
    <row r="1928" spans="1:26" s="209" customFormat="1" ht="16.5" customHeight="1" x14ac:dyDescent="0.25">
      <c r="A1928" s="207">
        <v>4282</v>
      </c>
      <c r="B1928" s="208">
        <v>43112</v>
      </c>
      <c r="C1928" s="209" t="s">
        <v>229</v>
      </c>
      <c r="D1928" s="209">
        <v>66</v>
      </c>
      <c r="E1928" s="209">
        <v>40</v>
      </c>
      <c r="F1928" s="209" t="s">
        <v>193</v>
      </c>
      <c r="G1928" s="209">
        <v>625212</v>
      </c>
      <c r="H1928" s="209">
        <v>13160</v>
      </c>
      <c r="I1928" s="209">
        <v>24.3</v>
      </c>
      <c r="J1928" s="209">
        <v>115</v>
      </c>
      <c r="K1928" s="209">
        <v>115</v>
      </c>
      <c r="L1928" s="209">
        <v>20.2</v>
      </c>
      <c r="M1928" s="209">
        <v>0.93276203032300598</v>
      </c>
      <c r="N1928" s="209">
        <v>5.2191999999999998</v>
      </c>
      <c r="O1928" s="209">
        <v>4.7365000000000004</v>
      </c>
      <c r="P1928" s="209">
        <v>0.89200000000000002</v>
      </c>
      <c r="Q1928" s="209">
        <v>0.92200000000000004</v>
      </c>
      <c r="R1928" s="209">
        <v>5.0552000000000001</v>
      </c>
      <c r="S1928" s="209">
        <v>8.5999999999999993E-2</v>
      </c>
      <c r="T1928" s="209">
        <v>9.8000000000000004E-2</v>
      </c>
      <c r="U1928" s="209">
        <v>8.5999999999999993E-2</v>
      </c>
      <c r="V1928" s="209">
        <v>8.5999999999999993E-2</v>
      </c>
      <c r="W1928" s="209">
        <v>0</v>
      </c>
      <c r="X1928" s="209" t="s">
        <v>188</v>
      </c>
      <c r="Y1928" s="209" t="s">
        <v>89</v>
      </c>
      <c r="Z1928" s="209" t="s">
        <v>207</v>
      </c>
    </row>
    <row r="1929" spans="1:26" s="209" customFormat="1" ht="16.5" customHeight="1" x14ac:dyDescent="0.25">
      <c r="A1929" s="207">
        <v>4281</v>
      </c>
      <c r="B1929" s="208">
        <v>43112</v>
      </c>
      <c r="C1929" s="209" t="s">
        <v>1128</v>
      </c>
      <c r="D1929" s="209">
        <v>66</v>
      </c>
      <c r="E1929" s="209">
        <v>40</v>
      </c>
      <c r="F1929" s="209" t="s">
        <v>193</v>
      </c>
      <c r="G1929" s="209">
        <v>625212</v>
      </c>
      <c r="H1929" s="209">
        <v>13160</v>
      </c>
      <c r="I1929" s="209">
        <v>23.9</v>
      </c>
      <c r="J1929" s="209">
        <v>115</v>
      </c>
      <c r="K1929" s="209">
        <v>115</v>
      </c>
      <c r="L1929" s="209">
        <v>19.899999999999999</v>
      </c>
      <c r="M1929" s="209">
        <v>0.93461030383091148</v>
      </c>
      <c r="N1929" s="209">
        <v>4.1806000000000001</v>
      </c>
      <c r="O1929" s="209">
        <v>4.5373999999999999</v>
      </c>
      <c r="P1929" s="209">
        <v>0.38800000000000001</v>
      </c>
      <c r="Q1929" s="209">
        <v>0.42499999999999999</v>
      </c>
      <c r="R1929" s="209">
        <v>5.0552000000000001</v>
      </c>
      <c r="S1929" s="209">
        <v>4.7E-2</v>
      </c>
      <c r="T1929" s="209">
        <v>4.7E-2</v>
      </c>
      <c r="U1929" s="209">
        <v>4.3999999999999997E-2</v>
      </c>
      <c r="V1929" s="209">
        <v>4.3999999999999997E-2</v>
      </c>
      <c r="W1929" s="209">
        <v>0</v>
      </c>
      <c r="X1929" s="209" t="s">
        <v>188</v>
      </c>
      <c r="Y1929" s="209" t="s">
        <v>89</v>
      </c>
      <c r="Z1929" s="209" t="s">
        <v>207</v>
      </c>
    </row>
    <row r="1930" spans="1:26" s="209" customFormat="1" ht="16.5" customHeight="1" x14ac:dyDescent="0.25">
      <c r="A1930" s="207">
        <v>4280</v>
      </c>
      <c r="B1930" s="208">
        <v>43112</v>
      </c>
      <c r="C1930" s="209" t="s">
        <v>1033</v>
      </c>
      <c r="D1930" s="209">
        <v>66</v>
      </c>
      <c r="E1930" s="209">
        <v>40</v>
      </c>
      <c r="F1930" s="209" t="s">
        <v>193</v>
      </c>
      <c r="G1930" s="209">
        <v>625212</v>
      </c>
      <c r="H1930" s="209">
        <v>13160</v>
      </c>
      <c r="I1930" s="209">
        <v>23.6</v>
      </c>
      <c r="J1930" s="209">
        <v>115</v>
      </c>
      <c r="K1930" s="209">
        <v>115</v>
      </c>
      <c r="L1930" s="209">
        <v>19.600000000000001</v>
      </c>
      <c r="M1930" s="209">
        <v>0.93646591661151557</v>
      </c>
      <c r="N1930" s="209">
        <v>4.9321000000000002</v>
      </c>
      <c r="O1930" s="209">
        <v>4.7408999999999999</v>
      </c>
      <c r="P1930" s="209">
        <v>0.79900000000000004</v>
      </c>
      <c r="Q1930" s="209">
        <v>0.81499999999999995</v>
      </c>
      <c r="R1930" s="209">
        <v>5.0552000000000001</v>
      </c>
      <c r="S1930" s="209">
        <v>8.2000000000000003E-2</v>
      </c>
      <c r="T1930" s="209">
        <v>8.6999999999999994E-2</v>
      </c>
      <c r="U1930" s="209">
        <v>7.9000000000000001E-2</v>
      </c>
      <c r="V1930" s="209">
        <v>7.9000000000000001E-2</v>
      </c>
      <c r="W1930" s="209">
        <v>0</v>
      </c>
      <c r="X1930" s="209" t="s">
        <v>188</v>
      </c>
      <c r="Y1930" s="209" t="s">
        <v>89</v>
      </c>
      <c r="Z1930" s="209" t="s">
        <v>207</v>
      </c>
    </row>
    <row r="1931" spans="1:26" s="209" customFormat="1" ht="16.5" customHeight="1" x14ac:dyDescent="0.25">
      <c r="A1931" s="207">
        <v>4279</v>
      </c>
      <c r="B1931" s="208">
        <v>43112</v>
      </c>
      <c r="C1931" s="209" t="s">
        <v>331</v>
      </c>
      <c r="D1931" s="209">
        <v>66</v>
      </c>
      <c r="E1931" s="209">
        <v>40</v>
      </c>
      <c r="F1931" s="209" t="s">
        <v>193</v>
      </c>
      <c r="G1931" s="209">
        <v>625212</v>
      </c>
      <c r="H1931" s="209">
        <v>13160</v>
      </c>
      <c r="I1931" s="209">
        <v>23.5</v>
      </c>
      <c r="J1931" s="209">
        <v>115</v>
      </c>
      <c r="K1931" s="209">
        <v>115</v>
      </c>
      <c r="L1931" s="209">
        <v>19.5</v>
      </c>
      <c r="M1931" s="209">
        <v>0.9370860927152318</v>
      </c>
      <c r="N1931" s="209">
        <v>5.0223000000000004</v>
      </c>
      <c r="O1931" s="209">
        <v>4.7748999999999997</v>
      </c>
      <c r="P1931" s="209">
        <v>0.58899999999999997</v>
      </c>
      <c r="Q1931" s="209">
        <v>0.55800000000000005</v>
      </c>
      <c r="R1931" s="209">
        <v>5.0552000000000001</v>
      </c>
      <c r="S1931" s="209">
        <v>5.8999999999999997E-2</v>
      </c>
      <c r="T1931" s="209">
        <v>5.8999999999999997E-2</v>
      </c>
      <c r="U1931" s="209">
        <v>5.5E-2</v>
      </c>
      <c r="V1931" s="209">
        <v>5.5E-2</v>
      </c>
      <c r="W1931" s="209">
        <v>0</v>
      </c>
      <c r="X1931" s="209" t="s">
        <v>188</v>
      </c>
      <c r="Y1931" s="209" t="s">
        <v>89</v>
      </c>
      <c r="Z1931" s="209" t="s">
        <v>207</v>
      </c>
    </row>
    <row r="1932" spans="1:26" s="209" customFormat="1" ht="16.5" customHeight="1" x14ac:dyDescent="0.25">
      <c r="A1932" s="207">
        <v>4278</v>
      </c>
      <c r="B1932" s="208">
        <v>43112</v>
      </c>
      <c r="C1932" s="209" t="s">
        <v>519</v>
      </c>
      <c r="D1932" s="209">
        <v>66</v>
      </c>
      <c r="E1932" s="209">
        <v>40</v>
      </c>
      <c r="F1932" s="209" t="s">
        <v>193</v>
      </c>
      <c r="G1932" s="209">
        <v>625212</v>
      </c>
      <c r="H1932" s="209">
        <v>13160</v>
      </c>
      <c r="I1932" s="209">
        <v>22.6</v>
      </c>
      <c r="J1932" s="209">
        <v>115</v>
      </c>
      <c r="K1932" s="209">
        <v>115</v>
      </c>
      <c r="L1932" s="209">
        <v>18.600000000000001</v>
      </c>
      <c r="M1932" s="209">
        <v>0.94270486342438375</v>
      </c>
      <c r="N1932" s="209">
        <v>4.8966000000000003</v>
      </c>
      <c r="O1932" s="209">
        <v>4.7015000000000002</v>
      </c>
      <c r="P1932" s="209">
        <v>0.63500000000000001</v>
      </c>
      <c r="Q1932" s="209">
        <v>0.61099999999999999</v>
      </c>
      <c r="R1932" s="209">
        <v>5.0552000000000001</v>
      </c>
      <c r="S1932" s="209">
        <v>6.6000000000000003E-2</v>
      </c>
      <c r="T1932" s="209">
        <v>6.6000000000000003E-2</v>
      </c>
      <c r="U1932" s="209">
        <v>6.2E-2</v>
      </c>
      <c r="V1932" s="209">
        <v>6.2E-2</v>
      </c>
      <c r="W1932" s="209">
        <v>0</v>
      </c>
      <c r="X1932" s="209" t="s">
        <v>188</v>
      </c>
      <c r="Y1932" s="209" t="s">
        <v>89</v>
      </c>
      <c r="Z1932" s="209" t="s">
        <v>207</v>
      </c>
    </row>
    <row r="1933" spans="1:26" s="209" customFormat="1" ht="16.5" customHeight="1" x14ac:dyDescent="0.25">
      <c r="A1933" s="207">
        <v>4277</v>
      </c>
      <c r="B1933" s="208">
        <v>43111</v>
      </c>
      <c r="C1933" s="209" t="s">
        <v>1127</v>
      </c>
      <c r="D1933" s="209">
        <v>68</v>
      </c>
      <c r="E1933" s="209">
        <v>45</v>
      </c>
      <c r="F1933" s="209" t="s">
        <v>291</v>
      </c>
      <c r="G1933" s="209">
        <v>521333</v>
      </c>
      <c r="H1933" s="209">
        <v>13160</v>
      </c>
      <c r="I1933" s="209">
        <v>16.7</v>
      </c>
      <c r="J1933" s="209">
        <v>115</v>
      </c>
      <c r="K1933" s="209">
        <v>115</v>
      </c>
      <c r="L1933" s="209">
        <v>13.8</v>
      </c>
      <c r="M1933" s="209">
        <v>0.97384721266345486</v>
      </c>
      <c r="N1933" s="209">
        <v>1.5791999999999999</v>
      </c>
      <c r="O1933" s="209">
        <v>1.8369</v>
      </c>
      <c r="P1933" s="209">
        <v>1.1859999999999999</v>
      </c>
      <c r="Q1933" s="209">
        <v>1.423</v>
      </c>
      <c r="R1933" s="209">
        <v>5.0547000000000004</v>
      </c>
      <c r="S1933" s="209">
        <v>0.38</v>
      </c>
      <c r="T1933" s="209">
        <v>0.39200000000000002</v>
      </c>
      <c r="U1933" s="209">
        <v>0.376</v>
      </c>
      <c r="V1933" s="209">
        <v>0.376</v>
      </c>
      <c r="W1933" s="209">
        <v>0</v>
      </c>
      <c r="X1933" s="209" t="s">
        <v>188</v>
      </c>
      <c r="Y1933" s="209" t="s">
        <v>89</v>
      </c>
      <c r="Z1933" s="209" t="s">
        <v>198</v>
      </c>
    </row>
    <row r="1934" spans="1:26" s="209" customFormat="1" ht="16.5" customHeight="1" x14ac:dyDescent="0.25">
      <c r="A1934" s="207">
        <v>4276</v>
      </c>
      <c r="B1934" s="208">
        <v>43111</v>
      </c>
      <c r="C1934" s="209" t="s">
        <v>1126</v>
      </c>
      <c r="D1934" s="209">
        <v>68</v>
      </c>
      <c r="E1934" s="209">
        <v>45</v>
      </c>
      <c r="F1934" s="209" t="s">
        <v>291</v>
      </c>
      <c r="G1934" s="209">
        <v>521333</v>
      </c>
      <c r="H1934" s="209">
        <v>13160</v>
      </c>
      <c r="I1934" s="209">
        <v>16.7</v>
      </c>
      <c r="J1934" s="209">
        <v>115</v>
      </c>
      <c r="K1934" s="209">
        <v>115</v>
      </c>
      <c r="L1934" s="209">
        <v>13.8</v>
      </c>
      <c r="M1934" s="209">
        <v>0.97384721266345486</v>
      </c>
      <c r="N1934" s="209">
        <v>1.8405</v>
      </c>
      <c r="O1934" s="209">
        <v>1.8696999999999999</v>
      </c>
      <c r="P1934" s="209">
        <v>1.498</v>
      </c>
      <c r="Q1934" s="209">
        <v>1.587</v>
      </c>
      <c r="R1934" s="209">
        <v>5.0547000000000004</v>
      </c>
      <c r="S1934" s="209">
        <v>0.41099999999999998</v>
      </c>
      <c r="T1934" s="209">
        <v>0.42899999999999999</v>
      </c>
      <c r="U1934" s="209">
        <v>0.40899999999999997</v>
      </c>
      <c r="V1934" s="209">
        <v>0.40899999999999997</v>
      </c>
      <c r="W1934" s="209">
        <v>0</v>
      </c>
      <c r="X1934" s="209" t="s">
        <v>188</v>
      </c>
      <c r="Y1934" s="209" t="s">
        <v>89</v>
      </c>
      <c r="Z1934" s="209" t="s">
        <v>198</v>
      </c>
    </row>
    <row r="1935" spans="1:26" s="209" customFormat="1" ht="16.5" customHeight="1" x14ac:dyDescent="0.25">
      <c r="A1935" s="207">
        <v>4275</v>
      </c>
      <c r="B1935" s="208">
        <v>43111</v>
      </c>
      <c r="C1935" s="209" t="s">
        <v>1125</v>
      </c>
      <c r="D1935" s="209">
        <v>68</v>
      </c>
      <c r="E1935" s="209">
        <v>45</v>
      </c>
      <c r="F1935" s="209" t="s">
        <v>291</v>
      </c>
      <c r="G1935" s="209">
        <v>521333</v>
      </c>
      <c r="H1935" s="209">
        <v>13160</v>
      </c>
      <c r="I1935" s="209">
        <v>16.7</v>
      </c>
      <c r="J1935" s="209">
        <v>115</v>
      </c>
      <c r="K1935" s="209">
        <v>115</v>
      </c>
      <c r="L1935" s="209">
        <v>13.8</v>
      </c>
      <c r="M1935" s="209">
        <v>0.97384721266345486</v>
      </c>
      <c r="N1935" s="209">
        <v>2.0588000000000002</v>
      </c>
      <c r="O1935" s="209">
        <v>1.7040999999999999</v>
      </c>
      <c r="P1935" s="209">
        <v>1.5109999999999999</v>
      </c>
      <c r="Q1935" s="209">
        <v>1.286</v>
      </c>
      <c r="R1935" s="209">
        <v>5.0547000000000004</v>
      </c>
      <c r="S1935" s="209">
        <v>0.371</v>
      </c>
      <c r="T1935" s="209">
        <v>0.38100000000000001</v>
      </c>
      <c r="U1935" s="209">
        <v>0.36599999999999999</v>
      </c>
      <c r="V1935" s="209">
        <v>0.36599999999999999</v>
      </c>
      <c r="W1935" s="209">
        <v>0</v>
      </c>
      <c r="X1935" s="209" t="s">
        <v>188</v>
      </c>
      <c r="Y1935" s="209" t="s">
        <v>89</v>
      </c>
      <c r="Z1935" s="209" t="s">
        <v>198</v>
      </c>
    </row>
    <row r="1936" spans="1:26" s="209" customFormat="1" ht="16.5" customHeight="1" x14ac:dyDescent="0.25">
      <c r="A1936" s="207">
        <v>4274</v>
      </c>
      <c r="B1936" s="208">
        <v>43111</v>
      </c>
      <c r="C1936" s="209" t="s">
        <v>335</v>
      </c>
      <c r="D1936" s="209">
        <v>68</v>
      </c>
      <c r="E1936" s="209">
        <v>45</v>
      </c>
      <c r="F1936" s="209" t="s">
        <v>291</v>
      </c>
      <c r="G1936" s="209">
        <v>521333</v>
      </c>
      <c r="H1936" s="209">
        <v>13160</v>
      </c>
      <c r="I1936" s="209">
        <v>16.8</v>
      </c>
      <c r="J1936" s="209">
        <v>115</v>
      </c>
      <c r="K1936" s="209">
        <v>115</v>
      </c>
      <c r="L1936" s="209">
        <v>13.9</v>
      </c>
      <c r="M1936" s="209">
        <v>0.97317744154057773</v>
      </c>
      <c r="N1936" s="209">
        <v>1.7939000000000001</v>
      </c>
      <c r="O1936" s="209">
        <v>1.9005000000000001</v>
      </c>
      <c r="P1936" s="209">
        <v>1.1859999999999999</v>
      </c>
      <c r="Q1936" s="209">
        <v>1.274</v>
      </c>
      <c r="R1936" s="209">
        <v>5.0547000000000004</v>
      </c>
      <c r="S1936" s="209">
        <v>0.33400000000000002</v>
      </c>
      <c r="T1936" s="209">
        <v>0.33900000000000002</v>
      </c>
      <c r="U1936" s="209">
        <v>0.32700000000000001</v>
      </c>
      <c r="V1936" s="209">
        <v>0.32700000000000001</v>
      </c>
      <c r="W1936" s="209">
        <v>0</v>
      </c>
      <c r="X1936" s="209" t="s">
        <v>188</v>
      </c>
      <c r="Y1936" s="209" t="s">
        <v>89</v>
      </c>
      <c r="Z1936" s="209" t="s">
        <v>198</v>
      </c>
    </row>
    <row r="1937" spans="1:26" s="209" customFormat="1" ht="16.5" customHeight="1" x14ac:dyDescent="0.25">
      <c r="A1937" s="207">
        <v>4273</v>
      </c>
      <c r="B1937" s="208">
        <v>43111</v>
      </c>
      <c r="C1937" s="209" t="s">
        <v>832</v>
      </c>
      <c r="D1937" s="209">
        <v>68</v>
      </c>
      <c r="E1937" s="209">
        <v>45</v>
      </c>
      <c r="F1937" s="209" t="s">
        <v>291</v>
      </c>
      <c r="G1937" s="209">
        <v>521333</v>
      </c>
      <c r="H1937" s="209">
        <v>13160</v>
      </c>
      <c r="I1937" s="209">
        <v>16.7</v>
      </c>
      <c r="J1937" s="209">
        <v>115</v>
      </c>
      <c r="K1937" s="209">
        <v>115</v>
      </c>
      <c r="L1937" s="209">
        <v>13.8</v>
      </c>
      <c r="M1937" s="209">
        <v>0.97384721266345486</v>
      </c>
      <c r="N1937" s="209">
        <v>2.2229999999999999</v>
      </c>
      <c r="O1937" s="209">
        <v>1.8649</v>
      </c>
      <c r="P1937" s="209">
        <v>1.347</v>
      </c>
      <c r="Q1937" s="209">
        <v>1.139</v>
      </c>
      <c r="R1937" s="209">
        <v>5.0547000000000004</v>
      </c>
      <c r="S1937" s="209">
        <v>0.30599999999999999</v>
      </c>
      <c r="T1937" s="209">
        <v>0.309</v>
      </c>
      <c r="U1937" s="209">
        <v>0.29899999999999999</v>
      </c>
      <c r="V1937" s="209">
        <v>0.29899999999999999</v>
      </c>
      <c r="W1937" s="209">
        <v>0</v>
      </c>
      <c r="X1937" s="209" t="s">
        <v>188</v>
      </c>
      <c r="Y1937" s="209" t="s">
        <v>89</v>
      </c>
      <c r="Z1937" s="209" t="s">
        <v>198</v>
      </c>
    </row>
    <row r="1938" spans="1:26" s="209" customFormat="1" ht="16.5" customHeight="1" x14ac:dyDescent="0.25">
      <c r="A1938" s="207">
        <v>4272</v>
      </c>
      <c r="B1938" s="208">
        <v>43111</v>
      </c>
      <c r="C1938" s="209" t="s">
        <v>917</v>
      </c>
      <c r="D1938" s="209">
        <v>68</v>
      </c>
      <c r="E1938" s="209">
        <v>45</v>
      </c>
      <c r="F1938" s="209" t="s">
        <v>291</v>
      </c>
      <c r="G1938" s="209">
        <v>521333</v>
      </c>
      <c r="H1938" s="209">
        <v>13160</v>
      </c>
      <c r="I1938" s="209">
        <v>16.7</v>
      </c>
      <c r="J1938" s="209">
        <v>115</v>
      </c>
      <c r="K1938" s="209">
        <v>115</v>
      </c>
      <c r="L1938" s="209">
        <v>13.8</v>
      </c>
      <c r="M1938" s="209">
        <v>0.97384721266345486</v>
      </c>
      <c r="N1938" s="209">
        <v>2.1183000000000001</v>
      </c>
      <c r="O1938" s="209">
        <v>1.9026000000000001</v>
      </c>
      <c r="P1938" s="209">
        <v>1.458</v>
      </c>
      <c r="Q1938" s="209">
        <v>1.3580000000000001</v>
      </c>
      <c r="R1938" s="209">
        <v>5.0547000000000004</v>
      </c>
      <c r="S1938" s="209">
        <v>0.34799999999999998</v>
      </c>
      <c r="T1938" s="209">
        <v>0.36099999999999999</v>
      </c>
      <c r="U1938" s="209">
        <v>0.34499999999999997</v>
      </c>
      <c r="V1938" s="209">
        <v>0.34499999999999997</v>
      </c>
      <c r="W1938" s="209">
        <v>0</v>
      </c>
      <c r="X1938" s="209" t="s">
        <v>188</v>
      </c>
      <c r="Y1938" s="209" t="s">
        <v>89</v>
      </c>
      <c r="Z1938" s="209" t="s">
        <v>198</v>
      </c>
    </row>
    <row r="1939" spans="1:26" s="209" customFormat="1" ht="16.5" customHeight="1" x14ac:dyDescent="0.25">
      <c r="A1939" s="207">
        <v>4271</v>
      </c>
      <c r="B1939" s="208">
        <v>43111</v>
      </c>
      <c r="C1939" s="209" t="s">
        <v>530</v>
      </c>
      <c r="D1939" s="209">
        <v>68</v>
      </c>
      <c r="E1939" s="209">
        <v>45</v>
      </c>
      <c r="F1939" s="209" t="s">
        <v>291</v>
      </c>
      <c r="G1939" s="209">
        <v>521333</v>
      </c>
      <c r="H1939" s="209">
        <v>13160</v>
      </c>
      <c r="I1939" s="209">
        <v>16.7</v>
      </c>
      <c r="J1939" s="209">
        <v>115</v>
      </c>
      <c r="K1939" s="209">
        <v>115</v>
      </c>
      <c r="L1939" s="209">
        <v>13.8</v>
      </c>
      <c r="M1939" s="209">
        <v>0.97384721266345486</v>
      </c>
      <c r="N1939" s="209">
        <v>1.4936</v>
      </c>
      <c r="O1939" s="209">
        <v>1.7770999999999999</v>
      </c>
      <c r="P1939" s="209">
        <v>1.236</v>
      </c>
      <c r="Q1939" s="209">
        <v>1.542</v>
      </c>
      <c r="R1939" s="209">
        <v>5.0547000000000004</v>
      </c>
      <c r="S1939" s="209">
        <v>0.41799999999999998</v>
      </c>
      <c r="T1939" s="209">
        <v>0.439</v>
      </c>
      <c r="U1939" s="209">
        <v>0.41699999999999998</v>
      </c>
      <c r="V1939" s="209">
        <v>0.41699999999999998</v>
      </c>
      <c r="W1939" s="209">
        <v>0</v>
      </c>
      <c r="X1939" s="209" t="s">
        <v>188</v>
      </c>
      <c r="Y1939" s="209" t="s">
        <v>89</v>
      </c>
      <c r="Z1939" s="209" t="s">
        <v>198</v>
      </c>
    </row>
    <row r="1940" spans="1:26" s="209" customFormat="1" ht="16.5" customHeight="1" x14ac:dyDescent="0.25">
      <c r="A1940" s="207">
        <v>4270</v>
      </c>
      <c r="B1940" s="208">
        <v>43111</v>
      </c>
      <c r="C1940" s="209" t="s">
        <v>432</v>
      </c>
      <c r="D1940" s="209">
        <v>68</v>
      </c>
      <c r="E1940" s="209">
        <v>45</v>
      </c>
      <c r="F1940" s="209" t="s">
        <v>291</v>
      </c>
      <c r="G1940" s="209">
        <v>521333</v>
      </c>
      <c r="H1940" s="209">
        <v>13160</v>
      </c>
      <c r="I1940" s="209">
        <v>16.7</v>
      </c>
      <c r="J1940" s="209">
        <v>115</v>
      </c>
      <c r="K1940" s="209">
        <v>115</v>
      </c>
      <c r="L1940" s="209">
        <v>13.8</v>
      </c>
      <c r="M1940" s="209">
        <v>0.97384721266345486</v>
      </c>
      <c r="N1940" s="209">
        <v>2.0329999999999999</v>
      </c>
      <c r="O1940" s="209">
        <v>2.1789000000000001</v>
      </c>
      <c r="P1940" s="209">
        <v>1.405</v>
      </c>
      <c r="Q1940" s="209">
        <v>1.41</v>
      </c>
      <c r="R1940" s="209">
        <v>5.0547000000000004</v>
      </c>
      <c r="S1940" s="209">
        <v>0.34899999999999998</v>
      </c>
      <c r="T1940" s="209">
        <v>0.32700000000000001</v>
      </c>
      <c r="U1940" s="209">
        <v>0.32900000000000001</v>
      </c>
      <c r="V1940" s="209">
        <v>0.32900000000000001</v>
      </c>
      <c r="W1940" s="209">
        <v>0</v>
      </c>
      <c r="X1940" s="209" t="s">
        <v>188</v>
      </c>
      <c r="Y1940" s="209" t="s">
        <v>89</v>
      </c>
      <c r="Z1940" s="209" t="s">
        <v>198</v>
      </c>
    </row>
    <row r="1941" spans="1:26" s="209" customFormat="1" ht="16.5" customHeight="1" x14ac:dyDescent="0.25">
      <c r="A1941" s="207">
        <v>4269</v>
      </c>
      <c r="B1941" s="208">
        <v>43111</v>
      </c>
      <c r="C1941" s="209" t="s">
        <v>1124</v>
      </c>
      <c r="D1941" s="209">
        <v>68</v>
      </c>
      <c r="E1941" s="209">
        <v>45</v>
      </c>
      <c r="F1941" s="209" t="s">
        <v>291</v>
      </c>
      <c r="G1941" s="209">
        <v>521333</v>
      </c>
      <c r="H1941" s="209">
        <v>13160</v>
      </c>
      <c r="I1941" s="209">
        <v>16.7</v>
      </c>
      <c r="J1941" s="209">
        <v>115</v>
      </c>
      <c r="K1941" s="209">
        <v>115</v>
      </c>
      <c r="L1941" s="209">
        <v>13.8</v>
      </c>
      <c r="M1941" s="209">
        <v>0.97384721266345486</v>
      </c>
      <c r="N1941" s="209">
        <v>1.8566</v>
      </c>
      <c r="O1941" s="209">
        <v>1.9301999999999999</v>
      </c>
      <c r="P1941" s="209">
        <v>1.5209999999999999</v>
      </c>
      <c r="Q1941" s="209">
        <v>1.5649999999999999</v>
      </c>
      <c r="R1941" s="209">
        <v>5.0547000000000004</v>
      </c>
      <c r="S1941" s="209">
        <v>0.41399999999999998</v>
      </c>
      <c r="T1941" s="209">
        <v>0.41</v>
      </c>
      <c r="U1941" s="209">
        <v>0.40100000000000002</v>
      </c>
      <c r="V1941" s="209">
        <v>0.40100000000000002</v>
      </c>
      <c r="W1941" s="209">
        <v>0</v>
      </c>
      <c r="X1941" s="209" t="s">
        <v>188</v>
      </c>
      <c r="Y1941" s="209" t="s">
        <v>89</v>
      </c>
      <c r="Z1941" s="209" t="s">
        <v>198</v>
      </c>
    </row>
    <row r="1942" spans="1:26" s="209" customFormat="1" ht="16.5" customHeight="1" x14ac:dyDescent="0.25">
      <c r="A1942" s="207">
        <v>4268</v>
      </c>
      <c r="B1942" s="208">
        <v>43111</v>
      </c>
      <c r="C1942" s="209" t="s">
        <v>268</v>
      </c>
      <c r="D1942" s="209">
        <v>68</v>
      </c>
      <c r="E1942" s="209">
        <v>45</v>
      </c>
      <c r="F1942" s="209" t="s">
        <v>187</v>
      </c>
      <c r="G1942" s="209">
        <v>916148</v>
      </c>
      <c r="H1942" s="209">
        <v>13160</v>
      </c>
      <c r="I1942" s="209">
        <v>35.700000000000003</v>
      </c>
      <c r="J1942" s="209">
        <v>87</v>
      </c>
      <c r="K1942" s="209">
        <v>87</v>
      </c>
      <c r="L1942" s="209">
        <v>33.299999999999997</v>
      </c>
      <c r="M1942" s="209">
        <v>0.85861650485436891</v>
      </c>
      <c r="N1942" s="209">
        <v>4.3966000000000003</v>
      </c>
      <c r="O1942" s="209">
        <v>5.0871000000000004</v>
      </c>
      <c r="P1942" s="209">
        <v>0.40899999999999997</v>
      </c>
      <c r="Q1942" s="209">
        <v>0.45900000000000002</v>
      </c>
      <c r="R1942" s="209">
        <v>5.0547000000000004</v>
      </c>
      <c r="S1942" s="209">
        <v>4.7E-2</v>
      </c>
      <c r="T1942" s="209">
        <v>4.5999999999999999E-2</v>
      </c>
      <c r="U1942" s="209">
        <v>0.04</v>
      </c>
      <c r="V1942" s="209">
        <v>0.04</v>
      </c>
      <c r="W1942" s="209">
        <v>0</v>
      </c>
      <c r="X1942" s="209" t="s">
        <v>188</v>
      </c>
      <c r="Y1942" s="209" t="s">
        <v>89</v>
      </c>
      <c r="Z1942" s="209" t="s">
        <v>207</v>
      </c>
    </row>
    <row r="1943" spans="1:26" s="209" customFormat="1" ht="16.5" customHeight="1" x14ac:dyDescent="0.25">
      <c r="A1943" s="207">
        <v>4267</v>
      </c>
      <c r="B1943" s="208">
        <v>43111</v>
      </c>
      <c r="C1943" s="209" t="s">
        <v>215</v>
      </c>
      <c r="D1943" s="209">
        <v>68</v>
      </c>
      <c r="E1943" s="209">
        <v>45</v>
      </c>
      <c r="F1943" s="209" t="s">
        <v>187</v>
      </c>
      <c r="G1943" s="209">
        <v>916148</v>
      </c>
      <c r="H1943" s="209">
        <v>13160</v>
      </c>
      <c r="I1943" s="209">
        <v>35.9</v>
      </c>
      <c r="J1943" s="209">
        <v>87</v>
      </c>
      <c r="K1943" s="209">
        <v>87</v>
      </c>
      <c r="L1943" s="209">
        <v>33.5</v>
      </c>
      <c r="M1943" s="209">
        <v>0.85757575757575755</v>
      </c>
      <c r="N1943" s="209">
        <v>4.9301000000000004</v>
      </c>
      <c r="O1943" s="209">
        <v>4.7583000000000002</v>
      </c>
      <c r="P1943" s="209">
        <v>0.15</v>
      </c>
      <c r="Q1943" s="209">
        <v>0.19400000000000001</v>
      </c>
      <c r="R1943" s="209">
        <v>5.0547000000000004</v>
      </c>
      <c r="S1943" s="209">
        <v>1.4999999999999999E-2</v>
      </c>
      <c r="T1943" s="209">
        <v>2.1000000000000001E-2</v>
      </c>
      <c r="U1943" s="209">
        <v>1.4999999999999999E-2</v>
      </c>
      <c r="V1943" s="209">
        <v>1.4999999999999999E-2</v>
      </c>
      <c r="W1943" s="209">
        <v>0</v>
      </c>
      <c r="X1943" s="209" t="s">
        <v>188</v>
      </c>
      <c r="Y1943" s="209" t="s">
        <v>89</v>
      </c>
      <c r="Z1943" s="209" t="s">
        <v>207</v>
      </c>
    </row>
    <row r="1944" spans="1:26" s="209" customFormat="1" ht="16.5" customHeight="1" x14ac:dyDescent="0.25">
      <c r="A1944" s="207">
        <v>4266</v>
      </c>
      <c r="B1944" s="208">
        <v>43111</v>
      </c>
      <c r="C1944" s="209" t="s">
        <v>235</v>
      </c>
      <c r="D1944" s="209">
        <v>68</v>
      </c>
      <c r="E1944" s="209">
        <v>45</v>
      </c>
      <c r="F1944" s="209" t="s">
        <v>187</v>
      </c>
      <c r="G1944" s="209">
        <v>916148</v>
      </c>
      <c r="H1944" s="209">
        <v>13160</v>
      </c>
      <c r="I1944" s="209">
        <v>35.1</v>
      </c>
      <c r="J1944" s="209">
        <v>86</v>
      </c>
      <c r="K1944" s="209">
        <v>86</v>
      </c>
      <c r="L1944" s="209">
        <v>32.799999999999997</v>
      </c>
      <c r="M1944" s="209">
        <v>0.86122945830797315</v>
      </c>
      <c r="N1944" s="209">
        <v>4.5011000000000001</v>
      </c>
      <c r="O1944" s="209">
        <v>5.1069000000000004</v>
      </c>
      <c r="P1944" s="209">
        <v>0.27900000000000003</v>
      </c>
      <c r="Q1944" s="209">
        <v>0.23400000000000001</v>
      </c>
      <c r="R1944" s="209">
        <v>5.0547000000000004</v>
      </c>
      <c r="S1944" s="209">
        <v>3.1E-2</v>
      </c>
      <c r="T1944" s="209">
        <v>2.3E-2</v>
      </c>
      <c r="U1944" s="209">
        <v>2.3E-2</v>
      </c>
      <c r="V1944" s="209">
        <v>2.3E-2</v>
      </c>
      <c r="W1944" s="209">
        <v>0</v>
      </c>
      <c r="X1944" s="209" t="s">
        <v>188</v>
      </c>
      <c r="Y1944" s="209" t="s">
        <v>89</v>
      </c>
      <c r="Z1944" s="209" t="s">
        <v>207</v>
      </c>
    </row>
    <row r="1945" spans="1:26" s="209" customFormat="1" ht="16.5" customHeight="1" x14ac:dyDescent="0.25">
      <c r="A1945" s="207">
        <v>4265</v>
      </c>
      <c r="B1945" s="208">
        <v>43111</v>
      </c>
      <c r="C1945" s="209" t="s">
        <v>1095</v>
      </c>
      <c r="D1945" s="209">
        <v>68</v>
      </c>
      <c r="E1945" s="209">
        <v>45</v>
      </c>
      <c r="F1945" s="209" t="s">
        <v>187</v>
      </c>
      <c r="G1945" s="209">
        <v>916148</v>
      </c>
      <c r="H1945" s="209">
        <v>13160</v>
      </c>
      <c r="I1945" s="209">
        <v>35.299999999999997</v>
      </c>
      <c r="J1945" s="209">
        <v>86</v>
      </c>
      <c r="K1945" s="209">
        <v>86</v>
      </c>
      <c r="L1945" s="209">
        <v>33</v>
      </c>
      <c r="M1945" s="209">
        <v>0.86018237082066873</v>
      </c>
      <c r="N1945" s="209">
        <v>4.7805</v>
      </c>
      <c r="O1945" s="209">
        <v>4.6039000000000003</v>
      </c>
      <c r="P1945" s="209">
        <v>0.215</v>
      </c>
      <c r="Q1945" s="209">
        <v>0.19900000000000001</v>
      </c>
      <c r="R1945" s="209">
        <v>5.0547000000000004</v>
      </c>
      <c r="S1945" s="209">
        <v>2.3E-2</v>
      </c>
      <c r="T1945" s="209">
        <v>2.1999999999999999E-2</v>
      </c>
      <c r="U1945" s="209">
        <v>1.9E-2</v>
      </c>
      <c r="V1945" s="209">
        <v>1.9E-2</v>
      </c>
      <c r="W1945" s="209">
        <v>0</v>
      </c>
      <c r="X1945" s="209" t="s">
        <v>188</v>
      </c>
      <c r="Y1945" s="209" t="s">
        <v>89</v>
      </c>
      <c r="Z1945" s="209" t="s">
        <v>207</v>
      </c>
    </row>
    <row r="1946" spans="1:26" s="209" customFormat="1" ht="16.5" customHeight="1" x14ac:dyDescent="0.25">
      <c r="A1946" s="207">
        <v>4264</v>
      </c>
      <c r="B1946" s="208">
        <v>43111</v>
      </c>
      <c r="C1946" s="209" t="s">
        <v>244</v>
      </c>
      <c r="D1946" s="209">
        <v>68</v>
      </c>
      <c r="E1946" s="209">
        <v>45</v>
      </c>
      <c r="F1946" s="209" t="s">
        <v>193</v>
      </c>
      <c r="G1946" s="209">
        <v>625212</v>
      </c>
      <c r="H1946" s="209">
        <v>13160</v>
      </c>
      <c r="I1946" s="209">
        <v>22.6</v>
      </c>
      <c r="J1946" s="209">
        <v>114</v>
      </c>
      <c r="K1946" s="209">
        <v>114</v>
      </c>
      <c r="L1946" s="209">
        <v>18.7</v>
      </c>
      <c r="M1946" s="209">
        <v>0.94207723035952073</v>
      </c>
      <c r="N1946" s="209">
        <v>5.0396000000000001</v>
      </c>
      <c r="O1946" s="217">
        <v>5.1874000000000002</v>
      </c>
      <c r="P1946" s="209">
        <v>0.46800000000000003</v>
      </c>
      <c r="Q1946" s="209">
        <v>0.377</v>
      </c>
      <c r="R1946" s="209">
        <v>5.0547000000000004</v>
      </c>
      <c r="S1946" s="209">
        <v>4.7E-2</v>
      </c>
      <c r="T1946" s="209">
        <v>3.6999999999999998E-2</v>
      </c>
      <c r="U1946" s="209">
        <v>0.04</v>
      </c>
      <c r="V1946" s="209">
        <v>0.04</v>
      </c>
      <c r="W1946" s="209">
        <v>0</v>
      </c>
      <c r="X1946" s="209" t="s">
        <v>188</v>
      </c>
      <c r="Y1946" s="209" t="s">
        <v>89</v>
      </c>
      <c r="Z1946" s="209" t="s">
        <v>207</v>
      </c>
    </row>
    <row r="1947" spans="1:26" s="209" customFormat="1" ht="16.5" customHeight="1" x14ac:dyDescent="0.25">
      <c r="A1947" s="207">
        <v>4263</v>
      </c>
      <c r="B1947" s="208">
        <v>43111</v>
      </c>
      <c r="C1947" s="209" t="s">
        <v>288</v>
      </c>
      <c r="D1947" s="209">
        <v>68</v>
      </c>
      <c r="E1947" s="209">
        <v>45</v>
      </c>
      <c r="F1947" s="209" t="s">
        <v>193</v>
      </c>
      <c r="G1947" s="209">
        <v>625212</v>
      </c>
      <c r="H1947" s="209">
        <v>13160</v>
      </c>
      <c r="I1947" s="209">
        <v>23.2</v>
      </c>
      <c r="J1947" s="209">
        <v>114</v>
      </c>
      <c r="K1947" s="209">
        <v>114</v>
      </c>
      <c r="L1947" s="209">
        <v>19.3</v>
      </c>
      <c r="M1947" s="209">
        <v>0.93832891246684347</v>
      </c>
      <c r="N1947" s="209">
        <v>4.1872999999999996</v>
      </c>
      <c r="O1947" s="209">
        <v>4.5068000000000001</v>
      </c>
      <c r="P1947" s="209">
        <v>0.53900000000000003</v>
      </c>
      <c r="Q1947" s="209">
        <v>0.66600000000000004</v>
      </c>
      <c r="R1947" s="209">
        <v>5.0547000000000004</v>
      </c>
      <c r="S1947" s="209">
        <v>6.5000000000000002E-2</v>
      </c>
      <c r="T1947" s="209">
        <v>7.4999999999999997E-2</v>
      </c>
      <c r="U1947" s="209">
        <v>6.6000000000000003E-2</v>
      </c>
      <c r="V1947" s="209">
        <v>6.6000000000000003E-2</v>
      </c>
      <c r="W1947" s="209">
        <v>0</v>
      </c>
      <c r="X1947" s="209" t="s">
        <v>188</v>
      </c>
      <c r="Y1947" s="209" t="s">
        <v>89</v>
      </c>
      <c r="Z1947" s="209" t="s">
        <v>207</v>
      </c>
    </row>
    <row r="1948" spans="1:26" s="209" customFormat="1" ht="16.5" customHeight="1" x14ac:dyDescent="0.25">
      <c r="A1948" s="207">
        <v>4262</v>
      </c>
      <c r="B1948" s="208">
        <v>43111</v>
      </c>
      <c r="C1948" s="209" t="s">
        <v>350</v>
      </c>
      <c r="D1948" s="209">
        <v>68</v>
      </c>
      <c r="E1948" s="209">
        <v>45</v>
      </c>
      <c r="F1948" s="209" t="s">
        <v>193</v>
      </c>
      <c r="G1948" s="209">
        <v>625212</v>
      </c>
      <c r="H1948" s="209">
        <v>13160</v>
      </c>
      <c r="I1948" s="209">
        <v>23.5</v>
      </c>
      <c r="J1948" s="209">
        <v>115</v>
      </c>
      <c r="K1948" s="209">
        <v>115</v>
      </c>
      <c r="L1948" s="209">
        <v>19.5</v>
      </c>
      <c r="M1948" s="209">
        <v>0.9370860927152318</v>
      </c>
      <c r="N1948" s="209">
        <v>4.3038999999999996</v>
      </c>
      <c r="O1948" s="209">
        <v>5.2816999999999998</v>
      </c>
      <c r="P1948" s="209">
        <v>0.71399999999999997</v>
      </c>
      <c r="Q1948" s="209">
        <v>0.90500000000000003</v>
      </c>
      <c r="R1948" s="209">
        <v>5.0547000000000004</v>
      </c>
      <c r="S1948" s="209">
        <v>8.4000000000000005E-2</v>
      </c>
      <c r="T1948" s="209">
        <v>8.6999999999999994E-2</v>
      </c>
      <c r="U1948" s="209">
        <v>0.08</v>
      </c>
      <c r="V1948" s="209">
        <v>0.08</v>
      </c>
      <c r="W1948" s="209">
        <v>0</v>
      </c>
      <c r="X1948" s="209" t="s">
        <v>188</v>
      </c>
      <c r="Y1948" s="209" t="s">
        <v>89</v>
      </c>
      <c r="Z1948" s="209" t="s">
        <v>207</v>
      </c>
    </row>
    <row r="1949" spans="1:26" s="209" customFormat="1" ht="16.5" customHeight="1" x14ac:dyDescent="0.25">
      <c r="A1949" s="207">
        <v>4261</v>
      </c>
      <c r="B1949" s="208">
        <v>43111</v>
      </c>
      <c r="C1949" s="209" t="s">
        <v>270</v>
      </c>
      <c r="D1949" s="209">
        <v>68</v>
      </c>
      <c r="E1949" s="209">
        <v>45</v>
      </c>
      <c r="F1949" s="209" t="s">
        <v>193</v>
      </c>
      <c r="G1949" s="209">
        <v>625212</v>
      </c>
      <c r="H1949" s="209">
        <v>13160</v>
      </c>
      <c r="I1949" s="209">
        <v>23</v>
      </c>
      <c r="J1949" s="209">
        <v>115</v>
      </c>
      <c r="K1949" s="209">
        <v>115</v>
      </c>
      <c r="L1949" s="209">
        <v>19</v>
      </c>
      <c r="M1949" s="209">
        <v>0.94019933554817281</v>
      </c>
      <c r="N1949" s="209">
        <v>4.9301000000000004</v>
      </c>
      <c r="O1949" s="209">
        <v>4.8639000000000001</v>
      </c>
      <c r="P1949" s="209">
        <v>0.42599999999999999</v>
      </c>
      <c r="Q1949" s="209">
        <v>0.41099999999999998</v>
      </c>
      <c r="R1949" s="209">
        <v>5.0547000000000004</v>
      </c>
      <c r="S1949" s="209">
        <v>4.3999999999999997E-2</v>
      </c>
      <c r="T1949" s="209">
        <v>4.2999999999999997E-2</v>
      </c>
      <c r="U1949" s="209">
        <v>4.1000000000000002E-2</v>
      </c>
      <c r="V1949" s="209">
        <v>4.1000000000000002E-2</v>
      </c>
      <c r="W1949" s="209">
        <v>0</v>
      </c>
      <c r="X1949" s="209" t="s">
        <v>188</v>
      </c>
      <c r="Y1949" s="209" t="s">
        <v>89</v>
      </c>
      <c r="Z1949" s="209" t="s">
        <v>207</v>
      </c>
    </row>
    <row r="1950" spans="1:26" s="209" customFormat="1" ht="16.5" customHeight="1" x14ac:dyDescent="0.25">
      <c r="A1950" s="207">
        <v>4260</v>
      </c>
      <c r="B1950" s="208">
        <v>43111</v>
      </c>
      <c r="C1950" s="209" t="s">
        <v>1123</v>
      </c>
      <c r="D1950" s="209">
        <v>68</v>
      </c>
      <c r="E1950" s="209">
        <v>45</v>
      </c>
      <c r="F1950" s="209" t="s">
        <v>193</v>
      </c>
      <c r="G1950" s="209">
        <v>625212</v>
      </c>
      <c r="H1950" s="209">
        <v>13160</v>
      </c>
      <c r="I1950" s="209">
        <v>22.6</v>
      </c>
      <c r="J1950" s="209">
        <v>115</v>
      </c>
      <c r="K1950" s="209">
        <v>115</v>
      </c>
      <c r="L1950" s="209">
        <v>18.600000000000001</v>
      </c>
      <c r="M1950" s="209">
        <v>0.94270486342438375</v>
      </c>
      <c r="N1950" s="209">
        <v>5.0122</v>
      </c>
      <c r="O1950" s="209">
        <v>4.6002999999999998</v>
      </c>
      <c r="P1950" s="209">
        <v>0.499</v>
      </c>
      <c r="Q1950" s="209">
        <v>0.56299999999999994</v>
      </c>
      <c r="R1950" s="209">
        <v>5.0547000000000004</v>
      </c>
      <c r="S1950" s="209">
        <v>0.05</v>
      </c>
      <c r="T1950" s="209">
        <v>6.2E-2</v>
      </c>
      <c r="U1950" s="209">
        <v>5.2999999999999999E-2</v>
      </c>
      <c r="V1950" s="209">
        <v>5.2999999999999999E-2</v>
      </c>
      <c r="W1950" s="209">
        <v>0</v>
      </c>
      <c r="X1950" s="209" t="s">
        <v>188</v>
      </c>
      <c r="Y1950" s="209" t="s">
        <v>89</v>
      </c>
      <c r="Z1950" s="209" t="s">
        <v>207</v>
      </c>
    </row>
    <row r="1951" spans="1:26" s="209" customFormat="1" ht="16.5" customHeight="1" x14ac:dyDescent="0.25">
      <c r="A1951" s="207">
        <v>4259</v>
      </c>
      <c r="B1951" s="208">
        <v>43111</v>
      </c>
      <c r="C1951" s="209" t="s">
        <v>1050</v>
      </c>
      <c r="D1951" s="209">
        <v>68</v>
      </c>
      <c r="E1951" s="209">
        <v>45</v>
      </c>
      <c r="F1951" s="209" t="s">
        <v>193</v>
      </c>
      <c r="G1951" s="209">
        <v>625212</v>
      </c>
      <c r="H1951" s="209">
        <v>13160</v>
      </c>
      <c r="I1951" s="209">
        <v>22.6</v>
      </c>
      <c r="J1951" s="209">
        <v>115</v>
      </c>
      <c r="K1951" s="209">
        <v>115</v>
      </c>
      <c r="L1951" s="209">
        <v>18.600000000000001</v>
      </c>
      <c r="M1951" s="209">
        <v>0.94270486342438375</v>
      </c>
      <c r="N1951" s="209">
        <v>4.8326000000000002</v>
      </c>
      <c r="O1951" s="209">
        <v>4.9077999999999999</v>
      </c>
      <c r="P1951" s="209">
        <v>0.60799999999999998</v>
      </c>
      <c r="Q1951" s="209">
        <v>0.65700000000000003</v>
      </c>
      <c r="R1951" s="209">
        <v>5.0547000000000004</v>
      </c>
      <c r="S1951" s="209">
        <v>6.4000000000000001E-2</v>
      </c>
      <c r="T1951" s="209">
        <v>6.8000000000000005E-2</v>
      </c>
      <c r="U1951" s="209">
        <v>6.2E-2</v>
      </c>
      <c r="V1951" s="209">
        <v>6.2E-2</v>
      </c>
      <c r="W1951" s="209">
        <v>0</v>
      </c>
      <c r="X1951" s="209" t="s">
        <v>188</v>
      </c>
      <c r="Y1951" s="209" t="s">
        <v>89</v>
      </c>
      <c r="Z1951" s="209" t="s">
        <v>207</v>
      </c>
    </row>
    <row r="1952" spans="1:26" s="209" customFormat="1" ht="16.5" customHeight="1" x14ac:dyDescent="0.25">
      <c r="A1952" s="207">
        <v>4258</v>
      </c>
      <c r="B1952" s="208">
        <v>43110</v>
      </c>
      <c r="C1952" s="209" t="s">
        <v>533</v>
      </c>
      <c r="D1952" s="209">
        <v>70</v>
      </c>
      <c r="E1952" s="209">
        <v>50</v>
      </c>
      <c r="F1952" s="209" t="s">
        <v>291</v>
      </c>
      <c r="G1952" s="209">
        <v>521333</v>
      </c>
      <c r="H1952" s="209">
        <v>13160</v>
      </c>
      <c r="I1952" s="209">
        <v>16.600000000000001</v>
      </c>
      <c r="J1952" s="209">
        <v>114</v>
      </c>
      <c r="K1952" s="209">
        <v>114</v>
      </c>
      <c r="L1952" s="209">
        <v>13.8</v>
      </c>
      <c r="M1952" s="209">
        <v>0.97384721266345486</v>
      </c>
      <c r="N1952" s="209">
        <v>2.3904000000000001</v>
      </c>
      <c r="O1952" s="209">
        <v>1.7149000000000001</v>
      </c>
      <c r="P1952" s="209">
        <v>1.5649999999999999</v>
      </c>
      <c r="Q1952" s="209">
        <v>1.1659999999999999</v>
      </c>
      <c r="R1952" s="209">
        <v>5.0593000000000004</v>
      </c>
      <c r="S1952" s="209">
        <v>0.33100000000000002</v>
      </c>
      <c r="T1952" s="209">
        <v>0.34399999999999997</v>
      </c>
      <c r="U1952" s="209">
        <v>0.32900000000000001</v>
      </c>
      <c r="V1952" s="209">
        <v>0.32900000000000001</v>
      </c>
      <c r="W1952" s="209">
        <v>0</v>
      </c>
      <c r="X1952" s="209" t="s">
        <v>188</v>
      </c>
      <c r="Y1952" s="209" t="s">
        <v>89</v>
      </c>
      <c r="Z1952" s="209" t="s">
        <v>198</v>
      </c>
    </row>
    <row r="1953" spans="1:26" s="209" customFormat="1" ht="16.5" customHeight="1" x14ac:dyDescent="0.25">
      <c r="A1953" s="207">
        <v>4257</v>
      </c>
      <c r="B1953" s="208">
        <v>43110</v>
      </c>
      <c r="C1953" s="209" t="s">
        <v>1122</v>
      </c>
      <c r="D1953" s="209">
        <v>70</v>
      </c>
      <c r="E1953" s="209">
        <v>50</v>
      </c>
      <c r="F1953" s="209" t="s">
        <v>291</v>
      </c>
      <c r="G1953" s="209">
        <v>521333</v>
      </c>
      <c r="H1953" s="209">
        <v>13160</v>
      </c>
      <c r="I1953" s="209">
        <v>16.600000000000001</v>
      </c>
      <c r="J1953" s="209">
        <v>114</v>
      </c>
      <c r="K1953" s="209">
        <v>114</v>
      </c>
      <c r="L1953" s="209">
        <v>13.8</v>
      </c>
      <c r="M1953" s="209">
        <v>0.97384721266345486</v>
      </c>
      <c r="N1953" s="209">
        <v>2.1478999999999999</v>
      </c>
      <c r="O1953" s="209">
        <v>1.833</v>
      </c>
      <c r="P1953" s="209">
        <v>1.4770000000000001</v>
      </c>
      <c r="Q1953" s="209">
        <v>1.298</v>
      </c>
      <c r="R1953" s="209">
        <v>5.0593000000000004</v>
      </c>
      <c r="S1953" s="209">
        <v>0.34799999999999998</v>
      </c>
      <c r="T1953" s="209">
        <v>0.35799999999999998</v>
      </c>
      <c r="U1953" s="209">
        <v>0.34399999999999997</v>
      </c>
      <c r="V1953" s="209">
        <v>0.34399999999999997</v>
      </c>
      <c r="W1953" s="209">
        <v>0</v>
      </c>
      <c r="X1953" s="209" t="s">
        <v>188</v>
      </c>
      <c r="Y1953" s="209" t="s">
        <v>89</v>
      </c>
      <c r="Z1953" s="209" t="s">
        <v>198</v>
      </c>
    </row>
    <row r="1954" spans="1:26" s="209" customFormat="1" ht="16.5" customHeight="1" x14ac:dyDescent="0.25">
      <c r="A1954" s="207">
        <v>4256</v>
      </c>
      <c r="B1954" s="208">
        <v>43110</v>
      </c>
      <c r="C1954" s="209" t="s">
        <v>1121</v>
      </c>
      <c r="D1954" s="209">
        <v>70</v>
      </c>
      <c r="E1954" s="209">
        <v>50</v>
      </c>
      <c r="F1954" s="209" t="s">
        <v>291</v>
      </c>
      <c r="G1954" s="209">
        <v>521333</v>
      </c>
      <c r="H1954" s="209">
        <v>13160</v>
      </c>
      <c r="I1954" s="209">
        <v>16.8</v>
      </c>
      <c r="J1954" s="209">
        <v>115</v>
      </c>
      <c r="K1954" s="209">
        <v>115</v>
      </c>
      <c r="L1954" s="209">
        <v>13.9</v>
      </c>
      <c r="M1954" s="209">
        <v>0.97317744154057773</v>
      </c>
      <c r="N1954" s="209">
        <v>1.7701</v>
      </c>
      <c r="O1954" s="209">
        <v>1.9052</v>
      </c>
      <c r="P1954" s="209">
        <v>1.2430000000000001</v>
      </c>
      <c r="Q1954" s="209">
        <v>1.399</v>
      </c>
      <c r="R1954" s="209">
        <v>5.0593000000000004</v>
      </c>
      <c r="S1954" s="209">
        <v>0.35499999999999998</v>
      </c>
      <c r="T1954" s="209">
        <v>0.372</v>
      </c>
      <c r="U1954" s="209">
        <v>0.35399999999999998</v>
      </c>
      <c r="V1954" s="209">
        <v>0.35399999999999998</v>
      </c>
      <c r="W1954" s="209">
        <v>0</v>
      </c>
      <c r="X1954" s="209">
        <v>0</v>
      </c>
      <c r="Y1954" s="209" t="s">
        <v>89</v>
      </c>
      <c r="Z1954" s="209" t="s">
        <v>198</v>
      </c>
    </row>
    <row r="1955" spans="1:26" s="209" customFormat="1" ht="16.5" customHeight="1" x14ac:dyDescent="0.25">
      <c r="A1955" s="207">
        <v>4255</v>
      </c>
      <c r="B1955" s="208">
        <v>43110</v>
      </c>
      <c r="C1955" s="209" t="s">
        <v>388</v>
      </c>
      <c r="D1955" s="209">
        <v>70</v>
      </c>
      <c r="E1955" s="209">
        <v>50</v>
      </c>
      <c r="F1955" s="209" t="s">
        <v>291</v>
      </c>
      <c r="G1955" s="209">
        <v>521333</v>
      </c>
      <c r="H1955" s="209">
        <v>13160</v>
      </c>
      <c r="I1955" s="209">
        <v>16.8</v>
      </c>
      <c r="J1955" s="209">
        <v>115</v>
      </c>
      <c r="K1955" s="209">
        <v>115</v>
      </c>
      <c r="L1955" s="209">
        <v>13.9</v>
      </c>
      <c r="M1955" s="209">
        <v>0.97317744154057773</v>
      </c>
      <c r="N1955" s="209">
        <v>1.8227</v>
      </c>
      <c r="O1955" s="209">
        <v>1.9361999999999999</v>
      </c>
      <c r="P1955" s="209">
        <v>1.6020000000000001</v>
      </c>
      <c r="Q1955" s="209">
        <v>1.7310000000000001</v>
      </c>
      <c r="R1955" s="209">
        <v>5.0593000000000004</v>
      </c>
      <c r="S1955" s="209">
        <v>0.44500000000000001</v>
      </c>
      <c r="T1955" s="209">
        <v>0.45200000000000001</v>
      </c>
      <c r="U1955" s="209">
        <v>0.436</v>
      </c>
      <c r="V1955" s="209">
        <v>0.436</v>
      </c>
      <c r="W1955" s="209">
        <v>0</v>
      </c>
      <c r="X1955" s="209" t="s">
        <v>188</v>
      </c>
      <c r="Y1955" s="209" t="s">
        <v>89</v>
      </c>
      <c r="Z1955" s="209" t="s">
        <v>198</v>
      </c>
    </row>
    <row r="1956" spans="1:26" s="209" customFormat="1" ht="16.5" customHeight="1" x14ac:dyDescent="0.25">
      <c r="A1956" s="207">
        <v>4254</v>
      </c>
      <c r="B1956" s="208">
        <v>43110</v>
      </c>
      <c r="C1956" s="209" t="s">
        <v>1120</v>
      </c>
      <c r="D1956" s="209">
        <v>70</v>
      </c>
      <c r="E1956" s="209">
        <v>50</v>
      </c>
      <c r="F1956" s="209" t="s">
        <v>291</v>
      </c>
      <c r="G1956" s="209">
        <v>521333</v>
      </c>
      <c r="H1956" s="209">
        <v>13160</v>
      </c>
      <c r="I1956" s="209">
        <v>16.8</v>
      </c>
      <c r="J1956" s="209">
        <v>115</v>
      </c>
      <c r="K1956" s="209">
        <v>115</v>
      </c>
      <c r="L1956" s="209">
        <v>13.9</v>
      </c>
      <c r="M1956" s="209">
        <v>0.97317744154057773</v>
      </c>
      <c r="N1956" s="209">
        <v>2.2063999999999999</v>
      </c>
      <c r="O1956" s="209">
        <v>1.8008999999999999</v>
      </c>
      <c r="P1956" s="209">
        <v>1.804</v>
      </c>
      <c r="Q1956" s="209">
        <v>1.544</v>
      </c>
      <c r="R1956" s="209">
        <v>5.0593000000000004</v>
      </c>
      <c r="S1956" s="209">
        <v>0.41399999999999998</v>
      </c>
      <c r="T1956" s="209">
        <v>0.434</v>
      </c>
      <c r="U1956" s="209">
        <v>0.41299999999999998</v>
      </c>
      <c r="V1956" s="209">
        <v>0.41299999999999998</v>
      </c>
      <c r="W1956" s="209">
        <v>0</v>
      </c>
      <c r="X1956" s="209" t="s">
        <v>188</v>
      </c>
      <c r="Y1956" s="209" t="s">
        <v>89</v>
      </c>
      <c r="Z1956" s="209" t="s">
        <v>198</v>
      </c>
    </row>
    <row r="1957" spans="1:26" s="209" customFormat="1" ht="16.5" customHeight="1" x14ac:dyDescent="0.25">
      <c r="A1957" s="207">
        <v>4253</v>
      </c>
      <c r="B1957" s="208">
        <v>43110</v>
      </c>
      <c r="C1957" s="209" t="s">
        <v>981</v>
      </c>
      <c r="D1957" s="209">
        <v>70</v>
      </c>
      <c r="E1957" s="209">
        <v>50</v>
      </c>
      <c r="F1957" s="209" t="s">
        <v>291</v>
      </c>
      <c r="G1957" s="209">
        <v>521333</v>
      </c>
      <c r="H1957" s="209">
        <v>13160</v>
      </c>
      <c r="I1957" s="209">
        <v>16.8</v>
      </c>
      <c r="J1957" s="209">
        <v>115</v>
      </c>
      <c r="K1957" s="209">
        <v>115</v>
      </c>
      <c r="L1957" s="209">
        <v>13.9</v>
      </c>
      <c r="M1957" s="209">
        <v>0.97317744154057773</v>
      </c>
      <c r="N1957" s="209">
        <v>1.8069</v>
      </c>
      <c r="O1957" s="209">
        <v>1.9347000000000001</v>
      </c>
      <c r="P1957" s="209">
        <v>1.5740000000000001</v>
      </c>
      <c r="Q1957" s="209">
        <v>1.639</v>
      </c>
      <c r="R1957" s="209">
        <v>5.0593000000000004</v>
      </c>
      <c r="S1957" s="209">
        <v>0.441</v>
      </c>
      <c r="T1957" s="209">
        <v>0.42899999999999999</v>
      </c>
      <c r="U1957" s="209">
        <v>0.42299999999999999</v>
      </c>
      <c r="V1957" s="209">
        <v>0.42299999999999999</v>
      </c>
      <c r="W1957" s="209">
        <v>0</v>
      </c>
      <c r="X1957" s="209" t="s">
        <v>188</v>
      </c>
      <c r="Y1957" s="209" t="s">
        <v>89</v>
      </c>
      <c r="Z1957" s="209" t="s">
        <v>198</v>
      </c>
    </row>
    <row r="1958" spans="1:26" s="209" customFormat="1" ht="16.5" customHeight="1" x14ac:dyDescent="0.25">
      <c r="A1958" s="207">
        <v>4252</v>
      </c>
      <c r="B1958" s="208">
        <v>43110</v>
      </c>
      <c r="C1958" s="209" t="s">
        <v>1119</v>
      </c>
      <c r="D1958" s="209">
        <v>70</v>
      </c>
      <c r="E1958" s="209">
        <v>50</v>
      </c>
      <c r="F1958" s="209" t="s">
        <v>291</v>
      </c>
      <c r="G1958" s="209">
        <v>521333</v>
      </c>
      <c r="H1958" s="209">
        <v>13160</v>
      </c>
      <c r="I1958" s="209">
        <v>16.899999999999999</v>
      </c>
      <c r="J1958" s="209">
        <v>115</v>
      </c>
      <c r="K1958" s="209">
        <v>115</v>
      </c>
      <c r="L1958" s="209">
        <v>14</v>
      </c>
      <c r="M1958" s="209">
        <v>0.97250859106529208</v>
      </c>
      <c r="N1958" s="209">
        <v>1.7790999999999999</v>
      </c>
      <c r="O1958" s="209">
        <v>1.9368000000000001</v>
      </c>
      <c r="P1958" s="209">
        <v>1.542</v>
      </c>
      <c r="Q1958" s="209">
        <v>1.587</v>
      </c>
      <c r="R1958" s="209">
        <v>5.0593000000000004</v>
      </c>
      <c r="S1958" s="209">
        <v>0.439</v>
      </c>
      <c r="T1958" s="209">
        <v>0.41499999999999998</v>
      </c>
      <c r="U1958" s="209">
        <v>0.41499999999999998</v>
      </c>
      <c r="V1958" s="209">
        <v>0.41499999999999998</v>
      </c>
      <c r="W1958" s="209">
        <v>0</v>
      </c>
      <c r="X1958" s="209" t="s">
        <v>188</v>
      </c>
      <c r="Y1958" s="209" t="s">
        <v>89</v>
      </c>
      <c r="Z1958" s="209" t="s">
        <v>198</v>
      </c>
    </row>
    <row r="1959" spans="1:26" s="209" customFormat="1" ht="16.5" customHeight="1" x14ac:dyDescent="0.25">
      <c r="A1959" s="207">
        <v>4251</v>
      </c>
      <c r="B1959" s="208">
        <v>43110</v>
      </c>
      <c r="C1959" s="209" t="s">
        <v>530</v>
      </c>
      <c r="D1959" s="209">
        <v>70</v>
      </c>
      <c r="E1959" s="209">
        <v>50</v>
      </c>
      <c r="F1959" s="209" t="s">
        <v>291</v>
      </c>
      <c r="G1959" s="209">
        <v>521333</v>
      </c>
      <c r="H1959" s="209">
        <v>13160</v>
      </c>
      <c r="I1959" s="209">
        <v>16.899999999999999</v>
      </c>
      <c r="J1959" s="209">
        <v>115</v>
      </c>
      <c r="K1959" s="209">
        <v>115</v>
      </c>
      <c r="L1959" s="209">
        <v>14</v>
      </c>
      <c r="M1959" s="209">
        <v>0.97250859106529208</v>
      </c>
      <c r="N1959" s="209">
        <v>2.1044</v>
      </c>
      <c r="O1959" s="209">
        <v>2.2568999999999999</v>
      </c>
      <c r="P1959" s="209">
        <v>1.5820000000000001</v>
      </c>
      <c r="Q1959" s="209">
        <v>1.63</v>
      </c>
      <c r="R1959" s="209">
        <v>5.0593000000000004</v>
      </c>
      <c r="S1959" s="209">
        <v>0.38</v>
      </c>
      <c r="T1959" s="209">
        <v>0.36499999999999999</v>
      </c>
      <c r="U1959" s="209">
        <v>0.36199999999999999</v>
      </c>
      <c r="V1959" s="209">
        <v>0.36199999999999999</v>
      </c>
      <c r="W1959" s="209">
        <v>0</v>
      </c>
      <c r="X1959" s="209" t="s">
        <v>188</v>
      </c>
      <c r="Y1959" s="209" t="s">
        <v>89</v>
      </c>
      <c r="Z1959" s="209" t="s">
        <v>198</v>
      </c>
    </row>
    <row r="1960" spans="1:26" s="209" customFormat="1" ht="16.5" customHeight="1" x14ac:dyDescent="0.25">
      <c r="A1960" s="207">
        <v>4250</v>
      </c>
      <c r="B1960" s="208">
        <v>43110</v>
      </c>
      <c r="C1960" s="209" t="s">
        <v>1118</v>
      </c>
      <c r="D1960" s="209">
        <v>70</v>
      </c>
      <c r="E1960" s="209">
        <v>50</v>
      </c>
      <c r="F1960" s="209" t="s">
        <v>291</v>
      </c>
      <c r="G1960" s="209">
        <v>521333</v>
      </c>
      <c r="H1960" s="209">
        <v>13160</v>
      </c>
      <c r="I1960" s="209">
        <v>17</v>
      </c>
      <c r="J1960" s="209">
        <v>115</v>
      </c>
      <c r="K1960" s="209">
        <v>115</v>
      </c>
      <c r="L1960" s="209">
        <v>14.1</v>
      </c>
      <c r="M1960" s="209">
        <v>0.97184065934065933</v>
      </c>
      <c r="N1960" s="209">
        <v>1.8335999999999999</v>
      </c>
      <c r="O1960" s="209">
        <v>1.9408000000000001</v>
      </c>
      <c r="P1960" s="209">
        <v>1.53</v>
      </c>
      <c r="Q1960" s="209">
        <v>1.6040000000000001</v>
      </c>
      <c r="R1960" s="209">
        <v>5.0593000000000004</v>
      </c>
      <c r="S1960" s="209">
        <v>0.42199999999999999</v>
      </c>
      <c r="T1960" s="209">
        <v>0.41799999999999998</v>
      </c>
      <c r="U1960" s="209">
        <v>0.40799999999999997</v>
      </c>
      <c r="V1960" s="209">
        <v>0.40799999999999997</v>
      </c>
      <c r="W1960" s="209">
        <v>0</v>
      </c>
      <c r="X1960" s="209" t="s">
        <v>188</v>
      </c>
      <c r="Y1960" s="209" t="s">
        <v>89</v>
      </c>
      <c r="Z1960" s="209" t="s">
        <v>198</v>
      </c>
    </row>
    <row r="1961" spans="1:26" s="209" customFormat="1" ht="16.5" customHeight="1" x14ac:dyDescent="0.25">
      <c r="A1961" s="207">
        <v>4249</v>
      </c>
      <c r="B1961" s="208">
        <v>43110</v>
      </c>
      <c r="C1961" s="209" t="s">
        <v>625</v>
      </c>
      <c r="D1961" s="209">
        <v>70</v>
      </c>
      <c r="E1961" s="209">
        <v>50</v>
      </c>
      <c r="F1961" s="209" t="s">
        <v>187</v>
      </c>
      <c r="G1961" s="209">
        <v>916148</v>
      </c>
      <c r="H1961" s="209">
        <v>13160</v>
      </c>
      <c r="I1961" s="209">
        <v>35.799999999999997</v>
      </c>
      <c r="J1961" s="209">
        <v>85</v>
      </c>
      <c r="K1961" s="209">
        <v>85</v>
      </c>
      <c r="L1961" s="209">
        <v>33.6</v>
      </c>
      <c r="M1961" s="209">
        <v>0.85705632949727439</v>
      </c>
      <c r="N1961" s="209">
        <v>4.5091999999999999</v>
      </c>
      <c r="O1961" s="209">
        <v>4.6839000000000004</v>
      </c>
      <c r="P1961" s="209">
        <v>0.28299999999999997</v>
      </c>
      <c r="Q1961" s="209">
        <v>0.23799999999999999</v>
      </c>
      <c r="R1961" s="209">
        <v>5.0593000000000004</v>
      </c>
      <c r="S1961" s="209">
        <v>3.2000000000000001E-2</v>
      </c>
      <c r="T1961" s="209">
        <v>2.5999999999999999E-2</v>
      </c>
      <c r="U1961" s="209">
        <v>2.5000000000000001E-2</v>
      </c>
      <c r="V1961" s="209">
        <v>2.5000000000000001E-2</v>
      </c>
      <c r="W1961" s="209">
        <v>0</v>
      </c>
      <c r="X1961" s="209" t="s">
        <v>188</v>
      </c>
      <c r="Y1961" s="209" t="s">
        <v>89</v>
      </c>
      <c r="Z1961" s="209" t="s">
        <v>207</v>
      </c>
    </row>
    <row r="1962" spans="1:26" s="209" customFormat="1" ht="16.5" customHeight="1" x14ac:dyDescent="0.25">
      <c r="A1962" s="207">
        <v>4248</v>
      </c>
      <c r="B1962" s="208">
        <v>43110</v>
      </c>
      <c r="C1962" s="209" t="s">
        <v>1117</v>
      </c>
      <c r="D1962" s="209">
        <v>70</v>
      </c>
      <c r="E1962" s="209">
        <v>50</v>
      </c>
      <c r="F1962" s="209" t="s">
        <v>187</v>
      </c>
      <c r="G1962" s="209">
        <v>916148</v>
      </c>
      <c r="H1962" s="209">
        <v>13160</v>
      </c>
      <c r="I1962" s="209">
        <v>35.299999999999997</v>
      </c>
      <c r="J1962" s="209">
        <v>85</v>
      </c>
      <c r="K1962" s="209">
        <v>85</v>
      </c>
      <c r="L1962" s="209">
        <v>33.1</v>
      </c>
      <c r="M1962" s="209">
        <v>0.85965978128797083</v>
      </c>
      <c r="N1962" s="209">
        <v>5.0911</v>
      </c>
      <c r="O1962" s="209">
        <v>4.8305999999999996</v>
      </c>
      <c r="P1962" s="209">
        <v>0.25800000000000001</v>
      </c>
      <c r="Q1962" s="209">
        <v>0.189</v>
      </c>
      <c r="R1962" s="209">
        <v>5.0593000000000004</v>
      </c>
      <c r="S1962" s="209">
        <v>2.5999999999999999E-2</v>
      </c>
      <c r="T1962" s="209">
        <v>0.02</v>
      </c>
      <c r="U1962" s="209">
        <v>0.02</v>
      </c>
      <c r="V1962" s="209">
        <v>0.02</v>
      </c>
      <c r="W1962" s="209">
        <v>0</v>
      </c>
      <c r="X1962" s="209" t="s">
        <v>188</v>
      </c>
      <c r="Y1962" s="209" t="s">
        <v>89</v>
      </c>
      <c r="Z1962" s="209" t="s">
        <v>207</v>
      </c>
    </row>
    <row r="1963" spans="1:26" s="209" customFormat="1" ht="16.5" customHeight="1" x14ac:dyDescent="0.25">
      <c r="A1963" s="207">
        <v>4247</v>
      </c>
      <c r="B1963" s="208">
        <v>43110</v>
      </c>
      <c r="C1963" s="209" t="s">
        <v>304</v>
      </c>
      <c r="D1963" s="209">
        <v>70</v>
      </c>
      <c r="E1963" s="209">
        <v>50</v>
      </c>
      <c r="F1963" s="209" t="s">
        <v>187</v>
      </c>
      <c r="G1963" s="209">
        <v>916148</v>
      </c>
      <c r="H1963" s="209">
        <v>13160</v>
      </c>
      <c r="I1963" s="209">
        <v>35.200000000000003</v>
      </c>
      <c r="J1963" s="209">
        <v>85</v>
      </c>
      <c r="K1963" s="209">
        <v>85</v>
      </c>
      <c r="L1963" s="209">
        <v>33</v>
      </c>
      <c r="M1963" s="209">
        <v>0.86018237082066873</v>
      </c>
      <c r="N1963" s="209">
        <v>4.2298999999999998</v>
      </c>
      <c r="O1963" s="209">
        <v>4.7652999999999999</v>
      </c>
      <c r="P1963" s="209">
        <v>0.24399999999999999</v>
      </c>
      <c r="Q1963" s="209">
        <v>0.23599999999999999</v>
      </c>
      <c r="R1963" s="209">
        <v>5.0593000000000004</v>
      </c>
      <c r="S1963" s="209">
        <v>2.9000000000000001E-2</v>
      </c>
      <c r="T1963" s="209">
        <v>2.5000000000000001E-2</v>
      </c>
      <c r="U1963" s="209">
        <v>2.3E-2</v>
      </c>
      <c r="V1963" s="209">
        <v>2.3E-2</v>
      </c>
      <c r="W1963" s="209">
        <v>0</v>
      </c>
      <c r="X1963" s="209" t="s">
        <v>188</v>
      </c>
      <c r="Y1963" s="209" t="s">
        <v>89</v>
      </c>
      <c r="Z1963" s="209" t="s">
        <v>207</v>
      </c>
    </row>
    <row r="1964" spans="1:26" s="209" customFormat="1" ht="16.5" customHeight="1" x14ac:dyDescent="0.25">
      <c r="A1964" s="207">
        <v>4246</v>
      </c>
      <c r="B1964" s="208">
        <v>43110</v>
      </c>
      <c r="C1964" s="209" t="s">
        <v>1006</v>
      </c>
      <c r="D1964" s="209">
        <v>70</v>
      </c>
      <c r="E1964" s="209">
        <v>50</v>
      </c>
      <c r="F1964" s="209" t="s">
        <v>193</v>
      </c>
      <c r="G1964" s="209">
        <v>625212</v>
      </c>
      <c r="H1964" s="209">
        <v>13160</v>
      </c>
      <c r="I1964" s="209">
        <v>22.5</v>
      </c>
      <c r="J1964" s="209">
        <v>115</v>
      </c>
      <c r="K1964" s="209">
        <v>115</v>
      </c>
      <c r="L1964" s="209">
        <v>18.5</v>
      </c>
      <c r="M1964" s="209">
        <v>0.94333333333333336</v>
      </c>
      <c r="N1964" s="209">
        <v>4.992</v>
      </c>
      <c r="O1964" s="209">
        <v>4.8613</v>
      </c>
      <c r="P1964" s="209">
        <v>0.53700000000000003</v>
      </c>
      <c r="Q1964" s="209">
        <v>0.59899999999999998</v>
      </c>
      <c r="R1964" s="209">
        <v>5.0593000000000004</v>
      </c>
      <c r="S1964" s="209">
        <v>5.3999999999999999E-2</v>
      </c>
      <c r="T1964" s="209">
        <v>6.2E-2</v>
      </c>
      <c r="U1964" s="209">
        <v>5.5E-2</v>
      </c>
      <c r="V1964" s="209">
        <v>5.5E-2</v>
      </c>
      <c r="W1964" s="209">
        <v>0</v>
      </c>
      <c r="X1964" s="209" t="s">
        <v>188</v>
      </c>
      <c r="Y1964" s="209" t="s">
        <v>89</v>
      </c>
      <c r="Z1964" s="209" t="s">
        <v>207</v>
      </c>
    </row>
    <row r="1965" spans="1:26" s="209" customFormat="1" ht="16.5" customHeight="1" x14ac:dyDescent="0.25">
      <c r="A1965" s="207">
        <v>4245</v>
      </c>
      <c r="B1965" s="208">
        <v>43110</v>
      </c>
      <c r="C1965" s="209" t="s">
        <v>379</v>
      </c>
      <c r="D1965" s="209">
        <v>70</v>
      </c>
      <c r="E1965" s="209">
        <v>50</v>
      </c>
      <c r="F1965" s="209" t="s">
        <v>193</v>
      </c>
      <c r="G1965" s="209">
        <v>625212</v>
      </c>
      <c r="H1965" s="209">
        <v>13160</v>
      </c>
      <c r="I1965" s="209">
        <v>23</v>
      </c>
      <c r="J1965" s="209">
        <v>115</v>
      </c>
      <c r="K1965" s="209">
        <v>115</v>
      </c>
      <c r="L1965" s="209">
        <v>19</v>
      </c>
      <c r="M1965" s="209">
        <v>0.94019933554817281</v>
      </c>
      <c r="N1965" s="209">
        <v>5.3011999999999997</v>
      </c>
      <c r="O1965" s="209">
        <v>4.9617000000000004</v>
      </c>
      <c r="P1965" s="209">
        <v>0.52900000000000003</v>
      </c>
      <c r="Q1965" s="209">
        <v>0.58799999999999997</v>
      </c>
      <c r="R1965" s="209">
        <v>5.0593000000000004</v>
      </c>
      <c r="S1965" s="209">
        <v>0.05</v>
      </c>
      <c r="T1965" s="209">
        <v>0.06</v>
      </c>
      <c r="U1965" s="209">
        <v>5.1999999999999998E-2</v>
      </c>
      <c r="V1965" s="209">
        <v>5.1999999999999998E-2</v>
      </c>
      <c r="W1965" s="209">
        <v>0</v>
      </c>
      <c r="X1965" s="209" t="s">
        <v>188</v>
      </c>
      <c r="Y1965" s="209" t="s">
        <v>89</v>
      </c>
      <c r="Z1965" s="209" t="s">
        <v>207</v>
      </c>
    </row>
    <row r="1966" spans="1:26" s="209" customFormat="1" ht="16.5" customHeight="1" x14ac:dyDescent="0.25">
      <c r="A1966" s="207">
        <v>4244</v>
      </c>
      <c r="B1966" s="208">
        <v>43110</v>
      </c>
      <c r="C1966" s="209" t="s">
        <v>1116</v>
      </c>
      <c r="D1966" s="209">
        <v>70</v>
      </c>
      <c r="E1966" s="209">
        <v>50</v>
      </c>
      <c r="F1966" s="209" t="s">
        <v>193</v>
      </c>
      <c r="G1966" s="209">
        <v>625212</v>
      </c>
      <c r="H1966" s="209">
        <v>13160</v>
      </c>
      <c r="I1966" s="209">
        <v>23</v>
      </c>
      <c r="J1966" s="209">
        <v>115</v>
      </c>
      <c r="K1966" s="209">
        <v>115</v>
      </c>
      <c r="L1966" s="209">
        <v>19</v>
      </c>
      <c r="M1966" s="209">
        <v>0.94019933554817281</v>
      </c>
      <c r="N1966" s="209">
        <v>4.9302999999999999</v>
      </c>
      <c r="O1966" s="209">
        <v>4.8761999999999999</v>
      </c>
      <c r="P1966" s="209">
        <v>0.35699999999999998</v>
      </c>
      <c r="Q1966" s="209">
        <v>0.42899999999999999</v>
      </c>
      <c r="R1966" s="209">
        <v>5.0593000000000004</v>
      </c>
      <c r="S1966" s="209">
        <v>3.6999999999999998E-2</v>
      </c>
      <c r="T1966" s="209">
        <v>4.4999999999999998E-2</v>
      </c>
      <c r="U1966" s="209">
        <v>3.9E-2</v>
      </c>
      <c r="V1966" s="209">
        <v>3.9E-2</v>
      </c>
      <c r="W1966" s="209">
        <v>0</v>
      </c>
      <c r="X1966" s="209" t="s">
        <v>188</v>
      </c>
      <c r="Y1966" s="209" t="s">
        <v>89</v>
      </c>
      <c r="Z1966" s="209" t="s">
        <v>207</v>
      </c>
    </row>
    <row r="1967" spans="1:26" s="209" customFormat="1" ht="16.5" customHeight="1" x14ac:dyDescent="0.25">
      <c r="A1967" s="207">
        <v>4243</v>
      </c>
      <c r="B1967" s="208">
        <v>43110</v>
      </c>
      <c r="C1967" s="209" t="s">
        <v>1115</v>
      </c>
      <c r="D1967" s="209">
        <v>70</v>
      </c>
      <c r="E1967" s="209">
        <v>50</v>
      </c>
      <c r="F1967" s="209" t="s">
        <v>193</v>
      </c>
      <c r="G1967" s="209">
        <v>625212</v>
      </c>
      <c r="H1967" s="209">
        <v>13160</v>
      </c>
      <c r="I1967" s="209">
        <v>23</v>
      </c>
      <c r="J1967" s="209">
        <v>115</v>
      </c>
      <c r="K1967" s="209">
        <v>115</v>
      </c>
      <c r="L1967" s="209">
        <v>19</v>
      </c>
      <c r="M1967" s="209">
        <v>0.94019933554817281</v>
      </c>
      <c r="N1967" s="209">
        <v>5.1708999999999996</v>
      </c>
      <c r="O1967" s="209">
        <v>4.8036000000000003</v>
      </c>
      <c r="P1967" s="209">
        <v>0.48699999999999999</v>
      </c>
      <c r="Q1967" s="209">
        <v>0.50800000000000001</v>
      </c>
      <c r="R1967" s="209">
        <v>5.0593000000000004</v>
      </c>
      <c r="S1967" s="209">
        <v>4.8000000000000001E-2</v>
      </c>
      <c r="T1967" s="209">
        <v>5.3999999999999999E-2</v>
      </c>
      <c r="U1967" s="209">
        <v>4.8000000000000001E-2</v>
      </c>
      <c r="V1967" s="209">
        <v>4.8000000000000001E-2</v>
      </c>
      <c r="W1967" s="209">
        <v>0</v>
      </c>
      <c r="X1967" s="209" t="s">
        <v>188</v>
      </c>
      <c r="Y1967" s="209" t="s">
        <v>89</v>
      </c>
      <c r="Z1967" s="209" t="s">
        <v>207</v>
      </c>
    </row>
    <row r="1968" spans="1:26" s="209" customFormat="1" ht="16.5" customHeight="1" x14ac:dyDescent="0.25">
      <c r="A1968" s="207">
        <v>4242</v>
      </c>
      <c r="B1968" s="208">
        <v>43110</v>
      </c>
      <c r="C1968" s="209" t="s">
        <v>1114</v>
      </c>
      <c r="D1968" s="209">
        <v>70</v>
      </c>
      <c r="E1968" s="209">
        <v>50</v>
      </c>
      <c r="F1968" s="209" t="s">
        <v>193</v>
      </c>
      <c r="G1968" s="209">
        <v>625212</v>
      </c>
      <c r="H1968" s="209">
        <v>13160</v>
      </c>
      <c r="I1968" s="209">
        <v>22.6</v>
      </c>
      <c r="J1968" s="209">
        <v>115</v>
      </c>
      <c r="K1968" s="209">
        <v>115</v>
      </c>
      <c r="L1968" s="209">
        <v>18.600000000000001</v>
      </c>
      <c r="M1968" s="209">
        <v>0.94270486342438375</v>
      </c>
      <c r="N1968" s="209">
        <v>4.9036</v>
      </c>
      <c r="O1968" s="209">
        <v>5.0052000000000003</v>
      </c>
      <c r="P1968" s="209">
        <v>0.66700000000000004</v>
      </c>
      <c r="Q1968" s="209">
        <v>0.60399999999999998</v>
      </c>
      <c r="R1968" s="209">
        <v>5.0593000000000004</v>
      </c>
      <c r="S1968" s="209">
        <v>6.9000000000000006E-2</v>
      </c>
      <c r="T1968" s="209">
        <v>6.0999999999999999E-2</v>
      </c>
      <c r="U1968" s="209">
        <v>6.0999999999999999E-2</v>
      </c>
      <c r="V1968" s="209">
        <v>6.0999999999999999E-2</v>
      </c>
      <c r="W1968" s="209">
        <v>0</v>
      </c>
      <c r="X1968" s="209" t="s">
        <v>188</v>
      </c>
      <c r="Y1968" s="209" t="s">
        <v>89</v>
      </c>
      <c r="Z1968" s="209" t="s">
        <v>207</v>
      </c>
    </row>
    <row r="1969" spans="1:26" s="209" customFormat="1" ht="16.5" customHeight="1" x14ac:dyDescent="0.25">
      <c r="A1969" s="207">
        <v>4241</v>
      </c>
      <c r="B1969" s="208">
        <v>43110</v>
      </c>
      <c r="C1969" s="209" t="s">
        <v>929</v>
      </c>
      <c r="D1969" s="209">
        <v>70</v>
      </c>
      <c r="E1969" s="209">
        <v>50</v>
      </c>
      <c r="F1969" s="209" t="s">
        <v>193</v>
      </c>
      <c r="G1969" s="209">
        <v>625212</v>
      </c>
      <c r="H1969" s="209">
        <v>13160</v>
      </c>
      <c r="I1969" s="209">
        <v>22.4</v>
      </c>
      <c r="J1969" s="209">
        <v>115</v>
      </c>
      <c r="K1969" s="209">
        <v>115</v>
      </c>
      <c r="L1969" s="209">
        <v>18.5</v>
      </c>
      <c r="M1969" s="209">
        <v>0.94333333333333336</v>
      </c>
      <c r="N1969" s="209">
        <v>4.3601999999999999</v>
      </c>
      <c r="O1969" s="209">
        <v>4.5997000000000003</v>
      </c>
      <c r="P1969" s="209">
        <v>0.53800000000000003</v>
      </c>
      <c r="Q1969" s="209">
        <v>0.627</v>
      </c>
      <c r="R1969" s="209">
        <v>5.0593000000000004</v>
      </c>
      <c r="S1969" s="209">
        <v>6.2E-2</v>
      </c>
      <c r="T1969" s="209">
        <v>6.9000000000000006E-2</v>
      </c>
      <c r="U1969" s="209">
        <v>6.2E-2</v>
      </c>
      <c r="V1969" s="209">
        <v>6.2E-2</v>
      </c>
      <c r="W1969" s="209">
        <v>0</v>
      </c>
      <c r="X1969" s="209" t="s">
        <v>188</v>
      </c>
      <c r="Y1969" s="209" t="s">
        <v>89</v>
      </c>
      <c r="Z1969" s="209" t="s">
        <v>207</v>
      </c>
    </row>
    <row r="1970" spans="1:26" s="209" customFormat="1" ht="16.5" customHeight="1" x14ac:dyDescent="0.25">
      <c r="A1970" s="207">
        <v>4240</v>
      </c>
      <c r="B1970" s="208">
        <v>43110</v>
      </c>
      <c r="C1970" s="209" t="s">
        <v>262</v>
      </c>
      <c r="D1970" s="209">
        <v>68</v>
      </c>
      <c r="E1970" s="209">
        <v>42</v>
      </c>
      <c r="F1970" s="209" t="s">
        <v>187</v>
      </c>
      <c r="G1970" s="209">
        <v>916148</v>
      </c>
      <c r="H1970" s="209">
        <v>13160</v>
      </c>
      <c r="I1970" s="209">
        <v>35.299999999999997</v>
      </c>
      <c r="J1970" s="209">
        <v>84</v>
      </c>
      <c r="K1970" s="209">
        <v>84</v>
      </c>
      <c r="L1970" s="209">
        <v>33.200000000000003</v>
      </c>
      <c r="M1970" s="209">
        <v>0.85913782635094116</v>
      </c>
      <c r="N1970" s="209">
        <v>4.2899000000000003</v>
      </c>
      <c r="O1970" s="209">
        <v>4.7320000000000002</v>
      </c>
      <c r="P1970" s="209">
        <v>0.191</v>
      </c>
      <c r="Q1970" s="209">
        <v>0.154</v>
      </c>
      <c r="R1970" s="209">
        <v>5.0593000000000004</v>
      </c>
      <c r="S1970" s="209">
        <v>2.3E-2</v>
      </c>
      <c r="T1970" s="209">
        <v>1.6E-2</v>
      </c>
      <c r="U1970" s="209">
        <v>1.7000000000000001E-2</v>
      </c>
      <c r="V1970" s="209">
        <v>1.7000000000000001E-2</v>
      </c>
      <c r="W1970" s="209">
        <v>0</v>
      </c>
      <c r="X1970" s="209" t="s">
        <v>188</v>
      </c>
      <c r="Y1970" s="209" t="s">
        <v>89</v>
      </c>
      <c r="Z1970" s="209" t="s">
        <v>207</v>
      </c>
    </row>
    <row r="1971" spans="1:26" s="209" customFormat="1" ht="16.5" customHeight="1" x14ac:dyDescent="0.25">
      <c r="A1971" s="207">
        <v>4239</v>
      </c>
      <c r="B1971" s="208">
        <v>43109</v>
      </c>
      <c r="C1971" s="209" t="s">
        <v>1082</v>
      </c>
      <c r="D1971" s="209">
        <v>72</v>
      </c>
      <c r="E1971" s="209">
        <v>59</v>
      </c>
      <c r="F1971" s="209" t="s">
        <v>291</v>
      </c>
      <c r="G1971" s="209">
        <v>521333</v>
      </c>
      <c r="H1971" s="209">
        <v>13160</v>
      </c>
      <c r="I1971" s="209">
        <v>16.8</v>
      </c>
      <c r="J1971" s="209">
        <v>115</v>
      </c>
      <c r="K1971" s="209">
        <v>115</v>
      </c>
      <c r="L1971" s="209">
        <v>13.9</v>
      </c>
      <c r="M1971" s="209">
        <v>0.97317744154057773</v>
      </c>
      <c r="N1971" s="209">
        <v>1.9038999999999999</v>
      </c>
      <c r="O1971" s="209">
        <v>2.0007999999999999</v>
      </c>
      <c r="P1971" s="209">
        <v>1.466</v>
      </c>
      <c r="Q1971" s="209">
        <v>1.629</v>
      </c>
      <c r="R1971" s="209">
        <v>5.1215000000000002</v>
      </c>
      <c r="S1971" s="209">
        <v>0.39400000000000002</v>
      </c>
      <c r="T1971" s="209">
        <v>0.41699999999999998</v>
      </c>
      <c r="U1971" s="209">
        <v>0.39500000000000002</v>
      </c>
      <c r="V1971" s="209">
        <v>0.39500000000000002</v>
      </c>
      <c r="W1971" s="209">
        <v>0</v>
      </c>
      <c r="X1971" s="209" t="s">
        <v>188</v>
      </c>
      <c r="Y1971" s="209" t="s">
        <v>89</v>
      </c>
      <c r="Z1971" s="209" t="s">
        <v>198</v>
      </c>
    </row>
    <row r="1972" spans="1:26" s="209" customFormat="1" ht="16.5" customHeight="1" x14ac:dyDescent="0.25">
      <c r="A1972" s="207">
        <v>4238</v>
      </c>
      <c r="B1972" s="208">
        <v>43109</v>
      </c>
      <c r="C1972" s="209" t="s">
        <v>1113</v>
      </c>
      <c r="D1972" s="209">
        <v>72</v>
      </c>
      <c r="E1972" s="209">
        <v>59</v>
      </c>
      <c r="F1972" s="209" t="s">
        <v>291</v>
      </c>
      <c r="G1972" s="209">
        <v>521333</v>
      </c>
      <c r="H1972" s="209">
        <v>13160</v>
      </c>
      <c r="I1972" s="209">
        <v>16.899999999999999</v>
      </c>
      <c r="J1972" s="209">
        <v>115</v>
      </c>
      <c r="K1972" s="209">
        <v>115</v>
      </c>
      <c r="L1972" s="209">
        <v>14</v>
      </c>
      <c r="M1972" s="209">
        <v>0.97250859106529208</v>
      </c>
      <c r="N1972" s="209">
        <v>1.8302</v>
      </c>
      <c r="O1972" s="209">
        <v>1.6638999999999999</v>
      </c>
      <c r="P1972" s="209">
        <v>1.0669999999999999</v>
      </c>
      <c r="Q1972" s="209">
        <v>1.0409999999999999</v>
      </c>
      <c r="R1972" s="209">
        <v>5.1215000000000002</v>
      </c>
      <c r="S1972" s="209">
        <v>0.29899999999999999</v>
      </c>
      <c r="T1972" s="209">
        <v>0.32</v>
      </c>
      <c r="U1972" s="209">
        <v>0.30099999999999999</v>
      </c>
      <c r="V1972" s="209">
        <v>0.30099999999999999</v>
      </c>
      <c r="W1972" s="209">
        <v>0</v>
      </c>
      <c r="X1972" s="209" t="s">
        <v>188</v>
      </c>
      <c r="Y1972" s="209" t="s">
        <v>89</v>
      </c>
      <c r="Z1972" s="209" t="s">
        <v>198</v>
      </c>
    </row>
    <row r="1973" spans="1:26" s="209" customFormat="1" ht="16.5" customHeight="1" x14ac:dyDescent="0.25">
      <c r="A1973" s="207">
        <v>4237</v>
      </c>
      <c r="B1973" s="208">
        <v>43109</v>
      </c>
      <c r="C1973" s="209" t="s">
        <v>1112</v>
      </c>
      <c r="D1973" s="209">
        <v>72</v>
      </c>
      <c r="E1973" s="209">
        <v>59</v>
      </c>
      <c r="F1973" s="209" t="s">
        <v>291</v>
      </c>
      <c r="G1973" s="209">
        <v>521333</v>
      </c>
      <c r="H1973" s="209">
        <v>13160</v>
      </c>
      <c r="I1973" s="209">
        <v>16.899999999999999</v>
      </c>
      <c r="J1973" s="209">
        <v>115</v>
      </c>
      <c r="K1973" s="209">
        <v>115</v>
      </c>
      <c r="L1973" s="209">
        <v>14</v>
      </c>
      <c r="M1973" s="209">
        <v>0.97250859106529208</v>
      </c>
      <c r="N1973" s="209">
        <v>1.5083</v>
      </c>
      <c r="O1973" s="209">
        <v>1.7279</v>
      </c>
      <c r="P1973" s="209">
        <v>0.96099999999999997</v>
      </c>
      <c r="Q1973" s="209">
        <v>1.137</v>
      </c>
      <c r="R1973" s="209">
        <v>5.1215000000000002</v>
      </c>
      <c r="S1973" s="209">
        <v>0.32600000000000001</v>
      </c>
      <c r="T1973" s="209">
        <v>0.33700000000000002</v>
      </c>
      <c r="U1973" s="209">
        <v>0.32200000000000001</v>
      </c>
      <c r="V1973" s="209">
        <v>0.32200000000000001</v>
      </c>
      <c r="W1973" s="209">
        <v>0</v>
      </c>
      <c r="X1973" s="209" t="s">
        <v>188</v>
      </c>
      <c r="Y1973" s="209" t="s">
        <v>89</v>
      </c>
      <c r="Z1973" s="209" t="s">
        <v>198</v>
      </c>
    </row>
    <row r="1974" spans="1:26" s="209" customFormat="1" ht="16.5" customHeight="1" x14ac:dyDescent="0.25">
      <c r="A1974" s="207">
        <v>4236</v>
      </c>
      <c r="B1974" s="208">
        <v>43109</v>
      </c>
      <c r="C1974" s="209" t="s">
        <v>1111</v>
      </c>
      <c r="D1974" s="209">
        <v>70</v>
      </c>
      <c r="E1974" s="209">
        <v>59</v>
      </c>
      <c r="F1974" s="209" t="s">
        <v>291</v>
      </c>
      <c r="G1974" s="209">
        <v>521333</v>
      </c>
      <c r="H1974" s="209">
        <v>13160</v>
      </c>
      <c r="I1974" s="209">
        <v>16.899999999999999</v>
      </c>
      <c r="J1974" s="209">
        <v>115</v>
      </c>
      <c r="K1974" s="209">
        <v>115</v>
      </c>
      <c r="L1974" s="209">
        <v>14</v>
      </c>
      <c r="M1974" s="209">
        <v>0.97250859106529208</v>
      </c>
      <c r="N1974" s="209">
        <v>2.1213000000000002</v>
      </c>
      <c r="O1974" s="209">
        <v>1.8307</v>
      </c>
      <c r="P1974" s="209">
        <v>1.5469999999999999</v>
      </c>
      <c r="Q1974" s="209">
        <v>1.3029999999999999</v>
      </c>
      <c r="R1974" s="209">
        <v>5.1215000000000002</v>
      </c>
      <c r="S1974" s="209">
        <v>0.373</v>
      </c>
      <c r="T1974" s="209">
        <v>0.36499999999999999</v>
      </c>
      <c r="U1974" s="209">
        <v>0.35899999999999999</v>
      </c>
      <c r="V1974" s="209">
        <v>0.35899999999999999</v>
      </c>
      <c r="W1974" s="209">
        <v>0</v>
      </c>
      <c r="X1974" s="209" t="s">
        <v>188</v>
      </c>
      <c r="Y1974" s="209" t="s">
        <v>89</v>
      </c>
      <c r="Z1974" s="209" t="s">
        <v>198</v>
      </c>
    </row>
    <row r="1975" spans="1:26" s="209" customFormat="1" ht="16.5" customHeight="1" x14ac:dyDescent="0.25">
      <c r="A1975" s="207">
        <v>4235</v>
      </c>
      <c r="B1975" s="208">
        <v>43109</v>
      </c>
      <c r="C1975" s="209" t="s">
        <v>1083</v>
      </c>
      <c r="D1975" s="209">
        <v>72</v>
      </c>
      <c r="E1975" s="209">
        <v>59</v>
      </c>
      <c r="F1975" s="209" t="s">
        <v>291</v>
      </c>
      <c r="G1975" s="209">
        <v>521333</v>
      </c>
      <c r="H1975" s="209">
        <v>13160</v>
      </c>
      <c r="I1975" s="209">
        <v>16.899999999999999</v>
      </c>
      <c r="J1975" s="209">
        <v>115</v>
      </c>
      <c r="K1975" s="209">
        <v>115</v>
      </c>
      <c r="L1975" s="209">
        <v>14</v>
      </c>
      <c r="M1975" s="209">
        <v>0.97250859106529208</v>
      </c>
      <c r="N1975" s="209">
        <v>1.8130999999999999</v>
      </c>
      <c r="O1975" s="209">
        <v>1.9056</v>
      </c>
      <c r="P1975" s="209">
        <v>1.6240000000000001</v>
      </c>
      <c r="Q1975" s="209">
        <v>1.7090000000000001</v>
      </c>
      <c r="R1975" s="209">
        <v>5.1215000000000002</v>
      </c>
      <c r="S1975" s="209">
        <v>0.45900000000000002</v>
      </c>
      <c r="T1975" s="209">
        <v>0.45900000000000002</v>
      </c>
      <c r="U1975" s="209">
        <v>0.44600000000000001</v>
      </c>
      <c r="V1975" s="209">
        <v>0.44600000000000001</v>
      </c>
      <c r="W1975" s="209">
        <v>0</v>
      </c>
      <c r="X1975" s="209" t="s">
        <v>188</v>
      </c>
      <c r="Y1975" s="209" t="s">
        <v>89</v>
      </c>
      <c r="Z1975" s="209" t="s">
        <v>198</v>
      </c>
    </row>
    <row r="1976" spans="1:26" s="209" customFormat="1" ht="16.5" customHeight="1" x14ac:dyDescent="0.25">
      <c r="A1976" s="207">
        <v>4234</v>
      </c>
      <c r="B1976" s="208">
        <v>43109</v>
      </c>
      <c r="C1976" s="209" t="s">
        <v>219</v>
      </c>
      <c r="D1976" s="209">
        <v>72</v>
      </c>
      <c r="E1976" s="209">
        <v>59</v>
      </c>
      <c r="F1976" s="209" t="s">
        <v>193</v>
      </c>
      <c r="G1976" s="209">
        <v>625212</v>
      </c>
      <c r="H1976" s="209">
        <v>13160</v>
      </c>
      <c r="I1976" s="209">
        <v>25.1</v>
      </c>
      <c r="J1976" s="209">
        <v>115</v>
      </c>
      <c r="K1976" s="209">
        <v>115</v>
      </c>
      <c r="L1976" s="209">
        <v>21</v>
      </c>
      <c r="M1976" s="209">
        <v>0.9278688524590164</v>
      </c>
      <c r="N1976" s="209">
        <v>4.8868999999999998</v>
      </c>
      <c r="O1976" s="209">
        <v>5.1116999999999999</v>
      </c>
      <c r="P1976" s="209">
        <v>0.33700000000000002</v>
      </c>
      <c r="Q1976" s="209">
        <v>0.4</v>
      </c>
      <c r="R1976" s="209">
        <v>5.1215000000000002</v>
      </c>
      <c r="S1976" s="209">
        <v>3.5000000000000003E-2</v>
      </c>
      <c r="T1976" s="209">
        <v>0.04</v>
      </c>
      <c r="U1976" s="209">
        <v>3.5000000000000003E-2</v>
      </c>
      <c r="V1976" s="209">
        <v>3.5000000000000003E-2</v>
      </c>
      <c r="W1976" s="209">
        <v>0</v>
      </c>
      <c r="X1976" s="209" t="s">
        <v>188</v>
      </c>
      <c r="Y1976" s="209" t="s">
        <v>89</v>
      </c>
      <c r="Z1976" s="209" t="s">
        <v>207</v>
      </c>
    </row>
    <row r="1977" spans="1:26" s="209" customFormat="1" ht="16.5" customHeight="1" x14ac:dyDescent="0.25">
      <c r="A1977" s="207">
        <v>4233</v>
      </c>
      <c r="B1977" s="208">
        <v>43109</v>
      </c>
      <c r="C1977" s="209" t="s">
        <v>828</v>
      </c>
      <c r="D1977" s="209">
        <v>72</v>
      </c>
      <c r="E1977" s="209">
        <v>59</v>
      </c>
      <c r="F1977" s="209" t="s">
        <v>291</v>
      </c>
      <c r="G1977" s="209">
        <v>521333</v>
      </c>
      <c r="H1977" s="209">
        <v>13160</v>
      </c>
      <c r="I1977" s="209">
        <v>16.899999999999999</v>
      </c>
      <c r="J1977" s="209">
        <v>115</v>
      </c>
      <c r="K1977" s="209">
        <v>115</v>
      </c>
      <c r="L1977" s="209">
        <v>14</v>
      </c>
      <c r="M1977" s="209">
        <v>0.97250859106529208</v>
      </c>
      <c r="N1977" s="209">
        <v>1.6994</v>
      </c>
      <c r="O1977" s="209">
        <v>1.754</v>
      </c>
      <c r="P1977" s="209">
        <v>1.5329999999999999</v>
      </c>
      <c r="Q1977" s="209">
        <v>1.5760000000000001</v>
      </c>
      <c r="R1977" s="209">
        <v>5.1215000000000002</v>
      </c>
      <c r="S1977" s="209">
        <v>0.46200000000000002</v>
      </c>
      <c r="T1977" s="209">
        <v>0.46</v>
      </c>
      <c r="U1977" s="209">
        <v>0.44800000000000001</v>
      </c>
      <c r="V1977" s="209">
        <v>0.44800000000000001</v>
      </c>
      <c r="W1977" s="209">
        <v>0</v>
      </c>
      <c r="X1977" s="209" t="s">
        <v>188</v>
      </c>
      <c r="Y1977" s="209" t="s">
        <v>89</v>
      </c>
      <c r="Z1977" s="209" t="s">
        <v>198</v>
      </c>
    </row>
    <row r="1978" spans="1:26" s="209" customFormat="1" ht="16.5" customHeight="1" x14ac:dyDescent="0.25">
      <c r="A1978" s="207">
        <v>4232</v>
      </c>
      <c r="B1978" s="208">
        <v>43109</v>
      </c>
      <c r="C1978" s="209" t="s">
        <v>981</v>
      </c>
      <c r="D1978" s="209">
        <v>72</v>
      </c>
      <c r="E1978" s="209">
        <v>59</v>
      </c>
      <c r="F1978" s="209" t="s">
        <v>291</v>
      </c>
      <c r="G1978" s="209">
        <v>521333</v>
      </c>
      <c r="H1978" s="209">
        <v>13160</v>
      </c>
      <c r="I1978" s="209">
        <v>16.899999999999999</v>
      </c>
      <c r="J1978" s="209">
        <v>115</v>
      </c>
      <c r="K1978" s="209">
        <v>115</v>
      </c>
      <c r="L1978" s="209">
        <v>14</v>
      </c>
      <c r="M1978" s="209">
        <v>0.97250859106529208</v>
      </c>
      <c r="N1978" s="209">
        <v>1.6801999999999999</v>
      </c>
      <c r="O1978" s="209">
        <v>2.0630000000000002</v>
      </c>
      <c r="P1978" s="209">
        <v>1.4710000000000001</v>
      </c>
      <c r="Q1978" s="209">
        <v>1.78</v>
      </c>
      <c r="R1978" s="209">
        <v>5.1215000000000002</v>
      </c>
      <c r="S1978" s="209">
        <v>0.44800000000000001</v>
      </c>
      <c r="T1978" s="209">
        <v>0.442</v>
      </c>
      <c r="U1978" s="209">
        <v>0.433</v>
      </c>
      <c r="V1978" s="209">
        <v>0.433</v>
      </c>
      <c r="W1978" s="209">
        <v>0</v>
      </c>
      <c r="X1978" s="209" t="s">
        <v>188</v>
      </c>
      <c r="Y1978" s="209" t="s">
        <v>89</v>
      </c>
      <c r="Z1978" s="209" t="s">
        <v>198</v>
      </c>
    </row>
    <row r="1979" spans="1:26" s="209" customFormat="1" ht="16.5" customHeight="1" x14ac:dyDescent="0.25">
      <c r="A1979" s="207">
        <v>4231</v>
      </c>
      <c r="B1979" s="208">
        <v>43109</v>
      </c>
      <c r="C1979" s="209" t="s">
        <v>782</v>
      </c>
      <c r="D1979" s="209">
        <v>72</v>
      </c>
      <c r="E1979" s="209">
        <v>59</v>
      </c>
      <c r="F1979" s="209" t="s">
        <v>291</v>
      </c>
      <c r="G1979" s="209">
        <v>521333</v>
      </c>
      <c r="H1979" s="209">
        <v>13160</v>
      </c>
      <c r="I1979" s="209">
        <v>16.8</v>
      </c>
      <c r="J1979" s="209">
        <v>114</v>
      </c>
      <c r="K1979" s="209">
        <v>114</v>
      </c>
      <c r="L1979" s="209">
        <v>14</v>
      </c>
      <c r="M1979" s="209">
        <v>0.97250859106529208</v>
      </c>
      <c r="N1979" s="209">
        <v>1.9089</v>
      </c>
      <c r="O1979" s="209">
        <v>1.7604</v>
      </c>
      <c r="P1979" s="209">
        <v>1.59</v>
      </c>
      <c r="Q1979" s="209">
        <v>1.522</v>
      </c>
      <c r="R1979" s="209">
        <v>5.1215000000000002</v>
      </c>
      <c r="S1979" s="209">
        <v>0.42699999999999999</v>
      </c>
      <c r="T1979" s="209">
        <v>0.443</v>
      </c>
      <c r="U1979" s="209">
        <v>0.42299999999999999</v>
      </c>
      <c r="V1979" s="209">
        <v>0.42299999999999999</v>
      </c>
      <c r="W1979" s="209">
        <v>0</v>
      </c>
      <c r="X1979" s="209" t="s">
        <v>188</v>
      </c>
      <c r="Y1979" s="209" t="s">
        <v>89</v>
      </c>
      <c r="Z1979" s="209" t="s">
        <v>198</v>
      </c>
    </row>
    <row r="1980" spans="1:26" s="209" customFormat="1" ht="16.5" customHeight="1" x14ac:dyDescent="0.25">
      <c r="A1980" s="207">
        <v>4230</v>
      </c>
      <c r="B1980" s="208">
        <v>43109</v>
      </c>
      <c r="C1980" s="209" t="s">
        <v>1037</v>
      </c>
      <c r="D1980" s="209">
        <v>72</v>
      </c>
      <c r="E1980" s="209">
        <v>59</v>
      </c>
      <c r="F1980" s="209" t="s">
        <v>187</v>
      </c>
      <c r="G1980" s="209">
        <v>916148</v>
      </c>
      <c r="H1980" s="209">
        <v>13160</v>
      </c>
      <c r="I1980" s="209">
        <v>16.8</v>
      </c>
      <c r="J1980" s="209">
        <v>115</v>
      </c>
      <c r="K1980" s="209">
        <v>115</v>
      </c>
      <c r="L1980" s="209">
        <v>13.9</v>
      </c>
      <c r="M1980" s="209">
        <v>0.97317744154057773</v>
      </c>
      <c r="N1980" s="209">
        <v>2.2061000000000002</v>
      </c>
      <c r="O1980" s="209">
        <v>1.8743000000000001</v>
      </c>
      <c r="P1980" s="209">
        <v>1.762</v>
      </c>
      <c r="Q1980" s="209">
        <v>1.5740000000000001</v>
      </c>
      <c r="R1980" s="209">
        <v>5.1215000000000002</v>
      </c>
      <c r="S1980" s="209">
        <v>0.40899999999999997</v>
      </c>
      <c r="T1980" s="209">
        <v>0.43</v>
      </c>
      <c r="U1980" s="209">
        <v>0.40799999999999997</v>
      </c>
      <c r="V1980" s="209">
        <v>0.40799999999999997</v>
      </c>
      <c r="W1980" s="209">
        <v>0</v>
      </c>
      <c r="X1980" s="209" t="s">
        <v>188</v>
      </c>
      <c r="Y1980" s="209" t="s">
        <v>89</v>
      </c>
      <c r="Z1980" s="209" t="s">
        <v>198</v>
      </c>
    </row>
    <row r="1981" spans="1:26" s="209" customFormat="1" ht="16.5" customHeight="1" x14ac:dyDescent="0.25">
      <c r="A1981" s="207">
        <v>4229</v>
      </c>
      <c r="B1981" s="208">
        <v>43109</v>
      </c>
      <c r="C1981" s="209" t="s">
        <v>1110</v>
      </c>
      <c r="D1981" s="209">
        <v>72</v>
      </c>
      <c r="E1981" s="209">
        <v>59</v>
      </c>
      <c r="F1981" s="209" t="s">
        <v>291</v>
      </c>
      <c r="G1981" s="209">
        <v>521333</v>
      </c>
      <c r="H1981" s="209">
        <v>13160</v>
      </c>
      <c r="I1981" s="209">
        <v>16.899999999999999</v>
      </c>
      <c r="J1981" s="209">
        <v>115</v>
      </c>
      <c r="K1981" s="209">
        <v>115</v>
      </c>
      <c r="L1981" s="209">
        <v>14</v>
      </c>
      <c r="M1981" s="209">
        <v>0.97250859106529208</v>
      </c>
      <c r="N1981" s="209">
        <v>2.1515</v>
      </c>
      <c r="O1981" s="209">
        <v>1.9326000000000001</v>
      </c>
      <c r="P1981" s="209">
        <v>1.633</v>
      </c>
      <c r="Q1981" s="209">
        <v>1.472</v>
      </c>
      <c r="R1981" s="209">
        <v>5.1215000000000002</v>
      </c>
      <c r="S1981" s="209">
        <v>0.38900000000000001</v>
      </c>
      <c r="T1981" s="209">
        <v>0.39</v>
      </c>
      <c r="U1981" s="209">
        <v>0.379</v>
      </c>
      <c r="V1981" s="209">
        <v>0.379</v>
      </c>
      <c r="W1981" s="209">
        <v>0</v>
      </c>
      <c r="X1981" s="209" t="s">
        <v>188</v>
      </c>
      <c r="Y1981" s="209" t="s">
        <v>89</v>
      </c>
      <c r="Z1981" s="209" t="s">
        <v>198</v>
      </c>
    </row>
    <row r="1982" spans="1:26" s="209" customFormat="1" ht="16.5" customHeight="1" x14ac:dyDescent="0.25">
      <c r="A1982" s="207">
        <v>4228</v>
      </c>
      <c r="B1982" s="208">
        <v>43109</v>
      </c>
      <c r="C1982" s="209" t="s">
        <v>917</v>
      </c>
      <c r="D1982" s="209">
        <v>72</v>
      </c>
      <c r="E1982" s="209">
        <v>59</v>
      </c>
      <c r="F1982" s="209" t="s">
        <v>291</v>
      </c>
      <c r="G1982" s="209">
        <v>521333</v>
      </c>
      <c r="H1982" s="209">
        <v>13160</v>
      </c>
      <c r="I1982" s="209">
        <v>16.8</v>
      </c>
      <c r="J1982" s="209">
        <v>115</v>
      </c>
      <c r="K1982" s="209">
        <v>115</v>
      </c>
      <c r="L1982" s="209">
        <v>13.9</v>
      </c>
      <c r="M1982" s="209">
        <v>0.97317744154057773</v>
      </c>
      <c r="N1982" s="209">
        <v>1.7704</v>
      </c>
      <c r="O1982" s="209">
        <v>2.0068999999999999</v>
      </c>
      <c r="P1982" s="209">
        <v>1.64</v>
      </c>
      <c r="Q1982" s="209">
        <v>1.8360000000000001</v>
      </c>
      <c r="R1982" s="209">
        <v>5.1215000000000002</v>
      </c>
      <c r="S1982" s="209">
        <v>0.47399999999999998</v>
      </c>
      <c r="T1982" s="209">
        <v>0.46899999999999997</v>
      </c>
      <c r="U1982" s="209">
        <v>0.45900000000000002</v>
      </c>
      <c r="V1982" s="209">
        <v>0.45900000000000002</v>
      </c>
      <c r="W1982" s="209">
        <v>0</v>
      </c>
      <c r="X1982" s="209" t="s">
        <v>188</v>
      </c>
      <c r="Y1982" s="209" t="s">
        <v>89</v>
      </c>
      <c r="Z1982" s="209" t="s">
        <v>198</v>
      </c>
    </row>
    <row r="1983" spans="1:26" s="209" customFormat="1" ht="16.5" customHeight="1" x14ac:dyDescent="0.25">
      <c r="A1983" s="207">
        <v>4227</v>
      </c>
      <c r="B1983" s="208">
        <v>43109</v>
      </c>
      <c r="C1983" s="209" t="s">
        <v>803</v>
      </c>
      <c r="D1983" s="209">
        <v>72</v>
      </c>
      <c r="E1983" s="209">
        <v>59</v>
      </c>
      <c r="F1983" s="209" t="s">
        <v>187</v>
      </c>
      <c r="G1983" s="209">
        <v>916148</v>
      </c>
      <c r="H1983" s="209">
        <v>13160</v>
      </c>
      <c r="I1983" s="209">
        <v>35.9</v>
      </c>
      <c r="J1983" s="209">
        <v>88</v>
      </c>
      <c r="K1983" s="209">
        <v>88</v>
      </c>
      <c r="L1983" s="209">
        <v>33.4</v>
      </c>
      <c r="M1983" s="209">
        <v>0.85809581564584592</v>
      </c>
      <c r="N1983" s="209">
        <v>4.4279999999999999</v>
      </c>
      <c r="O1983" s="209">
        <v>5.0998999999999999</v>
      </c>
      <c r="P1983" s="209">
        <v>0.51700000000000002</v>
      </c>
      <c r="Q1983" s="209">
        <v>0.624</v>
      </c>
      <c r="R1983" s="209">
        <v>5.1215000000000002</v>
      </c>
      <c r="S1983" s="209">
        <v>0.06</v>
      </c>
      <c r="T1983" s="209">
        <v>6.3E-2</v>
      </c>
      <c r="U1983" s="209">
        <v>5.2999999999999999E-2</v>
      </c>
      <c r="V1983" s="209">
        <v>5.2999999999999999E-2</v>
      </c>
      <c r="W1983" s="209">
        <v>0</v>
      </c>
      <c r="X1983" s="209" t="s">
        <v>188</v>
      </c>
      <c r="Y1983" s="209" t="s">
        <v>89</v>
      </c>
      <c r="Z1983" s="209" t="s">
        <v>207</v>
      </c>
    </row>
    <row r="1984" spans="1:26" s="209" customFormat="1" ht="16.5" customHeight="1" x14ac:dyDescent="0.25">
      <c r="A1984" s="207">
        <v>4226</v>
      </c>
      <c r="B1984" s="208">
        <v>43109</v>
      </c>
      <c r="C1984" s="209" t="s">
        <v>850</v>
      </c>
      <c r="D1984" s="209">
        <v>72</v>
      </c>
      <c r="E1984" s="209">
        <v>59</v>
      </c>
      <c r="F1984" s="209" t="s">
        <v>187</v>
      </c>
      <c r="G1984" s="209">
        <v>916148</v>
      </c>
      <c r="H1984" s="209">
        <v>13160</v>
      </c>
      <c r="I1984" s="209">
        <v>35.1</v>
      </c>
      <c r="J1984" s="209">
        <v>87</v>
      </c>
      <c r="K1984" s="209">
        <v>87</v>
      </c>
      <c r="L1984" s="209">
        <v>32.700000000000003</v>
      </c>
      <c r="M1984" s="209">
        <v>0.86175395858708903</v>
      </c>
      <c r="N1984" s="209">
        <v>4.9600999999999997</v>
      </c>
      <c r="O1984" s="209">
        <v>4.7568000000000001</v>
      </c>
      <c r="P1984" s="209">
        <v>0.501</v>
      </c>
      <c r="Q1984" s="209">
        <v>0.40699999999999997</v>
      </c>
      <c r="R1984" s="209">
        <v>5.1215000000000002</v>
      </c>
      <c r="S1984" s="209">
        <v>5.1999999999999998E-2</v>
      </c>
      <c r="T1984" s="209">
        <v>4.3999999999999997E-2</v>
      </c>
      <c r="U1984" s="209">
        <v>4.1000000000000002E-2</v>
      </c>
      <c r="V1984" s="209">
        <v>4.1000000000000002E-2</v>
      </c>
      <c r="W1984" s="209">
        <v>0</v>
      </c>
      <c r="X1984" s="209" t="s">
        <v>188</v>
      </c>
      <c r="Y1984" s="209" t="s">
        <v>89</v>
      </c>
      <c r="Z1984" s="209" t="s">
        <v>207</v>
      </c>
    </row>
    <row r="1985" spans="1:26" s="209" customFormat="1" ht="16.5" customHeight="1" x14ac:dyDescent="0.25">
      <c r="A1985" s="207">
        <v>4225</v>
      </c>
      <c r="B1985" s="208">
        <v>43109</v>
      </c>
      <c r="C1985" s="209" t="s">
        <v>996</v>
      </c>
      <c r="D1985" s="209">
        <v>72</v>
      </c>
      <c r="E1985" s="209">
        <v>59</v>
      </c>
      <c r="F1985" s="209" t="s">
        <v>187</v>
      </c>
      <c r="G1985" s="209">
        <v>916148</v>
      </c>
      <c r="H1985" s="209">
        <v>13160</v>
      </c>
      <c r="I1985" s="209">
        <v>35.4</v>
      </c>
      <c r="J1985" s="209">
        <v>87</v>
      </c>
      <c r="K1985" s="209">
        <v>87</v>
      </c>
      <c r="L1985" s="209">
        <v>33</v>
      </c>
      <c r="M1985" s="209">
        <v>0.86018237082066873</v>
      </c>
      <c r="N1985" s="209">
        <v>4.0960999999999999</v>
      </c>
      <c r="O1985" s="209">
        <v>5.0747999999999998</v>
      </c>
      <c r="P1985" s="209">
        <v>0.30599999999999999</v>
      </c>
      <c r="Q1985" s="209">
        <v>0.29699999999999999</v>
      </c>
      <c r="R1985" s="209">
        <v>5.1215000000000002</v>
      </c>
      <c r="S1985" s="209">
        <v>3.7999999999999999E-2</v>
      </c>
      <c r="T1985" s="209">
        <v>0.03</v>
      </c>
      <c r="U1985" s="209">
        <v>2.9000000000000001E-2</v>
      </c>
      <c r="V1985" s="209">
        <v>2.9000000000000001E-2</v>
      </c>
      <c r="W1985" s="209">
        <v>0</v>
      </c>
      <c r="X1985" s="209" t="s">
        <v>188</v>
      </c>
      <c r="Y1985" s="209" t="s">
        <v>89</v>
      </c>
      <c r="Z1985" s="209" t="s">
        <v>207</v>
      </c>
    </row>
    <row r="1986" spans="1:26" s="209" customFormat="1" ht="16.5" customHeight="1" x14ac:dyDescent="0.25">
      <c r="A1986" s="207">
        <v>4224</v>
      </c>
      <c r="B1986" s="208">
        <v>43109</v>
      </c>
      <c r="C1986" s="209" t="s">
        <v>239</v>
      </c>
      <c r="D1986" s="209">
        <v>72</v>
      </c>
      <c r="E1986" s="209">
        <v>59</v>
      </c>
      <c r="F1986" s="209" t="s">
        <v>187</v>
      </c>
      <c r="G1986" s="209">
        <v>916148</v>
      </c>
      <c r="H1986" s="209">
        <v>13160</v>
      </c>
      <c r="I1986" s="209">
        <v>35.4</v>
      </c>
      <c r="J1986" s="209">
        <v>86</v>
      </c>
      <c r="K1986" s="209">
        <v>86</v>
      </c>
      <c r="L1986" s="209">
        <v>33.1</v>
      </c>
      <c r="M1986" s="209">
        <v>0.85965978128797083</v>
      </c>
      <c r="N1986" s="209">
        <v>4.0937999999999999</v>
      </c>
      <c r="O1986" s="209">
        <v>4.5210999999999997</v>
      </c>
      <c r="P1986" s="209">
        <v>0.108</v>
      </c>
      <c r="Q1986" s="209">
        <v>0.154</v>
      </c>
      <c r="R1986" s="209">
        <v>5.1215000000000002</v>
      </c>
      <c r="S1986" s="209">
        <v>1.4E-2</v>
      </c>
      <c r="T1986" s="209">
        <v>1.7000000000000001E-2</v>
      </c>
      <c r="U1986" s="209">
        <v>1.2999999999999999E-2</v>
      </c>
      <c r="V1986" s="209">
        <v>1.2999999999999999E-2</v>
      </c>
      <c r="W1986" s="209">
        <v>0</v>
      </c>
      <c r="X1986" s="209" t="s">
        <v>188</v>
      </c>
      <c r="Y1986" s="209" t="s">
        <v>89</v>
      </c>
      <c r="Z1986" s="209" t="s">
        <v>207</v>
      </c>
    </row>
    <row r="1987" spans="1:26" s="209" customFormat="1" ht="16.5" customHeight="1" x14ac:dyDescent="0.25">
      <c r="A1987" s="207">
        <v>4223</v>
      </c>
      <c r="B1987" s="208">
        <v>43109</v>
      </c>
      <c r="C1987" s="209" t="s">
        <v>1109</v>
      </c>
      <c r="D1987" s="209">
        <v>72</v>
      </c>
      <c r="E1987" s="209">
        <v>59</v>
      </c>
      <c r="F1987" s="209" t="s">
        <v>193</v>
      </c>
      <c r="G1987" s="209">
        <v>625212</v>
      </c>
      <c r="H1987" s="209">
        <v>13160</v>
      </c>
      <c r="I1987" s="209">
        <v>23.4</v>
      </c>
      <c r="J1987" s="209">
        <v>115</v>
      </c>
      <c r="K1987" s="209">
        <v>115</v>
      </c>
      <c r="L1987" s="209">
        <v>19.399999999999999</v>
      </c>
      <c r="M1987" s="209">
        <v>0.9377070907886017</v>
      </c>
      <c r="N1987" s="209">
        <v>5.0911</v>
      </c>
      <c r="O1987" s="209">
        <v>4.7187999999999999</v>
      </c>
      <c r="P1987" s="209">
        <v>0.43099999999999999</v>
      </c>
      <c r="Q1987" s="209">
        <v>0.40899999999999997</v>
      </c>
      <c r="R1987" s="209">
        <v>5.1215000000000002</v>
      </c>
      <c r="S1987" s="209">
        <v>4.2999999999999997E-2</v>
      </c>
      <c r="T1987" s="209">
        <v>4.3999999999999997E-2</v>
      </c>
      <c r="U1987" s="209">
        <v>4.1000000000000002E-2</v>
      </c>
      <c r="V1987" s="209">
        <v>4.1000000000000002E-2</v>
      </c>
      <c r="W1987" s="209">
        <v>0</v>
      </c>
      <c r="X1987" s="209" t="s">
        <v>188</v>
      </c>
      <c r="Y1987" s="209" t="s">
        <v>89</v>
      </c>
      <c r="Z1987" s="209" t="s">
        <v>207</v>
      </c>
    </row>
    <row r="1988" spans="1:26" s="209" customFormat="1" ht="16.5" customHeight="1" x14ac:dyDescent="0.25">
      <c r="A1988" s="207">
        <v>4222</v>
      </c>
      <c r="B1988" s="208">
        <v>43109</v>
      </c>
      <c r="C1988" s="209" t="s">
        <v>731</v>
      </c>
      <c r="D1988" s="209">
        <v>72</v>
      </c>
      <c r="E1988" s="209">
        <v>59</v>
      </c>
      <c r="F1988" s="209" t="s">
        <v>193</v>
      </c>
      <c r="G1988" s="209">
        <v>625212</v>
      </c>
      <c r="H1988" s="209">
        <v>13160</v>
      </c>
      <c r="I1988" s="209">
        <v>22.8</v>
      </c>
      <c r="J1988" s="209">
        <v>114</v>
      </c>
      <c r="K1988" s="209">
        <v>114</v>
      </c>
      <c r="L1988" s="209">
        <v>18.899999999999999</v>
      </c>
      <c r="M1988" s="209">
        <v>0.94082446808510634</v>
      </c>
      <c r="N1988" s="209">
        <v>4.7103999999999999</v>
      </c>
      <c r="O1988" s="209">
        <v>4.9633000000000003</v>
      </c>
      <c r="P1988" s="209">
        <v>0.66800000000000004</v>
      </c>
      <c r="Q1988" s="209">
        <v>0.79900000000000004</v>
      </c>
      <c r="R1988" s="209">
        <v>5.1215000000000002</v>
      </c>
      <c r="S1988" s="209">
        <v>7.2999999999999995E-2</v>
      </c>
      <c r="T1988" s="209">
        <v>8.2000000000000003E-2</v>
      </c>
      <c r="U1988" s="209">
        <v>7.2999999999999995E-2</v>
      </c>
      <c r="V1988" s="209">
        <v>7.2999999999999995E-2</v>
      </c>
      <c r="W1988" s="209">
        <v>0</v>
      </c>
      <c r="X1988" s="209" t="s">
        <v>188</v>
      </c>
      <c r="Y1988" s="209" t="s">
        <v>89</v>
      </c>
      <c r="Z1988" s="209" t="s">
        <v>207</v>
      </c>
    </row>
    <row r="1989" spans="1:26" s="209" customFormat="1" ht="16.5" customHeight="1" x14ac:dyDescent="0.25">
      <c r="A1989" s="207">
        <v>4221</v>
      </c>
      <c r="B1989" s="208">
        <v>43109</v>
      </c>
      <c r="C1989" s="209" t="s">
        <v>590</v>
      </c>
      <c r="D1989" s="209">
        <v>72</v>
      </c>
      <c r="E1989" s="209">
        <v>59</v>
      </c>
      <c r="F1989" s="209" t="s">
        <v>193</v>
      </c>
      <c r="G1989" s="209">
        <v>625212</v>
      </c>
      <c r="H1989" s="209">
        <v>13160</v>
      </c>
      <c r="I1989" s="209">
        <v>23.1</v>
      </c>
      <c r="J1989" s="209">
        <v>114</v>
      </c>
      <c r="K1989" s="209">
        <v>114</v>
      </c>
      <c r="L1989" s="209">
        <v>19.2</v>
      </c>
      <c r="M1989" s="209">
        <v>0.93895155938951569</v>
      </c>
      <c r="N1989" s="209">
        <v>4.7522000000000002</v>
      </c>
      <c r="O1989" s="209">
        <v>4.9001999999999999</v>
      </c>
      <c r="P1989" s="209">
        <v>0.41099999999999998</v>
      </c>
      <c r="Q1989" s="209">
        <v>0.33900000000000002</v>
      </c>
      <c r="R1989" s="209">
        <v>5.1215000000000002</v>
      </c>
      <c r="S1989" s="209">
        <v>4.3999999999999997E-2</v>
      </c>
      <c r="T1989" s="209">
        <v>3.5000000000000003E-2</v>
      </c>
      <c r="U1989" s="209">
        <v>3.6999999999999998E-2</v>
      </c>
      <c r="V1989" s="209">
        <v>3.6999999999999998E-2</v>
      </c>
      <c r="W1989" s="209">
        <v>0</v>
      </c>
      <c r="X1989" s="209" t="s">
        <v>188</v>
      </c>
      <c r="Y1989" s="209" t="s">
        <v>89</v>
      </c>
      <c r="Z1989" s="209" t="s">
        <v>207</v>
      </c>
    </row>
    <row r="1990" spans="1:26" s="209" customFormat="1" ht="16.5" customHeight="1" x14ac:dyDescent="0.25">
      <c r="A1990" s="207">
        <v>4220</v>
      </c>
      <c r="B1990" s="208">
        <v>43109</v>
      </c>
      <c r="C1990" s="209" t="s">
        <v>1108</v>
      </c>
      <c r="D1990" s="209">
        <v>72</v>
      </c>
      <c r="E1990" s="209">
        <v>59</v>
      </c>
      <c r="F1990" s="209" t="s">
        <v>193</v>
      </c>
      <c r="G1990" s="209">
        <v>625212</v>
      </c>
      <c r="H1990" s="209">
        <v>13160</v>
      </c>
      <c r="I1990" s="209">
        <v>23.3</v>
      </c>
      <c r="J1990" s="209">
        <v>115</v>
      </c>
      <c r="K1990" s="209">
        <v>115</v>
      </c>
      <c r="L1990" s="209">
        <v>19.3</v>
      </c>
      <c r="M1990" s="209">
        <v>0.93832891246684347</v>
      </c>
      <c r="N1990" s="209">
        <v>5.117</v>
      </c>
      <c r="O1990" s="209">
        <v>4.9638999999999998</v>
      </c>
      <c r="P1990" s="209">
        <v>0.47599999999999998</v>
      </c>
      <c r="Q1990" s="209">
        <v>0.499</v>
      </c>
      <c r="R1990" s="209">
        <v>5.1215000000000002</v>
      </c>
      <c r="S1990" s="209">
        <v>4.8000000000000001E-2</v>
      </c>
      <c r="T1990" s="209">
        <v>5.0999999999999997E-2</v>
      </c>
      <c r="U1990" s="209">
        <v>4.5999999999999999E-2</v>
      </c>
      <c r="V1990" s="209">
        <v>4.5999999999999999E-2</v>
      </c>
      <c r="W1990" s="209">
        <v>0</v>
      </c>
      <c r="X1990" s="209" t="s">
        <v>188</v>
      </c>
      <c r="Y1990" s="209" t="s">
        <v>89</v>
      </c>
      <c r="Z1990" s="209" t="s">
        <v>207</v>
      </c>
    </row>
    <row r="1991" spans="1:26" s="209" customFormat="1" ht="16.5" customHeight="1" x14ac:dyDescent="0.25">
      <c r="A1991" s="207">
        <v>4219</v>
      </c>
      <c r="B1991" s="208">
        <v>43109</v>
      </c>
      <c r="C1991" s="209" t="s">
        <v>272</v>
      </c>
      <c r="D1991" s="209">
        <v>72</v>
      </c>
      <c r="E1991" s="209">
        <v>59</v>
      </c>
      <c r="F1991" s="209" t="s">
        <v>193</v>
      </c>
      <c r="G1991" s="209">
        <v>625212</v>
      </c>
      <c r="H1991" s="209">
        <v>13160</v>
      </c>
      <c r="I1991" s="209">
        <v>23</v>
      </c>
      <c r="J1991" s="209">
        <v>115</v>
      </c>
      <c r="K1991" s="209">
        <v>115</v>
      </c>
      <c r="L1991" s="209">
        <v>19</v>
      </c>
      <c r="M1991" s="209">
        <v>0.94019933554817281</v>
      </c>
      <c r="N1991" s="209">
        <v>4.0187999999999997</v>
      </c>
      <c r="O1991" s="209">
        <v>4.5221</v>
      </c>
      <c r="P1991" s="209">
        <v>0.57399999999999995</v>
      </c>
      <c r="Q1991" s="209">
        <v>0.64100000000000001</v>
      </c>
      <c r="R1991" s="209">
        <v>5.1215000000000002</v>
      </c>
      <c r="S1991" s="209">
        <v>7.2999999999999995E-2</v>
      </c>
      <c r="T1991" s="209">
        <v>7.2999999999999995E-2</v>
      </c>
      <c r="U1991" s="209">
        <v>6.9000000000000006E-2</v>
      </c>
      <c r="V1991" s="209">
        <v>6.9000000000000006E-2</v>
      </c>
      <c r="W1991" s="209">
        <v>0</v>
      </c>
      <c r="X1991" s="209" t="s">
        <v>188</v>
      </c>
      <c r="Y1991" s="209" t="s">
        <v>89</v>
      </c>
      <c r="Z1991" s="209" t="s">
        <v>207</v>
      </c>
    </row>
    <row r="1992" spans="1:26" s="209" customFormat="1" ht="16.5" customHeight="1" x14ac:dyDescent="0.25">
      <c r="A1992" s="207">
        <v>4218</v>
      </c>
      <c r="B1992" s="208">
        <v>43108</v>
      </c>
      <c r="C1992" s="209" t="s">
        <v>1083</v>
      </c>
      <c r="D1992" s="209">
        <v>69</v>
      </c>
      <c r="E1992" s="209">
        <v>42</v>
      </c>
      <c r="F1992" s="209" t="s">
        <v>291</v>
      </c>
      <c r="G1992" s="209">
        <v>521333</v>
      </c>
      <c r="H1992" s="209">
        <v>13160</v>
      </c>
      <c r="I1992" s="209">
        <v>16.8</v>
      </c>
      <c r="J1992" s="209">
        <v>116</v>
      </c>
      <c r="K1992" s="209">
        <v>116</v>
      </c>
      <c r="L1992" s="209">
        <v>13.9</v>
      </c>
      <c r="M1992" s="209">
        <v>0.97317744154057773</v>
      </c>
      <c r="N1992" s="209">
        <v>2.2492999999999999</v>
      </c>
      <c r="O1992" s="209">
        <v>1.9996</v>
      </c>
      <c r="P1992" s="209">
        <v>2.2040000000000002</v>
      </c>
      <c r="Q1992" s="209">
        <v>1.9550000000000001</v>
      </c>
      <c r="R1992" s="209">
        <v>5.1279000000000003</v>
      </c>
      <c r="S1992" s="209">
        <v>0.502</v>
      </c>
      <c r="T1992" s="209">
        <v>0.501</v>
      </c>
      <c r="U1992" s="209">
        <v>0.48799999999999999</v>
      </c>
      <c r="V1992" s="209">
        <v>0.48799999999999999</v>
      </c>
      <c r="W1992" s="209">
        <v>0</v>
      </c>
      <c r="X1992" s="209" t="s">
        <v>188</v>
      </c>
      <c r="Y1992" s="209" t="s">
        <v>89</v>
      </c>
      <c r="Z1992" s="209" t="s">
        <v>198</v>
      </c>
    </row>
    <row r="1993" spans="1:26" s="209" customFormat="1" ht="16.5" customHeight="1" x14ac:dyDescent="0.25">
      <c r="A1993" s="207">
        <v>4217</v>
      </c>
      <c r="B1993" s="208">
        <v>43108</v>
      </c>
      <c r="C1993" s="209" t="s">
        <v>541</v>
      </c>
      <c r="D1993" s="209">
        <v>69</v>
      </c>
      <c r="E1993" s="209">
        <v>42</v>
      </c>
      <c r="F1993" s="209" t="s">
        <v>291</v>
      </c>
      <c r="G1993" s="209">
        <v>521333</v>
      </c>
      <c r="H1993" s="209">
        <v>13160</v>
      </c>
      <c r="I1993" s="209">
        <v>16.899999999999999</v>
      </c>
      <c r="J1993" s="209">
        <v>115</v>
      </c>
      <c r="K1993" s="209">
        <v>115</v>
      </c>
      <c r="L1993" s="209">
        <v>14</v>
      </c>
      <c r="M1993" s="209">
        <v>0.97250859106529208</v>
      </c>
      <c r="N1993" s="209">
        <v>1.8006</v>
      </c>
      <c r="O1993" s="209">
        <v>1.9370000000000001</v>
      </c>
      <c r="P1993" s="209">
        <v>1.2689999999999999</v>
      </c>
      <c r="Q1993" s="209">
        <v>1.3520000000000001</v>
      </c>
      <c r="R1993" s="209">
        <v>5.1279000000000003</v>
      </c>
      <c r="S1993" s="209">
        <v>0.36099999999999999</v>
      </c>
      <c r="T1993" s="209">
        <v>0.35799999999999998</v>
      </c>
      <c r="U1993" s="209">
        <v>0.35</v>
      </c>
      <c r="V1993" s="209">
        <v>0.35</v>
      </c>
      <c r="W1993" s="209">
        <v>0</v>
      </c>
      <c r="X1993" s="209" t="s">
        <v>979</v>
      </c>
      <c r="Y1993" s="209" t="s">
        <v>89</v>
      </c>
      <c r="Z1993" s="209" t="s">
        <v>198</v>
      </c>
    </row>
    <row r="1994" spans="1:26" s="209" customFormat="1" ht="16.5" customHeight="1" x14ac:dyDescent="0.25">
      <c r="A1994" s="207">
        <v>4216</v>
      </c>
      <c r="B1994" s="208">
        <v>43108</v>
      </c>
      <c r="C1994" s="209" t="s">
        <v>477</v>
      </c>
      <c r="D1994" s="209">
        <v>69</v>
      </c>
      <c r="E1994" s="209">
        <v>42</v>
      </c>
      <c r="F1994" s="209" t="s">
        <v>291</v>
      </c>
      <c r="G1994" s="209">
        <v>521333</v>
      </c>
      <c r="H1994" s="209">
        <v>13160</v>
      </c>
      <c r="I1994" s="209">
        <v>16.7</v>
      </c>
      <c r="J1994" s="209">
        <v>116</v>
      </c>
      <c r="K1994" s="209">
        <v>116</v>
      </c>
      <c r="L1994" s="209">
        <v>13.8</v>
      </c>
      <c r="M1994" s="209">
        <v>0.97384721266345486</v>
      </c>
      <c r="N1994" s="209">
        <v>1.8005</v>
      </c>
      <c r="O1994" s="209">
        <v>1.9306000000000001</v>
      </c>
      <c r="P1994" s="209">
        <v>1.4470000000000001</v>
      </c>
      <c r="Q1994" s="209">
        <v>1.609</v>
      </c>
      <c r="R1994" s="209">
        <v>5.1279000000000003</v>
      </c>
      <c r="S1994" s="209">
        <v>0.41199999999999998</v>
      </c>
      <c r="T1994" s="209">
        <v>0.42699999999999999</v>
      </c>
      <c r="U1994" s="209">
        <v>0.40899999999999997</v>
      </c>
      <c r="V1994" s="209">
        <v>0.40899999999999997</v>
      </c>
      <c r="W1994" s="209">
        <v>0</v>
      </c>
      <c r="X1994" s="209" t="s">
        <v>188</v>
      </c>
      <c r="Y1994" s="209" t="s">
        <v>89</v>
      </c>
      <c r="Z1994" s="209" t="s">
        <v>198</v>
      </c>
    </row>
    <row r="1995" spans="1:26" s="209" customFormat="1" ht="16.5" customHeight="1" x14ac:dyDescent="0.25">
      <c r="A1995" s="207">
        <v>4215</v>
      </c>
      <c r="B1995" s="208">
        <v>43108</v>
      </c>
      <c r="C1995" s="209">
        <v>0</v>
      </c>
      <c r="D1995" s="209">
        <v>69</v>
      </c>
      <c r="E1995" s="209">
        <v>42</v>
      </c>
      <c r="F1995" s="209" t="s">
        <v>291</v>
      </c>
      <c r="G1995" s="209">
        <v>521333</v>
      </c>
      <c r="H1995" s="209">
        <v>13160</v>
      </c>
      <c r="I1995" s="209">
        <v>16.899999999999999</v>
      </c>
      <c r="J1995" s="209">
        <v>114</v>
      </c>
      <c r="K1995" s="209">
        <v>114</v>
      </c>
      <c r="L1995" s="209">
        <v>14.1</v>
      </c>
      <c r="M1995" s="209">
        <v>0.97184065934065933</v>
      </c>
      <c r="N1995" s="209">
        <v>2.0878000000000001</v>
      </c>
      <c r="O1995" s="209">
        <v>1.6933</v>
      </c>
      <c r="P1995" s="209">
        <v>1.722</v>
      </c>
      <c r="Q1995" s="209">
        <v>1.409</v>
      </c>
      <c r="R1995" s="209">
        <v>5.1279000000000003</v>
      </c>
      <c r="S1995" s="209">
        <v>0.42299999999999999</v>
      </c>
      <c r="T1995" s="209">
        <v>0.42699999999999999</v>
      </c>
      <c r="U1995" s="209">
        <v>0.41299999999999998</v>
      </c>
      <c r="V1995" s="209">
        <v>0.41299999999999998</v>
      </c>
      <c r="W1995" s="209">
        <v>0</v>
      </c>
      <c r="X1995" s="209" t="s">
        <v>188</v>
      </c>
      <c r="Y1995" s="209" t="s">
        <v>89</v>
      </c>
      <c r="Z1995" s="209" t="s">
        <v>198</v>
      </c>
    </row>
    <row r="1996" spans="1:26" s="209" customFormat="1" ht="16.5" customHeight="1" x14ac:dyDescent="0.25">
      <c r="A1996" s="207">
        <v>4214</v>
      </c>
      <c r="B1996" s="208">
        <v>43108</v>
      </c>
      <c r="C1996" s="209" t="s">
        <v>828</v>
      </c>
      <c r="D1996" s="209">
        <v>69</v>
      </c>
      <c r="E1996" s="209">
        <v>42</v>
      </c>
      <c r="F1996" s="209" t="s">
        <v>291</v>
      </c>
      <c r="G1996" s="209">
        <v>521333</v>
      </c>
      <c r="H1996" s="209">
        <v>13160</v>
      </c>
      <c r="I1996" s="209">
        <v>16.8</v>
      </c>
      <c r="J1996" s="209">
        <v>113</v>
      </c>
      <c r="K1996" s="209">
        <v>113</v>
      </c>
      <c r="L1996" s="209">
        <v>14</v>
      </c>
      <c r="M1996" s="209">
        <v>0.97250859106529208</v>
      </c>
      <c r="N1996" s="209">
        <v>2.3391000000000002</v>
      </c>
      <c r="O1996" s="209">
        <v>1.8025</v>
      </c>
      <c r="P1996" s="209">
        <v>2.0009999999999999</v>
      </c>
      <c r="Q1996" s="209">
        <v>1.5409999999999999</v>
      </c>
      <c r="R1996" s="209">
        <v>5.1279000000000003</v>
      </c>
      <c r="S1996" s="209">
        <v>0.439</v>
      </c>
      <c r="T1996" s="209">
        <v>0.438</v>
      </c>
      <c r="U1996" s="209">
        <v>0.42599999999999999</v>
      </c>
      <c r="V1996" s="209">
        <v>0.42599999999999999</v>
      </c>
      <c r="W1996" s="209">
        <v>0</v>
      </c>
      <c r="X1996" s="209" t="s">
        <v>188</v>
      </c>
      <c r="Y1996" s="209" t="s">
        <v>89</v>
      </c>
      <c r="Z1996" s="209" t="s">
        <v>198</v>
      </c>
    </row>
    <row r="1997" spans="1:26" s="209" customFormat="1" ht="16.5" customHeight="1" x14ac:dyDescent="0.25">
      <c r="A1997" s="207">
        <v>4213</v>
      </c>
      <c r="B1997" s="208">
        <v>43108</v>
      </c>
      <c r="C1997" s="209" t="s">
        <v>1082</v>
      </c>
      <c r="D1997" s="209">
        <v>69</v>
      </c>
      <c r="E1997" s="209">
        <v>42</v>
      </c>
      <c r="F1997" s="209" t="s">
        <v>291</v>
      </c>
      <c r="G1997" s="209">
        <v>521333</v>
      </c>
      <c r="H1997" s="209">
        <v>13160</v>
      </c>
      <c r="I1997" s="209">
        <v>16.8</v>
      </c>
      <c r="J1997" s="209">
        <v>116</v>
      </c>
      <c r="K1997" s="209">
        <v>116</v>
      </c>
      <c r="L1997" s="209">
        <v>13.9</v>
      </c>
      <c r="M1997" s="209">
        <v>0.97317744154057773</v>
      </c>
      <c r="N1997" s="209">
        <v>1.7408999999999999</v>
      </c>
      <c r="O1997" s="209">
        <v>1.8036000000000001</v>
      </c>
      <c r="P1997" s="209">
        <v>1.411</v>
      </c>
      <c r="Q1997" s="209">
        <v>1.3959999999999999</v>
      </c>
      <c r="R1997" s="209">
        <v>5.1279000000000003</v>
      </c>
      <c r="S1997" s="209">
        <v>0.41599999999999998</v>
      </c>
      <c r="T1997" s="209">
        <v>0.39700000000000002</v>
      </c>
      <c r="U1997" s="209">
        <v>0.39600000000000002</v>
      </c>
      <c r="V1997" s="209">
        <v>0.39600000000000002</v>
      </c>
      <c r="W1997" s="209">
        <v>0</v>
      </c>
      <c r="X1997" s="209" t="s">
        <v>188</v>
      </c>
      <c r="Y1997" s="209" t="s">
        <v>89</v>
      </c>
      <c r="Z1997" s="209" t="s">
        <v>198</v>
      </c>
    </row>
    <row r="1998" spans="1:26" s="209" customFormat="1" ht="16.5" customHeight="1" x14ac:dyDescent="0.25">
      <c r="A1998" s="207">
        <v>4212</v>
      </c>
      <c r="B1998" s="208">
        <v>43108</v>
      </c>
      <c r="C1998" s="209" t="s">
        <v>796</v>
      </c>
      <c r="D1998" s="209">
        <v>69</v>
      </c>
      <c r="E1998" s="209">
        <v>42</v>
      </c>
      <c r="F1998" s="209" t="s">
        <v>291</v>
      </c>
      <c r="G1998" s="209">
        <v>521333</v>
      </c>
      <c r="H1998" s="209">
        <v>13160</v>
      </c>
      <c r="I1998" s="209">
        <v>16.8</v>
      </c>
      <c r="J1998" s="209">
        <v>113</v>
      </c>
      <c r="K1998" s="209">
        <v>113</v>
      </c>
      <c r="L1998" s="209">
        <v>14</v>
      </c>
      <c r="M1998" s="209">
        <v>0.97250859106529208</v>
      </c>
      <c r="N1998" s="209">
        <v>1.8028999999999999</v>
      </c>
      <c r="O1998" s="209">
        <v>1.9135</v>
      </c>
      <c r="P1998" s="209">
        <v>1.639</v>
      </c>
      <c r="Q1998" s="209">
        <v>1.8</v>
      </c>
      <c r="R1998" s="209">
        <v>5.1279000000000003</v>
      </c>
      <c r="S1998" s="209">
        <v>0.46600000000000003</v>
      </c>
      <c r="T1998" s="209">
        <v>0.48199999999999998</v>
      </c>
      <c r="U1998" s="209">
        <v>0.46100000000000002</v>
      </c>
      <c r="V1998" s="209">
        <v>0.46100000000000002</v>
      </c>
      <c r="W1998" s="209">
        <v>0</v>
      </c>
      <c r="X1998" s="209" t="s">
        <v>188</v>
      </c>
      <c r="Y1998" s="209" t="s">
        <v>89</v>
      </c>
      <c r="Z1998" s="209" t="s">
        <v>198</v>
      </c>
    </row>
    <row r="1999" spans="1:26" s="209" customFormat="1" ht="16.5" customHeight="1" x14ac:dyDescent="0.25">
      <c r="A1999" s="207">
        <v>4211</v>
      </c>
      <c r="B1999" s="208">
        <v>43108</v>
      </c>
      <c r="C1999" s="209" t="s">
        <v>1107</v>
      </c>
      <c r="D1999" s="209">
        <v>69</v>
      </c>
      <c r="E1999" s="209">
        <v>42</v>
      </c>
      <c r="F1999" s="209" t="s">
        <v>291</v>
      </c>
      <c r="G1999" s="209">
        <v>521333</v>
      </c>
      <c r="H1999" s="209">
        <v>13160</v>
      </c>
      <c r="I1999" s="209">
        <v>16.8</v>
      </c>
      <c r="J1999" s="209">
        <v>115</v>
      </c>
      <c r="K1999" s="209">
        <v>115</v>
      </c>
      <c r="L1999" s="209">
        <v>13.9</v>
      </c>
      <c r="M1999" s="209">
        <v>0.97317744154057773</v>
      </c>
      <c r="N1999" s="209">
        <v>2.3073999999999999</v>
      </c>
      <c r="O1999" s="209">
        <v>1.8055000000000001</v>
      </c>
      <c r="P1999" s="209">
        <v>1.986</v>
      </c>
      <c r="Q1999" s="209">
        <v>1.603</v>
      </c>
      <c r="R1999" s="209">
        <v>5.1279000000000003</v>
      </c>
      <c r="S1999" s="209">
        <v>0.441</v>
      </c>
      <c r="T1999" s="209">
        <v>0.45500000000000002</v>
      </c>
      <c r="U1999" s="209">
        <v>0.436</v>
      </c>
      <c r="V1999" s="209">
        <v>0.436</v>
      </c>
      <c r="W1999" s="209">
        <v>0</v>
      </c>
      <c r="X1999" s="209" t="s">
        <v>188</v>
      </c>
      <c r="Y1999" s="209" t="s">
        <v>89</v>
      </c>
      <c r="Z1999" s="209" t="s">
        <v>198</v>
      </c>
    </row>
    <row r="2000" spans="1:26" s="209" customFormat="1" ht="16.5" customHeight="1" x14ac:dyDescent="0.25">
      <c r="A2000" s="207">
        <v>4210</v>
      </c>
      <c r="B2000" s="208">
        <v>43108</v>
      </c>
      <c r="C2000" s="209" t="s">
        <v>913</v>
      </c>
      <c r="D2000" s="209">
        <v>69</v>
      </c>
      <c r="E2000" s="209">
        <v>42</v>
      </c>
      <c r="F2000" s="209" t="s">
        <v>291</v>
      </c>
      <c r="G2000" s="209">
        <v>521333</v>
      </c>
      <c r="H2000" s="209">
        <v>13160</v>
      </c>
      <c r="I2000" s="209">
        <v>16.8</v>
      </c>
      <c r="J2000" s="209">
        <v>115</v>
      </c>
      <c r="K2000" s="209">
        <v>115</v>
      </c>
      <c r="L2000" s="209">
        <v>13.9</v>
      </c>
      <c r="M2000" s="209">
        <v>0.97317744154057773</v>
      </c>
      <c r="N2000" s="209">
        <v>1.9372</v>
      </c>
      <c r="O2000" s="209">
        <v>2.1787999999999998</v>
      </c>
      <c r="P2000" s="209">
        <v>1.708</v>
      </c>
      <c r="Q2000" s="209">
        <v>1.833</v>
      </c>
      <c r="R2000" s="209">
        <v>5.1279000000000003</v>
      </c>
      <c r="S2000" s="209">
        <v>0.45200000000000001</v>
      </c>
      <c r="T2000" s="209">
        <v>0.43099999999999999</v>
      </c>
      <c r="U2000" s="209">
        <v>0.43</v>
      </c>
      <c r="V2000" s="209">
        <v>0.43</v>
      </c>
      <c r="W2000" s="209">
        <v>0</v>
      </c>
      <c r="X2000" s="209" t="s">
        <v>188</v>
      </c>
      <c r="Y2000" s="209" t="s">
        <v>89</v>
      </c>
      <c r="Z2000" s="209" t="s">
        <v>198</v>
      </c>
    </row>
    <row r="2001" spans="1:26" s="209" customFormat="1" ht="16.5" customHeight="1" x14ac:dyDescent="0.25">
      <c r="A2001" s="207">
        <v>4209</v>
      </c>
      <c r="B2001" s="208">
        <v>43108</v>
      </c>
      <c r="C2001" s="209" t="s">
        <v>1102</v>
      </c>
      <c r="D2001" s="209">
        <v>69</v>
      </c>
      <c r="E2001" s="209">
        <v>42</v>
      </c>
      <c r="F2001" s="209" t="s">
        <v>291</v>
      </c>
      <c r="G2001" s="209">
        <v>521333</v>
      </c>
      <c r="H2001" s="209">
        <v>13160</v>
      </c>
      <c r="I2001" s="209">
        <v>16.899999999999999</v>
      </c>
      <c r="J2001" s="209">
        <v>115</v>
      </c>
      <c r="K2001" s="209">
        <v>115</v>
      </c>
      <c r="L2001" s="209">
        <v>14</v>
      </c>
      <c r="M2001" s="209">
        <v>0.97250859106529208</v>
      </c>
      <c r="N2001" s="209">
        <v>1.6051</v>
      </c>
      <c r="O2001" s="209">
        <v>1.8399000000000001</v>
      </c>
      <c r="P2001" s="209">
        <v>1.4019999999999999</v>
      </c>
      <c r="Q2001" s="209">
        <v>1.571</v>
      </c>
      <c r="R2001" s="209">
        <v>5.1279000000000003</v>
      </c>
      <c r="S2001" s="209">
        <v>0.44800000000000001</v>
      </c>
      <c r="T2001" s="209">
        <v>0.438</v>
      </c>
      <c r="U2001" s="209">
        <v>0.43099999999999999</v>
      </c>
      <c r="V2001" s="209">
        <v>0.43099999999999999</v>
      </c>
      <c r="W2001" s="209">
        <v>0</v>
      </c>
      <c r="X2001" s="209" t="s">
        <v>188</v>
      </c>
      <c r="Y2001" s="209" t="s">
        <v>89</v>
      </c>
      <c r="Z2001" s="209" t="s">
        <v>198</v>
      </c>
    </row>
    <row r="2002" spans="1:26" s="209" customFormat="1" ht="16.5" customHeight="1" x14ac:dyDescent="0.25">
      <c r="A2002" s="207">
        <v>4208</v>
      </c>
      <c r="B2002" s="208">
        <v>43108</v>
      </c>
      <c r="C2002" s="209" t="s">
        <v>631</v>
      </c>
      <c r="D2002" s="209">
        <v>69</v>
      </c>
      <c r="E2002" s="209">
        <v>42</v>
      </c>
      <c r="F2002" s="209" t="s">
        <v>187</v>
      </c>
      <c r="G2002" s="209">
        <v>916148</v>
      </c>
      <c r="H2002" s="209">
        <v>13160</v>
      </c>
      <c r="I2002" s="209">
        <v>35.1</v>
      </c>
      <c r="J2002" s="209">
        <v>86</v>
      </c>
      <c r="K2002" s="209">
        <v>86</v>
      </c>
      <c r="L2002" s="209">
        <v>32.799999999999997</v>
      </c>
      <c r="M2002" s="209">
        <v>0.86122945830797315</v>
      </c>
      <c r="N2002" s="209">
        <v>4.6039000000000003</v>
      </c>
      <c r="O2002" s="209">
        <v>4.8756000000000004</v>
      </c>
      <c r="P2002" s="209">
        <v>0.27400000000000002</v>
      </c>
      <c r="Q2002" s="209">
        <v>0.34399999999999997</v>
      </c>
      <c r="R2002" s="209">
        <v>5.1279000000000003</v>
      </c>
      <c r="S2002" s="209">
        <v>3.1E-2</v>
      </c>
      <c r="T2002" s="209">
        <v>3.5999999999999997E-2</v>
      </c>
      <c r="U2002" s="209">
        <v>2.9000000000000001E-2</v>
      </c>
      <c r="V2002" s="209">
        <v>2.9000000000000001E-2</v>
      </c>
      <c r="W2002" s="209">
        <v>0</v>
      </c>
      <c r="X2002" s="209" t="s">
        <v>188</v>
      </c>
      <c r="Y2002" s="209" t="s">
        <v>89</v>
      </c>
      <c r="Z2002" s="209" t="s">
        <v>207</v>
      </c>
    </row>
    <row r="2003" spans="1:26" s="209" customFormat="1" ht="16.5" customHeight="1" x14ac:dyDescent="0.25">
      <c r="A2003" s="207">
        <v>4207</v>
      </c>
      <c r="B2003" s="208">
        <v>43108</v>
      </c>
      <c r="C2003" s="209" t="s">
        <v>1004</v>
      </c>
      <c r="D2003" s="209">
        <v>69</v>
      </c>
      <c r="E2003" s="209">
        <v>42</v>
      </c>
      <c r="F2003" s="209" t="s">
        <v>187</v>
      </c>
      <c r="G2003" s="209">
        <v>916148</v>
      </c>
      <c r="H2003" s="209">
        <v>13160</v>
      </c>
      <c r="I2003" s="209">
        <v>35</v>
      </c>
      <c r="J2003" s="209">
        <v>86</v>
      </c>
      <c r="K2003" s="209">
        <v>86</v>
      </c>
      <c r="L2003" s="209">
        <v>32.700000000000003</v>
      </c>
      <c r="M2003" s="209">
        <v>0.86175395858708903</v>
      </c>
      <c r="N2003" s="209">
        <v>4.9036</v>
      </c>
      <c r="O2003" s="209">
        <v>4.8611000000000004</v>
      </c>
      <c r="P2003" s="209">
        <v>0.125</v>
      </c>
      <c r="Q2003" s="209">
        <v>0.187</v>
      </c>
      <c r="R2003" s="209">
        <v>5.1279000000000003</v>
      </c>
      <c r="S2003" s="209">
        <v>1.2999999999999999E-2</v>
      </c>
      <c r="T2003" s="209">
        <v>0.02</v>
      </c>
      <c r="U2003" s="209">
        <v>1.4E-2</v>
      </c>
      <c r="V2003" s="209">
        <v>1.4E-2</v>
      </c>
      <c r="W2003" s="209">
        <v>0</v>
      </c>
      <c r="X2003" s="209" t="s">
        <v>188</v>
      </c>
      <c r="Y2003" s="209" t="s">
        <v>89</v>
      </c>
      <c r="Z2003" s="209" t="s">
        <v>207</v>
      </c>
    </row>
    <row r="2004" spans="1:26" s="209" customFormat="1" ht="16.5" customHeight="1" x14ac:dyDescent="0.25">
      <c r="A2004" s="207">
        <v>4206</v>
      </c>
      <c r="B2004" s="208">
        <v>43108</v>
      </c>
      <c r="C2004" s="209" t="s">
        <v>1106</v>
      </c>
      <c r="D2004" s="209">
        <v>69</v>
      </c>
      <c r="E2004" s="209">
        <v>42</v>
      </c>
      <c r="F2004" s="209" t="s">
        <v>187</v>
      </c>
      <c r="G2004" s="209">
        <v>916148</v>
      </c>
      <c r="H2004" s="209">
        <v>13160</v>
      </c>
      <c r="I2004" s="209">
        <v>35.200000000000003</v>
      </c>
      <c r="J2004" s="209">
        <v>84</v>
      </c>
      <c r="K2004" s="209">
        <v>84</v>
      </c>
      <c r="L2004" s="209">
        <v>33.1</v>
      </c>
      <c r="M2004" s="209">
        <v>0.85965978128797083</v>
      </c>
      <c r="N2004" s="209">
        <v>5.2801</v>
      </c>
      <c r="O2004" s="209">
        <v>4.5740999999999996</v>
      </c>
      <c r="P2004" s="209">
        <v>0.25800000000000001</v>
      </c>
      <c r="Q2004" s="209">
        <v>0.192</v>
      </c>
      <c r="R2004" s="209">
        <v>5.1279000000000003</v>
      </c>
      <c r="S2004" s="209">
        <v>2.5000000000000001E-2</v>
      </c>
      <c r="T2004" s="209">
        <v>2.1999999999999999E-2</v>
      </c>
      <c r="U2004" s="209">
        <v>0.02</v>
      </c>
      <c r="V2004" s="209">
        <v>0.02</v>
      </c>
      <c r="W2004" s="209">
        <v>0</v>
      </c>
      <c r="X2004" s="209" t="s">
        <v>188</v>
      </c>
      <c r="Y2004" s="209" t="s">
        <v>89</v>
      </c>
      <c r="Z2004" s="209" t="s">
        <v>207</v>
      </c>
    </row>
    <row r="2005" spans="1:26" s="209" customFormat="1" ht="16.5" customHeight="1" x14ac:dyDescent="0.25">
      <c r="A2005" s="207">
        <v>4205</v>
      </c>
      <c r="B2005" s="208">
        <v>43108</v>
      </c>
      <c r="C2005" s="209" t="s">
        <v>669</v>
      </c>
      <c r="D2005" s="209">
        <v>69</v>
      </c>
      <c r="E2005" s="209">
        <v>42</v>
      </c>
      <c r="F2005" s="209" t="s">
        <v>187</v>
      </c>
      <c r="G2005" s="209">
        <v>916148</v>
      </c>
      <c r="H2005" s="209">
        <v>13160</v>
      </c>
      <c r="I2005" s="209">
        <v>35.1</v>
      </c>
      <c r="J2005" s="209">
        <v>84</v>
      </c>
      <c r="K2005" s="209">
        <v>84</v>
      </c>
      <c r="L2005" s="209">
        <v>33</v>
      </c>
      <c r="M2005" s="209">
        <v>0.86018237082066873</v>
      </c>
      <c r="N2005" s="209">
        <v>5.0968</v>
      </c>
      <c r="O2005" s="209">
        <v>4.9032999999999998</v>
      </c>
      <c r="P2005" s="209">
        <v>0.189</v>
      </c>
      <c r="Q2005" s="209">
        <v>0.20499999999999999</v>
      </c>
      <c r="R2005" s="209">
        <v>5.1279000000000003</v>
      </c>
      <c r="S2005" s="209">
        <v>1.9E-2</v>
      </c>
      <c r="T2005" s="209">
        <v>2.1000000000000001E-2</v>
      </c>
      <c r="U2005" s="209">
        <v>1.7000000000000001E-2</v>
      </c>
      <c r="V2005" s="209">
        <v>1.7000000000000001E-2</v>
      </c>
      <c r="W2005" s="209">
        <v>0</v>
      </c>
      <c r="X2005" s="209" t="s">
        <v>188</v>
      </c>
      <c r="Y2005" s="209" t="s">
        <v>89</v>
      </c>
      <c r="Z2005" s="209" t="s">
        <v>207</v>
      </c>
    </row>
    <row r="2006" spans="1:26" s="209" customFormat="1" ht="16.5" customHeight="1" x14ac:dyDescent="0.25">
      <c r="A2006" s="207">
        <v>4204</v>
      </c>
      <c r="B2006" s="208">
        <v>43108</v>
      </c>
      <c r="C2006" s="209" t="s">
        <v>949</v>
      </c>
      <c r="D2006" s="209">
        <v>69</v>
      </c>
      <c r="E2006" s="209">
        <v>42</v>
      </c>
      <c r="F2006" s="209" t="s">
        <v>193</v>
      </c>
      <c r="G2006" s="209">
        <v>625212</v>
      </c>
      <c r="H2006" s="209">
        <v>13160</v>
      </c>
      <c r="I2006" s="209">
        <v>23.3</v>
      </c>
      <c r="J2006" s="209">
        <v>115</v>
      </c>
      <c r="K2006" s="209">
        <v>115</v>
      </c>
      <c r="L2006" s="209">
        <v>19.3</v>
      </c>
      <c r="M2006" s="209">
        <v>0.93832891246684347</v>
      </c>
      <c r="N2006" s="209">
        <v>4.7904</v>
      </c>
      <c r="O2006" s="209">
        <v>4.5803000000000003</v>
      </c>
      <c r="P2006" s="209">
        <v>0.75800000000000001</v>
      </c>
      <c r="Q2006" s="209">
        <v>0.69599999999999995</v>
      </c>
      <c r="R2006" s="209">
        <v>5.1279000000000003</v>
      </c>
      <c r="S2006" s="209">
        <v>8.1000000000000003E-2</v>
      </c>
      <c r="T2006" s="209">
        <v>7.8E-2</v>
      </c>
      <c r="U2006" s="209">
        <v>7.4999999999999997E-2</v>
      </c>
      <c r="V2006" s="209">
        <v>7.4999999999999997E-2</v>
      </c>
      <c r="W2006" s="209">
        <v>0</v>
      </c>
      <c r="X2006" s="209" t="s">
        <v>188</v>
      </c>
      <c r="Y2006" s="209" t="s">
        <v>89</v>
      </c>
      <c r="Z2006" s="209" t="s">
        <v>207</v>
      </c>
    </row>
    <row r="2007" spans="1:26" s="209" customFormat="1" ht="16.5" customHeight="1" x14ac:dyDescent="0.25">
      <c r="A2007" s="207">
        <v>4203</v>
      </c>
      <c r="B2007" s="208">
        <v>43108</v>
      </c>
      <c r="C2007" s="209" t="s">
        <v>204</v>
      </c>
      <c r="D2007" s="209">
        <v>69</v>
      </c>
      <c r="E2007" s="209">
        <v>42</v>
      </c>
      <c r="F2007" s="209" t="s">
        <v>193</v>
      </c>
      <c r="G2007" s="209">
        <v>625212</v>
      </c>
      <c r="H2007" s="209">
        <v>13160</v>
      </c>
      <c r="I2007" s="209">
        <v>23.1</v>
      </c>
      <c r="J2007" s="209">
        <v>115</v>
      </c>
      <c r="K2007" s="209">
        <v>115</v>
      </c>
      <c r="L2007" s="209">
        <v>19.100000000000001</v>
      </c>
      <c r="M2007" s="209">
        <v>0.93957503320053126</v>
      </c>
      <c r="N2007" s="209">
        <v>5.0738000000000003</v>
      </c>
      <c r="O2007" s="209">
        <v>4.6108000000000002</v>
      </c>
      <c r="P2007" s="209">
        <v>0.48899999999999999</v>
      </c>
      <c r="Q2007" s="209">
        <v>0.39800000000000002</v>
      </c>
      <c r="R2007" s="209">
        <v>5.1279000000000003</v>
      </c>
      <c r="S2007" s="209">
        <v>4.9000000000000002E-2</v>
      </c>
      <c r="T2007" s="209">
        <v>4.3999999999999997E-2</v>
      </c>
      <c r="U2007" s="209">
        <v>4.3999999999999997E-2</v>
      </c>
      <c r="V2007" s="209">
        <v>4.3999999999999997E-2</v>
      </c>
      <c r="W2007" s="209">
        <v>0</v>
      </c>
      <c r="X2007" s="209" t="s">
        <v>188</v>
      </c>
      <c r="Y2007" s="209" t="s">
        <v>89</v>
      </c>
      <c r="Z2007" s="209" t="s">
        <v>207</v>
      </c>
    </row>
    <row r="2008" spans="1:26" s="209" customFormat="1" ht="16.5" customHeight="1" x14ac:dyDescent="0.25">
      <c r="A2008" s="207">
        <v>4202</v>
      </c>
      <c r="B2008" s="208">
        <v>43108</v>
      </c>
      <c r="C2008" s="209" t="s">
        <v>240</v>
      </c>
      <c r="D2008" s="209">
        <v>69</v>
      </c>
      <c r="E2008" s="209">
        <v>42</v>
      </c>
      <c r="F2008" s="209" t="s">
        <v>193</v>
      </c>
      <c r="G2008" s="209">
        <v>625212</v>
      </c>
      <c r="H2008" s="209">
        <v>13160</v>
      </c>
      <c r="I2008" s="209">
        <v>23.1</v>
      </c>
      <c r="J2008" s="209">
        <v>115</v>
      </c>
      <c r="K2008" s="209">
        <v>115</v>
      </c>
      <c r="L2008" s="209">
        <v>19.100000000000001</v>
      </c>
      <c r="M2008" s="209">
        <v>0.93957503320053126</v>
      </c>
      <c r="N2008" s="209">
        <v>4.7122000000000002</v>
      </c>
      <c r="O2008" s="209">
        <v>4.8936000000000002</v>
      </c>
      <c r="P2008" s="209">
        <v>0.69899999999999995</v>
      </c>
      <c r="Q2008" s="209">
        <v>0.72499999999999998</v>
      </c>
      <c r="R2008" s="209">
        <v>5.1279000000000003</v>
      </c>
      <c r="S2008" s="209">
        <v>7.5999999999999998E-2</v>
      </c>
      <c r="T2008" s="209">
        <v>7.5999999999999998E-2</v>
      </c>
      <c r="U2008" s="209">
        <v>7.0999999999999994E-2</v>
      </c>
      <c r="V2008" s="209">
        <v>7.0999999999999994E-2</v>
      </c>
      <c r="W2008" s="209">
        <v>0</v>
      </c>
      <c r="X2008" s="209" t="s">
        <v>188</v>
      </c>
      <c r="Y2008" s="209" t="s">
        <v>89</v>
      </c>
      <c r="Z2008" s="209" t="s">
        <v>207</v>
      </c>
    </row>
    <row r="2009" spans="1:26" s="209" customFormat="1" ht="16.5" customHeight="1" x14ac:dyDescent="0.25">
      <c r="A2009" s="207">
        <v>4201</v>
      </c>
      <c r="B2009" s="208">
        <v>43108</v>
      </c>
      <c r="C2009" s="209" t="s">
        <v>679</v>
      </c>
      <c r="D2009" s="209">
        <v>69</v>
      </c>
      <c r="E2009" s="209">
        <v>42</v>
      </c>
      <c r="F2009" s="209" t="s">
        <v>193</v>
      </c>
      <c r="G2009" s="209">
        <v>625212</v>
      </c>
      <c r="H2009" s="209">
        <v>13160</v>
      </c>
      <c r="I2009" s="209">
        <v>22.8</v>
      </c>
      <c r="J2009" s="209">
        <v>113</v>
      </c>
      <c r="K2009" s="209">
        <v>113</v>
      </c>
      <c r="L2009" s="209">
        <v>19</v>
      </c>
      <c r="M2009" s="209">
        <v>0.94019933554817281</v>
      </c>
      <c r="N2009" s="209">
        <v>5.1032999999999999</v>
      </c>
      <c r="O2009" s="209">
        <v>5.0067000000000004</v>
      </c>
      <c r="P2009" s="209">
        <v>0.45300000000000001</v>
      </c>
      <c r="Q2009" s="209">
        <v>0.41799999999999998</v>
      </c>
      <c r="R2009" s="209">
        <v>5.1279000000000003</v>
      </c>
      <c r="S2009" s="209">
        <v>4.5999999999999999E-2</v>
      </c>
      <c r="T2009" s="209">
        <v>4.2999999999999997E-2</v>
      </c>
      <c r="U2009" s="209">
        <v>4.2000000000000003E-2</v>
      </c>
      <c r="V2009" s="209">
        <v>4.2000000000000003E-2</v>
      </c>
      <c r="W2009" s="209">
        <v>0</v>
      </c>
      <c r="X2009" s="209" t="s">
        <v>188</v>
      </c>
      <c r="Y2009" s="209" t="s">
        <v>89</v>
      </c>
      <c r="Z2009" s="209" t="s">
        <v>207</v>
      </c>
    </row>
    <row r="2010" spans="1:26" s="209" customFormat="1" ht="16.5" customHeight="1" x14ac:dyDescent="0.25">
      <c r="A2010" s="207">
        <v>4200</v>
      </c>
      <c r="B2010" s="208">
        <v>43108</v>
      </c>
      <c r="C2010" s="209" t="s">
        <v>1033</v>
      </c>
      <c r="D2010" s="209">
        <v>69</v>
      </c>
      <c r="E2010" s="209">
        <v>42</v>
      </c>
      <c r="F2010" s="209" t="s">
        <v>193</v>
      </c>
      <c r="G2010" s="209">
        <v>625212</v>
      </c>
      <c r="H2010" s="209">
        <v>13160</v>
      </c>
      <c r="I2010" s="209">
        <v>22.8</v>
      </c>
      <c r="J2010" s="209">
        <v>112</v>
      </c>
      <c r="K2010" s="209">
        <v>112</v>
      </c>
      <c r="L2010" s="209">
        <v>19</v>
      </c>
      <c r="M2010" s="209">
        <v>0.94019933554817281</v>
      </c>
      <c r="N2010" s="209">
        <v>4.8819999999999997</v>
      </c>
      <c r="O2010" s="209">
        <v>4.6032999999999999</v>
      </c>
      <c r="P2010" s="209">
        <v>0.59299999999999997</v>
      </c>
      <c r="Q2010" s="209">
        <v>0.501</v>
      </c>
      <c r="R2010" s="209">
        <v>5.1279000000000003</v>
      </c>
      <c r="S2010" s="209">
        <v>6.2E-2</v>
      </c>
      <c r="T2010" s="209">
        <v>5.6000000000000001E-2</v>
      </c>
      <c r="U2010" s="209">
        <v>5.5E-2</v>
      </c>
      <c r="V2010" s="209">
        <v>5.5E-2</v>
      </c>
      <c r="W2010" s="209">
        <v>0</v>
      </c>
      <c r="X2010" s="209" t="s">
        <v>188</v>
      </c>
      <c r="Y2010" s="209" t="s">
        <v>89</v>
      </c>
      <c r="Z2010" s="209" t="s">
        <v>207</v>
      </c>
    </row>
    <row r="2011" spans="1:26" s="209" customFormat="1" ht="16.5" customHeight="1" x14ac:dyDescent="0.25">
      <c r="A2011" s="207">
        <v>4199</v>
      </c>
      <c r="B2011" s="208">
        <v>43107</v>
      </c>
      <c r="C2011" s="209" t="s">
        <v>234</v>
      </c>
      <c r="D2011" s="209">
        <v>73</v>
      </c>
      <c r="E2011" s="209">
        <v>45</v>
      </c>
      <c r="F2011" s="209" t="s">
        <v>291</v>
      </c>
      <c r="G2011" s="209">
        <v>521333</v>
      </c>
      <c r="H2011" s="209">
        <v>13160</v>
      </c>
      <c r="I2011" s="209">
        <v>16.8</v>
      </c>
      <c r="J2011" s="209">
        <v>113</v>
      </c>
      <c r="K2011" s="209">
        <v>113</v>
      </c>
      <c r="L2011" s="209">
        <v>14</v>
      </c>
      <c r="M2011" s="209">
        <v>0.97250859106529208</v>
      </c>
      <c r="N2011" s="209">
        <v>2.3306</v>
      </c>
      <c r="O2011" s="209">
        <v>1.8553999999999999</v>
      </c>
      <c r="P2011" s="209">
        <v>2.1139999999999999</v>
      </c>
      <c r="Q2011" s="209">
        <v>1.722</v>
      </c>
      <c r="R2011" s="209">
        <v>5.1109</v>
      </c>
      <c r="S2011" s="209">
        <v>0.46400000000000002</v>
      </c>
      <c r="T2011" s="209">
        <v>0.47399999999999998</v>
      </c>
      <c r="U2011" s="209">
        <v>0.45600000000000002</v>
      </c>
      <c r="V2011" s="209">
        <v>0.45600000000000002</v>
      </c>
      <c r="W2011" s="209">
        <v>0</v>
      </c>
      <c r="X2011" s="209" t="s">
        <v>188</v>
      </c>
      <c r="Y2011" s="209" t="s">
        <v>89</v>
      </c>
      <c r="Z2011" s="209" t="s">
        <v>198</v>
      </c>
    </row>
    <row r="2012" spans="1:26" s="209" customFormat="1" ht="16.5" customHeight="1" x14ac:dyDescent="0.25">
      <c r="A2012" s="207">
        <v>4198</v>
      </c>
      <c r="B2012" s="208">
        <v>43107</v>
      </c>
      <c r="C2012" s="209" t="s">
        <v>1073</v>
      </c>
      <c r="D2012" s="209">
        <v>70</v>
      </c>
      <c r="E2012" s="209">
        <v>45</v>
      </c>
      <c r="F2012" s="209" t="s">
        <v>291</v>
      </c>
      <c r="G2012" s="209">
        <v>521333</v>
      </c>
      <c r="H2012" s="209">
        <v>13160</v>
      </c>
      <c r="I2012" s="209">
        <v>16.7</v>
      </c>
      <c r="J2012" s="209">
        <v>114</v>
      </c>
      <c r="K2012" s="209">
        <v>114</v>
      </c>
      <c r="L2012" s="209">
        <v>13.9</v>
      </c>
      <c r="M2012" s="209">
        <v>0.97317744154057773</v>
      </c>
      <c r="N2012" s="209">
        <v>2.1198999999999999</v>
      </c>
      <c r="O2012" s="209">
        <v>1.8024</v>
      </c>
      <c r="P2012" s="209">
        <v>1.901</v>
      </c>
      <c r="Q2012" s="209">
        <v>1.633</v>
      </c>
      <c r="R2012" s="209">
        <v>5.1109</v>
      </c>
      <c r="S2012" s="209">
        <v>0.45800000000000002</v>
      </c>
      <c r="T2012" s="209">
        <v>0.46300000000000002</v>
      </c>
      <c r="U2012" s="209">
        <v>0.44800000000000001</v>
      </c>
      <c r="V2012" s="209">
        <v>0.44800000000000001</v>
      </c>
      <c r="W2012" s="209">
        <v>0</v>
      </c>
      <c r="X2012" s="209" t="s">
        <v>188</v>
      </c>
      <c r="Y2012" s="209" t="s">
        <v>89</v>
      </c>
      <c r="Z2012" s="209" t="s">
        <v>198</v>
      </c>
    </row>
    <row r="2013" spans="1:26" s="209" customFormat="1" ht="16.5" customHeight="1" x14ac:dyDescent="0.25">
      <c r="A2013" s="207">
        <v>4197</v>
      </c>
      <c r="B2013" s="208">
        <v>43107</v>
      </c>
      <c r="C2013" s="209" t="s">
        <v>1080</v>
      </c>
      <c r="D2013" s="209">
        <v>70</v>
      </c>
      <c r="E2013" s="209">
        <v>45</v>
      </c>
      <c r="F2013" s="209" t="s">
        <v>291</v>
      </c>
      <c r="G2013" s="209">
        <v>521333</v>
      </c>
      <c r="H2013" s="209">
        <v>13160</v>
      </c>
      <c r="I2013" s="209">
        <v>17</v>
      </c>
      <c r="J2013" s="209">
        <v>115</v>
      </c>
      <c r="K2013" s="209">
        <v>115</v>
      </c>
      <c r="L2013" s="209">
        <v>14.1</v>
      </c>
      <c r="M2013" s="209">
        <v>0.97184065934065933</v>
      </c>
      <c r="N2013" s="209">
        <v>1.8754999999999999</v>
      </c>
      <c r="O2013" s="209">
        <v>1.9201999999999999</v>
      </c>
      <c r="P2013" s="209">
        <v>1.411</v>
      </c>
      <c r="Q2013" s="209">
        <v>1.3819999999999999</v>
      </c>
      <c r="R2013" s="209">
        <v>5.1109</v>
      </c>
      <c r="S2013" s="209">
        <v>0.38500000000000001</v>
      </c>
      <c r="T2013" s="209">
        <v>0.36799999999999999</v>
      </c>
      <c r="U2013" s="209">
        <v>0.36599999999999999</v>
      </c>
      <c r="V2013" s="209">
        <v>0.36599999999999999</v>
      </c>
      <c r="W2013" s="209">
        <v>0</v>
      </c>
      <c r="X2013" s="209" t="s">
        <v>188</v>
      </c>
      <c r="Y2013" s="209" t="s">
        <v>89</v>
      </c>
      <c r="Z2013" s="209" t="s">
        <v>198</v>
      </c>
    </row>
    <row r="2014" spans="1:26" s="209" customFormat="1" ht="16.5" customHeight="1" x14ac:dyDescent="0.25">
      <c r="A2014" s="207">
        <v>4196</v>
      </c>
      <c r="B2014" s="208">
        <v>43107</v>
      </c>
      <c r="C2014" s="209" t="s">
        <v>1105</v>
      </c>
      <c r="D2014" s="209">
        <v>70</v>
      </c>
      <c r="E2014" s="209">
        <v>45</v>
      </c>
      <c r="F2014" s="209" t="s">
        <v>291</v>
      </c>
      <c r="G2014" s="209">
        <v>521333</v>
      </c>
      <c r="H2014" s="209">
        <v>13160</v>
      </c>
      <c r="I2014" s="209">
        <v>16.899999999999999</v>
      </c>
      <c r="J2014" s="209">
        <v>114</v>
      </c>
      <c r="K2014" s="209">
        <v>114</v>
      </c>
      <c r="L2014" s="209">
        <v>14.1</v>
      </c>
      <c r="M2014" s="209">
        <v>0.97184065934065933</v>
      </c>
      <c r="N2014" s="209">
        <v>2.3752</v>
      </c>
      <c r="O2014" s="209">
        <v>2.0074000000000001</v>
      </c>
      <c r="P2014" s="209">
        <v>2.0990000000000002</v>
      </c>
      <c r="Q2014" s="209">
        <v>1.8</v>
      </c>
      <c r="R2014" s="209">
        <v>5.1109</v>
      </c>
      <c r="S2014" s="209">
        <v>0.45200000000000001</v>
      </c>
      <c r="T2014" s="209">
        <v>0.45800000000000002</v>
      </c>
      <c r="U2014" s="209">
        <v>0.442</v>
      </c>
      <c r="V2014" s="209">
        <v>0.442</v>
      </c>
      <c r="W2014" s="209">
        <v>0</v>
      </c>
      <c r="X2014" s="209" t="s">
        <v>188</v>
      </c>
      <c r="Y2014" s="209" t="s">
        <v>89</v>
      </c>
      <c r="Z2014" s="209" t="s">
        <v>198</v>
      </c>
    </row>
    <row r="2015" spans="1:26" s="209" customFormat="1" ht="16.5" customHeight="1" x14ac:dyDescent="0.25">
      <c r="A2015" s="207">
        <v>4195</v>
      </c>
      <c r="B2015" s="208">
        <v>43107</v>
      </c>
      <c r="C2015" s="209" t="s">
        <v>901</v>
      </c>
      <c r="D2015" s="209">
        <v>70</v>
      </c>
      <c r="E2015" s="209">
        <v>45</v>
      </c>
      <c r="F2015" s="209" t="s">
        <v>291</v>
      </c>
      <c r="G2015" s="209">
        <v>521333</v>
      </c>
      <c r="H2015" s="209">
        <v>13160</v>
      </c>
      <c r="I2015" s="209">
        <v>17</v>
      </c>
      <c r="J2015" s="209">
        <v>115</v>
      </c>
      <c r="K2015" s="209">
        <v>115</v>
      </c>
      <c r="L2015" s="209">
        <v>14.1</v>
      </c>
      <c r="M2015" s="209">
        <v>0.97184065934065933</v>
      </c>
      <c r="N2015" s="209">
        <v>5.2107999999999999</v>
      </c>
      <c r="O2015" s="209">
        <v>4.9904999999999999</v>
      </c>
      <c r="P2015" s="209">
        <v>3.8220000000000001</v>
      </c>
      <c r="Q2015" s="209">
        <v>3.6989999999999998</v>
      </c>
      <c r="R2015" s="209">
        <v>5.1109</v>
      </c>
      <c r="S2015" s="209">
        <v>0.375</v>
      </c>
      <c r="T2015" s="209">
        <v>0.379</v>
      </c>
      <c r="U2015" s="209">
        <v>0.36599999999999999</v>
      </c>
      <c r="V2015" s="209">
        <v>0.36599999999999999</v>
      </c>
      <c r="W2015" s="209">
        <v>0</v>
      </c>
      <c r="X2015" s="209" t="s">
        <v>188</v>
      </c>
      <c r="Y2015" s="209" t="s">
        <v>89</v>
      </c>
      <c r="Z2015" s="209" t="s">
        <v>198</v>
      </c>
    </row>
    <row r="2016" spans="1:26" s="209" customFormat="1" ht="16.5" customHeight="1" x14ac:dyDescent="0.25">
      <c r="A2016" s="207">
        <v>4194</v>
      </c>
      <c r="B2016" s="208">
        <v>43107</v>
      </c>
      <c r="C2016" s="209" t="s">
        <v>903</v>
      </c>
      <c r="D2016" s="209">
        <v>70</v>
      </c>
      <c r="E2016" s="209">
        <v>45</v>
      </c>
      <c r="F2016" s="209" t="s">
        <v>291</v>
      </c>
      <c r="G2016" s="209">
        <v>521333</v>
      </c>
      <c r="H2016" s="209">
        <v>13160</v>
      </c>
      <c r="I2016" s="209">
        <v>17</v>
      </c>
      <c r="J2016" s="209">
        <v>115</v>
      </c>
      <c r="K2016" s="209">
        <v>115</v>
      </c>
      <c r="L2016" s="209">
        <v>14.1</v>
      </c>
      <c r="M2016" s="209">
        <v>0.97184065934065933</v>
      </c>
      <c r="N2016" s="209">
        <v>1.5902000000000001</v>
      </c>
      <c r="O2016" s="209">
        <v>2.0068000000000001</v>
      </c>
      <c r="P2016" s="209">
        <v>1.361</v>
      </c>
      <c r="Q2016" s="209">
        <v>1.7490000000000001</v>
      </c>
      <c r="R2016" s="209">
        <v>5.1109</v>
      </c>
      <c r="S2016" s="209">
        <v>0.437</v>
      </c>
      <c r="T2016" s="209">
        <v>0.44500000000000001</v>
      </c>
      <c r="U2016" s="209">
        <v>0.42899999999999999</v>
      </c>
      <c r="V2016" s="209">
        <v>0.42899999999999999</v>
      </c>
      <c r="W2016" s="209">
        <v>0</v>
      </c>
      <c r="X2016" s="209" t="s">
        <v>188</v>
      </c>
      <c r="Y2016" s="209" t="s">
        <v>89</v>
      </c>
      <c r="Z2016" s="209" t="s">
        <v>198</v>
      </c>
    </row>
    <row r="2017" spans="1:26" s="209" customFormat="1" ht="16.5" customHeight="1" x14ac:dyDescent="0.25">
      <c r="A2017" s="207">
        <v>4193</v>
      </c>
      <c r="B2017" s="208">
        <v>43107</v>
      </c>
      <c r="C2017" s="209" t="s">
        <v>1083</v>
      </c>
      <c r="D2017" s="209">
        <v>70</v>
      </c>
      <c r="E2017" s="209">
        <v>45</v>
      </c>
      <c r="F2017" s="209" t="s">
        <v>291</v>
      </c>
      <c r="G2017" s="209">
        <v>521333</v>
      </c>
      <c r="H2017" s="209">
        <v>13160</v>
      </c>
      <c r="I2017" s="209">
        <v>17.100000000000001</v>
      </c>
      <c r="J2017" s="209">
        <v>115</v>
      </c>
      <c r="K2017" s="209">
        <v>115</v>
      </c>
      <c r="L2017" s="209">
        <v>14.2</v>
      </c>
      <c r="M2017" s="209">
        <v>0.97117364447494858</v>
      </c>
      <c r="N2017" s="209">
        <v>2.0590999999999999</v>
      </c>
      <c r="O2017" s="209">
        <v>2.169</v>
      </c>
      <c r="P2017" s="209">
        <v>1.704</v>
      </c>
      <c r="Q2017" s="209">
        <v>1.833</v>
      </c>
      <c r="R2017" s="209">
        <v>5.1109</v>
      </c>
      <c r="S2017" s="209">
        <v>0.42299999999999999</v>
      </c>
      <c r="T2017" s="209">
        <v>0.432</v>
      </c>
      <c r="U2017" s="209">
        <v>0.41499999999999998</v>
      </c>
      <c r="V2017" s="209">
        <v>0.41499999999999998</v>
      </c>
      <c r="W2017" s="209">
        <v>0</v>
      </c>
      <c r="X2017" s="209" t="s">
        <v>188</v>
      </c>
      <c r="Y2017" s="209" t="s">
        <v>89</v>
      </c>
      <c r="Z2017" s="209" t="s">
        <v>198</v>
      </c>
    </row>
    <row r="2018" spans="1:26" s="209" customFormat="1" ht="16.5" customHeight="1" x14ac:dyDescent="0.25">
      <c r="A2018" s="207">
        <v>4192</v>
      </c>
      <c r="B2018" s="208">
        <v>43107</v>
      </c>
      <c r="C2018" s="209" t="s">
        <v>1104</v>
      </c>
      <c r="D2018" s="209">
        <v>70</v>
      </c>
      <c r="E2018" s="209">
        <v>45</v>
      </c>
      <c r="F2018" s="209" t="s">
        <v>291</v>
      </c>
      <c r="G2018" s="209">
        <v>521333</v>
      </c>
      <c r="H2018" s="209">
        <v>13160</v>
      </c>
      <c r="I2018" s="209">
        <v>17.399999999999999</v>
      </c>
      <c r="J2018" s="209">
        <v>115</v>
      </c>
      <c r="K2018" s="209">
        <v>115</v>
      </c>
      <c r="L2018" s="209">
        <v>14.5</v>
      </c>
      <c r="M2018" s="209">
        <v>0.96917808219178081</v>
      </c>
      <c r="N2018" s="209">
        <v>1.6693</v>
      </c>
      <c r="O2018" s="209">
        <v>2.0139999999999998</v>
      </c>
      <c r="P2018" s="209">
        <v>1.468</v>
      </c>
      <c r="Q2018" s="209">
        <v>1.782</v>
      </c>
      <c r="R2018" s="209">
        <v>5.1109</v>
      </c>
      <c r="S2018" s="209">
        <v>0.44900000000000001</v>
      </c>
      <c r="T2018" s="209">
        <v>0.45200000000000001</v>
      </c>
      <c r="U2018" s="209">
        <v>0.437</v>
      </c>
      <c r="V2018" s="209">
        <v>0.437</v>
      </c>
      <c r="W2018" s="209">
        <v>0</v>
      </c>
      <c r="X2018" s="209" t="s">
        <v>188</v>
      </c>
      <c r="Y2018" s="209" t="s">
        <v>89</v>
      </c>
      <c r="Z2018" s="209" t="s">
        <v>198</v>
      </c>
    </row>
    <row r="2019" spans="1:26" s="209" customFormat="1" ht="16.5" customHeight="1" x14ac:dyDescent="0.25">
      <c r="A2019" s="207">
        <v>4191</v>
      </c>
      <c r="B2019" s="208">
        <v>43107</v>
      </c>
      <c r="C2019" s="209" t="s">
        <v>1103</v>
      </c>
      <c r="D2019" s="209">
        <v>70</v>
      </c>
      <c r="E2019" s="209">
        <v>45</v>
      </c>
      <c r="F2019" s="209" t="s">
        <v>291</v>
      </c>
      <c r="G2019" s="209">
        <v>521333</v>
      </c>
      <c r="H2019" s="209">
        <v>13160</v>
      </c>
      <c r="I2019" s="209">
        <v>17.399999999999999</v>
      </c>
      <c r="J2019" s="209">
        <v>115</v>
      </c>
      <c r="K2019" s="209">
        <v>115</v>
      </c>
      <c r="L2019" s="209">
        <v>14.5</v>
      </c>
      <c r="M2019" s="209">
        <v>0.96917808219178081</v>
      </c>
      <c r="N2019" s="209">
        <v>2.0327000000000002</v>
      </c>
      <c r="O2019" s="209">
        <v>1.7692000000000001</v>
      </c>
      <c r="P2019" s="209">
        <v>1.746</v>
      </c>
      <c r="Q2019" s="209">
        <v>1.52</v>
      </c>
      <c r="R2019" s="209">
        <v>5.1109</v>
      </c>
      <c r="S2019" s="209">
        <v>0.439</v>
      </c>
      <c r="T2019" s="209">
        <v>0.439</v>
      </c>
      <c r="U2019" s="209">
        <v>0.42499999999999999</v>
      </c>
      <c r="V2019" s="209">
        <v>0.42499999999999999</v>
      </c>
      <c r="W2019" s="209">
        <v>0</v>
      </c>
      <c r="X2019" s="209" t="s">
        <v>188</v>
      </c>
      <c r="Y2019" s="209" t="s">
        <v>89</v>
      </c>
      <c r="Z2019" s="209" t="s">
        <v>198</v>
      </c>
    </row>
    <row r="2020" spans="1:26" s="209" customFormat="1" ht="16.5" customHeight="1" x14ac:dyDescent="0.25">
      <c r="A2020" s="207">
        <v>4190</v>
      </c>
      <c r="B2020" s="208">
        <v>43107</v>
      </c>
      <c r="C2020" s="209" t="s">
        <v>1102</v>
      </c>
      <c r="D2020" s="209">
        <v>70</v>
      </c>
      <c r="E2020" s="209">
        <v>45</v>
      </c>
      <c r="F2020" s="209" t="s">
        <v>291</v>
      </c>
      <c r="G2020" s="209">
        <v>521333</v>
      </c>
      <c r="H2020" s="209">
        <v>13160</v>
      </c>
      <c r="I2020" s="209">
        <v>17.5</v>
      </c>
      <c r="J2020" s="209">
        <v>117</v>
      </c>
      <c r="K2020" s="209">
        <v>117</v>
      </c>
      <c r="L2020" s="209">
        <v>14.5</v>
      </c>
      <c r="M2020" s="209">
        <v>0.96917808219178081</v>
      </c>
      <c r="N2020" s="209">
        <v>1.724</v>
      </c>
      <c r="O2020" s="209">
        <v>1.8638999999999999</v>
      </c>
      <c r="P2020" s="209">
        <v>1.4630000000000001</v>
      </c>
      <c r="Q2020" s="209">
        <v>1.587</v>
      </c>
      <c r="R2020" s="209">
        <v>5.1109</v>
      </c>
      <c r="S2020" s="209">
        <v>0.434</v>
      </c>
      <c r="T2020" s="209">
        <v>0.435</v>
      </c>
      <c r="U2020" s="209">
        <v>0.42099999999999999</v>
      </c>
      <c r="V2020" s="209">
        <v>0.42099999999999999</v>
      </c>
      <c r="W2020" s="209">
        <v>0</v>
      </c>
      <c r="X2020" s="209" t="s">
        <v>188</v>
      </c>
      <c r="Y2020" s="209" t="s">
        <v>89</v>
      </c>
      <c r="Z2020" s="209" t="s">
        <v>198</v>
      </c>
    </row>
    <row r="2021" spans="1:26" s="209" customFormat="1" ht="16.5" customHeight="1" x14ac:dyDescent="0.25">
      <c r="A2021" s="207">
        <v>4189</v>
      </c>
      <c r="B2021" s="208">
        <v>43107</v>
      </c>
      <c r="C2021" s="209" t="s">
        <v>232</v>
      </c>
      <c r="D2021" s="209">
        <v>70</v>
      </c>
      <c r="E2021" s="209">
        <v>45</v>
      </c>
      <c r="F2021" s="209" t="s">
        <v>187</v>
      </c>
      <c r="G2021" s="209">
        <v>916148</v>
      </c>
      <c r="H2021" s="209">
        <v>13160</v>
      </c>
      <c r="I2021" s="209">
        <v>35.5</v>
      </c>
      <c r="J2021" s="209">
        <v>88</v>
      </c>
      <c r="K2021" s="209">
        <v>88</v>
      </c>
      <c r="L2021" s="209">
        <v>33</v>
      </c>
      <c r="M2021" s="209">
        <v>0.86018237082066873</v>
      </c>
      <c r="N2021" s="209">
        <v>5.0987999999999998</v>
      </c>
      <c r="O2021" s="209">
        <v>4.9306000000000001</v>
      </c>
      <c r="P2021" s="209">
        <v>0.25900000000000001</v>
      </c>
      <c r="Q2021" s="209">
        <v>0.21099999999999999</v>
      </c>
      <c r="R2021" s="209">
        <v>5.1109</v>
      </c>
      <c r="S2021" s="209">
        <v>2.5999999999999999E-2</v>
      </c>
      <c r="T2021" s="209">
        <v>2.1999999999999999E-2</v>
      </c>
      <c r="U2021" s="209">
        <v>2.1000000000000001E-2</v>
      </c>
      <c r="V2021" s="209">
        <v>2.1000000000000001E-2</v>
      </c>
      <c r="W2021" s="209">
        <v>0</v>
      </c>
      <c r="X2021" s="209" t="s">
        <v>188</v>
      </c>
      <c r="Y2021" s="209" t="s">
        <v>89</v>
      </c>
      <c r="Z2021" s="209" t="s">
        <v>207</v>
      </c>
    </row>
    <row r="2022" spans="1:26" s="209" customFormat="1" ht="16.5" customHeight="1" x14ac:dyDescent="0.25">
      <c r="A2022" s="207">
        <v>4188</v>
      </c>
      <c r="B2022" s="208">
        <v>43107</v>
      </c>
      <c r="C2022" s="209" t="s">
        <v>680</v>
      </c>
      <c r="D2022" s="209">
        <v>70</v>
      </c>
      <c r="E2022" s="209">
        <v>45</v>
      </c>
      <c r="F2022" s="209" t="s">
        <v>187</v>
      </c>
      <c r="G2022" s="209">
        <v>916148</v>
      </c>
      <c r="H2022" s="209">
        <v>13160</v>
      </c>
      <c r="I2022" s="209">
        <v>35.4</v>
      </c>
      <c r="J2022" s="209">
        <v>86</v>
      </c>
      <c r="K2022" s="209">
        <v>86</v>
      </c>
      <c r="L2022" s="209">
        <v>33.1</v>
      </c>
      <c r="M2022" s="209">
        <v>0.85965978128797083</v>
      </c>
      <c r="N2022" s="209">
        <v>5.0364000000000004</v>
      </c>
      <c r="O2022" s="209">
        <v>5.1478999999999999</v>
      </c>
      <c r="P2022" s="209">
        <v>0.32700000000000001</v>
      </c>
      <c r="Q2022" s="209">
        <v>0.34799999999999998</v>
      </c>
      <c r="R2022" s="209">
        <v>5.1109</v>
      </c>
      <c r="S2022" s="209">
        <v>3.3000000000000002E-2</v>
      </c>
      <c r="T2022" s="209">
        <v>3.5000000000000003E-2</v>
      </c>
      <c r="U2022" s="209">
        <v>2.9000000000000001E-2</v>
      </c>
      <c r="V2022" s="209">
        <v>2.9000000000000001E-2</v>
      </c>
      <c r="W2022" s="209">
        <v>0</v>
      </c>
      <c r="X2022" s="209" t="s">
        <v>188</v>
      </c>
      <c r="Y2022" s="209" t="s">
        <v>89</v>
      </c>
      <c r="Z2022" s="209" t="s">
        <v>207</v>
      </c>
    </row>
    <row r="2023" spans="1:26" s="209" customFormat="1" ht="16.5" customHeight="1" x14ac:dyDescent="0.25">
      <c r="A2023" s="207">
        <v>4187</v>
      </c>
      <c r="B2023" s="208">
        <v>43107</v>
      </c>
      <c r="C2023" s="209" t="s">
        <v>264</v>
      </c>
      <c r="D2023" s="209">
        <v>70</v>
      </c>
      <c r="E2023" s="209">
        <v>45</v>
      </c>
      <c r="F2023" s="209" t="s">
        <v>187</v>
      </c>
      <c r="G2023" s="209">
        <v>916148</v>
      </c>
      <c r="H2023" s="209">
        <v>13160</v>
      </c>
      <c r="I2023" s="209">
        <v>35.299999999999997</v>
      </c>
      <c r="J2023" s="209">
        <v>84</v>
      </c>
      <c r="K2023" s="209">
        <v>84</v>
      </c>
      <c r="L2023" s="209">
        <v>33.200000000000003</v>
      </c>
      <c r="M2023" s="209">
        <v>0.85913782635094116</v>
      </c>
      <c r="N2023" s="209">
        <v>4.1036000000000001</v>
      </c>
      <c r="O2023" s="209">
        <v>4.8526999999999996</v>
      </c>
      <c r="P2023" s="209">
        <v>0.183</v>
      </c>
      <c r="Q2023" s="209">
        <v>0.20300000000000001</v>
      </c>
      <c r="R2023" s="209">
        <v>5.1109</v>
      </c>
      <c r="S2023" s="209">
        <v>2.3E-2</v>
      </c>
      <c r="T2023" s="209">
        <v>2.1000000000000001E-2</v>
      </c>
      <c r="U2023" s="209">
        <v>1.9E-2</v>
      </c>
      <c r="V2023" s="209">
        <v>1.9E-2</v>
      </c>
      <c r="W2023" s="209">
        <v>0</v>
      </c>
      <c r="X2023" s="209" t="s">
        <v>188</v>
      </c>
      <c r="Y2023" s="209" t="s">
        <v>89</v>
      </c>
      <c r="Z2023" s="209" t="s">
        <v>207</v>
      </c>
    </row>
    <row r="2024" spans="1:26" s="209" customFormat="1" ht="16.5" customHeight="1" x14ac:dyDescent="0.25">
      <c r="A2024" s="207">
        <v>4186</v>
      </c>
      <c r="B2024" s="208">
        <v>43107</v>
      </c>
      <c r="C2024" s="209" t="s">
        <v>476</v>
      </c>
      <c r="D2024" s="209">
        <v>70</v>
      </c>
      <c r="E2024" s="209">
        <v>45</v>
      </c>
      <c r="F2024" s="209" t="s">
        <v>187</v>
      </c>
      <c r="G2024" s="209">
        <v>916148</v>
      </c>
      <c r="H2024" s="209">
        <v>13160</v>
      </c>
      <c r="I2024" s="209">
        <v>35</v>
      </c>
      <c r="J2024" s="209">
        <v>83</v>
      </c>
      <c r="K2024" s="209">
        <v>83</v>
      </c>
      <c r="L2024" s="209">
        <v>33</v>
      </c>
      <c r="M2024" s="209">
        <v>0.86018237082066873</v>
      </c>
      <c r="N2024" s="209">
        <v>4.9246999999999996</v>
      </c>
      <c r="O2024" s="209">
        <v>5.1109</v>
      </c>
      <c r="P2024" s="209">
        <v>0.30399999999999999</v>
      </c>
      <c r="Q2024" s="209">
        <v>0.23599999999999999</v>
      </c>
      <c r="R2024" s="209">
        <v>5.1109</v>
      </c>
      <c r="S2024" s="209">
        <v>3.2000000000000001E-2</v>
      </c>
      <c r="T2024" s="209">
        <v>2.4E-2</v>
      </c>
      <c r="U2024" s="209">
        <v>2.4E-2</v>
      </c>
      <c r="V2024" s="209">
        <v>2.4E-2</v>
      </c>
      <c r="W2024" s="209">
        <v>0</v>
      </c>
      <c r="X2024" s="209" t="s">
        <v>188</v>
      </c>
      <c r="Y2024" s="209" t="s">
        <v>89</v>
      </c>
      <c r="Z2024" s="209" t="s">
        <v>207</v>
      </c>
    </row>
    <row r="2025" spans="1:26" s="209" customFormat="1" ht="16.5" customHeight="1" x14ac:dyDescent="0.25">
      <c r="A2025" s="207">
        <v>4185</v>
      </c>
      <c r="B2025" s="208">
        <v>43107</v>
      </c>
      <c r="C2025" s="209" t="s">
        <v>999</v>
      </c>
      <c r="D2025" s="209">
        <v>70</v>
      </c>
      <c r="E2025" s="209">
        <v>45</v>
      </c>
      <c r="F2025" s="209" t="s">
        <v>187</v>
      </c>
      <c r="G2025" s="209">
        <v>916148</v>
      </c>
      <c r="H2025" s="209">
        <v>13160</v>
      </c>
      <c r="I2025" s="209">
        <v>35.4</v>
      </c>
      <c r="J2025" s="209">
        <v>83</v>
      </c>
      <c r="K2025" s="209">
        <v>83</v>
      </c>
      <c r="L2025" s="209">
        <v>33.299999999999997</v>
      </c>
      <c r="M2025" s="209">
        <v>0.85861650485436891</v>
      </c>
      <c r="N2025" s="209">
        <v>5.1036000000000001</v>
      </c>
      <c r="O2025" s="209">
        <v>4.8533999999999997</v>
      </c>
      <c r="P2025" s="209">
        <v>0.19600000000000001</v>
      </c>
      <c r="Q2025" s="209">
        <v>0.154</v>
      </c>
      <c r="R2025" s="209">
        <v>5.1109</v>
      </c>
      <c r="S2025" s="209">
        <v>0.02</v>
      </c>
      <c r="T2025" s="209">
        <v>1.6E-2</v>
      </c>
      <c r="U2025" s="209">
        <v>1.4999999999999999E-2</v>
      </c>
      <c r="V2025" s="209">
        <v>1.4999999999999999E-2</v>
      </c>
      <c r="W2025" s="209">
        <v>0</v>
      </c>
      <c r="X2025" s="209" t="s">
        <v>188</v>
      </c>
      <c r="Y2025" s="209" t="s">
        <v>89</v>
      </c>
      <c r="Z2025" s="209" t="s">
        <v>207</v>
      </c>
    </row>
    <row r="2026" spans="1:26" s="209" customFormat="1" ht="16.5" customHeight="1" x14ac:dyDescent="0.25">
      <c r="A2026" s="207">
        <v>4184</v>
      </c>
      <c r="B2026" s="208">
        <v>43107</v>
      </c>
      <c r="C2026" s="209" t="s">
        <v>238</v>
      </c>
      <c r="D2026" s="209">
        <v>70</v>
      </c>
      <c r="E2026" s="209">
        <v>45</v>
      </c>
      <c r="F2026" s="209" t="s">
        <v>193</v>
      </c>
      <c r="G2026" s="209">
        <v>625212</v>
      </c>
      <c r="H2026" s="209">
        <v>13160</v>
      </c>
      <c r="I2026" s="209">
        <v>23.6</v>
      </c>
      <c r="J2026" s="209">
        <v>113</v>
      </c>
      <c r="K2026" s="209">
        <v>113</v>
      </c>
      <c r="L2026" s="209">
        <v>19.7</v>
      </c>
      <c r="M2026" s="209">
        <v>0.93584656084656093</v>
      </c>
      <c r="N2026" s="209">
        <v>4.6029</v>
      </c>
      <c r="O2026" s="209">
        <v>4.9743000000000004</v>
      </c>
      <c r="P2026" s="209">
        <v>0.46200000000000002</v>
      </c>
      <c r="Q2026" s="209">
        <v>0.49299999999999999</v>
      </c>
      <c r="R2026" s="209">
        <v>5.1109</v>
      </c>
      <c r="S2026" s="209">
        <v>5.0999999999999997E-2</v>
      </c>
      <c r="T2026" s="209">
        <v>5.0999999999999997E-2</v>
      </c>
      <c r="U2026" s="209">
        <v>4.8000000000000001E-2</v>
      </c>
      <c r="V2026" s="209">
        <v>4.8000000000000001E-2</v>
      </c>
      <c r="W2026" s="209">
        <v>0</v>
      </c>
      <c r="X2026" s="209" t="s">
        <v>188</v>
      </c>
      <c r="Y2026" s="209" t="s">
        <v>89</v>
      </c>
      <c r="Z2026" s="209" t="s">
        <v>207</v>
      </c>
    </row>
    <row r="2027" spans="1:26" s="209" customFormat="1" ht="16.5" customHeight="1" x14ac:dyDescent="0.25">
      <c r="A2027" s="207">
        <v>4183</v>
      </c>
      <c r="B2027" s="208">
        <v>43107</v>
      </c>
      <c r="C2027" s="209" t="s">
        <v>913</v>
      </c>
      <c r="D2027" s="209">
        <v>70</v>
      </c>
      <c r="E2027" s="209">
        <v>45</v>
      </c>
      <c r="F2027" s="209" t="s">
        <v>193</v>
      </c>
      <c r="G2027" s="209">
        <v>625212</v>
      </c>
      <c r="H2027" s="209">
        <v>13160</v>
      </c>
      <c r="I2027" s="209">
        <v>23.4</v>
      </c>
      <c r="J2027" s="209">
        <v>115</v>
      </c>
      <c r="K2027" s="209">
        <v>115</v>
      </c>
      <c r="L2027" s="209">
        <v>19.399999999999999</v>
      </c>
      <c r="M2027" s="209">
        <v>0.9377070907886017</v>
      </c>
      <c r="N2027" s="209">
        <v>4.8036000000000003</v>
      </c>
      <c r="O2027" s="209">
        <v>4.9572000000000003</v>
      </c>
      <c r="P2027" s="209">
        <v>0.71399999999999997</v>
      </c>
      <c r="Q2027" s="209">
        <v>0.68200000000000005</v>
      </c>
      <c r="R2027" s="209">
        <v>5.1109</v>
      </c>
      <c r="S2027" s="209">
        <v>7.5999999999999998E-2</v>
      </c>
      <c r="T2027" s="209">
        <v>7.0000000000000007E-2</v>
      </c>
      <c r="U2027" s="209">
        <v>6.8000000000000005E-2</v>
      </c>
      <c r="V2027" s="209">
        <v>6.8000000000000005E-2</v>
      </c>
      <c r="W2027" s="209">
        <v>0</v>
      </c>
      <c r="X2027" s="209" t="s">
        <v>188</v>
      </c>
      <c r="Y2027" s="209" t="s">
        <v>89</v>
      </c>
      <c r="Z2027" s="209" t="s">
        <v>207</v>
      </c>
    </row>
    <row r="2028" spans="1:26" s="209" customFormat="1" ht="16.5" customHeight="1" x14ac:dyDescent="0.25">
      <c r="A2028" s="207">
        <v>4182</v>
      </c>
      <c r="B2028" s="208">
        <v>43107</v>
      </c>
      <c r="C2028" s="209" t="s">
        <v>1101</v>
      </c>
      <c r="D2028" s="209">
        <v>70</v>
      </c>
      <c r="E2028" s="209">
        <v>45</v>
      </c>
      <c r="F2028" s="209" t="s">
        <v>193</v>
      </c>
      <c r="G2028" s="209">
        <v>625212</v>
      </c>
      <c r="H2028" s="209">
        <v>13160</v>
      </c>
      <c r="I2028" s="209">
        <v>23.3</v>
      </c>
      <c r="J2028" s="209">
        <v>114</v>
      </c>
      <c r="K2028" s="209">
        <v>114</v>
      </c>
      <c r="L2028" s="209">
        <v>19.399999999999999</v>
      </c>
      <c r="M2028" s="209">
        <v>0.9377070907886017</v>
      </c>
      <c r="N2028" s="209">
        <v>4.9981</v>
      </c>
      <c r="O2028" s="209">
        <v>4.5037000000000003</v>
      </c>
      <c r="P2028" s="209">
        <v>0.58899999999999997</v>
      </c>
      <c r="Q2028" s="209">
        <v>0.499</v>
      </c>
      <c r="R2028" s="209">
        <v>5.1109</v>
      </c>
      <c r="S2028" s="209">
        <v>0.06</v>
      </c>
      <c r="T2028" s="209">
        <v>5.7000000000000002E-2</v>
      </c>
      <c r="U2028" s="209">
        <v>5.5E-2</v>
      </c>
      <c r="V2028" s="209">
        <v>5.5E-2</v>
      </c>
      <c r="W2028" s="209">
        <v>0</v>
      </c>
      <c r="X2028" s="209" t="s">
        <v>188</v>
      </c>
      <c r="Y2028" s="209" t="s">
        <v>89</v>
      </c>
      <c r="Z2028" s="209" t="s">
        <v>207</v>
      </c>
    </row>
    <row r="2029" spans="1:26" s="209" customFormat="1" ht="16.5" customHeight="1" x14ac:dyDescent="0.25">
      <c r="A2029" s="207">
        <v>4181</v>
      </c>
      <c r="B2029" s="208">
        <v>43107</v>
      </c>
      <c r="C2029" s="209" t="s">
        <v>321</v>
      </c>
      <c r="D2029" s="209">
        <v>70</v>
      </c>
      <c r="E2029" s="209">
        <v>45</v>
      </c>
      <c r="F2029" s="209" t="s">
        <v>193</v>
      </c>
      <c r="G2029" s="209">
        <v>625212</v>
      </c>
      <c r="H2029" s="209">
        <v>13160</v>
      </c>
      <c r="I2029" s="209">
        <v>23.1</v>
      </c>
      <c r="J2029" s="209">
        <v>114</v>
      </c>
      <c r="K2029" s="209">
        <v>114</v>
      </c>
      <c r="L2029" s="209">
        <v>19.2</v>
      </c>
      <c r="M2029" s="209">
        <v>0.93895155938951569</v>
      </c>
      <c r="N2029" s="209">
        <v>4.8360000000000003</v>
      </c>
      <c r="O2029" s="209">
        <v>5.0176999999999996</v>
      </c>
      <c r="P2029" s="209">
        <v>0.38500000000000001</v>
      </c>
      <c r="Q2029" s="209">
        <v>0.30499999999999999</v>
      </c>
      <c r="R2029" s="209">
        <v>5.1109</v>
      </c>
      <c r="S2029" s="209">
        <v>4.1000000000000002E-2</v>
      </c>
      <c r="T2029" s="209">
        <v>3.1E-2</v>
      </c>
      <c r="U2029" s="209">
        <v>3.4000000000000002E-2</v>
      </c>
      <c r="V2029" s="209">
        <v>3.4000000000000002E-2</v>
      </c>
      <c r="W2029" s="209">
        <v>0</v>
      </c>
      <c r="X2029" s="209" t="s">
        <v>188</v>
      </c>
      <c r="Y2029" s="209" t="s">
        <v>89</v>
      </c>
      <c r="Z2029" s="209" t="s">
        <v>207</v>
      </c>
    </row>
    <row r="2030" spans="1:26" s="209" customFormat="1" ht="16.5" customHeight="1" x14ac:dyDescent="0.25">
      <c r="A2030" s="207">
        <v>4180</v>
      </c>
      <c r="B2030" s="208">
        <v>43107</v>
      </c>
      <c r="C2030" s="209" t="s">
        <v>1100</v>
      </c>
      <c r="D2030" s="209">
        <v>69</v>
      </c>
      <c r="E2030" s="209">
        <v>45</v>
      </c>
      <c r="F2030" s="209" t="s">
        <v>193</v>
      </c>
      <c r="G2030" s="209">
        <v>625212</v>
      </c>
      <c r="H2030" s="209">
        <v>13160</v>
      </c>
      <c r="I2030" s="209">
        <v>23</v>
      </c>
      <c r="J2030" s="209">
        <v>115</v>
      </c>
      <c r="K2030" s="209">
        <v>115</v>
      </c>
      <c r="L2030" s="209">
        <v>19</v>
      </c>
      <c r="M2030" s="209">
        <v>0.94019933554817281</v>
      </c>
      <c r="N2030" s="209">
        <v>4.7401999999999997</v>
      </c>
      <c r="O2030" s="209">
        <v>4.8630000000000004</v>
      </c>
      <c r="P2030" s="209">
        <v>0.30599999999999999</v>
      </c>
      <c r="Q2030" s="209">
        <v>0.27500000000000002</v>
      </c>
      <c r="R2030" s="209">
        <v>5.1109</v>
      </c>
      <c r="S2030" s="209">
        <v>3.3000000000000002E-2</v>
      </c>
      <c r="T2030" s="209">
        <v>2.9000000000000001E-2</v>
      </c>
      <c r="U2030" s="209">
        <v>2.9000000000000001E-2</v>
      </c>
      <c r="V2030" s="209">
        <v>2.9000000000000001E-2</v>
      </c>
      <c r="W2030" s="209">
        <v>0</v>
      </c>
      <c r="X2030" s="209" t="s">
        <v>188</v>
      </c>
      <c r="Y2030" s="209" t="s">
        <v>89</v>
      </c>
      <c r="Z2030" s="209" t="s">
        <v>207</v>
      </c>
    </row>
    <row r="2031" spans="1:26" s="209" customFormat="1" ht="16.5" customHeight="1" x14ac:dyDescent="0.25">
      <c r="A2031" s="207">
        <v>4179</v>
      </c>
      <c r="B2031" s="208">
        <v>43106</v>
      </c>
      <c r="C2031" s="209" t="s">
        <v>1069</v>
      </c>
      <c r="D2031" s="209">
        <v>73</v>
      </c>
      <c r="E2031" s="209">
        <v>44</v>
      </c>
      <c r="F2031" s="209" t="s">
        <v>291</v>
      </c>
      <c r="G2031" s="209">
        <v>521333</v>
      </c>
      <c r="H2031" s="209">
        <v>13160</v>
      </c>
      <c r="I2031" s="209">
        <v>17</v>
      </c>
      <c r="J2031" s="209">
        <v>114</v>
      </c>
      <c r="K2031" s="209">
        <v>114</v>
      </c>
      <c r="L2031" s="209">
        <v>14.2</v>
      </c>
      <c r="M2031" s="209">
        <v>0.97117364447494858</v>
      </c>
      <c r="N2031" s="209">
        <v>2.0341999999999998</v>
      </c>
      <c r="O2031" s="209">
        <v>2.1934999999999998</v>
      </c>
      <c r="P2031" s="209">
        <v>1.2230000000000001</v>
      </c>
      <c r="Q2031" s="209">
        <v>1.3</v>
      </c>
      <c r="R2031" s="209">
        <v>5.2442000000000002</v>
      </c>
      <c r="S2031" s="209">
        <v>0.315</v>
      </c>
      <c r="T2031" s="209">
        <v>0.311</v>
      </c>
      <c r="U2031" s="209">
        <v>0.30399999999999999</v>
      </c>
      <c r="V2031" s="209">
        <v>0.30399999999999999</v>
      </c>
      <c r="W2031" s="209">
        <v>0</v>
      </c>
      <c r="X2031" s="209" t="s">
        <v>1052</v>
      </c>
      <c r="Y2031" s="209" t="s">
        <v>89</v>
      </c>
      <c r="Z2031" s="209" t="s">
        <v>198</v>
      </c>
    </row>
    <row r="2032" spans="1:26" s="209" customFormat="1" ht="16.5" customHeight="1" x14ac:dyDescent="0.25">
      <c r="A2032" s="207">
        <v>4178</v>
      </c>
      <c r="B2032" s="208">
        <v>43106</v>
      </c>
      <c r="C2032" s="209" t="s">
        <v>369</v>
      </c>
      <c r="D2032" s="209">
        <v>70</v>
      </c>
      <c r="E2032" s="209">
        <v>44</v>
      </c>
      <c r="F2032" s="209" t="s">
        <v>291</v>
      </c>
      <c r="G2032" s="209">
        <v>521333</v>
      </c>
      <c r="H2032" s="209">
        <v>13160</v>
      </c>
      <c r="I2032" s="209">
        <v>17.100000000000001</v>
      </c>
      <c r="J2032" s="209">
        <v>113</v>
      </c>
      <c r="K2032" s="209">
        <v>113</v>
      </c>
      <c r="L2032" s="209">
        <v>14.3</v>
      </c>
      <c r="M2032" s="209">
        <v>0.97050754458161859</v>
      </c>
      <c r="N2032" s="209">
        <v>2.2601</v>
      </c>
      <c r="O2032" s="209">
        <v>2.1436000000000002</v>
      </c>
      <c r="P2032" s="209">
        <v>2.0960000000000001</v>
      </c>
      <c r="Q2032" s="209">
        <v>2.052</v>
      </c>
      <c r="R2032" s="209">
        <v>5.2442000000000002</v>
      </c>
      <c r="S2032" s="209">
        <v>0.48599999999999999</v>
      </c>
      <c r="T2032" s="209">
        <v>0.502</v>
      </c>
      <c r="U2032" s="209">
        <v>0.47899999999999998</v>
      </c>
      <c r="V2032" s="209">
        <v>0.47899999999999998</v>
      </c>
      <c r="W2032" s="209">
        <v>0</v>
      </c>
      <c r="X2032" s="209" t="s">
        <v>188</v>
      </c>
      <c r="Y2032" s="209" t="s">
        <v>89</v>
      </c>
      <c r="Z2032" s="209" t="s">
        <v>198</v>
      </c>
    </row>
    <row r="2033" spans="1:26" s="209" customFormat="1" ht="16.5" customHeight="1" x14ac:dyDescent="0.25">
      <c r="A2033" s="207">
        <v>4177</v>
      </c>
      <c r="B2033" s="208">
        <v>43106</v>
      </c>
      <c r="C2033" s="209" t="s">
        <v>746</v>
      </c>
      <c r="D2033" s="209">
        <v>72</v>
      </c>
      <c r="E2033" s="209">
        <v>40</v>
      </c>
      <c r="F2033" s="209" t="s">
        <v>291</v>
      </c>
      <c r="G2033" s="209">
        <v>521333</v>
      </c>
      <c r="H2033" s="209">
        <v>13160</v>
      </c>
      <c r="I2033" s="209">
        <v>17</v>
      </c>
      <c r="J2033" s="209">
        <v>115</v>
      </c>
      <c r="K2033" s="209">
        <v>115</v>
      </c>
      <c r="L2033" s="209">
        <v>14.1</v>
      </c>
      <c r="M2033" s="209">
        <v>0.97184065934065933</v>
      </c>
      <c r="N2033" s="209">
        <v>1.7402</v>
      </c>
      <c r="O2033" s="209">
        <v>2.0154999999999998</v>
      </c>
      <c r="P2033" s="209">
        <v>1.419</v>
      </c>
      <c r="Q2033" s="209">
        <v>1.6719999999999999</v>
      </c>
      <c r="R2033" s="209">
        <v>5.2442000000000002</v>
      </c>
      <c r="S2033" s="209">
        <v>0.42799999999999999</v>
      </c>
      <c r="T2033" s="209">
        <v>0.435</v>
      </c>
      <c r="U2033" s="209">
        <v>0.41899999999999998</v>
      </c>
      <c r="V2033" s="209">
        <v>0.41899999999999998</v>
      </c>
      <c r="W2033" s="209">
        <v>0</v>
      </c>
      <c r="X2033" s="209" t="s">
        <v>188</v>
      </c>
      <c r="Y2033" s="209" t="s">
        <v>89</v>
      </c>
      <c r="Z2033" s="209" t="s">
        <v>198</v>
      </c>
    </row>
    <row r="2034" spans="1:26" s="209" customFormat="1" ht="16.5" customHeight="1" x14ac:dyDescent="0.25">
      <c r="A2034" s="207">
        <v>4176</v>
      </c>
      <c r="B2034" s="208">
        <v>43106</v>
      </c>
      <c r="C2034" s="209" t="s">
        <v>403</v>
      </c>
      <c r="D2034" s="209">
        <v>73</v>
      </c>
      <c r="E2034" s="209">
        <v>40</v>
      </c>
      <c r="F2034" s="209" t="s">
        <v>291</v>
      </c>
      <c r="G2034" s="209">
        <v>521333</v>
      </c>
      <c r="H2034" s="209">
        <v>13160</v>
      </c>
      <c r="I2034" s="209">
        <v>17.2</v>
      </c>
      <c r="J2034" s="209">
        <v>115</v>
      </c>
      <c r="K2034" s="209">
        <v>115</v>
      </c>
      <c r="L2034" s="209">
        <v>14.3</v>
      </c>
      <c r="M2034" s="209">
        <v>0.97050754458161859</v>
      </c>
      <c r="N2034" s="209">
        <v>2.0236000000000001</v>
      </c>
      <c r="O2034" s="209">
        <v>1.8638999999999999</v>
      </c>
      <c r="P2034" s="209">
        <v>1.677</v>
      </c>
      <c r="Q2034" s="209">
        <v>1.6180000000000001</v>
      </c>
      <c r="R2034" s="209">
        <v>5.2442000000000002</v>
      </c>
      <c r="S2034" s="209">
        <v>0.435</v>
      </c>
      <c r="T2034" s="209">
        <v>0.45500000000000002</v>
      </c>
      <c r="U2034" s="209">
        <v>0.432</v>
      </c>
      <c r="V2034" s="209">
        <v>0.432</v>
      </c>
      <c r="W2034" s="209">
        <v>0</v>
      </c>
      <c r="X2034" s="209" t="s">
        <v>188</v>
      </c>
      <c r="Y2034" s="209" t="s">
        <v>89</v>
      </c>
      <c r="Z2034" s="209" t="s">
        <v>198</v>
      </c>
    </row>
    <row r="2035" spans="1:26" s="209" customFormat="1" ht="16.5" customHeight="1" x14ac:dyDescent="0.25">
      <c r="A2035" s="207">
        <v>4175</v>
      </c>
      <c r="B2035" s="208">
        <v>43106</v>
      </c>
      <c r="C2035" s="209" t="s">
        <v>901</v>
      </c>
      <c r="D2035" s="209">
        <v>73</v>
      </c>
      <c r="E2035" s="209">
        <v>40</v>
      </c>
      <c r="F2035" s="209" t="s">
        <v>291</v>
      </c>
      <c r="G2035" s="209">
        <v>521333</v>
      </c>
      <c r="H2035" s="209">
        <v>13160</v>
      </c>
      <c r="I2035" s="209">
        <v>17.2</v>
      </c>
      <c r="J2035" s="209">
        <v>116</v>
      </c>
      <c r="K2035" s="209">
        <v>116</v>
      </c>
      <c r="L2035" s="209">
        <v>14.3</v>
      </c>
      <c r="M2035" s="209">
        <v>0.97050754458161859</v>
      </c>
      <c r="N2035" s="209">
        <v>2.1139999999999999</v>
      </c>
      <c r="O2035" s="209">
        <v>1.9937</v>
      </c>
      <c r="P2035" s="209">
        <v>1.8140000000000001</v>
      </c>
      <c r="Q2035" s="209">
        <v>1.766</v>
      </c>
      <c r="R2035" s="209">
        <v>5.2442000000000002</v>
      </c>
      <c r="S2035" s="209">
        <v>0.45</v>
      </c>
      <c r="T2035" s="209">
        <v>0.46500000000000002</v>
      </c>
      <c r="U2035" s="209">
        <v>0.44400000000000001</v>
      </c>
      <c r="V2035" s="209">
        <v>0.44400000000000001</v>
      </c>
      <c r="W2035" s="209">
        <v>0</v>
      </c>
      <c r="X2035" s="209" t="s">
        <v>188</v>
      </c>
      <c r="Y2035" s="209" t="s">
        <v>89</v>
      </c>
      <c r="Z2035" s="209" t="s">
        <v>198</v>
      </c>
    </row>
    <row r="2036" spans="1:26" s="209" customFormat="1" ht="16.5" customHeight="1" x14ac:dyDescent="0.25">
      <c r="A2036" s="207">
        <v>4174</v>
      </c>
      <c r="B2036" s="208">
        <v>43106</v>
      </c>
      <c r="C2036" s="209" t="s">
        <v>1099</v>
      </c>
      <c r="D2036" s="209">
        <v>73</v>
      </c>
      <c r="E2036" s="209">
        <v>40</v>
      </c>
      <c r="F2036" s="209" t="s">
        <v>291</v>
      </c>
      <c r="G2036" s="209">
        <v>521333</v>
      </c>
      <c r="H2036" s="209">
        <v>13160</v>
      </c>
      <c r="I2036" s="209">
        <v>17.100000000000001</v>
      </c>
      <c r="J2036" s="209">
        <v>116</v>
      </c>
      <c r="K2036" s="209">
        <v>116</v>
      </c>
      <c r="L2036" s="209">
        <v>14.2</v>
      </c>
      <c r="M2036" s="209">
        <v>0.97117364447494858</v>
      </c>
      <c r="N2036" s="209">
        <v>1.8601000000000001</v>
      </c>
      <c r="O2036" s="209">
        <v>1.9336</v>
      </c>
      <c r="P2036" s="209">
        <v>1.766</v>
      </c>
      <c r="Q2036" s="209">
        <v>1.748</v>
      </c>
      <c r="R2036" s="209">
        <v>5.2442000000000002</v>
      </c>
      <c r="S2036" s="209">
        <v>0.498</v>
      </c>
      <c r="T2036" s="209">
        <v>0.47399999999999998</v>
      </c>
      <c r="U2036" s="209">
        <v>0.47199999999999998</v>
      </c>
      <c r="V2036" s="209">
        <v>0.47199999999999998</v>
      </c>
      <c r="W2036" s="209">
        <v>0</v>
      </c>
      <c r="X2036" s="209" t="s">
        <v>188</v>
      </c>
      <c r="Y2036" s="209" t="s">
        <v>89</v>
      </c>
      <c r="Z2036" s="209" t="s">
        <v>198</v>
      </c>
    </row>
    <row r="2037" spans="1:26" s="209" customFormat="1" ht="16.5" customHeight="1" x14ac:dyDescent="0.25">
      <c r="A2037" s="207">
        <v>4173</v>
      </c>
      <c r="B2037" s="208">
        <v>43106</v>
      </c>
      <c r="C2037" s="209" t="s">
        <v>1083</v>
      </c>
      <c r="D2037" s="209">
        <v>73</v>
      </c>
      <c r="E2037" s="209">
        <v>40</v>
      </c>
      <c r="F2037" s="209" t="s">
        <v>291</v>
      </c>
      <c r="G2037" s="209">
        <v>521333</v>
      </c>
      <c r="H2037" s="209">
        <v>13160</v>
      </c>
      <c r="I2037" s="209">
        <v>16.899999999999999</v>
      </c>
      <c r="J2037" s="209">
        <v>115</v>
      </c>
      <c r="K2037" s="209">
        <v>115</v>
      </c>
      <c r="L2037" s="209">
        <v>14</v>
      </c>
      <c r="M2037" s="209">
        <v>0.97250859106529208</v>
      </c>
      <c r="N2037" s="209">
        <v>2.3671000000000002</v>
      </c>
      <c r="O2037" s="209">
        <v>1.7428999999999999</v>
      </c>
      <c r="P2037" s="209">
        <v>2.2599999999999998</v>
      </c>
      <c r="Q2037" s="209">
        <v>1.6240000000000001</v>
      </c>
      <c r="R2037" s="209">
        <v>5.2442000000000002</v>
      </c>
      <c r="S2037" s="209">
        <v>0.501</v>
      </c>
      <c r="T2037" s="209">
        <v>0.48899999999999999</v>
      </c>
      <c r="U2037" s="209">
        <v>0.48099999999999998</v>
      </c>
      <c r="V2037" s="209">
        <v>0.48099999999999998</v>
      </c>
      <c r="W2037" s="209">
        <v>0</v>
      </c>
      <c r="X2037" s="209" t="s">
        <v>188</v>
      </c>
      <c r="Y2037" s="209" t="s">
        <v>89</v>
      </c>
      <c r="Z2037" s="209" t="s">
        <v>198</v>
      </c>
    </row>
    <row r="2038" spans="1:26" s="209" customFormat="1" ht="16.5" customHeight="1" x14ac:dyDescent="0.25">
      <c r="A2038" s="207">
        <v>4172</v>
      </c>
      <c r="B2038" s="208">
        <v>43106</v>
      </c>
      <c r="C2038" s="209" t="s">
        <v>497</v>
      </c>
      <c r="D2038" s="209">
        <v>73</v>
      </c>
      <c r="E2038" s="209">
        <v>40</v>
      </c>
      <c r="F2038" s="209" t="s">
        <v>291</v>
      </c>
      <c r="G2038" s="209">
        <v>521333</v>
      </c>
      <c r="H2038" s="209">
        <v>13160</v>
      </c>
      <c r="I2038" s="209">
        <v>17.100000000000001</v>
      </c>
      <c r="J2038" s="209">
        <v>115</v>
      </c>
      <c r="K2038" s="209">
        <v>115</v>
      </c>
      <c r="L2038" s="209">
        <v>14.2</v>
      </c>
      <c r="M2038" s="209">
        <v>0.97117364447494858</v>
      </c>
      <c r="N2038" s="209">
        <v>1.9501999999999999</v>
      </c>
      <c r="O2038" s="209">
        <v>1.8147</v>
      </c>
      <c r="P2038" s="209">
        <v>1.788</v>
      </c>
      <c r="Q2038" s="209">
        <v>1.726</v>
      </c>
      <c r="R2038" s="209">
        <v>5.2442000000000002</v>
      </c>
      <c r="S2038" s="209">
        <v>0.48099999999999998</v>
      </c>
      <c r="T2038" s="209">
        <v>0.499</v>
      </c>
      <c r="U2038" s="209">
        <v>0.47599999999999998</v>
      </c>
      <c r="V2038" s="209">
        <v>0.47599999999999998</v>
      </c>
      <c r="W2038" s="209">
        <v>0</v>
      </c>
      <c r="X2038" s="209" t="s">
        <v>188</v>
      </c>
      <c r="Y2038" s="209" t="s">
        <v>89</v>
      </c>
      <c r="Z2038" s="209" t="s">
        <v>198</v>
      </c>
    </row>
    <row r="2039" spans="1:26" s="209" customFormat="1" ht="16.5" customHeight="1" x14ac:dyDescent="0.25">
      <c r="A2039" s="207">
        <v>4171</v>
      </c>
      <c r="B2039" s="208">
        <v>43106</v>
      </c>
      <c r="C2039" s="209" t="s">
        <v>458</v>
      </c>
      <c r="D2039" s="209">
        <v>71.8</v>
      </c>
      <c r="E2039" s="209">
        <v>87</v>
      </c>
      <c r="F2039" s="209" t="s">
        <v>193</v>
      </c>
      <c r="G2039" s="209">
        <v>625212</v>
      </c>
      <c r="H2039" s="209">
        <v>13160</v>
      </c>
      <c r="I2039" s="209">
        <v>22.5</v>
      </c>
      <c r="J2039" s="209">
        <v>114</v>
      </c>
      <c r="K2039" s="209">
        <v>114</v>
      </c>
      <c r="L2039" s="209">
        <v>19.399999999999999</v>
      </c>
      <c r="M2039" s="209">
        <v>0.9377070907886017</v>
      </c>
      <c r="N2039" s="209">
        <v>4.9452999999999996</v>
      </c>
      <c r="O2039" s="209">
        <v>5.0622999999999996</v>
      </c>
      <c r="P2039" s="209">
        <v>0.55600000000000005</v>
      </c>
      <c r="Q2039" s="209">
        <v>0.53100000000000003</v>
      </c>
      <c r="R2039" s="209">
        <v>5.2442000000000002</v>
      </c>
      <c r="S2039" s="209">
        <v>5.8999999999999997E-2</v>
      </c>
      <c r="T2039" s="209">
        <v>5.5E-2</v>
      </c>
      <c r="U2039" s="209">
        <v>5.2999999999999999E-2</v>
      </c>
      <c r="V2039" s="209">
        <v>5.2999999999999999E-2</v>
      </c>
      <c r="W2039" s="209">
        <v>0</v>
      </c>
      <c r="X2039" s="209" t="s">
        <v>1052</v>
      </c>
      <c r="Y2039" s="209" t="s">
        <v>89</v>
      </c>
      <c r="Z2039" s="209" t="s">
        <v>198</v>
      </c>
    </row>
    <row r="2040" spans="1:26" s="209" customFormat="1" ht="16.5" customHeight="1" x14ac:dyDescent="0.25">
      <c r="A2040" s="207">
        <v>4170</v>
      </c>
      <c r="B2040" s="208">
        <v>43106</v>
      </c>
      <c r="C2040" s="209" t="s">
        <v>1098</v>
      </c>
      <c r="D2040" s="209">
        <v>71.8</v>
      </c>
      <c r="E2040" s="209">
        <v>37</v>
      </c>
      <c r="F2040" s="209" t="s">
        <v>193</v>
      </c>
      <c r="G2040" s="209">
        <v>625212</v>
      </c>
      <c r="H2040" s="209">
        <v>13160</v>
      </c>
      <c r="I2040" s="209">
        <v>22.4</v>
      </c>
      <c r="J2040" s="209">
        <v>114</v>
      </c>
      <c r="K2040" s="209">
        <v>114</v>
      </c>
      <c r="L2040" s="209">
        <v>19.3</v>
      </c>
      <c r="M2040" s="209">
        <v>0.93832891246684347</v>
      </c>
      <c r="N2040" s="209">
        <v>4.9934000000000003</v>
      </c>
      <c r="O2040" s="209">
        <v>5.0237999999999996</v>
      </c>
      <c r="P2040" s="209">
        <v>0.52400000000000002</v>
      </c>
      <c r="Q2040" s="209">
        <v>0.48899999999999999</v>
      </c>
      <c r="R2040" s="209">
        <v>5.2442000000000002</v>
      </c>
      <c r="S2040" s="209">
        <v>5.5E-2</v>
      </c>
      <c r="T2040" s="209">
        <v>5.0999999999999997E-2</v>
      </c>
      <c r="U2040" s="209">
        <v>0.05</v>
      </c>
      <c r="V2040" s="209">
        <v>0.05</v>
      </c>
      <c r="W2040" s="209">
        <v>0</v>
      </c>
      <c r="X2040" s="209" t="s">
        <v>1052</v>
      </c>
      <c r="Y2040" s="209" t="s">
        <v>89</v>
      </c>
      <c r="Z2040" s="209" t="s">
        <v>198</v>
      </c>
    </row>
    <row r="2041" spans="1:26" s="209" customFormat="1" ht="16.5" customHeight="1" x14ac:dyDescent="0.25">
      <c r="A2041" s="207">
        <v>4169</v>
      </c>
      <c r="B2041" s="208">
        <v>43106</v>
      </c>
      <c r="C2041" s="209" t="s">
        <v>1006</v>
      </c>
      <c r="D2041" s="209">
        <v>73.8</v>
      </c>
      <c r="E2041" s="209">
        <v>37</v>
      </c>
      <c r="F2041" s="209" t="s">
        <v>193</v>
      </c>
      <c r="G2041" s="209">
        <v>625212</v>
      </c>
      <c r="H2041" s="209">
        <v>13160</v>
      </c>
      <c r="I2041" s="209">
        <v>22.3</v>
      </c>
      <c r="J2041" s="209">
        <v>114</v>
      </c>
      <c r="K2041" s="209">
        <v>114</v>
      </c>
      <c r="L2041" s="209">
        <v>19.2</v>
      </c>
      <c r="M2041" s="209">
        <v>0.93895155938951569</v>
      </c>
      <c r="N2041" s="209">
        <v>4.9833999999999996</v>
      </c>
      <c r="O2041" s="209">
        <v>5.1822999999999997</v>
      </c>
      <c r="P2041" s="209">
        <v>1.5489999999999999</v>
      </c>
      <c r="Q2041" s="209">
        <v>1.601</v>
      </c>
      <c r="R2041" s="209">
        <v>5.2442000000000002</v>
      </c>
      <c r="S2041" s="209">
        <v>0.16300000000000001</v>
      </c>
      <c r="T2041" s="209">
        <v>0.16200000000000001</v>
      </c>
      <c r="U2041" s="209">
        <v>0.153</v>
      </c>
      <c r="V2041" s="209">
        <v>0.153</v>
      </c>
      <c r="W2041" s="209">
        <v>0</v>
      </c>
      <c r="X2041" s="209" t="s">
        <v>1052</v>
      </c>
      <c r="Y2041" s="209" t="s">
        <v>89</v>
      </c>
      <c r="Z2041" s="209" t="s">
        <v>198</v>
      </c>
    </row>
    <row r="2042" spans="1:26" s="209" customFormat="1" ht="16.5" customHeight="1" x14ac:dyDescent="0.25">
      <c r="A2042" s="207">
        <v>4168</v>
      </c>
      <c r="B2042" s="208">
        <v>43106</v>
      </c>
      <c r="C2042" s="209" t="s">
        <v>830</v>
      </c>
      <c r="D2042" s="209">
        <v>71.8</v>
      </c>
      <c r="E2042" s="209">
        <v>37</v>
      </c>
      <c r="F2042" s="209" t="s">
        <v>193</v>
      </c>
      <c r="G2042" s="209">
        <v>625212</v>
      </c>
      <c r="H2042" s="209">
        <v>13160</v>
      </c>
      <c r="I2042" s="209">
        <v>22.4</v>
      </c>
      <c r="J2042" s="209">
        <v>114</v>
      </c>
      <c r="K2042" s="209">
        <v>114</v>
      </c>
      <c r="L2042" s="209">
        <v>19.3</v>
      </c>
      <c r="M2042" s="209">
        <v>0.93832891246684347</v>
      </c>
      <c r="N2042" s="209">
        <v>5.0453000000000001</v>
      </c>
      <c r="O2042" s="209">
        <v>5.1833999999999998</v>
      </c>
      <c r="P2042" s="209">
        <v>0.51</v>
      </c>
      <c r="Q2042" s="209">
        <v>0.504</v>
      </c>
      <c r="R2042" s="209">
        <v>5.2442000000000002</v>
      </c>
      <c r="S2042" s="209">
        <v>5.2999999999999999E-2</v>
      </c>
      <c r="T2042" s="209">
        <v>5.0999999999999997E-2</v>
      </c>
      <c r="U2042" s="209">
        <v>4.9000000000000002E-2</v>
      </c>
      <c r="V2042" s="209">
        <v>4.9000000000000002E-2</v>
      </c>
      <c r="W2042" s="209">
        <v>0</v>
      </c>
      <c r="X2042" s="209" t="s">
        <v>1052</v>
      </c>
      <c r="Y2042" s="209" t="s">
        <v>89</v>
      </c>
      <c r="Z2042" s="209" t="s">
        <v>198</v>
      </c>
    </row>
    <row r="2043" spans="1:26" s="209" customFormat="1" ht="16.5" customHeight="1" x14ac:dyDescent="0.25">
      <c r="A2043" s="207">
        <v>4167</v>
      </c>
      <c r="B2043" s="208">
        <v>43106</v>
      </c>
      <c r="C2043" s="209" t="s">
        <v>1097</v>
      </c>
      <c r="D2043" s="209">
        <v>68</v>
      </c>
      <c r="E2043" s="209">
        <v>61</v>
      </c>
      <c r="F2043" s="209" t="s">
        <v>193</v>
      </c>
      <c r="G2043" s="209">
        <v>625212</v>
      </c>
      <c r="H2043" s="209">
        <v>13160</v>
      </c>
      <c r="I2043" s="209">
        <v>22.4</v>
      </c>
      <c r="J2043" s="209">
        <v>114</v>
      </c>
      <c r="K2043" s="209">
        <v>114</v>
      </c>
      <c r="L2043" s="209">
        <v>19.3</v>
      </c>
      <c r="M2043" s="209">
        <v>0.93832891246684347</v>
      </c>
      <c r="N2043" s="209">
        <v>5.0462999999999996</v>
      </c>
      <c r="O2043" s="209">
        <v>5.0034000000000001</v>
      </c>
      <c r="P2043" s="209">
        <v>0.40400000000000003</v>
      </c>
      <c r="Q2043" s="209">
        <v>0.36199999999999999</v>
      </c>
      <c r="R2043" s="209">
        <v>5.2442000000000002</v>
      </c>
      <c r="S2043" s="209">
        <v>4.2000000000000003E-2</v>
      </c>
      <c r="T2043" s="209">
        <v>3.7999999999999999E-2</v>
      </c>
      <c r="U2043" s="209">
        <v>3.7999999999999999E-2</v>
      </c>
      <c r="V2043" s="209">
        <v>3.7999999999999999E-2</v>
      </c>
      <c r="W2043" s="209">
        <v>0</v>
      </c>
      <c r="X2043" s="209" t="s">
        <v>1052</v>
      </c>
      <c r="Y2043" s="209" t="s">
        <v>89</v>
      </c>
      <c r="Z2043" s="209" t="s">
        <v>198</v>
      </c>
    </row>
    <row r="2044" spans="1:26" s="209" customFormat="1" ht="16.5" customHeight="1" x14ac:dyDescent="0.25">
      <c r="A2044" s="207">
        <v>4166</v>
      </c>
      <c r="B2044" s="208">
        <v>43106</v>
      </c>
      <c r="C2044" s="209" t="s">
        <v>283</v>
      </c>
      <c r="D2044" s="209">
        <v>68</v>
      </c>
      <c r="E2044" s="209">
        <v>61</v>
      </c>
      <c r="F2044" s="209" t="s">
        <v>193</v>
      </c>
      <c r="G2044" s="209">
        <v>625212</v>
      </c>
      <c r="H2044" s="209">
        <v>13160</v>
      </c>
      <c r="I2044" s="209">
        <v>22.5</v>
      </c>
      <c r="J2044" s="209">
        <v>114</v>
      </c>
      <c r="K2044" s="209">
        <v>114</v>
      </c>
      <c r="L2044" s="209">
        <v>19.399999999999999</v>
      </c>
      <c r="M2044" s="209">
        <v>0.9377070907886017</v>
      </c>
      <c r="N2044" s="209">
        <v>5.2103999999999999</v>
      </c>
      <c r="O2044" s="209">
        <v>5.1283000000000003</v>
      </c>
      <c r="P2044" s="209">
        <v>0.70499999999999996</v>
      </c>
      <c r="Q2044" s="209">
        <v>0.65500000000000003</v>
      </c>
      <c r="R2044" s="209">
        <v>5.2442000000000002</v>
      </c>
      <c r="S2044" s="209">
        <v>7.0999999999999994E-2</v>
      </c>
      <c r="T2044" s="209">
        <v>6.7000000000000004E-2</v>
      </c>
      <c r="U2044" s="209">
        <v>6.5000000000000002E-2</v>
      </c>
      <c r="V2044" s="209">
        <v>6.5000000000000002E-2</v>
      </c>
      <c r="W2044" s="209">
        <v>0</v>
      </c>
      <c r="X2044" s="209" t="s">
        <v>1052</v>
      </c>
      <c r="Y2044" s="209" t="s">
        <v>89</v>
      </c>
      <c r="Z2044" s="209" t="s">
        <v>198</v>
      </c>
    </row>
    <row r="2045" spans="1:26" s="209" customFormat="1" ht="16.5" customHeight="1" x14ac:dyDescent="0.25">
      <c r="A2045" s="207">
        <v>4165</v>
      </c>
      <c r="B2045" s="208">
        <v>43106</v>
      </c>
      <c r="C2045" s="209" t="s">
        <v>591</v>
      </c>
      <c r="D2045" s="209">
        <v>68</v>
      </c>
      <c r="E2045" s="209">
        <v>61</v>
      </c>
      <c r="F2045" s="209" t="s">
        <v>193</v>
      </c>
      <c r="G2045" s="209">
        <v>625212</v>
      </c>
      <c r="H2045" s="209">
        <v>13160</v>
      </c>
      <c r="I2045" s="209">
        <v>22.2</v>
      </c>
      <c r="J2045" s="209">
        <v>114</v>
      </c>
      <c r="K2045" s="209">
        <v>114</v>
      </c>
      <c r="L2045" s="209">
        <v>19.100000000000001</v>
      </c>
      <c r="M2045" s="209">
        <v>0.93957503320053126</v>
      </c>
      <c r="N2045" s="209">
        <v>5.1284000000000001</v>
      </c>
      <c r="O2045" s="209">
        <v>5.0622999999999996</v>
      </c>
      <c r="P2045" s="209">
        <v>0.53800000000000003</v>
      </c>
      <c r="Q2045" s="209">
        <v>0.47299999999999998</v>
      </c>
      <c r="R2045" s="209">
        <v>5.2442000000000002</v>
      </c>
      <c r="S2045" s="209">
        <v>5.5E-2</v>
      </c>
      <c r="T2045" s="209">
        <v>4.9000000000000002E-2</v>
      </c>
      <c r="U2045" s="209">
        <v>4.9000000000000002E-2</v>
      </c>
      <c r="V2045" s="209">
        <v>4.9000000000000002E-2</v>
      </c>
      <c r="W2045" s="209">
        <v>0</v>
      </c>
      <c r="X2045" s="209" t="s">
        <v>1052</v>
      </c>
      <c r="Y2045" s="209" t="s">
        <v>89</v>
      </c>
      <c r="Z2045" s="209" t="s">
        <v>198</v>
      </c>
    </row>
    <row r="2046" spans="1:26" s="209" customFormat="1" ht="16.5" customHeight="1" x14ac:dyDescent="0.25">
      <c r="A2046" s="207">
        <v>4164</v>
      </c>
      <c r="B2046" s="208">
        <v>43106</v>
      </c>
      <c r="C2046" s="209" t="s">
        <v>494</v>
      </c>
      <c r="D2046" s="209">
        <v>68</v>
      </c>
      <c r="E2046" s="209">
        <v>61</v>
      </c>
      <c r="F2046" s="209" t="s">
        <v>187</v>
      </c>
      <c r="G2046" s="209">
        <v>916148</v>
      </c>
      <c r="H2046" s="209">
        <v>13160</v>
      </c>
      <c r="I2046" s="209">
        <v>34.799999999999997</v>
      </c>
      <c r="J2046" s="209">
        <v>83</v>
      </c>
      <c r="K2046" s="209">
        <v>83</v>
      </c>
      <c r="L2046" s="209">
        <v>32.799999999999997</v>
      </c>
      <c r="M2046" s="209">
        <v>0.86122945830797315</v>
      </c>
      <c r="N2046" s="209">
        <v>4.9294000000000002</v>
      </c>
      <c r="O2046" s="209">
        <v>5.0423</v>
      </c>
      <c r="P2046" s="209">
        <v>0.17799999999999999</v>
      </c>
      <c r="Q2046" s="209">
        <v>0.16300000000000001</v>
      </c>
      <c r="R2046" s="209">
        <v>5.2442000000000002</v>
      </c>
      <c r="S2046" s="209">
        <v>1.9E-2</v>
      </c>
      <c r="T2046" s="209">
        <v>1.7000000000000001E-2</v>
      </c>
      <c r="U2046" s="209">
        <v>1.6E-2</v>
      </c>
      <c r="V2046" s="209">
        <v>1.6E-2</v>
      </c>
      <c r="W2046" s="209">
        <v>0</v>
      </c>
      <c r="X2046" s="209" t="s">
        <v>1052</v>
      </c>
      <c r="Y2046" s="209" t="s">
        <v>89</v>
      </c>
      <c r="Z2046" s="209" t="s">
        <v>207</v>
      </c>
    </row>
    <row r="2047" spans="1:26" s="209" customFormat="1" ht="16.5" customHeight="1" x14ac:dyDescent="0.25">
      <c r="A2047" s="207">
        <v>4163</v>
      </c>
      <c r="B2047" s="208">
        <v>43106</v>
      </c>
      <c r="C2047" s="209" t="s">
        <v>1096</v>
      </c>
      <c r="D2047" s="209">
        <v>68</v>
      </c>
      <c r="E2047" s="209">
        <v>61</v>
      </c>
      <c r="F2047" s="209" t="s">
        <v>187</v>
      </c>
      <c r="G2047" s="209">
        <v>916148</v>
      </c>
      <c r="H2047" s="209">
        <v>13160</v>
      </c>
      <c r="I2047" s="209">
        <v>34.799999999999997</v>
      </c>
      <c r="J2047" s="209">
        <v>83</v>
      </c>
      <c r="K2047" s="209">
        <v>83</v>
      </c>
      <c r="L2047" s="209">
        <v>32.799999999999997</v>
      </c>
      <c r="M2047" s="209">
        <v>0.86122945830797315</v>
      </c>
      <c r="N2047" s="209">
        <v>4.9903000000000004</v>
      </c>
      <c r="O2047" s="209">
        <v>5.0472999999999999</v>
      </c>
      <c r="P2047" s="209">
        <v>0.152</v>
      </c>
      <c r="Q2047" s="209">
        <v>0.192</v>
      </c>
      <c r="R2047" s="209">
        <v>5.2442000000000002</v>
      </c>
      <c r="S2047" s="209">
        <v>1.6E-2</v>
      </c>
      <c r="T2047" s="209">
        <v>0.02</v>
      </c>
      <c r="U2047" s="209">
        <v>1.6E-2</v>
      </c>
      <c r="V2047" s="209">
        <v>1.6E-2</v>
      </c>
      <c r="W2047" s="209">
        <v>0</v>
      </c>
      <c r="X2047" s="209" t="s">
        <v>1052</v>
      </c>
      <c r="Y2047" s="209" t="s">
        <v>89</v>
      </c>
      <c r="Z2047" s="209" t="s">
        <v>207</v>
      </c>
    </row>
    <row r="2048" spans="1:26" s="209" customFormat="1" ht="16.5" customHeight="1" x14ac:dyDescent="0.25">
      <c r="A2048" s="207">
        <v>4162</v>
      </c>
      <c r="B2048" s="208">
        <v>43106</v>
      </c>
      <c r="C2048" s="209" t="s">
        <v>691</v>
      </c>
      <c r="D2048" s="209">
        <v>68</v>
      </c>
      <c r="E2048" s="209">
        <v>61</v>
      </c>
      <c r="F2048" s="209" t="s">
        <v>187</v>
      </c>
      <c r="G2048" s="209">
        <v>916148</v>
      </c>
      <c r="H2048" s="209">
        <v>13160</v>
      </c>
      <c r="I2048" s="209">
        <v>34.6</v>
      </c>
      <c r="J2048" s="209">
        <v>80.5</v>
      </c>
      <c r="K2048" s="209">
        <v>80.5</v>
      </c>
      <c r="L2048" s="209">
        <v>32.799999999999997</v>
      </c>
      <c r="M2048" s="209">
        <v>0.86122945830797315</v>
      </c>
      <c r="N2048" s="209">
        <v>5.0324</v>
      </c>
      <c r="O2048" s="209">
        <v>5.1007999999999996</v>
      </c>
      <c r="P2048" s="209">
        <v>0.23</v>
      </c>
      <c r="Q2048" s="209">
        <v>0.21299999999999999</v>
      </c>
      <c r="R2048" s="209">
        <v>5.2442000000000002</v>
      </c>
      <c r="S2048" s="209">
        <v>2.4E-2</v>
      </c>
      <c r="T2048" s="209">
        <v>2.1999999999999999E-2</v>
      </c>
      <c r="U2048" s="209">
        <v>0.02</v>
      </c>
      <c r="V2048" s="209">
        <v>0.02</v>
      </c>
      <c r="W2048" s="209">
        <v>0</v>
      </c>
      <c r="X2048" s="209" t="s">
        <v>1052</v>
      </c>
      <c r="Y2048" s="209" t="s">
        <v>89</v>
      </c>
      <c r="Z2048" s="209" t="s">
        <v>207</v>
      </c>
    </row>
    <row r="2049" spans="1:26" s="209" customFormat="1" ht="16.5" customHeight="1" x14ac:dyDescent="0.25">
      <c r="A2049" s="207">
        <v>4161</v>
      </c>
      <c r="B2049" s="208">
        <v>43106</v>
      </c>
      <c r="C2049" s="209" t="s">
        <v>1095</v>
      </c>
      <c r="D2049" s="209">
        <v>68</v>
      </c>
      <c r="E2049" s="209">
        <v>61</v>
      </c>
      <c r="F2049" s="209" t="s">
        <v>187</v>
      </c>
      <c r="G2049" s="209">
        <v>916148</v>
      </c>
      <c r="H2049" s="209">
        <v>13160</v>
      </c>
      <c r="I2049" s="209">
        <v>34.5</v>
      </c>
      <c r="J2049" s="209">
        <v>83.5</v>
      </c>
      <c r="K2049" s="209">
        <v>83.5</v>
      </c>
      <c r="L2049" s="209">
        <v>32.4</v>
      </c>
      <c r="M2049" s="209">
        <v>0.86333129957291033</v>
      </c>
      <c r="N2049" s="209">
        <v>5.1835000000000004</v>
      </c>
      <c r="O2049" s="209">
        <v>4.9341999999999997</v>
      </c>
      <c r="P2049" s="209">
        <v>0.217</v>
      </c>
      <c r="Q2049" s="209">
        <v>0.15</v>
      </c>
      <c r="R2049" s="209">
        <v>5.2442000000000002</v>
      </c>
      <c r="S2049" s="209">
        <v>2.1999999999999999E-2</v>
      </c>
      <c r="T2049" s="209">
        <v>1.6E-2</v>
      </c>
      <c r="U2049" s="209">
        <v>1.6E-2</v>
      </c>
      <c r="V2049" s="209">
        <v>1.6E-2</v>
      </c>
      <c r="W2049" s="209">
        <v>0</v>
      </c>
      <c r="X2049" s="209" t="s">
        <v>1052</v>
      </c>
      <c r="Y2049" s="209" t="s">
        <v>89</v>
      </c>
      <c r="Z2049" s="209" t="s">
        <v>207</v>
      </c>
    </row>
    <row r="2050" spans="1:26" s="209" customFormat="1" ht="16.5" customHeight="1" x14ac:dyDescent="0.25">
      <c r="A2050" s="207">
        <v>4160</v>
      </c>
      <c r="B2050" s="208">
        <v>43106</v>
      </c>
      <c r="C2050" s="209" t="s">
        <v>849</v>
      </c>
      <c r="D2050" s="209">
        <v>68</v>
      </c>
      <c r="E2050" s="209">
        <v>61</v>
      </c>
      <c r="F2050" s="209" t="s">
        <v>187</v>
      </c>
      <c r="G2050" s="209">
        <v>916148</v>
      </c>
      <c r="H2050" s="209">
        <v>13160</v>
      </c>
      <c r="I2050" s="209">
        <v>34.299999999999997</v>
      </c>
      <c r="J2050" s="209">
        <v>80.5</v>
      </c>
      <c r="K2050" s="209">
        <v>80.5</v>
      </c>
      <c r="L2050" s="209">
        <v>32.5</v>
      </c>
      <c r="M2050" s="209">
        <v>0.86280487804878048</v>
      </c>
      <c r="N2050" s="209">
        <v>5.0342000000000002</v>
      </c>
      <c r="O2050" s="209">
        <v>5.1822999999999997</v>
      </c>
      <c r="P2050" s="209">
        <v>0.221</v>
      </c>
      <c r="Q2050" s="209">
        <v>0.28599999999999998</v>
      </c>
      <c r="R2050" s="209">
        <v>5.2442000000000002</v>
      </c>
      <c r="S2050" s="209">
        <v>2.3E-2</v>
      </c>
      <c r="T2050" s="209">
        <v>2.9000000000000001E-2</v>
      </c>
      <c r="U2050" s="209">
        <v>2.1999999999999999E-2</v>
      </c>
      <c r="V2050" s="209">
        <v>2.1999999999999999E-2</v>
      </c>
      <c r="W2050" s="209">
        <v>0</v>
      </c>
      <c r="X2050" s="209" t="s">
        <v>1052</v>
      </c>
      <c r="Y2050" s="209" t="s">
        <v>89</v>
      </c>
      <c r="Z2050" s="209" t="s">
        <v>207</v>
      </c>
    </row>
    <row r="2051" spans="1:26" s="209" customFormat="1" ht="16.5" customHeight="1" x14ac:dyDescent="0.25">
      <c r="A2051" s="207">
        <v>4159</v>
      </c>
      <c r="B2051" s="208">
        <v>43106</v>
      </c>
      <c r="C2051" s="209" t="s">
        <v>301</v>
      </c>
      <c r="D2051" s="209">
        <v>68</v>
      </c>
      <c r="E2051" s="209">
        <v>61</v>
      </c>
      <c r="F2051" s="209" t="s">
        <v>187</v>
      </c>
      <c r="G2051" s="209">
        <v>916148</v>
      </c>
      <c r="H2051" s="209">
        <v>13160</v>
      </c>
      <c r="I2051" s="209">
        <v>34.6</v>
      </c>
      <c r="J2051" s="209">
        <v>80</v>
      </c>
      <c r="K2051" s="209">
        <v>80</v>
      </c>
      <c r="L2051" s="209">
        <v>32.799999999999997</v>
      </c>
      <c r="M2051" s="209">
        <v>0.86122945830797315</v>
      </c>
      <c r="N2051" s="209">
        <v>4.9955999999999996</v>
      </c>
      <c r="O2051" s="209">
        <v>5.0349000000000004</v>
      </c>
      <c r="P2051" s="209">
        <v>0.29499999999999998</v>
      </c>
      <c r="Q2051" s="209">
        <v>0.27800000000000002</v>
      </c>
      <c r="R2051" s="209">
        <v>5.2442000000000002</v>
      </c>
      <c r="S2051" s="209">
        <v>3.1E-2</v>
      </c>
      <c r="T2051" s="209">
        <v>0.03</v>
      </c>
      <c r="U2051" s="209">
        <v>2.5999999999999999E-2</v>
      </c>
      <c r="V2051" s="209">
        <v>2.5999999999999999E-2</v>
      </c>
      <c r="X2051" s="209" t="s">
        <v>1052</v>
      </c>
      <c r="Y2051" s="209" t="s">
        <v>89</v>
      </c>
      <c r="Z2051" s="209" t="s">
        <v>207</v>
      </c>
    </row>
    <row r="2052" spans="1:26" s="209" customFormat="1" ht="16.5" customHeight="1" x14ac:dyDescent="0.25">
      <c r="A2052" s="207">
        <v>4158</v>
      </c>
      <c r="B2052" s="208">
        <v>43106</v>
      </c>
      <c r="C2052" s="209" t="s">
        <v>270</v>
      </c>
      <c r="D2052" s="209">
        <v>68</v>
      </c>
      <c r="E2052" s="209">
        <v>61</v>
      </c>
      <c r="F2052" s="209" t="s">
        <v>193</v>
      </c>
      <c r="G2052" s="209">
        <v>625212</v>
      </c>
      <c r="H2052" s="209">
        <v>13160</v>
      </c>
      <c r="I2052" s="209">
        <v>22.4</v>
      </c>
      <c r="J2052" s="209">
        <v>114</v>
      </c>
      <c r="K2052" s="209">
        <v>114</v>
      </c>
      <c r="L2052" s="209">
        <v>19.3</v>
      </c>
      <c r="M2052" s="209">
        <v>0.93832891246684347</v>
      </c>
      <c r="N2052" s="209">
        <v>5.1822999999999997</v>
      </c>
      <c r="O2052" s="209">
        <v>5.0522999999999998</v>
      </c>
      <c r="P2052" s="209">
        <v>0.47399999999999998</v>
      </c>
      <c r="Q2052" s="209">
        <v>0.54</v>
      </c>
      <c r="R2052" s="209">
        <v>5.2442000000000002</v>
      </c>
      <c r="S2052" s="209">
        <v>4.8000000000000001E-2</v>
      </c>
      <c r="T2052" s="209">
        <v>5.6000000000000001E-2</v>
      </c>
      <c r="U2052" s="209">
        <v>4.9000000000000002E-2</v>
      </c>
      <c r="V2052" s="209">
        <v>4.9000000000000002E-2</v>
      </c>
      <c r="W2052" s="209">
        <v>0</v>
      </c>
      <c r="X2052" s="209" t="s">
        <v>1052</v>
      </c>
      <c r="Y2052" s="209" t="s">
        <v>89</v>
      </c>
      <c r="Z2052" s="209" t="s">
        <v>198</v>
      </c>
    </row>
    <row r="2053" spans="1:26" s="209" customFormat="1" ht="16.5" customHeight="1" x14ac:dyDescent="0.25">
      <c r="A2053" s="207">
        <v>4157</v>
      </c>
      <c r="B2053" s="208">
        <v>43106</v>
      </c>
      <c r="C2053" s="209" t="s">
        <v>502</v>
      </c>
      <c r="D2053" s="209">
        <v>68</v>
      </c>
      <c r="E2053" s="209">
        <v>61</v>
      </c>
      <c r="F2053" s="209" t="s">
        <v>187</v>
      </c>
      <c r="G2053" s="209">
        <v>916148</v>
      </c>
      <c r="H2053" s="209">
        <v>13160</v>
      </c>
      <c r="I2053" s="209">
        <v>34.4</v>
      </c>
      <c r="J2053" s="209">
        <v>82.5</v>
      </c>
      <c r="K2053" s="209">
        <v>82.5</v>
      </c>
      <c r="L2053" s="209">
        <v>32.4</v>
      </c>
      <c r="M2053" s="209">
        <v>0.86333129957291033</v>
      </c>
      <c r="N2053" s="209">
        <v>5.0431999999999997</v>
      </c>
      <c r="O2053" s="209">
        <v>5.1181999999999999</v>
      </c>
      <c r="P2053" s="209">
        <v>0.26</v>
      </c>
      <c r="Q2053" s="209">
        <v>0.224</v>
      </c>
      <c r="R2053" s="209">
        <v>5.2442000000000002</v>
      </c>
      <c r="S2053" s="209">
        <v>2.7E-2</v>
      </c>
      <c r="T2053" s="209">
        <v>2.3E-2</v>
      </c>
      <c r="U2053" s="209">
        <v>2.1999999999999999E-2</v>
      </c>
      <c r="V2053" s="209">
        <v>2.1999999999999999E-2</v>
      </c>
      <c r="W2053" s="209">
        <v>0</v>
      </c>
      <c r="X2053" s="209" t="s">
        <v>1052</v>
      </c>
      <c r="Y2053" s="209" t="s">
        <v>89</v>
      </c>
      <c r="Z2053" s="209" t="s">
        <v>207</v>
      </c>
    </row>
    <row r="2054" spans="1:26" s="209" customFormat="1" ht="16.5" customHeight="1" x14ac:dyDescent="0.25">
      <c r="A2054" s="207">
        <v>4156</v>
      </c>
      <c r="B2054" s="208">
        <v>43105</v>
      </c>
      <c r="C2054" s="209" t="s">
        <v>1069</v>
      </c>
      <c r="D2054" s="209">
        <v>74</v>
      </c>
      <c r="E2054" s="209">
        <v>39</v>
      </c>
      <c r="F2054" s="209" t="s">
        <v>291</v>
      </c>
      <c r="G2054" s="209">
        <v>521333</v>
      </c>
      <c r="H2054" s="209">
        <v>13160</v>
      </c>
      <c r="I2054" s="209">
        <v>16.899999999999999</v>
      </c>
      <c r="J2054" s="209">
        <v>114</v>
      </c>
      <c r="K2054" s="209">
        <v>114</v>
      </c>
      <c r="L2054" s="209">
        <v>14.1</v>
      </c>
      <c r="M2054" s="209">
        <v>0.97184065934065933</v>
      </c>
      <c r="N2054" s="209">
        <v>2.0341999999999998</v>
      </c>
      <c r="O2054" s="209">
        <v>2.0432000000000001</v>
      </c>
      <c r="P2054" s="209">
        <v>1.5429999999999999</v>
      </c>
      <c r="Q2054" s="209">
        <v>1.486</v>
      </c>
      <c r="R2054" s="209">
        <v>5.1405000000000003</v>
      </c>
      <c r="S2054" s="209">
        <v>0.39</v>
      </c>
      <c r="T2054" s="209">
        <v>0.374</v>
      </c>
      <c r="U2054" s="209">
        <v>0.371</v>
      </c>
      <c r="V2054" s="209">
        <v>0.371</v>
      </c>
      <c r="W2054" s="209">
        <v>0</v>
      </c>
      <c r="X2054" s="209" t="s">
        <v>1052</v>
      </c>
      <c r="Y2054" s="209" t="s">
        <v>89</v>
      </c>
      <c r="Z2054" s="209" t="s">
        <v>198</v>
      </c>
    </row>
    <row r="2055" spans="1:26" s="209" customFormat="1" ht="16.5" customHeight="1" x14ac:dyDescent="0.25">
      <c r="A2055" s="207">
        <v>4155</v>
      </c>
      <c r="B2055" s="208">
        <v>43105</v>
      </c>
      <c r="C2055" s="209" t="s">
        <v>763</v>
      </c>
      <c r="D2055" s="209">
        <v>74</v>
      </c>
      <c r="E2055" s="209">
        <v>39</v>
      </c>
      <c r="F2055" s="209" t="s">
        <v>291</v>
      </c>
      <c r="G2055" s="209">
        <v>521333</v>
      </c>
      <c r="H2055" s="209">
        <v>13160</v>
      </c>
      <c r="I2055" s="209">
        <v>17.100000000000001</v>
      </c>
      <c r="J2055" s="209">
        <v>114</v>
      </c>
      <c r="K2055" s="209">
        <v>114</v>
      </c>
      <c r="L2055" s="209">
        <v>14.3</v>
      </c>
      <c r="M2055" s="209">
        <v>0.97050754458161859</v>
      </c>
      <c r="N2055" s="209">
        <v>2.0425</v>
      </c>
      <c r="O2055" s="209">
        <v>1.9925999999999999</v>
      </c>
      <c r="P2055" s="209">
        <v>1.355</v>
      </c>
      <c r="Q2055" s="209">
        <v>1.268</v>
      </c>
      <c r="R2055" s="209">
        <v>5.1405000000000003</v>
      </c>
      <c r="S2055" s="209">
        <v>0.34100000000000003</v>
      </c>
      <c r="T2055" s="209">
        <v>0.32700000000000001</v>
      </c>
      <c r="U2055" s="209">
        <v>0.32400000000000001</v>
      </c>
      <c r="V2055" s="209">
        <v>0.32400000000000001</v>
      </c>
      <c r="W2055" s="209">
        <v>0</v>
      </c>
      <c r="X2055" s="209" t="s">
        <v>1052</v>
      </c>
      <c r="Y2055" s="209" t="s">
        <v>89</v>
      </c>
      <c r="Z2055" s="209" t="s">
        <v>198</v>
      </c>
    </row>
    <row r="2056" spans="1:26" s="209" customFormat="1" ht="16.5" customHeight="1" x14ac:dyDescent="0.25">
      <c r="A2056" s="207">
        <v>4154</v>
      </c>
      <c r="B2056" s="208">
        <v>43105</v>
      </c>
      <c r="C2056" s="209" t="s">
        <v>271</v>
      </c>
      <c r="D2056" s="209">
        <v>74</v>
      </c>
      <c r="E2056" s="209">
        <v>39</v>
      </c>
      <c r="F2056" s="209" t="s">
        <v>291</v>
      </c>
      <c r="G2056" s="209">
        <v>521333</v>
      </c>
      <c r="H2056" s="209">
        <v>13160</v>
      </c>
      <c r="I2056" s="209">
        <v>16.8</v>
      </c>
      <c r="J2056" s="209">
        <v>114</v>
      </c>
      <c r="K2056" s="209">
        <v>114</v>
      </c>
      <c r="L2056" s="209">
        <v>14</v>
      </c>
      <c r="M2056" s="209">
        <v>0.97250859106529208</v>
      </c>
      <c r="N2056" s="209">
        <v>1.9804999999999999</v>
      </c>
      <c r="O2056" s="209">
        <v>1.9942</v>
      </c>
      <c r="P2056" s="209">
        <v>1.391</v>
      </c>
      <c r="Q2056" s="209">
        <v>1.369</v>
      </c>
      <c r="R2056" s="209">
        <v>5.1405000000000003</v>
      </c>
      <c r="S2056" s="209">
        <v>0.36099999999999999</v>
      </c>
      <c r="T2056" s="209">
        <v>0.35299999999999998</v>
      </c>
      <c r="U2056" s="209">
        <v>0.34699999999999998</v>
      </c>
      <c r="V2056" s="209">
        <v>0.34699999999999998</v>
      </c>
      <c r="W2056" s="209">
        <v>0</v>
      </c>
      <c r="X2056" s="209" t="s">
        <v>1052</v>
      </c>
      <c r="Y2056" s="209" t="s">
        <v>89</v>
      </c>
      <c r="Z2056" s="209" t="s">
        <v>198</v>
      </c>
    </row>
    <row r="2057" spans="1:26" s="209" customFormat="1" ht="16.5" customHeight="1" x14ac:dyDescent="0.25">
      <c r="A2057" s="207">
        <v>4153</v>
      </c>
      <c r="B2057" s="208">
        <v>43105</v>
      </c>
      <c r="C2057" s="209" t="s">
        <v>903</v>
      </c>
      <c r="D2057" s="209">
        <v>74</v>
      </c>
      <c r="E2057" s="209">
        <v>39</v>
      </c>
      <c r="F2057" s="209" t="s">
        <v>291</v>
      </c>
      <c r="G2057" s="209">
        <v>521333</v>
      </c>
      <c r="H2057" s="209">
        <v>13160</v>
      </c>
      <c r="I2057" s="209">
        <v>16.899999999999999</v>
      </c>
      <c r="J2057" s="209">
        <v>114</v>
      </c>
      <c r="K2057" s="209">
        <v>114</v>
      </c>
      <c r="L2057" s="209">
        <v>14.1</v>
      </c>
      <c r="M2057" s="209">
        <v>0.97184065934065933</v>
      </c>
      <c r="N2057" s="209">
        <v>1.9844999999999999</v>
      </c>
      <c r="O2057" s="209">
        <v>1.9634</v>
      </c>
      <c r="P2057" s="209">
        <v>1.4670000000000001</v>
      </c>
      <c r="Q2057" s="209">
        <v>1.4279999999999999</v>
      </c>
      <c r="R2057" s="209">
        <v>5.1405000000000003</v>
      </c>
      <c r="S2057" s="209">
        <v>0.38</v>
      </c>
      <c r="T2057" s="209">
        <v>0.374</v>
      </c>
      <c r="U2057" s="209">
        <v>0.36599999999999999</v>
      </c>
      <c r="V2057" s="209">
        <v>0.36599999999999999</v>
      </c>
      <c r="W2057" s="209">
        <v>0</v>
      </c>
      <c r="X2057" s="209" t="s">
        <v>1052</v>
      </c>
      <c r="Y2057" s="209" t="s">
        <v>89</v>
      </c>
      <c r="Z2057" s="209" t="s">
        <v>198</v>
      </c>
    </row>
    <row r="2058" spans="1:26" s="209" customFormat="1" ht="16.5" customHeight="1" x14ac:dyDescent="0.25">
      <c r="A2058" s="207">
        <v>4152</v>
      </c>
      <c r="B2058" s="208">
        <v>43105</v>
      </c>
      <c r="C2058" s="209" t="s">
        <v>1094</v>
      </c>
      <c r="D2058" s="209">
        <v>74</v>
      </c>
      <c r="E2058" s="209">
        <v>39</v>
      </c>
      <c r="F2058" s="209" t="s">
        <v>291</v>
      </c>
      <c r="G2058" s="209">
        <v>521333</v>
      </c>
      <c r="H2058" s="209">
        <v>13160</v>
      </c>
      <c r="I2058" s="209">
        <v>16.899999999999999</v>
      </c>
      <c r="J2058" s="209">
        <v>114</v>
      </c>
      <c r="K2058" s="209">
        <v>114</v>
      </c>
      <c r="L2058" s="209">
        <v>14.1</v>
      </c>
      <c r="M2058" s="209">
        <v>0.97184065934065933</v>
      </c>
      <c r="N2058" s="209">
        <v>2.0634000000000001</v>
      </c>
      <c r="O2058" s="209">
        <v>2.1631999999999998</v>
      </c>
      <c r="P2058" s="209">
        <v>1.69</v>
      </c>
      <c r="Q2058" s="209">
        <v>1.7632000000000001</v>
      </c>
      <c r="R2058" s="209">
        <v>5.1405000000000003</v>
      </c>
      <c r="S2058" s="209">
        <v>0.42099999999999999</v>
      </c>
      <c r="T2058" s="209">
        <v>0.41899999999999998</v>
      </c>
      <c r="U2058" s="209">
        <v>0.40799999999999997</v>
      </c>
      <c r="V2058" s="209">
        <v>0.40799999999999997</v>
      </c>
      <c r="W2058" s="209">
        <v>0</v>
      </c>
      <c r="X2058" s="209" t="s">
        <v>1052</v>
      </c>
      <c r="Y2058" s="209" t="s">
        <v>89</v>
      </c>
      <c r="Z2058" s="209" t="s">
        <v>198</v>
      </c>
    </row>
    <row r="2059" spans="1:26" s="209" customFormat="1" ht="16.5" customHeight="1" x14ac:dyDescent="0.25">
      <c r="A2059" s="207">
        <v>4151</v>
      </c>
      <c r="B2059" s="208">
        <v>43105</v>
      </c>
      <c r="C2059" s="209" t="s">
        <v>746</v>
      </c>
      <c r="D2059" s="209">
        <v>74</v>
      </c>
      <c r="E2059" s="209">
        <v>39</v>
      </c>
      <c r="F2059" s="209" t="s">
        <v>291</v>
      </c>
      <c r="G2059" s="209">
        <v>521333</v>
      </c>
      <c r="H2059" s="209">
        <v>13160</v>
      </c>
      <c r="I2059" s="209">
        <v>16.8</v>
      </c>
      <c r="J2059" s="209">
        <v>114.5</v>
      </c>
      <c r="K2059" s="209">
        <v>114.5</v>
      </c>
      <c r="L2059" s="209">
        <v>14</v>
      </c>
      <c r="M2059" s="209">
        <v>0.97250859106529208</v>
      </c>
      <c r="N2059" s="209">
        <v>1.9644999999999999</v>
      </c>
      <c r="O2059" s="209">
        <v>1.9943</v>
      </c>
      <c r="P2059" s="209">
        <v>1.91</v>
      </c>
      <c r="Q2059" s="209">
        <v>1.9239999999999999</v>
      </c>
      <c r="R2059" s="209">
        <v>5.1405000000000003</v>
      </c>
      <c r="S2059" s="209">
        <v>0.5</v>
      </c>
      <c r="T2059" s="209">
        <v>0.496</v>
      </c>
      <c r="U2059" s="209">
        <v>0.48399999999999999</v>
      </c>
      <c r="V2059" s="209">
        <v>0.48399999999999999</v>
      </c>
      <c r="W2059" s="209">
        <v>0</v>
      </c>
      <c r="X2059" s="209" t="s">
        <v>1052</v>
      </c>
      <c r="Y2059" s="209" t="s">
        <v>89</v>
      </c>
      <c r="Z2059" s="209" t="s">
        <v>198</v>
      </c>
    </row>
    <row r="2060" spans="1:26" s="209" customFormat="1" ht="16.5" customHeight="1" x14ac:dyDescent="0.25">
      <c r="A2060" s="207">
        <v>4150</v>
      </c>
      <c r="B2060" s="208">
        <v>43105</v>
      </c>
      <c r="C2060" s="209" t="s">
        <v>369</v>
      </c>
      <c r="D2060" s="209">
        <v>74</v>
      </c>
      <c r="E2060" s="209">
        <v>39</v>
      </c>
      <c r="F2060" s="209" t="s">
        <v>291</v>
      </c>
      <c r="G2060" s="209">
        <v>521333</v>
      </c>
      <c r="H2060" s="209">
        <v>13160</v>
      </c>
      <c r="I2060" s="209">
        <v>16.899999999999999</v>
      </c>
      <c r="J2060" s="209">
        <v>114</v>
      </c>
      <c r="K2060" s="209">
        <v>114</v>
      </c>
      <c r="L2060" s="209">
        <v>14.1</v>
      </c>
      <c r="M2060" s="209">
        <v>0.97184065934065933</v>
      </c>
      <c r="N2060" s="209">
        <v>2.0533999999999999</v>
      </c>
      <c r="O2060" s="209">
        <v>2.0941999999999998</v>
      </c>
      <c r="P2060" s="209">
        <v>1.5980000000000001</v>
      </c>
      <c r="Q2060" s="209">
        <v>1.605</v>
      </c>
      <c r="R2060" s="209">
        <v>5.1405000000000003</v>
      </c>
      <c r="S2060" s="209">
        <v>0.4</v>
      </c>
      <c r="T2060" s="209">
        <v>0.39400000000000002</v>
      </c>
      <c r="U2060" s="209">
        <v>0.38600000000000001</v>
      </c>
      <c r="V2060" s="209">
        <v>0.38600000000000001</v>
      </c>
      <c r="W2060" s="209">
        <v>0</v>
      </c>
      <c r="X2060" s="209" t="s">
        <v>1052</v>
      </c>
      <c r="Y2060" s="209" t="s">
        <v>89</v>
      </c>
      <c r="Z2060" s="209" t="s">
        <v>198</v>
      </c>
    </row>
    <row r="2061" spans="1:26" s="209" customFormat="1" ht="16.5" customHeight="1" x14ac:dyDescent="0.25">
      <c r="A2061" s="207">
        <v>4149</v>
      </c>
      <c r="B2061" s="208">
        <v>43105</v>
      </c>
      <c r="C2061" s="209" t="s">
        <v>1062</v>
      </c>
      <c r="D2061" s="209">
        <v>74</v>
      </c>
      <c r="E2061" s="209">
        <v>39</v>
      </c>
      <c r="F2061" s="209" t="s">
        <v>291</v>
      </c>
      <c r="G2061" s="209">
        <v>521333</v>
      </c>
      <c r="H2061" s="209">
        <v>13160</v>
      </c>
      <c r="I2061" s="209">
        <v>17</v>
      </c>
      <c r="J2061" s="209">
        <v>114.5</v>
      </c>
      <c r="K2061" s="209">
        <v>114.5</v>
      </c>
      <c r="L2061" s="209">
        <v>14.2</v>
      </c>
      <c r="M2061" s="209">
        <v>0.97117364447494858</v>
      </c>
      <c r="N2061" s="209">
        <v>2.1732</v>
      </c>
      <c r="O2061" s="209">
        <v>2.1983000000000001</v>
      </c>
      <c r="P2061" s="209">
        <v>1.5640000000000001</v>
      </c>
      <c r="Q2061" s="209">
        <v>1.522</v>
      </c>
      <c r="R2061" s="209">
        <v>5.1405000000000003</v>
      </c>
      <c r="S2061" s="209">
        <v>0.37</v>
      </c>
      <c r="T2061" s="209">
        <v>0.35599999999999998</v>
      </c>
      <c r="U2061" s="209">
        <v>0.35299999999999998</v>
      </c>
      <c r="V2061" s="209">
        <v>0.35299999999999998</v>
      </c>
      <c r="W2061" s="209">
        <v>0</v>
      </c>
      <c r="X2061" s="209" t="s">
        <v>1052</v>
      </c>
      <c r="Y2061" s="209" t="s">
        <v>89</v>
      </c>
      <c r="Z2061" s="209" t="s">
        <v>198</v>
      </c>
    </row>
    <row r="2062" spans="1:26" s="209" customFormat="1" ht="16.5" customHeight="1" x14ac:dyDescent="0.25">
      <c r="A2062" s="207">
        <v>4148</v>
      </c>
      <c r="B2062" s="208">
        <v>43105</v>
      </c>
      <c r="C2062" s="209" t="s">
        <v>798</v>
      </c>
      <c r="D2062" s="209">
        <v>70</v>
      </c>
      <c r="E2062" s="209">
        <v>41</v>
      </c>
      <c r="F2062" s="209" t="s">
        <v>291</v>
      </c>
      <c r="G2062" s="209">
        <v>521333</v>
      </c>
      <c r="H2062" s="209">
        <v>13160</v>
      </c>
      <c r="I2062" s="209">
        <v>16.899999999999999</v>
      </c>
      <c r="J2062" s="209">
        <v>114.5</v>
      </c>
      <c r="K2062" s="209">
        <v>114.5</v>
      </c>
      <c r="L2062" s="209">
        <v>14.1</v>
      </c>
      <c r="M2062" s="209">
        <v>0.97184065934065933</v>
      </c>
      <c r="N2062" s="209">
        <v>2.2012</v>
      </c>
      <c r="O2062" s="209">
        <v>2.0341999999999998</v>
      </c>
      <c r="P2062" s="209">
        <v>2.2309999999999999</v>
      </c>
      <c r="Q2062" s="209">
        <v>2.109</v>
      </c>
      <c r="R2062" s="209">
        <v>5.1405000000000003</v>
      </c>
      <c r="S2062" s="209">
        <v>0.52100000000000002</v>
      </c>
      <c r="T2062" s="209">
        <v>0.53300000000000003</v>
      </c>
      <c r="U2062" s="209">
        <v>0.51200000000000001</v>
      </c>
      <c r="V2062" s="209">
        <v>0.51200000000000001</v>
      </c>
      <c r="W2062" s="209">
        <v>0</v>
      </c>
      <c r="X2062" s="209" t="s">
        <v>1052</v>
      </c>
      <c r="Y2062" s="209" t="s">
        <v>89</v>
      </c>
      <c r="Z2062" s="209" t="s">
        <v>198</v>
      </c>
    </row>
    <row r="2063" spans="1:26" s="209" customFormat="1" ht="16.5" customHeight="1" x14ac:dyDescent="0.25">
      <c r="A2063" s="207">
        <v>4147</v>
      </c>
      <c r="B2063" s="208">
        <v>43105</v>
      </c>
      <c r="C2063" s="209" t="s">
        <v>1093</v>
      </c>
      <c r="D2063" s="209">
        <v>70</v>
      </c>
      <c r="E2063" s="209">
        <v>41</v>
      </c>
      <c r="F2063" s="209" t="s">
        <v>291</v>
      </c>
      <c r="G2063" s="209">
        <v>521333</v>
      </c>
      <c r="H2063" s="209">
        <v>13160</v>
      </c>
      <c r="I2063" s="209">
        <v>16.8</v>
      </c>
      <c r="J2063" s="209">
        <v>114</v>
      </c>
      <c r="K2063" s="209">
        <v>114</v>
      </c>
      <c r="L2063" s="209">
        <v>14</v>
      </c>
      <c r="M2063" s="209">
        <v>0.97250859106529208</v>
      </c>
      <c r="N2063" s="209">
        <v>1.9234</v>
      </c>
      <c r="O2063" s="209">
        <v>1.9624999999999999</v>
      </c>
      <c r="P2063" s="209">
        <v>1.56</v>
      </c>
      <c r="Q2063" s="209">
        <v>1.5960000000000001</v>
      </c>
      <c r="R2063" s="209">
        <v>5.1405000000000003</v>
      </c>
      <c r="S2063" s="209">
        <v>0.41699999999999998</v>
      </c>
      <c r="T2063" s="209">
        <v>0.41799999999999998</v>
      </c>
      <c r="U2063" s="209">
        <v>0.40600000000000003</v>
      </c>
      <c r="V2063" s="209">
        <v>0.40600000000000003</v>
      </c>
      <c r="W2063" s="209">
        <v>0</v>
      </c>
      <c r="X2063" s="209" t="s">
        <v>1052</v>
      </c>
      <c r="Y2063" s="209" t="s">
        <v>89</v>
      </c>
      <c r="Z2063" s="209" t="s">
        <v>198</v>
      </c>
    </row>
    <row r="2064" spans="1:26" s="209" customFormat="1" ht="16.5" customHeight="1" x14ac:dyDescent="0.25">
      <c r="A2064" s="207">
        <v>4146</v>
      </c>
      <c r="B2064" s="208">
        <v>43105</v>
      </c>
      <c r="C2064" s="209" t="s">
        <v>1092</v>
      </c>
      <c r="D2064" s="209">
        <v>70.5</v>
      </c>
      <c r="E2064" s="209">
        <v>62</v>
      </c>
      <c r="F2064" s="209" t="s">
        <v>291</v>
      </c>
      <c r="G2064" s="209">
        <v>521333</v>
      </c>
      <c r="H2064" s="209">
        <v>13160</v>
      </c>
      <c r="I2064" s="209">
        <v>16.899999999999999</v>
      </c>
      <c r="J2064" s="209">
        <v>114</v>
      </c>
      <c r="K2064" s="209">
        <v>114</v>
      </c>
      <c r="L2064" s="209">
        <v>14.1</v>
      </c>
      <c r="M2064" s="209">
        <v>0.97184065934065933</v>
      </c>
      <c r="N2064" s="209">
        <v>1.9823</v>
      </c>
      <c r="O2064" s="209">
        <v>1.9422999999999999</v>
      </c>
      <c r="P2064" s="209">
        <v>1.631</v>
      </c>
      <c r="Q2064" s="209">
        <v>1.59</v>
      </c>
      <c r="R2064" s="209">
        <v>5.1405000000000003</v>
      </c>
      <c r="S2064" s="209">
        <v>0.42299999999999999</v>
      </c>
      <c r="T2064" s="209">
        <v>0.42099999999999999</v>
      </c>
      <c r="U2064" s="209">
        <v>0.41</v>
      </c>
      <c r="V2064" s="209">
        <v>0.41</v>
      </c>
      <c r="W2064" s="209">
        <v>0</v>
      </c>
      <c r="X2064" s="209" t="s">
        <v>1052</v>
      </c>
      <c r="Y2064" s="209" t="s">
        <v>89</v>
      </c>
      <c r="Z2064" s="209" t="s">
        <v>198</v>
      </c>
    </row>
    <row r="2065" spans="1:26" s="209" customFormat="1" ht="16.5" customHeight="1" x14ac:dyDescent="0.25">
      <c r="A2065" s="207">
        <v>4145</v>
      </c>
      <c r="B2065" s="208">
        <v>43105</v>
      </c>
      <c r="C2065" s="209" t="s">
        <v>828</v>
      </c>
      <c r="D2065" s="209">
        <v>70.5</v>
      </c>
      <c r="E2065" s="209">
        <v>62</v>
      </c>
      <c r="F2065" s="209" t="s">
        <v>291</v>
      </c>
      <c r="G2065" s="209">
        <v>521333</v>
      </c>
      <c r="H2065" s="209">
        <v>13160</v>
      </c>
      <c r="I2065" s="209">
        <v>17</v>
      </c>
      <c r="J2065" s="209">
        <v>114</v>
      </c>
      <c r="K2065" s="209">
        <v>114</v>
      </c>
      <c r="L2065" s="209">
        <v>14.2</v>
      </c>
      <c r="M2065" s="209">
        <v>0.97117364447494858</v>
      </c>
      <c r="N2065" s="209">
        <v>2.1938</v>
      </c>
      <c r="O2065" s="209">
        <v>2.0836999999999999</v>
      </c>
      <c r="P2065" s="209">
        <v>1.7450000000000001</v>
      </c>
      <c r="Q2065" s="209">
        <v>1.609</v>
      </c>
      <c r="R2065" s="209">
        <v>5.1405000000000003</v>
      </c>
      <c r="S2065" s="209">
        <v>0.40899999999999997</v>
      </c>
      <c r="T2065" s="209">
        <v>0.39700000000000002</v>
      </c>
      <c r="U2065" s="209">
        <v>0.39100000000000001</v>
      </c>
      <c r="V2065" s="209">
        <v>0.39100000000000001</v>
      </c>
      <c r="W2065" s="209">
        <v>0</v>
      </c>
      <c r="X2065" s="209" t="s">
        <v>1052</v>
      </c>
      <c r="Y2065" s="209" t="s">
        <v>89</v>
      </c>
      <c r="Z2065" s="209" t="s">
        <v>198</v>
      </c>
    </row>
    <row r="2066" spans="1:26" s="209" customFormat="1" ht="16.5" customHeight="1" x14ac:dyDescent="0.25">
      <c r="A2066" s="207">
        <v>4144</v>
      </c>
      <c r="B2066" s="208">
        <v>43105</v>
      </c>
      <c r="C2066" s="209" t="s">
        <v>1083</v>
      </c>
      <c r="D2066" s="209">
        <v>70.5</v>
      </c>
      <c r="E2066" s="209">
        <v>62</v>
      </c>
      <c r="F2066" s="209" t="s">
        <v>291</v>
      </c>
      <c r="G2066" s="209">
        <v>521333</v>
      </c>
      <c r="H2066" s="209">
        <v>13160</v>
      </c>
      <c r="I2066" s="209">
        <v>16.899999999999999</v>
      </c>
      <c r="J2066" s="209">
        <v>114</v>
      </c>
      <c r="K2066" s="209">
        <v>114</v>
      </c>
      <c r="L2066" s="209">
        <v>14.1</v>
      </c>
      <c r="M2066" s="209">
        <v>0.97184065934065933</v>
      </c>
      <c r="N2066" s="209">
        <v>2.0123000000000002</v>
      </c>
      <c r="O2066" s="209">
        <v>2.0985</v>
      </c>
      <c r="P2066" s="209">
        <v>1.64</v>
      </c>
      <c r="Q2066" s="209">
        <v>1.657</v>
      </c>
      <c r="R2066" s="209">
        <v>5.1405000000000003</v>
      </c>
      <c r="S2066" s="209">
        <v>0.41899999999999998</v>
      </c>
      <c r="T2066" s="209">
        <v>0.40600000000000003</v>
      </c>
      <c r="U2066" s="209">
        <v>0.40100000000000002</v>
      </c>
      <c r="V2066" s="209">
        <v>0.40100000000000002</v>
      </c>
      <c r="W2066" s="209">
        <v>0</v>
      </c>
      <c r="X2066" s="209" t="s">
        <v>1052</v>
      </c>
      <c r="Y2066" s="209" t="s">
        <v>89</v>
      </c>
      <c r="Z2066" s="209" t="s">
        <v>198</v>
      </c>
    </row>
    <row r="2067" spans="1:26" s="209" customFormat="1" ht="16.5" customHeight="1" x14ac:dyDescent="0.25">
      <c r="A2067" s="207">
        <v>4143</v>
      </c>
      <c r="B2067" s="208">
        <v>43105</v>
      </c>
      <c r="C2067" s="209" t="s">
        <v>229</v>
      </c>
      <c r="D2067" s="209">
        <v>70</v>
      </c>
      <c r="E2067" s="209">
        <v>41</v>
      </c>
      <c r="F2067" s="209" t="s">
        <v>193</v>
      </c>
      <c r="G2067" s="209">
        <v>625212</v>
      </c>
      <c r="H2067" s="209">
        <v>13160</v>
      </c>
      <c r="I2067" s="209">
        <v>22.5</v>
      </c>
      <c r="J2067" s="209">
        <v>114</v>
      </c>
      <c r="K2067" s="209">
        <v>114</v>
      </c>
      <c r="L2067" s="209">
        <v>19.399999999999999</v>
      </c>
      <c r="M2067" s="209">
        <v>0.9377070907886017</v>
      </c>
      <c r="N2067" s="209">
        <v>5.0023</v>
      </c>
      <c r="O2067" s="209">
        <v>4.9844999999999997</v>
      </c>
      <c r="P2067" s="209">
        <v>0.71</v>
      </c>
      <c r="Q2067" s="209">
        <v>0.63</v>
      </c>
      <c r="R2067" s="209">
        <v>5.1405000000000003</v>
      </c>
      <c r="S2067" s="209">
        <v>7.2999999999999995E-2</v>
      </c>
      <c r="T2067" s="209">
        <v>6.5000000000000002E-2</v>
      </c>
      <c r="U2067" s="209">
        <v>6.5000000000000002E-2</v>
      </c>
      <c r="V2067" s="209">
        <v>6.5000000000000002E-2</v>
      </c>
      <c r="W2067" s="209">
        <v>0</v>
      </c>
      <c r="X2067" s="209" t="s">
        <v>1052</v>
      </c>
      <c r="Y2067" s="209" t="s">
        <v>89</v>
      </c>
      <c r="Z2067" s="209" t="s">
        <v>198</v>
      </c>
    </row>
    <row r="2068" spans="1:26" s="209" customFormat="1" ht="16.5" customHeight="1" x14ac:dyDescent="0.25">
      <c r="A2068" s="207">
        <v>4142</v>
      </c>
      <c r="B2068" s="208">
        <v>43105</v>
      </c>
      <c r="C2068" s="209" t="s">
        <v>905</v>
      </c>
      <c r="D2068" s="209">
        <v>70</v>
      </c>
      <c r="E2068" s="209">
        <v>41</v>
      </c>
      <c r="F2068" s="209" t="s">
        <v>193</v>
      </c>
      <c r="G2068" s="209">
        <v>521333</v>
      </c>
      <c r="H2068" s="209">
        <v>13160</v>
      </c>
      <c r="I2068" s="209">
        <v>22.2</v>
      </c>
      <c r="J2068" s="209">
        <v>114</v>
      </c>
      <c r="K2068" s="209">
        <v>114</v>
      </c>
      <c r="L2068" s="209">
        <v>19.100000000000001</v>
      </c>
      <c r="M2068" s="209">
        <v>0.93957503320053126</v>
      </c>
      <c r="N2068" s="209">
        <v>5.1833999999999998</v>
      </c>
      <c r="O2068" s="209">
        <v>5.2365000000000004</v>
      </c>
      <c r="P2068" s="209">
        <v>0.82699999999999996</v>
      </c>
      <c r="Q2068" s="209">
        <v>0.73299999999999998</v>
      </c>
      <c r="R2068" s="209">
        <v>5.1405000000000003</v>
      </c>
      <c r="S2068" s="209">
        <v>8.2000000000000003E-2</v>
      </c>
      <c r="T2068" s="209">
        <v>7.1999999999999995E-2</v>
      </c>
      <c r="U2068" s="209">
        <v>7.1999999999999995E-2</v>
      </c>
      <c r="V2068" s="209">
        <v>7.1999999999999995E-2</v>
      </c>
      <c r="W2068" s="209">
        <v>0</v>
      </c>
      <c r="X2068" s="209" t="s">
        <v>1052</v>
      </c>
      <c r="Y2068" s="209" t="s">
        <v>89</v>
      </c>
      <c r="Z2068" s="209" t="s">
        <v>198</v>
      </c>
    </row>
    <row r="2069" spans="1:26" s="209" customFormat="1" ht="16.5" customHeight="1" x14ac:dyDescent="0.25">
      <c r="A2069" s="207">
        <v>4141</v>
      </c>
      <c r="B2069" s="208">
        <v>43105</v>
      </c>
      <c r="C2069" s="209" t="s">
        <v>997</v>
      </c>
      <c r="D2069" s="209">
        <v>70.5</v>
      </c>
      <c r="E2069" s="209">
        <v>62</v>
      </c>
      <c r="F2069" s="209" t="s">
        <v>187</v>
      </c>
      <c r="G2069" s="209">
        <v>916148</v>
      </c>
      <c r="H2069" s="209">
        <v>13160</v>
      </c>
      <c r="I2069" s="209">
        <v>34.299999999999997</v>
      </c>
      <c r="J2069" s="209">
        <v>80.5</v>
      </c>
      <c r="K2069" s="209">
        <v>80.5</v>
      </c>
      <c r="L2069" s="209">
        <v>32.5</v>
      </c>
      <c r="M2069" s="209">
        <v>0.86280487804878048</v>
      </c>
      <c r="N2069" s="209">
        <v>4.8944999999999999</v>
      </c>
      <c r="O2069" s="209">
        <v>4.9833999999999996</v>
      </c>
      <c r="P2069" s="209">
        <v>0.27600000000000002</v>
      </c>
      <c r="Q2069" s="209">
        <v>0.26200000000000001</v>
      </c>
      <c r="R2069" s="209">
        <v>5.1405000000000003</v>
      </c>
      <c r="S2069" s="209">
        <v>2.9000000000000001E-2</v>
      </c>
      <c r="T2069" s="209">
        <v>2.7E-2</v>
      </c>
      <c r="U2069" s="209">
        <v>2.4E-2</v>
      </c>
      <c r="V2069" s="209">
        <v>2.4E-2</v>
      </c>
      <c r="W2069" s="209">
        <v>0</v>
      </c>
      <c r="X2069" s="209" t="s">
        <v>1052</v>
      </c>
      <c r="Y2069" s="209" t="s">
        <v>89</v>
      </c>
      <c r="Z2069" s="209" t="s">
        <v>207</v>
      </c>
    </row>
    <row r="2070" spans="1:26" s="209" customFormat="1" ht="16.5" customHeight="1" x14ac:dyDescent="0.25">
      <c r="A2070" s="207">
        <v>4140</v>
      </c>
      <c r="B2070" s="208">
        <v>43105</v>
      </c>
      <c r="C2070" s="209" t="s">
        <v>327</v>
      </c>
      <c r="D2070" s="209">
        <v>70.5</v>
      </c>
      <c r="E2070" s="209">
        <v>62</v>
      </c>
      <c r="F2070" s="209" t="s">
        <v>187</v>
      </c>
      <c r="G2070" s="209">
        <v>916148</v>
      </c>
      <c r="H2070" s="209">
        <v>13160</v>
      </c>
      <c r="I2070" s="209">
        <v>34.299999999999997</v>
      </c>
      <c r="J2070" s="209">
        <v>82</v>
      </c>
      <c r="K2070" s="209">
        <v>82</v>
      </c>
      <c r="L2070" s="209">
        <v>32.4</v>
      </c>
      <c r="M2070" s="209">
        <v>0.86333129957291033</v>
      </c>
      <c r="N2070" s="209">
        <v>4.9836</v>
      </c>
      <c r="O2070" s="209">
        <v>5.0023</v>
      </c>
      <c r="P2070" s="209">
        <v>0.29099999999999998</v>
      </c>
      <c r="Q2070" s="209">
        <v>0.23300000000000001</v>
      </c>
      <c r="R2070" s="209">
        <v>5.1405000000000003</v>
      </c>
      <c r="S2070" s="209">
        <v>0.03</v>
      </c>
      <c r="T2070" s="209">
        <v>2.4E-2</v>
      </c>
      <c r="U2070" s="209">
        <v>2.3E-2</v>
      </c>
      <c r="V2070" s="209">
        <v>2.3E-2</v>
      </c>
      <c r="W2070" s="209">
        <v>0</v>
      </c>
      <c r="X2070" s="209" t="s">
        <v>1052</v>
      </c>
      <c r="Y2070" s="209" t="s">
        <v>89</v>
      </c>
      <c r="Z2070" s="209" t="s">
        <v>207</v>
      </c>
    </row>
    <row r="2071" spans="1:26" s="209" customFormat="1" ht="16.5" customHeight="1" x14ac:dyDescent="0.25">
      <c r="A2071" s="207">
        <v>4139</v>
      </c>
      <c r="B2071" s="208">
        <v>43105</v>
      </c>
      <c r="C2071" s="209" t="s">
        <v>245</v>
      </c>
      <c r="D2071" s="209">
        <v>70.5</v>
      </c>
      <c r="E2071" s="209">
        <v>62</v>
      </c>
      <c r="F2071" s="209" t="s">
        <v>187</v>
      </c>
      <c r="G2071" s="209">
        <v>916148</v>
      </c>
      <c r="H2071" s="209">
        <v>13160</v>
      </c>
      <c r="I2071" s="209">
        <v>34.299999999999997</v>
      </c>
      <c r="J2071" s="209">
        <v>81</v>
      </c>
      <c r="K2071" s="209">
        <v>81</v>
      </c>
      <c r="L2071" s="209">
        <v>32.5</v>
      </c>
      <c r="M2071" s="209">
        <v>0.86280487804878048</v>
      </c>
      <c r="N2071" s="209">
        <v>5.0437000000000003</v>
      </c>
      <c r="O2071" s="209">
        <v>5.1825999999999999</v>
      </c>
      <c r="P2071" s="209">
        <v>0.255</v>
      </c>
      <c r="Q2071" s="209">
        <v>0.222</v>
      </c>
      <c r="R2071" s="209">
        <v>5.1405000000000003</v>
      </c>
      <c r="S2071" s="209">
        <v>2.5999999999999999E-2</v>
      </c>
      <c r="T2071" s="209">
        <v>2.1999999999999999E-2</v>
      </c>
      <c r="U2071" s="209">
        <v>2.1000000000000001E-2</v>
      </c>
      <c r="V2071" s="209">
        <v>2.1000000000000001E-2</v>
      </c>
      <c r="W2071" s="209">
        <v>0</v>
      </c>
      <c r="X2071" s="209" t="s">
        <v>1052</v>
      </c>
      <c r="Y2071" s="209" t="s">
        <v>89</v>
      </c>
      <c r="Z2071" s="209" t="s">
        <v>207</v>
      </c>
    </row>
    <row r="2072" spans="1:26" s="213" customFormat="1" ht="16.5" customHeight="1" x14ac:dyDescent="0.25">
      <c r="A2072" s="211">
        <v>4138</v>
      </c>
      <c r="B2072" s="212">
        <v>43104</v>
      </c>
      <c r="C2072" s="213" t="s">
        <v>608</v>
      </c>
      <c r="D2072" s="213">
        <v>70.5</v>
      </c>
      <c r="E2072" s="213">
        <v>36</v>
      </c>
      <c r="F2072" s="213" t="s">
        <v>291</v>
      </c>
      <c r="G2072" s="213">
        <v>521333</v>
      </c>
      <c r="H2072" s="213">
        <v>13160</v>
      </c>
      <c r="I2072" s="213">
        <v>16.8</v>
      </c>
      <c r="J2072" s="213">
        <v>114</v>
      </c>
      <c r="K2072" s="213">
        <v>114</v>
      </c>
      <c r="L2072" s="213">
        <v>14</v>
      </c>
      <c r="M2072" s="213">
        <v>0.97250859106529208</v>
      </c>
      <c r="N2072" s="213">
        <v>2.0423</v>
      </c>
      <c r="O2072" s="213">
        <v>1.8945000000000001</v>
      </c>
      <c r="P2072" s="213">
        <v>1.613</v>
      </c>
      <c r="Q2072" s="213">
        <v>1.4670000000000001</v>
      </c>
      <c r="R2072" s="213">
        <v>5.1654999999999998</v>
      </c>
      <c r="S2072" s="213">
        <v>0.40799999999999997</v>
      </c>
      <c r="T2072" s="213">
        <v>0.4</v>
      </c>
      <c r="U2072" s="213">
        <v>0.39300000000000002</v>
      </c>
      <c r="V2072" s="213">
        <v>0.39300000000000002</v>
      </c>
      <c r="W2072" s="213">
        <v>0</v>
      </c>
      <c r="X2072" s="213" t="s">
        <v>1052</v>
      </c>
      <c r="Y2072" s="213" t="s">
        <v>89</v>
      </c>
      <c r="Z2072" s="213" t="s">
        <v>198</v>
      </c>
    </row>
    <row r="2073" spans="1:26" s="209" customFormat="1" ht="16.5" customHeight="1" x14ac:dyDescent="0.25">
      <c r="A2073" s="207">
        <v>4137</v>
      </c>
      <c r="B2073" s="208">
        <v>43104</v>
      </c>
      <c r="C2073" s="209" t="s">
        <v>1091</v>
      </c>
      <c r="D2073" s="209">
        <v>70.5</v>
      </c>
      <c r="E2073" s="209">
        <v>36</v>
      </c>
      <c r="F2073" s="209" t="s">
        <v>291</v>
      </c>
      <c r="G2073" s="209">
        <v>521333</v>
      </c>
      <c r="H2073" s="209">
        <v>13160</v>
      </c>
      <c r="I2073" s="209">
        <v>16.7</v>
      </c>
      <c r="J2073" s="209">
        <v>114.5</v>
      </c>
      <c r="K2073" s="209">
        <v>114.5</v>
      </c>
      <c r="L2073" s="209">
        <v>13.9</v>
      </c>
      <c r="M2073" s="209">
        <v>0.97317744154057773</v>
      </c>
      <c r="N2073" s="209">
        <v>2.0230999999999999</v>
      </c>
      <c r="O2073" s="209">
        <v>2.1833999999999998</v>
      </c>
      <c r="P2073" s="209">
        <v>2.3769999999999998</v>
      </c>
      <c r="Q2073" s="209">
        <v>2.5230000000000001</v>
      </c>
      <c r="R2073" s="209">
        <v>5.1654999999999998</v>
      </c>
      <c r="S2073" s="209">
        <v>0.60699999999999998</v>
      </c>
      <c r="T2073" s="209">
        <v>0.59699999999999998</v>
      </c>
      <c r="U2073" s="209">
        <v>0.58599999999999997</v>
      </c>
      <c r="V2073" s="209">
        <v>0.58599999999999997</v>
      </c>
      <c r="W2073" s="209">
        <v>0</v>
      </c>
      <c r="X2073" s="209" t="s">
        <v>1052</v>
      </c>
      <c r="Y2073" s="209" t="s">
        <v>89</v>
      </c>
      <c r="Z2073" s="209" t="s">
        <v>198</v>
      </c>
    </row>
    <row r="2074" spans="1:26" s="209" customFormat="1" ht="16.5" customHeight="1" x14ac:dyDescent="0.25">
      <c r="A2074" s="207">
        <v>4136</v>
      </c>
      <c r="B2074" s="208">
        <v>43104</v>
      </c>
      <c r="C2074" s="209" t="s">
        <v>1020</v>
      </c>
      <c r="D2074" s="209">
        <v>70.5</v>
      </c>
      <c r="E2074" s="209">
        <v>36</v>
      </c>
      <c r="F2074" s="209" t="s">
        <v>291</v>
      </c>
      <c r="G2074" s="209">
        <v>521333</v>
      </c>
      <c r="H2074" s="209">
        <v>13160</v>
      </c>
      <c r="I2074" s="209">
        <v>16.8</v>
      </c>
      <c r="J2074" s="209">
        <v>114.5</v>
      </c>
      <c r="K2074" s="209">
        <v>114.5</v>
      </c>
      <c r="L2074" s="209">
        <v>14</v>
      </c>
      <c r="M2074" s="209">
        <v>0.97250859106529208</v>
      </c>
      <c r="N2074" s="209">
        <v>2.2132000000000001</v>
      </c>
      <c r="O2074" s="209">
        <v>2.0844999999999998</v>
      </c>
      <c r="P2074" s="209">
        <v>2.3439999999999999</v>
      </c>
      <c r="Q2074" s="209">
        <v>2.1760000000000002</v>
      </c>
      <c r="R2074" s="209">
        <v>5.1654999999999998</v>
      </c>
      <c r="S2074" s="209">
        <v>0.54700000000000004</v>
      </c>
      <c r="T2074" s="209">
        <v>0.53900000000000003</v>
      </c>
      <c r="U2074" s="209">
        <v>0.52800000000000002</v>
      </c>
      <c r="V2074" s="209">
        <v>0.52800000000000002</v>
      </c>
      <c r="W2074" s="209">
        <v>0</v>
      </c>
      <c r="X2074" s="209" t="s">
        <v>1052</v>
      </c>
      <c r="Y2074" s="209" t="s">
        <v>89</v>
      </c>
      <c r="Z2074" s="209" t="s">
        <v>198</v>
      </c>
    </row>
    <row r="2075" spans="1:26" s="209" customFormat="1" ht="16.5" customHeight="1" x14ac:dyDescent="0.25">
      <c r="A2075" s="207">
        <v>4135</v>
      </c>
      <c r="B2075" s="208">
        <v>43104</v>
      </c>
      <c r="C2075" s="209" t="s">
        <v>1001</v>
      </c>
      <c r="D2075" s="209">
        <v>71.8</v>
      </c>
      <c r="E2075" s="209">
        <v>41</v>
      </c>
      <c r="F2075" s="209" t="s">
        <v>193</v>
      </c>
      <c r="G2075" s="209">
        <v>625212</v>
      </c>
      <c r="H2075" s="209">
        <v>13160</v>
      </c>
      <c r="I2075" s="209">
        <v>22.6</v>
      </c>
      <c r="J2075" s="209">
        <v>114.5</v>
      </c>
      <c r="K2075" s="209">
        <v>114.5</v>
      </c>
      <c r="L2075" s="209">
        <v>19.399999999999999</v>
      </c>
      <c r="M2075" s="209">
        <v>0.9377070907886017</v>
      </c>
      <c r="N2075" s="209">
        <v>5.0342000000000002</v>
      </c>
      <c r="O2075" s="209">
        <v>5.1946000000000003</v>
      </c>
      <c r="P2075" s="209">
        <v>0.79900000000000004</v>
      </c>
      <c r="Q2075" s="209">
        <v>0.90510000000000002</v>
      </c>
      <c r="R2075" s="209">
        <v>5.1654999999999998</v>
      </c>
      <c r="S2075" s="209">
        <v>8.2000000000000003E-2</v>
      </c>
      <c r="T2075" s="209">
        <v>0.09</v>
      </c>
      <c r="U2075" s="209">
        <v>8.1000000000000003E-2</v>
      </c>
      <c r="V2075" s="209">
        <v>8.1000000000000003E-2</v>
      </c>
      <c r="W2075" s="209">
        <v>0</v>
      </c>
      <c r="X2075" s="209" t="s">
        <v>1052</v>
      </c>
      <c r="Y2075" s="209" t="s">
        <v>89</v>
      </c>
      <c r="Z2075" s="209" t="s">
        <v>198</v>
      </c>
    </row>
    <row r="2076" spans="1:26" s="209" customFormat="1" ht="16.5" customHeight="1" x14ac:dyDescent="0.25">
      <c r="A2076" s="207">
        <v>4134</v>
      </c>
      <c r="B2076" s="208">
        <v>43104</v>
      </c>
      <c r="C2076" s="209" t="s">
        <v>230</v>
      </c>
      <c r="D2076" s="209">
        <v>71.8</v>
      </c>
      <c r="E2076" s="209">
        <v>41</v>
      </c>
      <c r="F2076" s="209" t="s">
        <v>187</v>
      </c>
      <c r="G2076" s="209">
        <v>916148</v>
      </c>
      <c r="H2076" s="209">
        <v>13160</v>
      </c>
      <c r="I2076" s="209">
        <v>34.799999999999997</v>
      </c>
      <c r="J2076" s="209">
        <v>85.5</v>
      </c>
      <c r="K2076" s="209">
        <v>85.5</v>
      </c>
      <c r="L2076" s="209">
        <v>32.5</v>
      </c>
      <c r="M2076" s="209">
        <v>0.86280487804878048</v>
      </c>
      <c r="N2076" s="209">
        <v>5.0431999999999997</v>
      </c>
      <c r="O2076" s="209">
        <v>4.9866999999999999</v>
      </c>
      <c r="P2076" s="209">
        <v>0.20499999999999999</v>
      </c>
      <c r="Q2076" s="209">
        <v>0.16400000000000001</v>
      </c>
      <c r="R2076" s="209">
        <v>5.1654999999999998</v>
      </c>
      <c r="S2076" s="209">
        <v>2.1000000000000001E-2</v>
      </c>
      <c r="T2076" s="209">
        <v>1.7000000000000001E-2</v>
      </c>
      <c r="U2076" s="209">
        <v>1.6E-2</v>
      </c>
      <c r="V2076" s="209">
        <v>1.6E-2</v>
      </c>
      <c r="W2076" s="209">
        <v>0</v>
      </c>
      <c r="X2076" s="209" t="s">
        <v>1052</v>
      </c>
      <c r="Y2076" s="209" t="s">
        <v>89</v>
      </c>
      <c r="Z2076" s="209" t="s">
        <v>207</v>
      </c>
    </row>
    <row r="2077" spans="1:26" s="209" customFormat="1" ht="16.5" customHeight="1" x14ac:dyDescent="0.25">
      <c r="A2077" s="207">
        <v>4133</v>
      </c>
      <c r="B2077" s="208">
        <v>43104</v>
      </c>
      <c r="C2077" s="209" t="s">
        <v>369</v>
      </c>
      <c r="D2077" s="209">
        <v>70.5</v>
      </c>
      <c r="E2077" s="209">
        <v>36</v>
      </c>
      <c r="F2077" s="209" t="s">
        <v>291</v>
      </c>
      <c r="G2077" s="209">
        <v>521333</v>
      </c>
      <c r="H2077" s="209">
        <v>13160</v>
      </c>
      <c r="I2077" s="209">
        <v>17</v>
      </c>
      <c r="J2077" s="209">
        <v>114</v>
      </c>
      <c r="K2077" s="209">
        <v>114</v>
      </c>
      <c r="L2077" s="209">
        <v>14.2</v>
      </c>
      <c r="M2077" s="209">
        <v>0.97117364447494858</v>
      </c>
      <c r="N2077" s="209">
        <v>2.1574</v>
      </c>
      <c r="O2077" s="209">
        <v>2.0392999999999999</v>
      </c>
      <c r="P2077" s="209">
        <v>2.101</v>
      </c>
      <c r="Q2077" s="209">
        <v>1.9379999999999999</v>
      </c>
      <c r="R2077" s="209">
        <v>5.1654999999999998</v>
      </c>
      <c r="S2077" s="209">
        <v>0.503</v>
      </c>
      <c r="T2077" s="209">
        <v>0.49099999999999999</v>
      </c>
      <c r="U2077" s="209">
        <v>0.48299999999999998</v>
      </c>
      <c r="V2077" s="209">
        <v>0.48299999999999998</v>
      </c>
      <c r="W2077" s="209">
        <v>0</v>
      </c>
      <c r="X2077" s="209" t="s">
        <v>1052</v>
      </c>
      <c r="Y2077" s="209" t="s">
        <v>89</v>
      </c>
      <c r="Z2077" s="209" t="s">
        <v>198</v>
      </c>
    </row>
    <row r="2078" spans="1:26" s="209" customFormat="1" ht="16.5" customHeight="1" x14ac:dyDescent="0.25">
      <c r="A2078" s="207">
        <v>4132</v>
      </c>
      <c r="B2078" s="208">
        <v>43104</v>
      </c>
      <c r="C2078" s="209" t="s">
        <v>1082</v>
      </c>
      <c r="D2078" s="209">
        <v>71.8</v>
      </c>
      <c r="E2078" s="209">
        <v>41</v>
      </c>
      <c r="F2078" s="209" t="s">
        <v>291</v>
      </c>
      <c r="G2078" s="209">
        <v>521333</v>
      </c>
      <c r="H2078" s="209">
        <v>13160</v>
      </c>
      <c r="I2078" s="209">
        <v>17</v>
      </c>
      <c r="J2078" s="209">
        <v>114</v>
      </c>
      <c r="K2078" s="209">
        <v>114</v>
      </c>
      <c r="L2078" s="209">
        <v>14.2</v>
      </c>
      <c r="M2078" s="209">
        <v>0.97117364447494858</v>
      </c>
      <c r="N2078" s="209">
        <v>2.0432000000000001</v>
      </c>
      <c r="O2078" s="209">
        <v>1.9844999999999999</v>
      </c>
      <c r="P2078" s="209">
        <v>1.776</v>
      </c>
      <c r="Q2078" s="209">
        <v>1.694</v>
      </c>
      <c r="R2078" s="209">
        <v>5.1654999999999998</v>
      </c>
      <c r="S2078" s="209">
        <v>0.44900000000000001</v>
      </c>
      <c r="T2078" s="209">
        <v>0.441</v>
      </c>
      <c r="U2078" s="209">
        <v>0.432</v>
      </c>
      <c r="V2078" s="209">
        <v>0.432</v>
      </c>
      <c r="W2078" s="209">
        <v>0</v>
      </c>
      <c r="X2078" s="209" t="s">
        <v>1052</v>
      </c>
      <c r="Y2078" s="209" t="s">
        <v>89</v>
      </c>
      <c r="Z2078" s="209" t="s">
        <v>198</v>
      </c>
    </row>
    <row r="2079" spans="1:26" s="209" customFormat="1" ht="16.5" customHeight="1" x14ac:dyDescent="0.25">
      <c r="A2079" s="207">
        <v>4131</v>
      </c>
      <c r="B2079" s="208">
        <v>43104</v>
      </c>
      <c r="C2079" s="209" t="s">
        <v>1090</v>
      </c>
      <c r="D2079" s="209">
        <v>70.5</v>
      </c>
      <c r="E2079" s="209">
        <v>36</v>
      </c>
      <c r="F2079" s="209" t="s">
        <v>291</v>
      </c>
      <c r="G2079" s="209">
        <v>521333</v>
      </c>
      <c r="H2079" s="209">
        <v>13160</v>
      </c>
      <c r="I2079" s="209">
        <v>17.100000000000001</v>
      </c>
      <c r="J2079" s="209">
        <v>114</v>
      </c>
      <c r="K2079" s="209">
        <v>114</v>
      </c>
      <c r="L2079" s="209">
        <v>14.3</v>
      </c>
      <c r="M2079" s="209">
        <v>0.97050754458161859</v>
      </c>
      <c r="N2079" s="209">
        <v>1.9934000000000001</v>
      </c>
      <c r="O2079" s="209">
        <v>1.9802999999999999</v>
      </c>
      <c r="P2079" s="209">
        <v>1.64</v>
      </c>
      <c r="Q2079" s="209">
        <v>1.591</v>
      </c>
      <c r="R2079" s="209">
        <v>5.1654999999999998</v>
      </c>
      <c r="S2079" s="209">
        <v>0.42499999999999999</v>
      </c>
      <c r="T2079" s="209">
        <v>0.41499999999999998</v>
      </c>
      <c r="U2079" s="209">
        <v>0.40799999999999997</v>
      </c>
      <c r="V2079" s="209">
        <v>0.40799999999999997</v>
      </c>
      <c r="W2079" s="209">
        <v>0</v>
      </c>
      <c r="X2079" s="209" t="s">
        <v>1052</v>
      </c>
      <c r="Y2079" s="209" t="s">
        <v>89</v>
      </c>
      <c r="Z2079" s="209" t="s">
        <v>198</v>
      </c>
    </row>
    <row r="2080" spans="1:26" s="209" customFormat="1" ht="16.5" customHeight="1" x14ac:dyDescent="0.25">
      <c r="A2080" s="207">
        <v>4130</v>
      </c>
      <c r="B2080" s="208">
        <v>43104</v>
      </c>
      <c r="C2080" s="209" t="s">
        <v>418</v>
      </c>
      <c r="D2080" s="209">
        <v>70.5</v>
      </c>
      <c r="E2080" s="209">
        <v>36</v>
      </c>
      <c r="F2080" s="209" t="s">
        <v>291</v>
      </c>
      <c r="G2080" s="209">
        <v>521333</v>
      </c>
      <c r="H2080" s="209">
        <v>13160</v>
      </c>
      <c r="I2080" s="209">
        <v>17.100000000000001</v>
      </c>
      <c r="J2080" s="209">
        <v>114</v>
      </c>
      <c r="K2080" s="209">
        <v>114</v>
      </c>
      <c r="L2080" s="209">
        <v>14.3</v>
      </c>
      <c r="M2080" s="209">
        <v>0.97050754458161859</v>
      </c>
      <c r="N2080" s="209">
        <v>2.1953999999999998</v>
      </c>
      <c r="O2080" s="209">
        <v>1.9834000000000001</v>
      </c>
      <c r="P2080" s="209">
        <v>2.2189999999999999</v>
      </c>
      <c r="Q2080" s="209">
        <v>1.958</v>
      </c>
      <c r="R2080" s="209">
        <v>5.1654999999999998</v>
      </c>
      <c r="S2080" s="209">
        <v>0.52200000000000002</v>
      </c>
      <c r="T2080" s="209">
        <v>0.51</v>
      </c>
      <c r="U2080" s="209">
        <v>0.501</v>
      </c>
      <c r="V2080" s="209">
        <v>0.501</v>
      </c>
      <c r="W2080" s="209">
        <v>0</v>
      </c>
      <c r="X2080" s="209" t="s">
        <v>1052</v>
      </c>
      <c r="Y2080" s="209" t="s">
        <v>89</v>
      </c>
      <c r="Z2080" s="209" t="s">
        <v>198</v>
      </c>
    </row>
    <row r="2081" spans="1:26" s="213" customFormat="1" ht="16.5" customHeight="1" x14ac:dyDescent="0.25">
      <c r="A2081" s="211">
        <v>4129</v>
      </c>
      <c r="B2081" s="212">
        <v>43104</v>
      </c>
      <c r="C2081" s="213" t="s">
        <v>1089</v>
      </c>
      <c r="D2081" s="213">
        <v>67.599999999999994</v>
      </c>
      <c r="E2081" s="213">
        <v>49</v>
      </c>
      <c r="F2081" s="213" t="s">
        <v>291</v>
      </c>
      <c r="G2081" s="213">
        <v>521333</v>
      </c>
      <c r="H2081" s="213">
        <v>13160</v>
      </c>
      <c r="I2081" s="213">
        <v>17</v>
      </c>
      <c r="J2081" s="213">
        <v>114</v>
      </c>
      <c r="K2081" s="213">
        <v>114</v>
      </c>
      <c r="L2081" s="213">
        <v>14.2</v>
      </c>
      <c r="M2081" s="213">
        <v>0.97117364447494858</v>
      </c>
      <c r="N2081" s="213">
        <v>2.0562999999999998</v>
      </c>
      <c r="O2081" s="213">
        <v>2.2843</v>
      </c>
      <c r="P2081" s="213">
        <v>1.919</v>
      </c>
      <c r="Q2081" s="213">
        <v>2.0870000000000002</v>
      </c>
      <c r="R2081" s="213">
        <v>5.1654999999999998</v>
      </c>
      <c r="S2081" s="213">
        <v>0.48199999999999998</v>
      </c>
      <c r="T2081" s="213">
        <v>0.47199999999999998</v>
      </c>
      <c r="U2081" s="213">
        <v>0.46300000000000002</v>
      </c>
      <c r="V2081" s="213">
        <v>0.46300000000000002</v>
      </c>
      <c r="W2081" s="213">
        <v>0</v>
      </c>
      <c r="X2081" s="213" t="s">
        <v>1052</v>
      </c>
      <c r="Y2081" s="213" t="s">
        <v>89</v>
      </c>
      <c r="Z2081" s="213" t="s">
        <v>198</v>
      </c>
    </row>
    <row r="2082" spans="1:26" s="209" customFormat="1" ht="16.5" customHeight="1" x14ac:dyDescent="0.25">
      <c r="A2082" s="207">
        <v>4128</v>
      </c>
      <c r="B2082" s="208">
        <v>43104</v>
      </c>
      <c r="C2082" s="209" t="s">
        <v>1077</v>
      </c>
      <c r="D2082" s="209">
        <v>67.599999999999994</v>
      </c>
      <c r="E2082" s="209">
        <v>49</v>
      </c>
      <c r="F2082" s="209" t="s">
        <v>291</v>
      </c>
      <c r="G2082" s="209">
        <v>521333</v>
      </c>
      <c r="H2082" s="209">
        <v>13160</v>
      </c>
      <c r="I2082" s="209">
        <v>16.899999999999999</v>
      </c>
      <c r="J2082" s="209">
        <v>114</v>
      </c>
      <c r="K2082" s="209">
        <v>114</v>
      </c>
      <c r="L2082" s="209">
        <v>14.1</v>
      </c>
      <c r="M2082" s="209">
        <v>0.97184065934065933</v>
      </c>
      <c r="N2082" s="209">
        <v>2.1732</v>
      </c>
      <c r="O2082" s="209">
        <v>2.0745</v>
      </c>
      <c r="P2082" s="209">
        <v>2.3479999999999999</v>
      </c>
      <c r="Q2082" s="209">
        <v>2.2810000000000001</v>
      </c>
      <c r="R2082" s="209">
        <v>5.1654999999999998</v>
      </c>
      <c r="S2082" s="209">
        <v>0.55800000000000005</v>
      </c>
      <c r="T2082" s="209">
        <v>0.56799999999999995</v>
      </c>
      <c r="U2082" s="209">
        <v>0.54700000000000004</v>
      </c>
      <c r="V2082" s="209">
        <v>0.54700000000000004</v>
      </c>
      <c r="W2082" s="209">
        <v>0</v>
      </c>
      <c r="X2082" s="209" t="s">
        <v>1052</v>
      </c>
      <c r="Y2082" s="209" t="s">
        <v>89</v>
      </c>
      <c r="Z2082" s="209" t="s">
        <v>198</v>
      </c>
    </row>
    <row r="2083" spans="1:26" s="209" customFormat="1" ht="16.5" customHeight="1" x14ac:dyDescent="0.25">
      <c r="A2083" s="207">
        <v>4127</v>
      </c>
      <c r="B2083" s="208">
        <v>43104</v>
      </c>
      <c r="C2083" s="209" t="s">
        <v>1033</v>
      </c>
      <c r="D2083" s="209">
        <v>67.599999999999994</v>
      </c>
      <c r="E2083" s="209">
        <v>49</v>
      </c>
      <c r="F2083" s="209" t="s">
        <v>193</v>
      </c>
      <c r="G2083" s="209">
        <v>625212</v>
      </c>
      <c r="H2083" s="209">
        <v>13160</v>
      </c>
      <c r="I2083" s="209">
        <v>22.8</v>
      </c>
      <c r="J2083" s="209">
        <v>114</v>
      </c>
      <c r="K2083" s="209">
        <v>114</v>
      </c>
      <c r="L2083" s="209">
        <v>19.600000000000001</v>
      </c>
      <c r="M2083" s="209">
        <v>0.93646591661151557</v>
      </c>
      <c r="N2083" s="209">
        <v>5.0936000000000003</v>
      </c>
      <c r="O2083" s="209">
        <v>5.1727999999999996</v>
      </c>
      <c r="P2083" s="209">
        <v>0.56100000000000005</v>
      </c>
      <c r="Q2083" s="209">
        <v>0.51100000000000001</v>
      </c>
      <c r="R2083" s="209">
        <v>5.1654999999999998</v>
      </c>
      <c r="S2083" s="209">
        <v>5.7000000000000002E-2</v>
      </c>
      <c r="T2083" s="209">
        <v>5.0999999999999997E-2</v>
      </c>
      <c r="U2083" s="209">
        <v>5.0999999999999997E-2</v>
      </c>
      <c r="V2083" s="209">
        <v>5.0999999999999997E-2</v>
      </c>
      <c r="W2083" s="209">
        <v>0</v>
      </c>
      <c r="X2083" s="209" t="s">
        <v>1052</v>
      </c>
      <c r="Y2083" s="209" t="s">
        <v>89</v>
      </c>
      <c r="Z2083" s="209" t="s">
        <v>198</v>
      </c>
    </row>
    <row r="2084" spans="1:26" s="209" customFormat="1" ht="16.5" customHeight="1" x14ac:dyDescent="0.25">
      <c r="A2084" s="207">
        <v>4126</v>
      </c>
      <c r="B2084" s="208">
        <v>43104</v>
      </c>
      <c r="C2084" s="209" t="s">
        <v>903</v>
      </c>
      <c r="D2084" s="209">
        <v>67.599999999999994</v>
      </c>
      <c r="E2084" s="209">
        <v>49</v>
      </c>
      <c r="F2084" s="209" t="s">
        <v>291</v>
      </c>
      <c r="G2084" s="209">
        <v>521333</v>
      </c>
      <c r="H2084" s="209">
        <v>13160</v>
      </c>
      <c r="I2084" s="209">
        <v>17</v>
      </c>
      <c r="J2084" s="209">
        <v>114.5</v>
      </c>
      <c r="K2084" s="209">
        <v>114.5</v>
      </c>
      <c r="L2084" s="209">
        <v>14.2</v>
      </c>
      <c r="M2084" s="209">
        <v>0.97117364447494858</v>
      </c>
      <c r="N2084" s="209">
        <v>2.0543</v>
      </c>
      <c r="O2084" s="209">
        <v>1.9976</v>
      </c>
      <c r="P2084" s="209">
        <v>2.4980000000000002</v>
      </c>
      <c r="Q2084" s="209">
        <v>2.367</v>
      </c>
      <c r="R2084" s="209">
        <v>5.1654999999999998</v>
      </c>
      <c r="S2084" s="209">
        <v>0.628</v>
      </c>
      <c r="T2084" s="209">
        <v>0.61199999999999999</v>
      </c>
      <c r="U2084" s="209">
        <v>0.60199999999999998</v>
      </c>
      <c r="V2084" s="209">
        <v>0.60199999999999998</v>
      </c>
      <c r="W2084" s="209">
        <v>0</v>
      </c>
      <c r="X2084" s="209" t="s">
        <v>1052</v>
      </c>
      <c r="Y2084" s="209" t="s">
        <v>89</v>
      </c>
      <c r="Z2084" s="209" t="s">
        <v>198</v>
      </c>
    </row>
    <row r="2085" spans="1:26" s="209" customFormat="1" ht="16.5" customHeight="1" x14ac:dyDescent="0.25">
      <c r="A2085" s="207">
        <v>4125</v>
      </c>
      <c r="B2085" s="208">
        <v>43104</v>
      </c>
      <c r="C2085" s="209" t="s">
        <v>250</v>
      </c>
      <c r="D2085" s="209">
        <v>67.599999999999994</v>
      </c>
      <c r="E2085" s="209">
        <v>49</v>
      </c>
      <c r="F2085" s="209" t="s">
        <v>291</v>
      </c>
      <c r="G2085" s="209">
        <v>521333</v>
      </c>
      <c r="H2085" s="209">
        <v>13160</v>
      </c>
      <c r="I2085" s="209">
        <v>34.5</v>
      </c>
      <c r="J2085" s="209">
        <v>78.5</v>
      </c>
      <c r="K2085" s="209">
        <v>78.5</v>
      </c>
      <c r="L2085" s="209">
        <v>32.9</v>
      </c>
      <c r="M2085" s="209">
        <v>0.86070559610705588</v>
      </c>
      <c r="N2085" s="209">
        <v>5.2420999999999998</v>
      </c>
      <c r="O2085" s="209">
        <v>5.2034000000000002</v>
      </c>
      <c r="P2085" s="209">
        <v>0.42599999999999999</v>
      </c>
      <c r="Q2085" s="209">
        <v>0.36299999999999999</v>
      </c>
      <c r="R2085" s="209">
        <v>5.1654999999999998</v>
      </c>
      <c r="S2085" s="209">
        <v>4.2000000000000003E-2</v>
      </c>
      <c r="T2085" s="209">
        <v>3.5999999999999997E-2</v>
      </c>
      <c r="U2085" s="209">
        <v>3.4000000000000002E-2</v>
      </c>
      <c r="V2085" s="209">
        <v>3.4000000000000002E-2</v>
      </c>
      <c r="W2085" s="209">
        <v>0</v>
      </c>
      <c r="X2085" s="209" t="s">
        <v>1052</v>
      </c>
      <c r="Y2085" s="209" t="s">
        <v>89</v>
      </c>
      <c r="Z2085" s="209" t="s">
        <v>207</v>
      </c>
    </row>
    <row r="2086" spans="1:26" s="209" customFormat="1" ht="16.5" customHeight="1" x14ac:dyDescent="0.25">
      <c r="A2086" s="207">
        <v>4124</v>
      </c>
      <c r="B2086" s="208">
        <v>43104</v>
      </c>
      <c r="C2086" s="209" t="s">
        <v>258</v>
      </c>
      <c r="D2086" s="209">
        <v>67.599999999999994</v>
      </c>
      <c r="E2086" s="209">
        <v>49</v>
      </c>
      <c r="F2086" s="209" t="s">
        <v>187</v>
      </c>
      <c r="G2086" s="209">
        <v>916148</v>
      </c>
      <c r="H2086" s="209">
        <v>13160</v>
      </c>
      <c r="I2086" s="209">
        <v>34.200000000000003</v>
      </c>
      <c r="J2086" s="209">
        <v>78.5</v>
      </c>
      <c r="K2086" s="209">
        <v>78.5</v>
      </c>
      <c r="L2086" s="209">
        <v>32.6</v>
      </c>
      <c r="M2086" s="209">
        <v>0.86227909811090797</v>
      </c>
      <c r="N2086" s="209">
        <v>5.0122999999999998</v>
      </c>
      <c r="O2086" s="209">
        <v>4.8925999999999998</v>
      </c>
      <c r="P2086" s="209">
        <v>0.30099999999999999</v>
      </c>
      <c r="Q2086" s="209">
        <v>0.218</v>
      </c>
      <c r="R2086" s="209">
        <v>5.1654999999999998</v>
      </c>
      <c r="S2086" s="209">
        <v>3.1E-2</v>
      </c>
      <c r="T2086" s="209">
        <v>2.3E-2</v>
      </c>
      <c r="U2086" s="209">
        <v>2.3E-2</v>
      </c>
      <c r="V2086" s="209">
        <v>2.3E-2</v>
      </c>
      <c r="W2086" s="209">
        <v>0</v>
      </c>
      <c r="X2086" s="209" t="s">
        <v>1052</v>
      </c>
      <c r="Y2086" s="209" t="s">
        <v>89</v>
      </c>
      <c r="Z2086" s="209" t="s">
        <v>207</v>
      </c>
    </row>
    <row r="2087" spans="1:26" s="213" customFormat="1" ht="16.5" customHeight="1" x14ac:dyDescent="0.25">
      <c r="A2087" s="211">
        <v>4123</v>
      </c>
      <c r="B2087" s="212">
        <v>43104</v>
      </c>
      <c r="C2087" s="213" t="s">
        <v>315</v>
      </c>
      <c r="D2087" s="213">
        <v>67.599999999999994</v>
      </c>
      <c r="E2087" s="213">
        <v>49</v>
      </c>
      <c r="F2087" s="213" t="s">
        <v>187</v>
      </c>
      <c r="G2087" s="213">
        <v>916148</v>
      </c>
      <c r="H2087" s="213">
        <v>13160</v>
      </c>
      <c r="I2087" s="213">
        <v>34.4</v>
      </c>
      <c r="J2087" s="213">
        <v>80</v>
      </c>
      <c r="K2087" s="213">
        <v>80</v>
      </c>
      <c r="L2087" s="213">
        <v>32.6</v>
      </c>
      <c r="M2087" s="213">
        <v>0.86227909811090797</v>
      </c>
      <c r="N2087" s="213">
        <v>5.1833999999999998</v>
      </c>
      <c r="O2087" s="213">
        <v>4.9564000000000004</v>
      </c>
      <c r="P2087" s="213">
        <v>0.191</v>
      </c>
      <c r="Q2087" s="213">
        <v>0.14399999999999999</v>
      </c>
      <c r="R2087" s="213">
        <v>5.1654999999999998</v>
      </c>
      <c r="S2087" s="213">
        <v>1.9E-2</v>
      </c>
      <c r="T2087" s="213">
        <v>1.4999999999999999E-2</v>
      </c>
      <c r="U2087" s="213">
        <v>1.4999999999999999E-2</v>
      </c>
      <c r="V2087" s="213">
        <v>1.4999999999999999E-2</v>
      </c>
      <c r="W2087" s="213">
        <v>0</v>
      </c>
      <c r="X2087" s="213" t="s">
        <v>1052</v>
      </c>
      <c r="Y2087" s="213" t="s">
        <v>89</v>
      </c>
      <c r="Z2087" s="213" t="s">
        <v>207</v>
      </c>
    </row>
    <row r="2088" spans="1:26" s="209" customFormat="1" ht="16.5" customHeight="1" x14ac:dyDescent="0.25">
      <c r="A2088" s="207">
        <v>4122</v>
      </c>
      <c r="B2088" s="208">
        <v>43104</v>
      </c>
      <c r="C2088" s="209" t="s">
        <v>828</v>
      </c>
      <c r="D2088" s="209">
        <v>67.599999999999994</v>
      </c>
      <c r="E2088" s="209">
        <v>49</v>
      </c>
      <c r="F2088" s="209" t="s">
        <v>291</v>
      </c>
      <c r="G2088" s="209">
        <v>521333</v>
      </c>
      <c r="H2088" s="209">
        <v>13160</v>
      </c>
      <c r="I2088" s="209">
        <v>16.899999999999999</v>
      </c>
      <c r="J2088" s="209">
        <v>114</v>
      </c>
      <c r="K2088" s="209">
        <v>114</v>
      </c>
      <c r="L2088" s="209">
        <v>14.1</v>
      </c>
      <c r="M2088" s="209">
        <v>0.97184065934065933</v>
      </c>
      <c r="N2088" s="209">
        <v>2.1825999999999999</v>
      </c>
      <c r="O2088" s="209">
        <v>1.9341999999999999</v>
      </c>
      <c r="P2088" s="209">
        <v>2.0030000000000001</v>
      </c>
      <c r="Q2088" s="209">
        <v>1.79</v>
      </c>
      <c r="R2088" s="209">
        <v>5.1654999999999998</v>
      </c>
      <c r="S2088" s="209">
        <v>0.47399999999999998</v>
      </c>
      <c r="T2088" s="209">
        <v>0.47799999999999998</v>
      </c>
      <c r="U2088" s="209">
        <v>0.46300000000000002</v>
      </c>
      <c r="V2088" s="209">
        <v>0.46300000000000002</v>
      </c>
      <c r="W2088" s="209">
        <v>0</v>
      </c>
      <c r="X2088" s="209" t="s">
        <v>1052</v>
      </c>
      <c r="Y2088" s="209" t="s">
        <v>89</v>
      </c>
      <c r="Z2088" s="209" t="s">
        <v>198</v>
      </c>
    </row>
    <row r="2089" spans="1:26" s="216" customFormat="1" ht="16.5" customHeight="1" x14ac:dyDescent="0.25">
      <c r="A2089" s="214">
        <v>4121</v>
      </c>
      <c r="B2089" s="215">
        <v>43104</v>
      </c>
      <c r="C2089" s="216" t="s">
        <v>628</v>
      </c>
      <c r="D2089" s="216">
        <v>67.599999999999994</v>
      </c>
      <c r="E2089" s="216">
        <v>49</v>
      </c>
      <c r="F2089" s="216" t="s">
        <v>187</v>
      </c>
      <c r="G2089" s="216">
        <v>916148</v>
      </c>
      <c r="H2089" s="216">
        <v>13160</v>
      </c>
      <c r="I2089" s="216">
        <v>33.799999999999997</v>
      </c>
      <c r="J2089" s="216">
        <v>75</v>
      </c>
      <c r="K2089" s="216">
        <v>75</v>
      </c>
      <c r="L2089" s="216">
        <v>32.5</v>
      </c>
      <c r="M2089" s="216">
        <v>0.86280487804878048</v>
      </c>
      <c r="N2089" s="216">
        <v>5.2122999999999999</v>
      </c>
      <c r="O2089" s="216">
        <v>5.1734</v>
      </c>
      <c r="P2089" s="216">
        <v>0.21199999999999999</v>
      </c>
      <c r="Q2089" s="216">
        <v>0.19</v>
      </c>
      <c r="R2089" s="216">
        <v>5.1654999999999998</v>
      </c>
      <c r="S2089" s="216">
        <v>2.1000000000000001E-2</v>
      </c>
      <c r="T2089" s="216">
        <v>1.9E-2</v>
      </c>
      <c r="U2089" s="216">
        <v>1.7000000000000001E-2</v>
      </c>
      <c r="V2089" s="216">
        <v>1.7000000000000001E-2</v>
      </c>
      <c r="W2089" s="216">
        <v>0</v>
      </c>
      <c r="X2089" s="216" t="s">
        <v>1052</v>
      </c>
      <c r="Y2089" s="216" t="s">
        <v>89</v>
      </c>
      <c r="Z2089" s="216" t="s">
        <v>207</v>
      </c>
    </row>
    <row r="2090" spans="1:26" s="209" customFormat="1" ht="16.5" customHeight="1" x14ac:dyDescent="0.25">
      <c r="A2090" s="207">
        <v>4120</v>
      </c>
      <c r="B2090" s="208">
        <v>43104</v>
      </c>
      <c r="C2090" s="209" t="s">
        <v>372</v>
      </c>
      <c r="D2090" s="209">
        <v>67.8</v>
      </c>
      <c r="E2090" s="209">
        <v>62</v>
      </c>
      <c r="F2090" s="209" t="s">
        <v>187</v>
      </c>
      <c r="G2090" s="209">
        <v>916148</v>
      </c>
      <c r="H2090" s="209">
        <v>13160</v>
      </c>
      <c r="I2090" s="209">
        <v>34.299999999999997</v>
      </c>
      <c r="J2090" s="209">
        <v>78</v>
      </c>
      <c r="K2090" s="209">
        <v>78</v>
      </c>
      <c r="L2090" s="209">
        <v>32.700000000000003</v>
      </c>
      <c r="M2090" s="209">
        <v>0.86175395858708903</v>
      </c>
      <c r="N2090" s="209">
        <v>5.0122999999999998</v>
      </c>
      <c r="O2090" s="209">
        <v>5.1638000000000002</v>
      </c>
      <c r="P2090" s="209">
        <v>0.20399999999999999</v>
      </c>
      <c r="Q2090" s="209">
        <v>0.17</v>
      </c>
      <c r="R2090" s="209">
        <v>5.1654999999999998</v>
      </c>
      <c r="S2090" s="209">
        <v>2.1000000000000001E-2</v>
      </c>
      <c r="T2090" s="209">
        <v>1.7000000000000001E-2</v>
      </c>
      <c r="U2090" s="209">
        <v>1.6E-2</v>
      </c>
      <c r="V2090" s="209">
        <v>1.6E-2</v>
      </c>
      <c r="W2090" s="209">
        <v>0</v>
      </c>
      <c r="X2090" s="209" t="s">
        <v>1052</v>
      </c>
      <c r="Y2090" s="209" t="s">
        <v>89</v>
      </c>
      <c r="Z2090" s="209" t="s">
        <v>207</v>
      </c>
    </row>
    <row r="2091" spans="1:26" s="209" customFormat="1" ht="16.5" customHeight="1" x14ac:dyDescent="0.25">
      <c r="A2091" s="207">
        <v>4119</v>
      </c>
      <c r="B2091" s="208">
        <v>43104</v>
      </c>
      <c r="C2091" s="209" t="s">
        <v>479</v>
      </c>
      <c r="D2091" s="209">
        <v>67.8</v>
      </c>
      <c r="E2091" s="209">
        <v>62</v>
      </c>
      <c r="F2091" s="209" t="s">
        <v>193</v>
      </c>
      <c r="G2091" s="209">
        <v>625212</v>
      </c>
      <c r="H2091" s="209">
        <v>13160</v>
      </c>
      <c r="I2091" s="209">
        <v>21.4</v>
      </c>
      <c r="J2091" s="209">
        <v>114</v>
      </c>
      <c r="K2091" s="209">
        <v>114</v>
      </c>
      <c r="L2091" s="209">
        <v>18.3</v>
      </c>
      <c r="M2091" s="209">
        <v>0.9445927903871828</v>
      </c>
      <c r="N2091" s="209">
        <v>5.0342000000000002</v>
      </c>
      <c r="O2091" s="209">
        <v>5.1933999999999996</v>
      </c>
      <c r="P2091" s="209">
        <v>0.44700000000000001</v>
      </c>
      <c r="Q2091" s="209">
        <v>0.42199999999999999</v>
      </c>
      <c r="R2091" s="209">
        <v>5.1654999999999998</v>
      </c>
      <c r="S2091" s="209">
        <v>4.5999999999999999E-2</v>
      </c>
      <c r="T2091" s="209">
        <v>4.2000000000000003E-2</v>
      </c>
      <c r="U2091" s="209">
        <v>4.2000000000000003E-2</v>
      </c>
      <c r="V2091" s="209">
        <v>4.2000000000000003E-2</v>
      </c>
      <c r="W2091" s="209">
        <v>0</v>
      </c>
      <c r="X2091" s="209" t="s">
        <v>1052</v>
      </c>
      <c r="Y2091" s="209" t="s">
        <v>89</v>
      </c>
      <c r="Z2091" s="209" t="s">
        <v>198</v>
      </c>
    </row>
    <row r="2092" spans="1:26" s="209" customFormat="1" ht="16.5" customHeight="1" x14ac:dyDescent="0.25">
      <c r="A2092" s="207">
        <v>4118</v>
      </c>
      <c r="B2092" s="208">
        <v>43104</v>
      </c>
      <c r="C2092" s="209" t="s">
        <v>782</v>
      </c>
      <c r="D2092" s="209">
        <v>67.8</v>
      </c>
      <c r="E2092" s="209">
        <v>62</v>
      </c>
      <c r="F2092" s="209" t="s">
        <v>291</v>
      </c>
      <c r="G2092" s="209">
        <v>521333</v>
      </c>
      <c r="H2092" s="209">
        <v>13160</v>
      </c>
      <c r="I2092" s="209">
        <v>17</v>
      </c>
      <c r="J2092" s="209">
        <v>114</v>
      </c>
      <c r="K2092" s="209">
        <v>114</v>
      </c>
      <c r="L2092" s="209">
        <v>14.2</v>
      </c>
      <c r="M2092" s="209">
        <v>0.97117364447494858</v>
      </c>
      <c r="N2092" s="209">
        <v>2.0432000000000001</v>
      </c>
      <c r="O2092" s="209">
        <v>1.9834000000000001</v>
      </c>
      <c r="P2092" s="209">
        <v>2.1760000000000002</v>
      </c>
      <c r="Q2092" s="209">
        <v>2.0499999999999998</v>
      </c>
      <c r="R2092" s="209">
        <v>5.1654999999999998</v>
      </c>
      <c r="S2092" s="209">
        <v>0.55000000000000004</v>
      </c>
      <c r="T2092" s="209">
        <v>0.53400000000000003</v>
      </c>
      <c r="U2092" s="209">
        <v>0.52600000000000002</v>
      </c>
      <c r="V2092" s="209">
        <v>0.52600000000000002</v>
      </c>
      <c r="W2092" s="209">
        <v>0</v>
      </c>
      <c r="X2092" s="209" t="s">
        <v>1052</v>
      </c>
      <c r="Y2092" s="209" t="s">
        <v>89</v>
      </c>
      <c r="Z2092" s="209" t="s">
        <v>198</v>
      </c>
    </row>
    <row r="2093" spans="1:26" s="209" customFormat="1" ht="16.5" customHeight="1" x14ac:dyDescent="0.25">
      <c r="A2093" s="207">
        <v>4117</v>
      </c>
      <c r="B2093" s="208">
        <v>43103</v>
      </c>
      <c r="C2093" s="209" t="s">
        <v>1088</v>
      </c>
      <c r="D2093" s="209">
        <v>67.099999999999994</v>
      </c>
      <c r="E2093" s="209">
        <v>41</v>
      </c>
      <c r="F2093" s="209" t="s">
        <v>291</v>
      </c>
      <c r="G2093" s="209">
        <v>521333</v>
      </c>
      <c r="H2093" s="209">
        <v>13160</v>
      </c>
      <c r="I2093" s="209">
        <v>16.899999999999999</v>
      </c>
      <c r="J2093" s="209">
        <v>114</v>
      </c>
      <c r="K2093" s="209">
        <v>114</v>
      </c>
      <c r="L2093" s="209">
        <v>14.1</v>
      </c>
      <c r="M2093" s="209">
        <v>0.97184065934065933</v>
      </c>
      <c r="N2093" s="209">
        <v>2.1027</v>
      </c>
      <c r="O2093" s="209">
        <v>2.0230999999999999</v>
      </c>
      <c r="P2093" s="209">
        <v>2.8759999999999999</v>
      </c>
      <c r="Q2093" s="209">
        <v>2.7440000000000002</v>
      </c>
      <c r="R2093" s="209">
        <v>5.2060000000000004</v>
      </c>
      <c r="S2093" s="209">
        <v>0.71199999999999997</v>
      </c>
      <c r="T2093" s="209">
        <v>0.70599999999999996</v>
      </c>
      <c r="U2093" s="209">
        <v>0.68899999999999995</v>
      </c>
      <c r="V2093" s="209">
        <v>0.68899999999999995</v>
      </c>
      <c r="W2093" s="209">
        <v>0</v>
      </c>
      <c r="X2093" s="209" t="s">
        <v>1052</v>
      </c>
      <c r="Y2093" s="209" t="s">
        <v>89</v>
      </c>
      <c r="Z2093" s="209" t="s">
        <v>198</v>
      </c>
    </row>
    <row r="2094" spans="1:26" s="209" customFormat="1" ht="16.5" customHeight="1" x14ac:dyDescent="0.25">
      <c r="A2094" s="207">
        <v>4116</v>
      </c>
      <c r="B2094" s="208">
        <v>43103</v>
      </c>
      <c r="C2094" s="209" t="s">
        <v>1083</v>
      </c>
      <c r="D2094" s="209">
        <v>70.7</v>
      </c>
      <c r="E2094" s="209">
        <v>48</v>
      </c>
      <c r="F2094" s="209" t="s">
        <v>291</v>
      </c>
      <c r="G2094" s="209">
        <v>521333</v>
      </c>
      <c r="H2094" s="209">
        <v>13160</v>
      </c>
      <c r="I2094" s="209">
        <v>16.899999999999999</v>
      </c>
      <c r="J2094" s="209">
        <v>114</v>
      </c>
      <c r="K2094" s="209">
        <v>114</v>
      </c>
      <c r="L2094" s="209">
        <v>14.1</v>
      </c>
      <c r="M2094" s="209">
        <v>0.97184065934065933</v>
      </c>
      <c r="N2094" s="209">
        <v>2.1023999999999998</v>
      </c>
      <c r="O2094" s="209">
        <v>1.9762999999999999</v>
      </c>
      <c r="P2094" s="209">
        <v>2.4470000000000001</v>
      </c>
      <c r="Q2094" s="209">
        <v>2.274</v>
      </c>
      <c r="R2094" s="209">
        <v>5.2060000000000004</v>
      </c>
      <c r="S2094" s="209">
        <v>0.60599999999999998</v>
      </c>
      <c r="T2094" s="209">
        <v>0.59899999999999998</v>
      </c>
      <c r="U2094" s="209">
        <v>0.58599999999999997</v>
      </c>
      <c r="V2094" s="209">
        <v>0.58599999999999997</v>
      </c>
      <c r="W2094" s="209">
        <v>0</v>
      </c>
      <c r="X2094" s="209" t="s">
        <v>1052</v>
      </c>
      <c r="Y2094" s="209" t="s">
        <v>89</v>
      </c>
      <c r="Z2094" s="209" t="s">
        <v>198</v>
      </c>
    </row>
    <row r="2095" spans="1:26" s="209" customFormat="1" ht="16.5" customHeight="1" x14ac:dyDescent="0.25">
      <c r="A2095" s="207">
        <v>4115</v>
      </c>
      <c r="B2095" s="208">
        <v>43103</v>
      </c>
      <c r="C2095" s="209" t="s">
        <v>1082</v>
      </c>
      <c r="D2095" s="209">
        <v>70.7</v>
      </c>
      <c r="E2095" s="209">
        <v>48</v>
      </c>
      <c r="F2095" s="209" t="s">
        <v>291</v>
      </c>
      <c r="G2095" s="209">
        <v>521333</v>
      </c>
      <c r="H2095" s="209">
        <v>13160</v>
      </c>
      <c r="I2095" s="209">
        <v>16.899999999999999</v>
      </c>
      <c r="J2095" s="209">
        <v>114.5</v>
      </c>
      <c r="K2095" s="209">
        <v>114.5</v>
      </c>
      <c r="L2095" s="209">
        <v>14.1</v>
      </c>
      <c r="M2095" s="209">
        <v>0.97184065934065933</v>
      </c>
      <c r="N2095" s="209">
        <v>2.0129000000000001</v>
      </c>
      <c r="O2095" s="209">
        <v>1.9983</v>
      </c>
      <c r="P2095" s="209">
        <v>2.069</v>
      </c>
      <c r="Q2095" s="209">
        <v>2.0110000000000001</v>
      </c>
      <c r="R2095" s="209">
        <v>5.2060000000000004</v>
      </c>
      <c r="S2095" s="209">
        <v>0.53500000000000003</v>
      </c>
      <c r="T2095" s="209">
        <v>0.52400000000000002</v>
      </c>
      <c r="U2095" s="209">
        <v>0.51500000000000001</v>
      </c>
      <c r="V2095" s="209">
        <v>0.51500000000000001</v>
      </c>
      <c r="W2095" s="209">
        <v>0</v>
      </c>
      <c r="X2095" s="209" t="s">
        <v>1052</v>
      </c>
      <c r="Y2095" s="209" t="s">
        <v>89</v>
      </c>
      <c r="Z2095" s="209" t="s">
        <v>198</v>
      </c>
    </row>
    <row r="2096" spans="1:26" s="209" customFormat="1" ht="16.5" customHeight="1" x14ac:dyDescent="0.25">
      <c r="A2096" s="207">
        <v>4114</v>
      </c>
      <c r="B2096" s="208">
        <v>43103</v>
      </c>
      <c r="C2096" s="209" t="s">
        <v>1087</v>
      </c>
      <c r="D2096" s="209">
        <v>70.7</v>
      </c>
      <c r="E2096" s="209">
        <v>48</v>
      </c>
      <c r="F2096" s="209" t="s">
        <v>291</v>
      </c>
      <c r="G2096" s="209">
        <v>521333</v>
      </c>
      <c r="H2096" s="209">
        <v>13160</v>
      </c>
      <c r="I2096" s="209">
        <v>16.8</v>
      </c>
      <c r="J2096" s="209">
        <v>114</v>
      </c>
      <c r="K2096" s="209">
        <v>114</v>
      </c>
      <c r="L2096" s="209">
        <v>14</v>
      </c>
      <c r="M2096" s="209">
        <v>0.97250859106529208</v>
      </c>
      <c r="N2096" s="209">
        <v>2.1282999999999999</v>
      </c>
      <c r="O2096" s="209">
        <v>2.0975999999999999</v>
      </c>
      <c r="P2096" s="209">
        <v>2.101</v>
      </c>
      <c r="Q2096" s="209">
        <v>2.0150000000000001</v>
      </c>
      <c r="R2096" s="209">
        <v>5.2060000000000004</v>
      </c>
      <c r="S2096" s="209">
        <v>0.51400000000000001</v>
      </c>
      <c r="T2096" s="209">
        <v>0.5</v>
      </c>
      <c r="U2096" s="209">
        <v>0.49299999999999999</v>
      </c>
      <c r="V2096" s="209">
        <v>0.49299999999999999</v>
      </c>
      <c r="W2096" s="209">
        <v>0</v>
      </c>
      <c r="X2096" s="209" t="s">
        <v>1052</v>
      </c>
      <c r="Y2096" s="209" t="s">
        <v>89</v>
      </c>
      <c r="Z2096" s="209" t="s">
        <v>198</v>
      </c>
    </row>
    <row r="2097" spans="1:26" s="209" customFormat="1" ht="16.5" customHeight="1" x14ac:dyDescent="0.25">
      <c r="A2097" s="207">
        <v>4113</v>
      </c>
      <c r="B2097" s="208">
        <v>43103</v>
      </c>
      <c r="C2097" s="209" t="s">
        <v>1086</v>
      </c>
      <c r="D2097" s="209">
        <v>70.7</v>
      </c>
      <c r="E2097" s="209">
        <v>48</v>
      </c>
      <c r="F2097" s="209" t="s">
        <v>291</v>
      </c>
      <c r="G2097" s="209">
        <v>521333</v>
      </c>
      <c r="H2097" s="209">
        <v>13160</v>
      </c>
      <c r="I2097" s="209">
        <v>16.8</v>
      </c>
      <c r="J2097" s="209">
        <v>114</v>
      </c>
      <c r="K2097" s="209">
        <v>114</v>
      </c>
      <c r="L2097" s="209">
        <v>14</v>
      </c>
      <c r="M2097" s="209">
        <v>0.97250859106529208</v>
      </c>
      <c r="N2097" s="209">
        <v>2.0451999999999999</v>
      </c>
      <c r="O2097" s="209">
        <v>1.9823</v>
      </c>
      <c r="P2097" s="209">
        <v>2.9460000000000002</v>
      </c>
      <c r="Q2097" s="209">
        <v>2.9169999999999998</v>
      </c>
      <c r="R2097" s="209">
        <v>5.2060000000000004</v>
      </c>
      <c r="S2097" s="209">
        <v>0.75</v>
      </c>
      <c r="T2097" s="209">
        <v>0.76600000000000001</v>
      </c>
      <c r="U2097" s="209">
        <v>0.73699999999999999</v>
      </c>
      <c r="V2097" s="209">
        <v>0.73699999999999999</v>
      </c>
      <c r="W2097" s="209">
        <v>0</v>
      </c>
      <c r="X2097" s="209" t="s">
        <v>1052</v>
      </c>
      <c r="Y2097" s="209" t="s">
        <v>89</v>
      </c>
      <c r="Z2097" s="209" t="s">
        <v>198</v>
      </c>
    </row>
    <row r="2098" spans="1:26" s="213" customFormat="1" ht="16.5" customHeight="1" x14ac:dyDescent="0.25">
      <c r="A2098" s="211">
        <v>4112</v>
      </c>
      <c r="B2098" s="212">
        <v>43103</v>
      </c>
      <c r="C2098" s="213" t="s">
        <v>608</v>
      </c>
      <c r="D2098" s="213">
        <v>70.7</v>
      </c>
      <c r="E2098" s="213">
        <v>48</v>
      </c>
      <c r="F2098" s="213" t="s">
        <v>291</v>
      </c>
      <c r="G2098" s="213">
        <v>521333</v>
      </c>
      <c r="H2098" s="213">
        <v>13160</v>
      </c>
      <c r="I2098" s="213">
        <v>16.899999999999999</v>
      </c>
      <c r="J2098" s="213">
        <v>114</v>
      </c>
      <c r="K2098" s="213">
        <v>114</v>
      </c>
      <c r="L2098" s="213">
        <v>14.1</v>
      </c>
      <c r="M2098" s="213">
        <v>0.97184065934065933</v>
      </c>
      <c r="N2098" s="213">
        <v>2.1926999999999999</v>
      </c>
      <c r="O2098" s="213">
        <v>2.0125000000000002</v>
      </c>
      <c r="P2098" s="213">
        <v>2.4849999999999999</v>
      </c>
      <c r="Q2098" s="213">
        <v>2.242</v>
      </c>
      <c r="R2098" s="213">
        <v>5.2060000000000004</v>
      </c>
      <c r="S2098" s="213">
        <v>0.59</v>
      </c>
      <c r="T2098" s="213">
        <v>0.57999999999999996</v>
      </c>
      <c r="U2098" s="213">
        <v>0.56899999999999995</v>
      </c>
      <c r="V2098" s="213">
        <v>0.56899999999999995</v>
      </c>
      <c r="W2098" s="213">
        <v>0</v>
      </c>
      <c r="X2098" s="213" t="s">
        <v>1052</v>
      </c>
      <c r="Y2098" s="213" t="s">
        <v>89</v>
      </c>
      <c r="Z2098" s="213" t="s">
        <v>198</v>
      </c>
    </row>
    <row r="2099" spans="1:26" s="209" customFormat="1" ht="16.5" customHeight="1" x14ac:dyDescent="0.25">
      <c r="A2099" s="207">
        <v>4111</v>
      </c>
      <c r="B2099" s="208">
        <v>43103</v>
      </c>
      <c r="C2099" s="209" t="s">
        <v>1085</v>
      </c>
      <c r="D2099" s="209">
        <v>67.099999999999994</v>
      </c>
      <c r="E2099" s="209">
        <v>41</v>
      </c>
      <c r="F2099" s="209" t="s">
        <v>291</v>
      </c>
      <c r="G2099" s="209">
        <v>521333</v>
      </c>
      <c r="H2099" s="209">
        <v>13160</v>
      </c>
      <c r="I2099" s="209">
        <v>17</v>
      </c>
      <c r="J2099" s="209">
        <v>114.5</v>
      </c>
      <c r="K2099" s="209">
        <v>114.5</v>
      </c>
      <c r="L2099" s="209">
        <v>14.2</v>
      </c>
      <c r="M2099" s="209">
        <v>0.97117364447494858</v>
      </c>
      <c r="N2099" s="209">
        <v>2.0341999999999998</v>
      </c>
      <c r="O2099" s="209">
        <v>2.1983000000000001</v>
      </c>
      <c r="P2099" s="209">
        <v>2.7</v>
      </c>
      <c r="Q2099" s="209">
        <v>2.968</v>
      </c>
      <c r="R2099" s="209">
        <v>5.2060000000000004</v>
      </c>
      <c r="S2099" s="209">
        <v>0.69099999999999995</v>
      </c>
      <c r="T2099" s="209">
        <v>0.70299999999999996</v>
      </c>
      <c r="U2099" s="209">
        <v>0.67700000000000005</v>
      </c>
      <c r="V2099" s="209">
        <v>0.67700000000000005</v>
      </c>
      <c r="W2099" s="209">
        <v>0</v>
      </c>
      <c r="X2099" s="209" t="s">
        <v>1052</v>
      </c>
      <c r="Y2099" s="209" t="s">
        <v>89</v>
      </c>
      <c r="Z2099" s="209" t="s">
        <v>198</v>
      </c>
    </row>
    <row r="2100" spans="1:26" s="209" customFormat="1" ht="16.5" customHeight="1" x14ac:dyDescent="0.25">
      <c r="A2100" s="207">
        <v>4110</v>
      </c>
      <c r="B2100" s="208">
        <v>43103</v>
      </c>
      <c r="C2100" s="209" t="s">
        <v>1077</v>
      </c>
      <c r="D2100" s="209">
        <v>70.2</v>
      </c>
      <c r="E2100" s="209">
        <v>47</v>
      </c>
      <c r="F2100" s="209" t="s">
        <v>291</v>
      </c>
      <c r="G2100" s="209">
        <v>521333</v>
      </c>
      <c r="H2100" s="209">
        <v>13160</v>
      </c>
      <c r="I2100" s="209">
        <v>16.899999999999999</v>
      </c>
      <c r="J2100" s="209">
        <v>114</v>
      </c>
      <c r="K2100" s="209">
        <v>114</v>
      </c>
      <c r="L2100" s="209">
        <v>14.1</v>
      </c>
      <c r="M2100" s="209">
        <v>0.97184065934065933</v>
      </c>
      <c r="N2100" s="209">
        <v>2.0198</v>
      </c>
      <c r="O2100" s="209">
        <v>2.1837</v>
      </c>
      <c r="P2100" s="209">
        <v>2.351</v>
      </c>
      <c r="Q2100" s="209">
        <v>2.4710000000000001</v>
      </c>
      <c r="R2100" s="209">
        <v>5.2060000000000004</v>
      </c>
      <c r="S2100" s="209">
        <v>0.60599999999999998</v>
      </c>
      <c r="T2100" s="209">
        <v>0.58899999999999997</v>
      </c>
      <c r="U2100" s="209">
        <v>0.58099999999999996</v>
      </c>
      <c r="V2100" s="209">
        <v>0.58099999999999996</v>
      </c>
      <c r="W2100" s="209">
        <v>0</v>
      </c>
      <c r="X2100" s="209" t="s">
        <v>1052</v>
      </c>
      <c r="Y2100" s="209" t="s">
        <v>89</v>
      </c>
      <c r="Z2100" s="209" t="s">
        <v>198</v>
      </c>
    </row>
    <row r="2101" spans="1:26" s="209" customFormat="1" ht="16.5" customHeight="1" x14ac:dyDescent="0.25">
      <c r="A2101" s="207">
        <v>4109</v>
      </c>
      <c r="B2101" s="208">
        <v>43103</v>
      </c>
      <c r="C2101" s="209" t="s">
        <v>440</v>
      </c>
      <c r="D2101" s="209">
        <v>67.099999999999994</v>
      </c>
      <c r="E2101" s="209">
        <v>41</v>
      </c>
      <c r="F2101" s="209" t="s">
        <v>187</v>
      </c>
      <c r="G2101" s="209">
        <v>916148</v>
      </c>
      <c r="H2101" s="209">
        <v>13160</v>
      </c>
      <c r="I2101" s="209">
        <v>34.299999999999997</v>
      </c>
      <c r="J2101" s="209">
        <v>77</v>
      </c>
      <c r="K2101" s="209">
        <v>77</v>
      </c>
      <c r="L2101" s="209">
        <v>32.799999999999997</v>
      </c>
      <c r="M2101" s="209">
        <v>0.86122945830797315</v>
      </c>
      <c r="N2101" s="209">
        <v>4.8924000000000003</v>
      </c>
      <c r="O2101" s="209">
        <v>4.9825999999999997</v>
      </c>
      <c r="P2101" s="209">
        <v>0.31</v>
      </c>
      <c r="Q2101" s="209">
        <v>0.25800000000000001</v>
      </c>
      <c r="R2101" s="209">
        <v>5.2060000000000004</v>
      </c>
      <c r="S2101" s="209">
        <v>3.3000000000000002E-2</v>
      </c>
      <c r="T2101" s="209">
        <v>2.7E-2</v>
      </c>
      <c r="U2101" s="209">
        <v>2.5999999999999999E-2</v>
      </c>
      <c r="V2101" s="209">
        <v>2.5999999999999999E-2</v>
      </c>
      <c r="W2101" s="209">
        <v>0</v>
      </c>
      <c r="X2101" s="209" t="s">
        <v>1052</v>
      </c>
      <c r="Y2101" s="209" t="s">
        <v>89</v>
      </c>
      <c r="Z2101" s="209" t="s">
        <v>207</v>
      </c>
    </row>
    <row r="2102" spans="1:26" s="209" customFormat="1" ht="16.5" customHeight="1" x14ac:dyDescent="0.25">
      <c r="A2102" s="207">
        <v>4108</v>
      </c>
      <c r="B2102" s="208">
        <v>43103</v>
      </c>
      <c r="C2102" s="209" t="s">
        <v>266</v>
      </c>
      <c r="D2102" s="209">
        <v>67.099999999999994</v>
      </c>
      <c r="E2102" s="209">
        <v>41</v>
      </c>
      <c r="F2102" s="209" t="s">
        <v>193</v>
      </c>
      <c r="G2102" s="209">
        <v>625212</v>
      </c>
      <c r="H2102" s="209">
        <v>13160</v>
      </c>
      <c r="I2102" s="209">
        <v>21.5</v>
      </c>
      <c r="J2102" s="209">
        <v>114</v>
      </c>
      <c r="K2102" s="209">
        <v>114</v>
      </c>
      <c r="L2102" s="209">
        <v>18.399999999999999</v>
      </c>
      <c r="M2102" s="209">
        <v>0.94396264176117406</v>
      </c>
      <c r="N2102" s="209">
        <v>5.1231999999999998</v>
      </c>
      <c r="O2102" s="209">
        <v>5.0397999999999996</v>
      </c>
      <c r="P2102" s="209">
        <v>0.51200000000000001</v>
      </c>
      <c r="Q2102" s="209">
        <v>0.54200000000000004</v>
      </c>
      <c r="R2102" s="209">
        <v>5.2060000000000004</v>
      </c>
      <c r="S2102" s="209">
        <v>5.1999999999999998E-2</v>
      </c>
      <c r="T2102" s="209">
        <v>5.6000000000000001E-2</v>
      </c>
      <c r="U2102" s="209">
        <v>5.0999999999999997E-2</v>
      </c>
      <c r="V2102" s="209">
        <v>5.0999999999999997E-2</v>
      </c>
      <c r="W2102" s="209">
        <v>0</v>
      </c>
      <c r="X2102" s="209" t="s">
        <v>1052</v>
      </c>
      <c r="Y2102" s="209" t="s">
        <v>89</v>
      </c>
      <c r="Z2102" s="209" t="s">
        <v>198</v>
      </c>
    </row>
    <row r="2103" spans="1:26" s="209" customFormat="1" ht="16.5" customHeight="1" x14ac:dyDescent="0.25">
      <c r="A2103" s="207">
        <v>4107</v>
      </c>
      <c r="B2103" s="208">
        <v>43103</v>
      </c>
      <c r="C2103" s="209" t="s">
        <v>263</v>
      </c>
      <c r="D2103" s="209">
        <v>67.099999999999994</v>
      </c>
      <c r="E2103" s="209">
        <v>41</v>
      </c>
      <c r="F2103" s="209" t="s">
        <v>193</v>
      </c>
      <c r="G2103" s="209">
        <v>625212</v>
      </c>
      <c r="H2103" s="209">
        <v>13160</v>
      </c>
      <c r="I2103" s="209">
        <v>24.3</v>
      </c>
      <c r="J2103" s="209">
        <v>114.5</v>
      </c>
      <c r="K2103" s="209">
        <v>114.5</v>
      </c>
      <c r="L2103" s="209">
        <v>21</v>
      </c>
      <c r="M2103" s="209">
        <v>0.9278688524590164</v>
      </c>
      <c r="N2103" s="209">
        <v>5.0254000000000003</v>
      </c>
      <c r="O2103" s="209">
        <v>5.1826999999999996</v>
      </c>
      <c r="P2103" s="209">
        <v>0.57899999999999996</v>
      </c>
      <c r="Q2103" s="209">
        <v>0.61699999999999999</v>
      </c>
      <c r="R2103" s="209">
        <v>5.2060000000000004</v>
      </c>
      <c r="S2103" s="209">
        <v>0.06</v>
      </c>
      <c r="T2103" s="209">
        <v>6.2E-2</v>
      </c>
      <c r="U2103" s="209">
        <v>5.7000000000000002E-2</v>
      </c>
      <c r="V2103" s="209">
        <v>5.7000000000000002E-2</v>
      </c>
      <c r="W2103" s="209">
        <v>0</v>
      </c>
      <c r="X2103" s="209" t="s">
        <v>1052</v>
      </c>
      <c r="Y2103" s="209" t="s">
        <v>89</v>
      </c>
      <c r="Z2103" s="209" t="s">
        <v>198</v>
      </c>
    </row>
    <row r="2104" spans="1:26" s="209" customFormat="1" ht="16.5" customHeight="1" x14ac:dyDescent="0.25">
      <c r="A2104" s="207">
        <v>4106</v>
      </c>
      <c r="B2104" s="208">
        <v>43103</v>
      </c>
      <c r="C2104" s="209" t="s">
        <v>236</v>
      </c>
      <c r="D2104" s="209">
        <v>67.099999999999994</v>
      </c>
      <c r="E2104" s="209">
        <v>41</v>
      </c>
      <c r="F2104" s="209" t="s">
        <v>187</v>
      </c>
      <c r="G2104" s="209">
        <v>916148</v>
      </c>
      <c r="H2104" s="209">
        <v>13160</v>
      </c>
      <c r="I2104" s="209">
        <v>34.200000000000003</v>
      </c>
      <c r="J2104" s="209">
        <v>75.5</v>
      </c>
      <c r="K2104" s="209">
        <v>75.5</v>
      </c>
      <c r="L2104" s="209">
        <v>32.799999999999997</v>
      </c>
      <c r="M2104" s="209">
        <v>0.86122945830797315</v>
      </c>
      <c r="N2104" s="209">
        <v>5.0122999999999998</v>
      </c>
      <c r="O2104" s="209">
        <v>4.9827000000000004</v>
      </c>
      <c r="P2104" s="209">
        <v>0.23100000000000001</v>
      </c>
      <c r="Q2104" s="209">
        <v>0.249</v>
      </c>
      <c r="R2104" s="209">
        <v>5.2060000000000004</v>
      </c>
      <c r="S2104" s="209">
        <v>2.4E-2</v>
      </c>
      <c r="T2104" s="209">
        <v>2.5999999999999999E-2</v>
      </c>
      <c r="U2104" s="209">
        <v>2.1999999999999999E-2</v>
      </c>
      <c r="V2104" s="209">
        <v>2.1999999999999999E-2</v>
      </c>
      <c r="W2104" s="209">
        <v>0</v>
      </c>
      <c r="X2104" s="209" t="s">
        <v>1052</v>
      </c>
      <c r="Y2104" s="209" t="s">
        <v>89</v>
      </c>
      <c r="Z2104" s="209" t="s">
        <v>207</v>
      </c>
    </row>
    <row r="2105" spans="1:26" s="209" customFormat="1" ht="16.5" customHeight="1" x14ac:dyDescent="0.25">
      <c r="A2105" s="207">
        <v>4105</v>
      </c>
      <c r="B2105" s="208">
        <v>43103</v>
      </c>
      <c r="C2105" s="209" t="s">
        <v>216</v>
      </c>
      <c r="D2105" s="209">
        <v>67.599999999999994</v>
      </c>
      <c r="E2105" s="209">
        <v>52</v>
      </c>
      <c r="F2105" s="209" t="s">
        <v>193</v>
      </c>
      <c r="G2105" s="209">
        <v>625212</v>
      </c>
      <c r="H2105" s="209">
        <v>13160</v>
      </c>
      <c r="I2105" s="209">
        <v>23.2</v>
      </c>
      <c r="J2105" s="209">
        <v>114.5</v>
      </c>
      <c r="K2105" s="209">
        <v>114.5</v>
      </c>
      <c r="L2105" s="209">
        <v>20</v>
      </c>
      <c r="M2105" s="209">
        <v>0.93399339933993397</v>
      </c>
      <c r="N2105" s="209">
        <v>4.9836999999999998</v>
      </c>
      <c r="O2105" s="209">
        <v>5.0922999999999998</v>
      </c>
      <c r="P2105" s="209">
        <v>0.67</v>
      </c>
      <c r="Q2105" s="209">
        <v>0.626</v>
      </c>
      <c r="R2105" s="209">
        <v>5.2060000000000004</v>
      </c>
      <c r="S2105" s="209">
        <v>7.0000000000000007E-2</v>
      </c>
      <c r="T2105" s="209">
        <v>6.4000000000000001E-2</v>
      </c>
      <c r="U2105" s="209">
        <v>6.3E-2</v>
      </c>
      <c r="V2105" s="209">
        <v>6.3E-2</v>
      </c>
      <c r="W2105" s="209">
        <v>0</v>
      </c>
      <c r="X2105" s="209" t="s">
        <v>1052</v>
      </c>
      <c r="Y2105" s="209" t="s">
        <v>89</v>
      </c>
      <c r="Z2105" s="209" t="s">
        <v>198</v>
      </c>
    </row>
    <row r="2106" spans="1:26" s="213" customFormat="1" ht="16.5" customHeight="1" x14ac:dyDescent="0.25">
      <c r="A2106" s="211">
        <v>4104</v>
      </c>
      <c r="B2106" s="212">
        <v>43103</v>
      </c>
      <c r="C2106" s="213" t="s">
        <v>224</v>
      </c>
      <c r="D2106" s="213">
        <v>67.599999999999994</v>
      </c>
      <c r="E2106" s="213">
        <v>52</v>
      </c>
      <c r="F2106" s="213" t="s">
        <v>187</v>
      </c>
      <c r="G2106" s="213">
        <v>916148</v>
      </c>
      <c r="H2106" s="213">
        <v>13160</v>
      </c>
      <c r="I2106" s="213">
        <v>34.700000000000003</v>
      </c>
      <c r="J2106" s="213">
        <v>75.5</v>
      </c>
      <c r="K2106" s="213">
        <v>75.5</v>
      </c>
      <c r="L2106" s="213">
        <v>33.299999999999997</v>
      </c>
      <c r="M2106" s="213">
        <v>0.85861650485436891</v>
      </c>
      <c r="N2106" s="213">
        <v>5.0231000000000003</v>
      </c>
      <c r="O2106" s="213">
        <v>4.9844999999999997</v>
      </c>
      <c r="P2106" s="213">
        <v>0.24099999999999999</v>
      </c>
      <c r="Q2106" s="213">
        <v>0.26800000000000002</v>
      </c>
      <c r="R2106" s="213">
        <v>5.2060000000000004</v>
      </c>
      <c r="S2106" s="213">
        <v>2.5000000000000001E-2</v>
      </c>
      <c r="T2106" s="213">
        <v>2.8000000000000001E-2</v>
      </c>
      <c r="U2106" s="213">
        <v>2.3E-2</v>
      </c>
      <c r="V2106" s="213">
        <v>2.3E-2</v>
      </c>
      <c r="W2106" s="213">
        <v>0</v>
      </c>
      <c r="X2106" s="213" t="s">
        <v>1052</v>
      </c>
      <c r="Y2106" s="213" t="s">
        <v>89</v>
      </c>
      <c r="Z2106" s="213" t="s">
        <v>207</v>
      </c>
    </row>
    <row r="2107" spans="1:26" s="209" customFormat="1" ht="16.5" customHeight="1" x14ac:dyDescent="0.25">
      <c r="A2107" s="207">
        <v>4103</v>
      </c>
      <c r="B2107" s="208">
        <v>43103</v>
      </c>
      <c r="C2107" s="209" t="s">
        <v>814</v>
      </c>
      <c r="D2107" s="209">
        <v>67.599999999999994</v>
      </c>
      <c r="E2107" s="209">
        <v>52</v>
      </c>
      <c r="F2107" s="209" t="s">
        <v>193</v>
      </c>
      <c r="G2107" s="209">
        <v>625212</v>
      </c>
      <c r="H2107" s="209">
        <v>13160</v>
      </c>
      <c r="I2107" s="209">
        <v>21.7</v>
      </c>
      <c r="J2107" s="209">
        <v>114</v>
      </c>
      <c r="K2107" s="209">
        <v>114</v>
      </c>
      <c r="L2107" s="209">
        <v>18.600000000000001</v>
      </c>
      <c r="M2107" s="209">
        <v>0.94270486342438375</v>
      </c>
      <c r="N2107" s="209">
        <v>5.1932</v>
      </c>
      <c r="O2107" s="209">
        <v>5.0933999999999999</v>
      </c>
      <c r="P2107" s="209">
        <v>0.55900000000000005</v>
      </c>
      <c r="Q2107" s="209">
        <v>0.52800000000000002</v>
      </c>
      <c r="R2107" s="209">
        <v>5.2060000000000004</v>
      </c>
      <c r="S2107" s="209">
        <v>5.6000000000000001E-2</v>
      </c>
      <c r="T2107" s="209">
        <v>5.3999999999999999E-2</v>
      </c>
      <c r="U2107" s="209">
        <v>5.1999999999999998E-2</v>
      </c>
      <c r="V2107" s="209">
        <v>5.1999999999999998E-2</v>
      </c>
      <c r="W2107" s="209">
        <v>0</v>
      </c>
      <c r="X2107" s="209" t="s">
        <v>1052</v>
      </c>
      <c r="Y2107" s="209" t="s">
        <v>89</v>
      </c>
      <c r="Z2107" s="209" t="s">
        <v>198</v>
      </c>
    </row>
    <row r="2108" spans="1:26" s="209" customFormat="1" ht="16.5" customHeight="1" x14ac:dyDescent="0.25">
      <c r="A2108" s="207">
        <v>4102</v>
      </c>
      <c r="B2108" s="208">
        <v>43103</v>
      </c>
      <c r="C2108" s="209" t="s">
        <v>731</v>
      </c>
      <c r="D2108" s="209">
        <v>67.599999999999994</v>
      </c>
      <c r="E2108" s="209">
        <v>52</v>
      </c>
      <c r="F2108" s="209" t="s">
        <v>193</v>
      </c>
      <c r="G2108" s="209">
        <v>625212</v>
      </c>
      <c r="H2108" s="209">
        <v>13160</v>
      </c>
      <c r="I2108" s="209">
        <v>21.5</v>
      </c>
      <c r="J2108" s="209">
        <v>114</v>
      </c>
      <c r="K2108" s="209">
        <v>114</v>
      </c>
      <c r="L2108" s="209">
        <v>18.399999999999999</v>
      </c>
      <c r="M2108" s="209">
        <v>0.94396264176117406</v>
      </c>
      <c r="N2108" s="209">
        <v>5.0320999999999998</v>
      </c>
      <c r="O2108" s="209">
        <v>4.9242999999999997</v>
      </c>
      <c r="P2108" s="209">
        <v>0.72499999999999998</v>
      </c>
      <c r="Q2108" s="209">
        <v>0.68799999999999994</v>
      </c>
      <c r="R2108" s="209">
        <v>5.2060000000000004</v>
      </c>
      <c r="S2108" s="209">
        <v>7.4999999999999997E-2</v>
      </c>
      <c r="T2108" s="209">
        <v>7.2999999999999995E-2</v>
      </c>
      <c r="U2108" s="209">
        <v>7.0000000000000007E-2</v>
      </c>
      <c r="V2108" s="209">
        <v>7.0000000000000007E-2</v>
      </c>
      <c r="W2108" s="209">
        <v>0</v>
      </c>
      <c r="X2108" s="209" t="s">
        <v>1052</v>
      </c>
      <c r="Y2108" s="209" t="s">
        <v>89</v>
      </c>
      <c r="Z2108" s="209" t="s">
        <v>198</v>
      </c>
    </row>
    <row r="2109" spans="1:26" s="216" customFormat="1" ht="16.5" customHeight="1" x14ac:dyDescent="0.25">
      <c r="A2109" s="214">
        <v>4101</v>
      </c>
      <c r="B2109" s="215">
        <v>43103</v>
      </c>
      <c r="C2109" s="216" t="s">
        <v>1084</v>
      </c>
      <c r="D2109" s="216">
        <v>67.599999999999994</v>
      </c>
      <c r="E2109" s="216">
        <v>52</v>
      </c>
      <c r="F2109" s="216" t="s">
        <v>193</v>
      </c>
      <c r="G2109" s="216">
        <v>625212</v>
      </c>
      <c r="H2109" s="216">
        <v>13160</v>
      </c>
      <c r="I2109" s="216">
        <v>21.5</v>
      </c>
      <c r="J2109" s="216">
        <v>114.5</v>
      </c>
      <c r="K2109" s="216">
        <v>114.5</v>
      </c>
      <c r="L2109" s="216">
        <v>18.399999999999999</v>
      </c>
      <c r="M2109" s="216">
        <v>0.94396264176117406</v>
      </c>
      <c r="N2109" s="216">
        <v>5.1422999999999996</v>
      </c>
      <c r="O2109" s="216">
        <v>4.8563999999999998</v>
      </c>
      <c r="P2109" s="216">
        <v>0.55300000000000005</v>
      </c>
      <c r="Q2109" s="216">
        <v>0.48499999999999999</v>
      </c>
      <c r="R2109" s="216">
        <v>5.2060000000000004</v>
      </c>
      <c r="S2109" s="216">
        <v>5.6000000000000001E-2</v>
      </c>
      <c r="T2109" s="216">
        <v>5.1999999999999998E-2</v>
      </c>
      <c r="U2109" s="216">
        <v>5.0999999999999997E-2</v>
      </c>
      <c r="V2109" s="216">
        <v>5.0999999999999997E-2</v>
      </c>
      <c r="W2109" s="216">
        <v>0</v>
      </c>
      <c r="X2109" s="216" t="s">
        <v>1052</v>
      </c>
      <c r="Y2109" s="216" t="s">
        <v>89</v>
      </c>
      <c r="Z2109" s="216" t="s">
        <v>198</v>
      </c>
    </row>
    <row r="2110" spans="1:26" s="209" customFormat="1" ht="16.5" customHeight="1" x14ac:dyDescent="0.25">
      <c r="A2110" s="207">
        <v>4100</v>
      </c>
      <c r="B2110" s="208">
        <v>43103</v>
      </c>
      <c r="C2110" s="209" t="s">
        <v>691</v>
      </c>
      <c r="D2110" s="209">
        <v>67.599999999999994</v>
      </c>
      <c r="E2110" s="209">
        <v>52</v>
      </c>
      <c r="F2110" s="209" t="s">
        <v>187</v>
      </c>
      <c r="G2110" s="209">
        <v>916148</v>
      </c>
      <c r="H2110" s="209">
        <v>13160</v>
      </c>
      <c r="I2110" s="209">
        <v>34.200000000000003</v>
      </c>
      <c r="J2110" s="209">
        <v>75.5</v>
      </c>
      <c r="K2110" s="209">
        <v>75.5</v>
      </c>
      <c r="L2110" s="209">
        <v>32.799999999999997</v>
      </c>
      <c r="M2110" s="209">
        <v>0.86122945830797315</v>
      </c>
      <c r="N2110" s="209">
        <v>5.0122999999999998</v>
      </c>
      <c r="O2110" s="209">
        <v>5.1624999999999996</v>
      </c>
      <c r="P2110" s="209">
        <v>0.33700000000000002</v>
      </c>
      <c r="Q2110" s="209">
        <v>0.36699999999999999</v>
      </c>
      <c r="R2110" s="209">
        <v>5.2060000000000004</v>
      </c>
      <c r="S2110" s="209">
        <v>3.5000000000000003E-2</v>
      </c>
      <c r="T2110" s="209">
        <v>3.6999999999999998E-2</v>
      </c>
      <c r="U2110" s="209">
        <v>3.1E-2</v>
      </c>
      <c r="V2110" s="209">
        <v>3.1E-2</v>
      </c>
      <c r="W2110" s="209">
        <v>0</v>
      </c>
      <c r="X2110" s="209" t="s">
        <v>1052</v>
      </c>
      <c r="Y2110" s="209" t="s">
        <v>89</v>
      </c>
      <c r="Z2110" s="209" t="s">
        <v>207</v>
      </c>
    </row>
    <row r="2111" spans="1:26" s="209" customFormat="1" ht="16.5" customHeight="1" x14ac:dyDescent="0.25">
      <c r="A2111" s="207">
        <v>4099</v>
      </c>
      <c r="B2111" s="208">
        <v>43103</v>
      </c>
      <c r="C2111" s="209" t="s">
        <v>782</v>
      </c>
      <c r="D2111" s="209">
        <v>68</v>
      </c>
      <c r="E2111" s="209">
        <v>62</v>
      </c>
      <c r="F2111" s="209" t="s">
        <v>291</v>
      </c>
      <c r="G2111" s="209">
        <v>521333</v>
      </c>
      <c r="H2111" s="209">
        <v>13160</v>
      </c>
      <c r="I2111" s="209">
        <v>16.8</v>
      </c>
      <c r="J2111" s="209">
        <v>114</v>
      </c>
      <c r="K2111" s="209">
        <v>114</v>
      </c>
      <c r="L2111" s="209">
        <v>14</v>
      </c>
      <c r="M2111" s="209">
        <v>0.97250859106529208</v>
      </c>
      <c r="N2111" s="209">
        <v>2.2833999999999999</v>
      </c>
      <c r="O2111" s="209">
        <v>2.1532</v>
      </c>
      <c r="P2111" s="209">
        <v>3.3029999999999999</v>
      </c>
      <c r="Q2111" s="209">
        <v>3.09</v>
      </c>
      <c r="R2111" s="209">
        <v>5.2060000000000004</v>
      </c>
      <c r="S2111" s="209">
        <v>0.753</v>
      </c>
      <c r="T2111" s="209">
        <v>0.747</v>
      </c>
      <c r="U2111" s="209">
        <v>0.72899999999999998</v>
      </c>
      <c r="V2111" s="209">
        <v>0.72899999999999998</v>
      </c>
      <c r="W2111" s="209">
        <v>0</v>
      </c>
      <c r="X2111" s="209" t="s">
        <v>1052</v>
      </c>
      <c r="Y2111" s="209" t="s">
        <v>89</v>
      </c>
      <c r="Z2111" s="209" t="s">
        <v>198</v>
      </c>
    </row>
    <row r="2112" spans="1:26" s="209" customFormat="1" ht="16.5" customHeight="1" x14ac:dyDescent="0.25">
      <c r="A2112" s="207">
        <v>4098</v>
      </c>
      <c r="B2112" s="208">
        <v>43103</v>
      </c>
      <c r="C2112" s="209" t="s">
        <v>418</v>
      </c>
      <c r="D2112" s="209">
        <v>68</v>
      </c>
      <c r="E2112" s="209">
        <v>62</v>
      </c>
      <c r="F2112" s="209" t="s">
        <v>193</v>
      </c>
      <c r="G2112" s="209">
        <v>625212</v>
      </c>
      <c r="H2112" s="209">
        <v>13160</v>
      </c>
      <c r="I2112" s="209">
        <v>21.6</v>
      </c>
      <c r="J2112" s="209">
        <v>114</v>
      </c>
      <c r="K2112" s="209">
        <v>114</v>
      </c>
      <c r="L2112" s="209">
        <v>18.5</v>
      </c>
      <c r="M2112" s="209">
        <v>0.94333333333333336</v>
      </c>
      <c r="N2112" s="209">
        <v>5.2632000000000003</v>
      </c>
      <c r="O2112" s="209">
        <v>5.1921999999999997</v>
      </c>
      <c r="P2112" s="209">
        <v>0.78900000000000003</v>
      </c>
      <c r="Q2112" s="209">
        <v>0.78100000000000003</v>
      </c>
      <c r="R2112" s="209">
        <v>5.2060000000000004</v>
      </c>
      <c r="S2112" s="209">
        <v>7.8E-2</v>
      </c>
      <c r="T2112" s="209">
        <v>7.8E-2</v>
      </c>
      <c r="U2112" s="209">
        <v>7.3999999999999996E-2</v>
      </c>
      <c r="V2112" s="209">
        <v>7.3999999999999996E-2</v>
      </c>
      <c r="W2112" s="209">
        <v>0</v>
      </c>
      <c r="X2112" s="209" t="s">
        <v>1052</v>
      </c>
      <c r="Y2112" s="209" t="s">
        <v>89</v>
      </c>
      <c r="Z2112" s="209" t="s">
        <v>198</v>
      </c>
    </row>
    <row r="2113" spans="1:26" s="209" customFormat="1" ht="16.5" customHeight="1" x14ac:dyDescent="0.25">
      <c r="A2113" s="207">
        <v>4097</v>
      </c>
      <c r="B2113" s="208">
        <v>43103</v>
      </c>
      <c r="C2113" s="209" t="s">
        <v>1020</v>
      </c>
      <c r="D2113" s="209">
        <v>68</v>
      </c>
      <c r="E2113" s="209">
        <v>62</v>
      </c>
      <c r="F2113" s="209" t="s">
        <v>193</v>
      </c>
      <c r="G2113" s="209">
        <v>625212</v>
      </c>
      <c r="H2113" s="209">
        <v>13160</v>
      </c>
      <c r="I2113" s="209">
        <v>21.7</v>
      </c>
      <c r="J2113" s="209">
        <v>114</v>
      </c>
      <c r="K2113" s="209">
        <v>114</v>
      </c>
      <c r="L2113" s="209">
        <v>18.600000000000001</v>
      </c>
      <c r="M2113" s="209">
        <v>0.94270486342438375</v>
      </c>
      <c r="N2113" s="209">
        <v>5.0231000000000003</v>
      </c>
      <c r="O2113" s="209">
        <v>5.1729000000000003</v>
      </c>
      <c r="P2113" s="209">
        <v>0.69469999999999998</v>
      </c>
      <c r="Q2113" s="209">
        <v>0.83399999999999996</v>
      </c>
      <c r="R2113" s="209">
        <v>5.2060000000000004</v>
      </c>
      <c r="S2113" s="209">
        <v>7.1999999999999995E-2</v>
      </c>
      <c r="T2113" s="209">
        <v>8.4000000000000005E-2</v>
      </c>
      <c r="U2113" s="209">
        <v>7.3999999999999996E-2</v>
      </c>
      <c r="V2113" s="209">
        <v>7.3999999999999996E-2</v>
      </c>
      <c r="W2113" s="209">
        <v>0</v>
      </c>
      <c r="X2113" s="209" t="s">
        <v>1052</v>
      </c>
      <c r="Y2113" s="209" t="s">
        <v>89</v>
      </c>
      <c r="Z2113" s="209" t="s">
        <v>198</v>
      </c>
    </row>
    <row r="2114" spans="1:26" s="209" customFormat="1" ht="16.5" customHeight="1" x14ac:dyDescent="0.25">
      <c r="A2114" s="207">
        <v>4096</v>
      </c>
      <c r="B2114" s="208">
        <v>43103</v>
      </c>
      <c r="C2114" s="209" t="s">
        <v>1083</v>
      </c>
      <c r="D2114" s="209">
        <v>68</v>
      </c>
      <c r="E2114" s="209">
        <v>62</v>
      </c>
      <c r="F2114" s="209" t="s">
        <v>291</v>
      </c>
      <c r="G2114" s="209">
        <v>521333</v>
      </c>
      <c r="H2114" s="209">
        <v>13160</v>
      </c>
      <c r="I2114" s="209">
        <v>16.8</v>
      </c>
      <c r="J2114" s="209">
        <v>114.5</v>
      </c>
      <c r="K2114" s="209">
        <v>114.5</v>
      </c>
      <c r="L2114" s="209">
        <v>14</v>
      </c>
      <c r="M2114" s="209">
        <v>0.97250859106529208</v>
      </c>
      <c r="N2114" s="209">
        <v>2.1943000000000001</v>
      </c>
      <c r="O2114" s="209">
        <v>1.9236</v>
      </c>
      <c r="P2114" s="209">
        <v>2.9420000000000002</v>
      </c>
      <c r="Q2114" s="209">
        <v>2.5939999999999999</v>
      </c>
      <c r="R2114" s="209">
        <v>5.2060000000000004</v>
      </c>
      <c r="S2114" s="209">
        <v>0.69799999999999995</v>
      </c>
      <c r="T2114" s="209">
        <v>0.70199999999999996</v>
      </c>
      <c r="U2114" s="209">
        <v>0.68100000000000005</v>
      </c>
      <c r="V2114" s="209">
        <v>0.68100000000000005</v>
      </c>
      <c r="W2114" s="209">
        <v>0</v>
      </c>
      <c r="X2114" s="209" t="s">
        <v>1052</v>
      </c>
      <c r="Y2114" s="209" t="s">
        <v>89</v>
      </c>
      <c r="Z2114" s="209" t="s">
        <v>198</v>
      </c>
    </row>
    <row r="2115" spans="1:26" s="209" customFormat="1" ht="16.5" customHeight="1" x14ac:dyDescent="0.25">
      <c r="A2115" s="207">
        <v>4095</v>
      </c>
      <c r="B2115" s="208">
        <v>43102</v>
      </c>
      <c r="C2115" s="209" t="s">
        <v>1082</v>
      </c>
      <c r="D2115" s="209">
        <v>69.400000000000006</v>
      </c>
      <c r="E2115" s="209">
        <v>62</v>
      </c>
      <c r="F2115" s="209" t="s">
        <v>291</v>
      </c>
      <c r="G2115" s="209">
        <v>521333</v>
      </c>
      <c r="H2115" s="209">
        <v>13160</v>
      </c>
      <c r="I2115" s="209">
        <v>16.7</v>
      </c>
      <c r="J2115" s="209">
        <v>114</v>
      </c>
      <c r="K2115" s="209">
        <v>114</v>
      </c>
      <c r="L2115" s="209">
        <v>13.9</v>
      </c>
      <c r="M2115" s="209">
        <v>0.97317744154057773</v>
      </c>
      <c r="N2115" s="209">
        <v>2.2393999999999998</v>
      </c>
      <c r="O2115" s="209">
        <v>2.1829000000000001</v>
      </c>
      <c r="P2115" s="209">
        <v>2.6859999999999999</v>
      </c>
      <c r="Q2115" s="209">
        <v>2.63</v>
      </c>
      <c r="R2115" s="209">
        <v>5.1261999999999999</v>
      </c>
      <c r="S2115" s="209">
        <v>0.61499999999999999</v>
      </c>
      <c r="T2115" s="209">
        <v>0.61799999999999999</v>
      </c>
      <c r="U2115" s="209">
        <v>0.6</v>
      </c>
      <c r="V2115" s="209">
        <v>0.6</v>
      </c>
      <c r="W2115" s="209">
        <v>0</v>
      </c>
      <c r="X2115" s="209" t="s">
        <v>1052</v>
      </c>
      <c r="Y2115" s="209" t="s">
        <v>89</v>
      </c>
      <c r="Z2115" s="209" t="s">
        <v>198</v>
      </c>
    </row>
    <row r="2116" spans="1:26" s="209" customFormat="1" ht="16.5" customHeight="1" x14ac:dyDescent="0.25">
      <c r="A2116" s="207">
        <v>4094</v>
      </c>
      <c r="B2116" s="208">
        <v>43102</v>
      </c>
      <c r="C2116" s="209" t="s">
        <v>1081</v>
      </c>
      <c r="D2116" s="209">
        <v>62</v>
      </c>
      <c r="E2116" s="209">
        <v>69</v>
      </c>
      <c r="F2116" s="209" t="s">
        <v>291</v>
      </c>
      <c r="G2116" s="209">
        <v>521333</v>
      </c>
      <c r="H2116" s="209">
        <v>13160</v>
      </c>
      <c r="I2116" s="209">
        <v>16.600000000000001</v>
      </c>
      <c r="J2116" s="209">
        <v>114</v>
      </c>
      <c r="K2116" s="209">
        <v>114</v>
      </c>
      <c r="L2116" s="209">
        <v>13.8</v>
      </c>
      <c r="M2116" s="209">
        <v>0.97384721266345486</v>
      </c>
      <c r="N2116" s="209">
        <v>2.0320999999999998</v>
      </c>
      <c r="O2116" s="209">
        <v>1.9341999999999999</v>
      </c>
      <c r="P2116" s="209">
        <v>2.9340000000000002</v>
      </c>
      <c r="Q2116" s="209">
        <v>2.69</v>
      </c>
      <c r="R2116" s="209">
        <v>5.1261999999999999</v>
      </c>
      <c r="S2116" s="209">
        <v>0.74</v>
      </c>
      <c r="T2116" s="209">
        <v>0.71299999999999997</v>
      </c>
      <c r="U2116" s="209">
        <v>0.70799999999999996</v>
      </c>
      <c r="V2116" s="209">
        <v>0.70799999999999996</v>
      </c>
      <c r="W2116" s="209">
        <v>0</v>
      </c>
      <c r="X2116" s="209" t="s">
        <v>1052</v>
      </c>
      <c r="Y2116" s="209" t="s">
        <v>89</v>
      </c>
      <c r="Z2116" s="209" t="s">
        <v>198</v>
      </c>
    </row>
    <row r="2117" spans="1:26" s="213" customFormat="1" ht="16.5" customHeight="1" x14ac:dyDescent="0.25">
      <c r="A2117" s="211">
        <v>4093</v>
      </c>
      <c r="B2117" s="212">
        <v>43102</v>
      </c>
      <c r="C2117" s="213" t="s">
        <v>1080</v>
      </c>
      <c r="D2117" s="213">
        <v>69.400000000000006</v>
      </c>
      <c r="E2117" s="213">
        <v>62</v>
      </c>
      <c r="F2117" s="213" t="s">
        <v>291</v>
      </c>
      <c r="G2117" s="213">
        <v>521333</v>
      </c>
      <c r="H2117" s="213">
        <v>13160</v>
      </c>
      <c r="I2117" s="213">
        <v>16.600000000000001</v>
      </c>
      <c r="J2117" s="213">
        <v>114</v>
      </c>
      <c r="K2117" s="213">
        <v>114</v>
      </c>
      <c r="L2117" s="213">
        <v>13.8</v>
      </c>
      <c r="M2117" s="213">
        <v>0.97384721266345486</v>
      </c>
      <c r="N2117" s="213">
        <v>1.0230999999999999</v>
      </c>
      <c r="O2117" s="213">
        <v>1.2132000000000001</v>
      </c>
      <c r="P2117" s="213">
        <v>2.0619999999999998</v>
      </c>
      <c r="Q2117" s="213">
        <v>2.44</v>
      </c>
      <c r="R2117" s="213">
        <v>5.1261999999999999</v>
      </c>
      <c r="S2117" s="213">
        <v>1.0329999999999999</v>
      </c>
      <c r="T2117" s="213">
        <v>1.0309999999999999</v>
      </c>
      <c r="U2117" s="213">
        <v>1.0049999999999999</v>
      </c>
      <c r="V2117" s="213">
        <v>1.0049999999999999</v>
      </c>
      <c r="W2117" s="213">
        <v>0</v>
      </c>
      <c r="X2117" s="213" t="s">
        <v>1052</v>
      </c>
      <c r="Y2117" s="213" t="s">
        <v>89</v>
      </c>
      <c r="Z2117" s="213" t="s">
        <v>198</v>
      </c>
    </row>
    <row r="2118" spans="1:26" s="209" customFormat="1" ht="16.5" customHeight="1" x14ac:dyDescent="0.25">
      <c r="A2118" s="207">
        <v>4092</v>
      </c>
      <c r="B2118" s="208">
        <v>43102</v>
      </c>
      <c r="C2118" s="209" t="s">
        <v>1079</v>
      </c>
      <c r="D2118" s="209">
        <v>69.400000000000006</v>
      </c>
      <c r="E2118" s="209">
        <v>62</v>
      </c>
      <c r="F2118" s="209" t="s">
        <v>291</v>
      </c>
      <c r="G2118" s="209">
        <v>521333</v>
      </c>
      <c r="H2118" s="209">
        <v>13160</v>
      </c>
      <c r="I2118" s="209">
        <v>16.7</v>
      </c>
      <c r="J2118" s="209">
        <v>114</v>
      </c>
      <c r="K2118" s="209">
        <v>114</v>
      </c>
      <c r="L2118" s="209">
        <v>13.9</v>
      </c>
      <c r="M2118" s="209">
        <v>0.97317744154057773</v>
      </c>
      <c r="N2118" s="209">
        <v>2.0131999999999999</v>
      </c>
      <c r="O2118" s="209">
        <v>1.9345000000000001</v>
      </c>
      <c r="P2118" s="209">
        <v>3.0830000000000002</v>
      </c>
      <c r="Q2118" s="209">
        <v>2.9510000000000001</v>
      </c>
      <c r="R2118" s="209">
        <v>5.1261999999999999</v>
      </c>
      <c r="S2118" s="209">
        <v>0.78500000000000003</v>
      </c>
      <c r="T2118" s="209">
        <v>0.78200000000000003</v>
      </c>
      <c r="U2118" s="209">
        <v>0.76200000000000001</v>
      </c>
      <c r="V2118" s="209">
        <v>0.76200000000000001</v>
      </c>
      <c r="W2118" s="209">
        <v>0</v>
      </c>
      <c r="X2118" s="209" t="s">
        <v>1052</v>
      </c>
      <c r="Y2118" s="209" t="s">
        <v>89</v>
      </c>
      <c r="Z2118" s="209" t="s">
        <v>198</v>
      </c>
    </row>
    <row r="2119" spans="1:26" s="209" customFormat="1" ht="16.5" customHeight="1" x14ac:dyDescent="0.25">
      <c r="A2119" s="207">
        <v>4091</v>
      </c>
      <c r="B2119" s="208">
        <v>43102</v>
      </c>
      <c r="C2119" s="209" t="s">
        <v>1078</v>
      </c>
      <c r="D2119" s="209">
        <v>68.5</v>
      </c>
      <c r="E2119" s="209">
        <v>61</v>
      </c>
      <c r="F2119" s="209" t="s">
        <v>193</v>
      </c>
      <c r="G2119" s="209">
        <v>625212</v>
      </c>
      <c r="H2119" s="209">
        <v>13160</v>
      </c>
      <c r="I2119" s="209">
        <v>21.5</v>
      </c>
      <c r="J2119" s="209">
        <v>114</v>
      </c>
      <c r="K2119" s="209">
        <v>114</v>
      </c>
      <c r="L2119" s="209">
        <v>18.399999999999999</v>
      </c>
      <c r="M2119" s="209">
        <v>0.94396264176117406</v>
      </c>
      <c r="N2119" s="209">
        <v>5.0233999999999996</v>
      </c>
      <c r="O2119" s="209">
        <v>4.9823000000000004</v>
      </c>
      <c r="P2119" s="209">
        <v>0.49</v>
      </c>
      <c r="Q2119" s="209">
        <v>0.505</v>
      </c>
      <c r="R2119" s="209">
        <v>5.1261999999999999</v>
      </c>
      <c r="S2119" s="209">
        <v>0.05</v>
      </c>
      <c r="T2119" s="209">
        <v>5.1999999999999998E-2</v>
      </c>
      <c r="U2119" s="209">
        <v>4.8000000000000001E-2</v>
      </c>
      <c r="V2119" s="209">
        <v>4.8000000000000001E-2</v>
      </c>
      <c r="W2119" s="209">
        <v>0</v>
      </c>
      <c r="X2119" s="209" t="s">
        <v>1052</v>
      </c>
      <c r="Y2119" s="209" t="s">
        <v>89</v>
      </c>
      <c r="Z2119" s="209" t="s">
        <v>198</v>
      </c>
    </row>
    <row r="2120" spans="1:26" s="209" customFormat="1" ht="16.5" customHeight="1" x14ac:dyDescent="0.25">
      <c r="A2120" s="207">
        <v>4090</v>
      </c>
      <c r="B2120" s="208">
        <v>43102</v>
      </c>
      <c r="C2120" s="209" t="s">
        <v>1077</v>
      </c>
      <c r="D2120" s="209">
        <v>68.5</v>
      </c>
      <c r="E2120" s="209">
        <v>61</v>
      </c>
      <c r="F2120" s="209" t="s">
        <v>291</v>
      </c>
      <c r="G2120" s="209">
        <v>521333</v>
      </c>
      <c r="H2120" s="209">
        <v>13160</v>
      </c>
      <c r="I2120" s="209">
        <v>16.3</v>
      </c>
      <c r="J2120" s="209">
        <v>108</v>
      </c>
      <c r="K2120" s="209">
        <v>108</v>
      </c>
      <c r="L2120" s="209">
        <v>13.8</v>
      </c>
      <c r="M2120" s="209">
        <v>0.97384721266345486</v>
      </c>
      <c r="N2120" s="209">
        <v>2.0215999999999998</v>
      </c>
      <c r="O2120" s="209">
        <v>1.9834000000000001</v>
      </c>
      <c r="P2120" s="209">
        <v>3.3050000000000002</v>
      </c>
      <c r="Q2120" s="209">
        <v>3.234</v>
      </c>
      <c r="R2120" s="209">
        <v>5.1261999999999999</v>
      </c>
      <c r="S2120" s="209">
        <v>0.83799999999999997</v>
      </c>
      <c r="T2120" s="209">
        <v>0.83599999999999997</v>
      </c>
      <c r="U2120" s="209">
        <v>0.81499999999999995</v>
      </c>
      <c r="V2120" s="209">
        <v>0.81499999999999995</v>
      </c>
      <c r="W2120" s="209">
        <v>0</v>
      </c>
      <c r="X2120" s="209" t="s">
        <v>1052</v>
      </c>
      <c r="Y2120" s="209" t="s">
        <v>89</v>
      </c>
      <c r="Z2120" s="209" t="s">
        <v>198</v>
      </c>
    </row>
    <row r="2121" spans="1:26" s="209" customFormat="1" ht="16.5" customHeight="1" x14ac:dyDescent="0.25">
      <c r="A2121" s="207">
        <v>4089</v>
      </c>
      <c r="B2121" s="208">
        <v>43102</v>
      </c>
      <c r="C2121" s="209" t="s">
        <v>1076</v>
      </c>
      <c r="D2121" s="209">
        <v>68.5</v>
      </c>
      <c r="E2121" s="209">
        <v>61</v>
      </c>
      <c r="F2121" s="209" t="s">
        <v>291</v>
      </c>
      <c r="G2121" s="209">
        <v>521333</v>
      </c>
      <c r="H2121" s="209">
        <v>13160</v>
      </c>
      <c r="I2121" s="209">
        <v>16.600000000000001</v>
      </c>
      <c r="J2121" s="209">
        <v>108</v>
      </c>
      <c r="K2121" s="209">
        <v>108</v>
      </c>
      <c r="L2121" s="209">
        <v>14.1</v>
      </c>
      <c r="M2121" s="209">
        <v>0.97184065934065933</v>
      </c>
      <c r="N2121" s="209">
        <v>1.0230999999999999</v>
      </c>
      <c r="O2121" s="209">
        <v>0.94630000000000003</v>
      </c>
      <c r="P2121" s="209">
        <v>2.161</v>
      </c>
      <c r="Q2121" s="209">
        <v>2.0049999999999999</v>
      </c>
      <c r="R2121" s="209">
        <v>5.1261999999999999</v>
      </c>
      <c r="S2121" s="209">
        <v>1.083</v>
      </c>
      <c r="T2121" s="209">
        <v>1.0860000000000001</v>
      </c>
      <c r="U2121" s="209">
        <v>1.054</v>
      </c>
      <c r="V2121" s="209">
        <v>1.054</v>
      </c>
      <c r="W2121" s="209">
        <v>0</v>
      </c>
      <c r="X2121" s="209" t="s">
        <v>1052</v>
      </c>
      <c r="Y2121" s="209" t="s">
        <v>89</v>
      </c>
      <c r="Z2121" s="209" t="s">
        <v>198</v>
      </c>
    </row>
    <row r="2122" spans="1:26" s="209" customFormat="1" ht="16.5" customHeight="1" x14ac:dyDescent="0.25">
      <c r="A2122" s="207">
        <v>4088</v>
      </c>
      <c r="B2122" s="208">
        <v>43101</v>
      </c>
      <c r="C2122" s="209" t="s">
        <v>690</v>
      </c>
      <c r="D2122" s="209">
        <v>67.099999999999994</v>
      </c>
      <c r="E2122" s="209">
        <v>42</v>
      </c>
      <c r="F2122" s="209" t="s">
        <v>291</v>
      </c>
      <c r="G2122" s="209">
        <v>521333</v>
      </c>
      <c r="H2122" s="209">
        <v>13160</v>
      </c>
      <c r="I2122" s="209">
        <v>16.2</v>
      </c>
      <c r="J2122" s="209">
        <v>106</v>
      </c>
      <c r="K2122" s="209">
        <v>106</v>
      </c>
      <c r="L2122" s="209">
        <v>13.8</v>
      </c>
      <c r="M2122" s="209">
        <v>0.97384721266345486</v>
      </c>
      <c r="N2122" s="209">
        <v>2.1722999999999999</v>
      </c>
      <c r="O2122" s="209">
        <v>2.0123000000000002</v>
      </c>
      <c r="P2122" s="209">
        <v>2.9289999999999998</v>
      </c>
      <c r="Q2122" s="209">
        <v>2.76</v>
      </c>
      <c r="R2122" s="209">
        <v>5.1326000000000001</v>
      </c>
      <c r="S2122" s="209">
        <v>0.69199999999999995</v>
      </c>
      <c r="T2122" s="209">
        <v>0.70399999999999996</v>
      </c>
      <c r="U2122" s="209">
        <v>0.68</v>
      </c>
      <c r="V2122" s="209">
        <v>0.68</v>
      </c>
      <c r="W2122" s="209">
        <v>0</v>
      </c>
      <c r="X2122" s="209" t="s">
        <v>1052</v>
      </c>
      <c r="Y2122" s="209" t="s">
        <v>89</v>
      </c>
      <c r="Z2122" s="209" t="s">
        <v>198</v>
      </c>
    </row>
    <row r="2123" spans="1:26" s="209" customFormat="1" ht="16.5" customHeight="1" x14ac:dyDescent="0.25">
      <c r="A2123" s="207">
        <v>4087</v>
      </c>
      <c r="B2123" s="208">
        <v>43101</v>
      </c>
      <c r="C2123" s="209" t="s">
        <v>1075</v>
      </c>
      <c r="D2123" s="209">
        <v>67.099999999999994</v>
      </c>
      <c r="E2123" s="209">
        <v>42</v>
      </c>
      <c r="F2123" s="209" t="s">
        <v>291</v>
      </c>
      <c r="G2123" s="209">
        <v>521333</v>
      </c>
      <c r="H2123" s="209">
        <v>13160</v>
      </c>
      <c r="I2123" s="209">
        <v>16.3</v>
      </c>
      <c r="J2123" s="209">
        <v>106</v>
      </c>
      <c r="K2123" s="209">
        <v>106</v>
      </c>
      <c r="L2123" s="209">
        <v>13.9</v>
      </c>
      <c r="M2123" s="209">
        <v>0.97317744154057773</v>
      </c>
      <c r="N2123" s="209">
        <v>2.2126999999999999</v>
      </c>
      <c r="O2123" s="209">
        <v>2.1023000000000001</v>
      </c>
      <c r="P2123" s="209">
        <v>2.9569999999999999</v>
      </c>
      <c r="Q2123" s="209">
        <v>2.8180000000000001</v>
      </c>
      <c r="R2123" s="209">
        <v>5.1326000000000001</v>
      </c>
      <c r="S2123" s="209">
        <v>0.68600000000000005</v>
      </c>
      <c r="T2123" s="209">
        <v>0.68799999999999994</v>
      </c>
      <c r="U2123" s="209">
        <v>0.66900000000000004</v>
      </c>
      <c r="V2123" s="209">
        <v>0.66900000000000004</v>
      </c>
      <c r="W2123" s="209">
        <v>0</v>
      </c>
      <c r="X2123" s="209" t="s">
        <v>1052</v>
      </c>
      <c r="Y2123" s="209" t="s">
        <v>89</v>
      </c>
      <c r="Z2123" s="209" t="s">
        <v>198</v>
      </c>
    </row>
    <row r="2124" spans="1:26" s="209" customFormat="1" ht="16.5" customHeight="1" x14ac:dyDescent="0.25">
      <c r="A2124" s="207">
        <v>4086</v>
      </c>
      <c r="B2124" s="208">
        <v>43101</v>
      </c>
      <c r="C2124" s="209" t="s">
        <v>1074</v>
      </c>
      <c r="D2124" s="209">
        <v>67.099999999999994</v>
      </c>
      <c r="E2124" s="209">
        <v>42</v>
      </c>
      <c r="F2124" s="209" t="s">
        <v>291</v>
      </c>
      <c r="G2124" s="209">
        <v>521333</v>
      </c>
      <c r="H2124" s="209">
        <v>13160</v>
      </c>
      <c r="I2124" s="209">
        <v>16.2</v>
      </c>
      <c r="J2124" s="209">
        <v>106.5</v>
      </c>
      <c r="K2124" s="209">
        <v>106.5</v>
      </c>
      <c r="L2124" s="209">
        <v>13.8</v>
      </c>
      <c r="M2124" s="209">
        <v>0.97384721266345486</v>
      </c>
      <c r="N2124" s="209">
        <v>2.0182000000000002</v>
      </c>
      <c r="O2124" s="209">
        <v>1.9923</v>
      </c>
      <c r="P2124" s="209">
        <v>2.8980000000000001</v>
      </c>
      <c r="Q2124" s="209">
        <v>2.8759999999999999</v>
      </c>
      <c r="R2124" s="209">
        <v>5.1326000000000001</v>
      </c>
      <c r="S2124" s="209">
        <v>0.73699999999999999</v>
      </c>
      <c r="T2124" s="209">
        <v>0.74099999999999999</v>
      </c>
      <c r="U2124" s="209">
        <v>0.72</v>
      </c>
      <c r="V2124" s="209">
        <v>0.72</v>
      </c>
      <c r="W2124" s="209">
        <v>0</v>
      </c>
      <c r="X2124" s="209" t="s">
        <v>1052</v>
      </c>
      <c r="Y2124" s="209" t="s">
        <v>89</v>
      </c>
      <c r="Z2124" s="209" t="s">
        <v>198</v>
      </c>
    </row>
    <row r="2125" spans="1:26" s="209" customFormat="1" ht="16.5" customHeight="1" x14ac:dyDescent="0.25">
      <c r="A2125" s="207">
        <v>4085</v>
      </c>
      <c r="B2125" s="208">
        <v>43101</v>
      </c>
      <c r="C2125" s="209" t="s">
        <v>1073</v>
      </c>
      <c r="D2125" s="209">
        <v>67.099999999999994</v>
      </c>
      <c r="E2125" s="209">
        <v>42</v>
      </c>
      <c r="F2125" s="209" t="s">
        <v>291</v>
      </c>
      <c r="G2125" s="209">
        <v>521333</v>
      </c>
      <c r="H2125" s="209">
        <v>13160</v>
      </c>
      <c r="I2125" s="209">
        <v>16.3</v>
      </c>
      <c r="J2125" s="209">
        <v>105.5</v>
      </c>
      <c r="K2125" s="209">
        <v>105.5</v>
      </c>
      <c r="L2125" s="209">
        <v>13.9</v>
      </c>
      <c r="M2125" s="209">
        <v>0.97317744154057773</v>
      </c>
      <c r="N2125" s="209">
        <v>2.1823000000000001</v>
      </c>
      <c r="O2125" s="209">
        <v>1.9453</v>
      </c>
      <c r="P2125" s="209">
        <v>3.093</v>
      </c>
      <c r="Q2125" s="209">
        <v>2.77</v>
      </c>
      <c r="R2125" s="209">
        <v>5.1326000000000001</v>
      </c>
      <c r="S2125" s="209">
        <v>0.72699999999999998</v>
      </c>
      <c r="T2125" s="209">
        <v>0.73099999999999998</v>
      </c>
      <c r="U2125" s="209">
        <v>0.70899999999999996</v>
      </c>
      <c r="V2125" s="209">
        <v>0.70899999999999996</v>
      </c>
      <c r="W2125" s="209">
        <v>0</v>
      </c>
      <c r="X2125" s="209" t="s">
        <v>1052</v>
      </c>
      <c r="Y2125" s="209" t="s">
        <v>89</v>
      </c>
      <c r="Z2125" s="209" t="s">
        <v>198</v>
      </c>
    </row>
    <row r="2126" spans="1:26" s="213" customFormat="1" ht="16.5" customHeight="1" x14ac:dyDescent="0.25">
      <c r="A2126" s="211">
        <v>4084</v>
      </c>
      <c r="B2126" s="212">
        <v>43100</v>
      </c>
      <c r="C2126" s="213" t="s">
        <v>914</v>
      </c>
      <c r="D2126" s="213">
        <v>74.8</v>
      </c>
      <c r="E2126" s="213">
        <v>35</v>
      </c>
      <c r="F2126" s="213" t="s">
        <v>291</v>
      </c>
      <c r="G2126" s="213">
        <v>521333</v>
      </c>
      <c r="H2126" s="213">
        <v>13160</v>
      </c>
      <c r="I2126" s="213">
        <v>17</v>
      </c>
      <c r="J2126" s="213">
        <v>114.5</v>
      </c>
      <c r="K2126" s="213">
        <v>114.5</v>
      </c>
      <c r="L2126" s="213">
        <v>14.2</v>
      </c>
      <c r="M2126" s="213">
        <v>0.97117364447494858</v>
      </c>
      <c r="N2126" s="213">
        <v>2.1328999999999998</v>
      </c>
      <c r="O2126" s="213">
        <v>2.0922999999999998</v>
      </c>
      <c r="P2126" s="213">
        <v>3.2</v>
      </c>
      <c r="Q2126" s="213">
        <v>3.1480000000000001</v>
      </c>
      <c r="R2126" s="213">
        <v>5.1581000000000001</v>
      </c>
      <c r="S2126" s="213">
        <v>0.77400000000000002</v>
      </c>
      <c r="T2126" s="213">
        <v>0.77600000000000002</v>
      </c>
      <c r="U2126" s="213">
        <v>0.753</v>
      </c>
      <c r="V2126" s="213">
        <v>0.753</v>
      </c>
      <c r="W2126" s="213">
        <v>0</v>
      </c>
      <c r="X2126" s="213" t="s">
        <v>1052</v>
      </c>
      <c r="Y2126" s="213" t="s">
        <v>89</v>
      </c>
      <c r="Z2126" s="213" t="s">
        <v>198</v>
      </c>
    </row>
    <row r="2127" spans="1:26" s="209" customFormat="1" ht="16.5" customHeight="1" x14ac:dyDescent="0.25">
      <c r="A2127" s="207">
        <v>4083</v>
      </c>
      <c r="B2127" s="208">
        <v>43100</v>
      </c>
      <c r="C2127" s="209" t="s">
        <v>392</v>
      </c>
      <c r="D2127" s="209">
        <v>74.8</v>
      </c>
      <c r="E2127" s="209">
        <v>35</v>
      </c>
      <c r="F2127" s="209" t="s">
        <v>291</v>
      </c>
      <c r="G2127" s="209">
        <v>521333</v>
      </c>
      <c r="H2127" s="209">
        <v>13160</v>
      </c>
      <c r="I2127" s="209">
        <v>17</v>
      </c>
      <c r="J2127" s="209">
        <v>114.5</v>
      </c>
      <c r="K2127" s="209">
        <v>114.5</v>
      </c>
      <c r="L2127" s="209">
        <v>14.2</v>
      </c>
      <c r="M2127" s="209">
        <v>0.97117364447494858</v>
      </c>
      <c r="N2127" s="209">
        <v>2.1143000000000001</v>
      </c>
      <c r="O2127" s="209">
        <v>2.1922999999999999</v>
      </c>
      <c r="P2127" s="209">
        <v>3.234</v>
      </c>
      <c r="Q2127" s="209">
        <v>3.3620000000000001</v>
      </c>
      <c r="R2127" s="209">
        <v>5.1581000000000001</v>
      </c>
      <c r="S2127" s="209">
        <v>0.78900000000000003</v>
      </c>
      <c r="T2127" s="209">
        <v>0.79100000000000004</v>
      </c>
      <c r="U2127" s="209">
        <v>0.76700000000000002</v>
      </c>
      <c r="V2127" s="209">
        <v>0.76700000000000002</v>
      </c>
      <c r="W2127" s="209">
        <v>0</v>
      </c>
      <c r="X2127" s="209" t="s">
        <v>1052</v>
      </c>
      <c r="Y2127" s="209" t="s">
        <v>89</v>
      </c>
      <c r="Z2127" s="209" t="s">
        <v>198</v>
      </c>
    </row>
    <row r="2128" spans="1:26" s="209" customFormat="1" ht="16.5" customHeight="1" x14ac:dyDescent="0.25">
      <c r="A2128" s="207">
        <v>4082</v>
      </c>
      <c r="B2128" s="208">
        <v>43100</v>
      </c>
      <c r="C2128" s="209" t="s">
        <v>542</v>
      </c>
      <c r="D2128" s="209">
        <v>74.8</v>
      </c>
      <c r="E2128" s="209">
        <v>35</v>
      </c>
      <c r="F2128" s="209" t="s">
        <v>291</v>
      </c>
      <c r="G2128" s="209">
        <v>521333</v>
      </c>
      <c r="H2128" s="209">
        <v>13160</v>
      </c>
      <c r="I2128" s="209">
        <v>16.8</v>
      </c>
      <c r="J2128" s="209">
        <v>114</v>
      </c>
      <c r="K2128" s="209">
        <v>114</v>
      </c>
      <c r="L2128" s="209">
        <v>14</v>
      </c>
      <c r="M2128" s="209">
        <v>0.97250859106529208</v>
      </c>
      <c r="N2128" s="209">
        <v>2.1423000000000001</v>
      </c>
      <c r="O2128" s="209">
        <v>1.9141999999999999</v>
      </c>
      <c r="P2128" s="209">
        <v>3.609</v>
      </c>
      <c r="Q2128" s="209">
        <v>3.21</v>
      </c>
      <c r="R2128" s="209">
        <v>5.1581000000000001</v>
      </c>
      <c r="S2128" s="209">
        <v>0.86899999999999999</v>
      </c>
      <c r="T2128" s="209">
        <v>0.86499999999999999</v>
      </c>
      <c r="U2128" s="209">
        <v>0.84299999999999997</v>
      </c>
      <c r="V2128" s="209">
        <v>0.84299999999999997</v>
      </c>
      <c r="W2128" s="209">
        <v>0</v>
      </c>
      <c r="X2128" s="209" t="s">
        <v>1052</v>
      </c>
      <c r="Y2128" s="209" t="s">
        <v>89</v>
      </c>
      <c r="Z2128" s="209" t="s">
        <v>198</v>
      </c>
    </row>
    <row r="2129" spans="1:26" s="209" customFormat="1" ht="16.5" customHeight="1" x14ac:dyDescent="0.25">
      <c r="A2129" s="207">
        <v>4081</v>
      </c>
      <c r="B2129" s="208">
        <v>43100</v>
      </c>
      <c r="C2129" s="209" t="s">
        <v>1072</v>
      </c>
      <c r="D2129" s="209">
        <v>74.8</v>
      </c>
      <c r="E2129" s="209">
        <v>35</v>
      </c>
      <c r="F2129" s="209" t="s">
        <v>291</v>
      </c>
      <c r="G2129" s="209">
        <v>521333</v>
      </c>
      <c r="H2129" s="209">
        <v>13160</v>
      </c>
      <c r="I2129" s="209">
        <v>16.899999999999999</v>
      </c>
      <c r="J2129" s="209">
        <v>113.5</v>
      </c>
      <c r="K2129" s="209">
        <v>113.5</v>
      </c>
      <c r="L2129" s="209">
        <v>14.1</v>
      </c>
      <c r="M2129" s="209">
        <v>0.97184065934065933</v>
      </c>
      <c r="N2129" s="209">
        <v>1.9240999999999999</v>
      </c>
      <c r="O2129" s="209">
        <v>2.1429999999999998</v>
      </c>
      <c r="P2129" s="209">
        <v>3.1709999999999998</v>
      </c>
      <c r="Q2129" s="209">
        <v>3.556</v>
      </c>
      <c r="R2129" s="209">
        <v>5.1581000000000001</v>
      </c>
      <c r="S2129" s="209">
        <v>0.85</v>
      </c>
      <c r="T2129" s="209">
        <v>0.85599999999999998</v>
      </c>
      <c r="U2129" s="209">
        <v>0.82899999999999996</v>
      </c>
      <c r="V2129" s="209">
        <v>0.82899999999999996</v>
      </c>
      <c r="W2129" s="209">
        <v>0</v>
      </c>
      <c r="X2129" s="209" t="s">
        <v>1052</v>
      </c>
      <c r="Y2129" s="209" t="s">
        <v>89</v>
      </c>
      <c r="Z2129" s="209" t="s">
        <v>198</v>
      </c>
    </row>
    <row r="2130" spans="1:26" s="209" customFormat="1" ht="16.5" customHeight="1" x14ac:dyDescent="0.25">
      <c r="A2130" s="207">
        <v>4080</v>
      </c>
      <c r="B2130" s="208">
        <v>43100</v>
      </c>
      <c r="C2130" s="209" t="s">
        <v>1071</v>
      </c>
      <c r="D2130" s="209">
        <v>74.8</v>
      </c>
      <c r="E2130" s="209">
        <v>35</v>
      </c>
      <c r="F2130" s="209" t="s">
        <v>291</v>
      </c>
      <c r="G2130" s="209">
        <v>521333</v>
      </c>
      <c r="H2130" s="209">
        <v>13160</v>
      </c>
      <c r="I2130" s="209">
        <v>16.899999999999999</v>
      </c>
      <c r="J2130" s="209">
        <v>113.5</v>
      </c>
      <c r="K2130" s="209">
        <v>113.5</v>
      </c>
      <c r="L2130" s="209">
        <v>14.1</v>
      </c>
      <c r="M2130" s="209">
        <v>0.97184065934065933</v>
      </c>
      <c r="N2130" s="209">
        <v>2.2843</v>
      </c>
      <c r="O2130" s="209">
        <v>2.1427999999999998</v>
      </c>
      <c r="P2130" s="209">
        <v>3.9369999999999998</v>
      </c>
      <c r="Q2130" s="209">
        <v>3.7010000000000001</v>
      </c>
      <c r="R2130" s="209">
        <v>5.1581000000000001</v>
      </c>
      <c r="S2130" s="209">
        <v>0.88900000000000001</v>
      </c>
      <c r="T2130" s="209">
        <v>0.89100000000000001</v>
      </c>
      <c r="U2130" s="209">
        <v>0.86499999999999999</v>
      </c>
      <c r="V2130" s="209">
        <v>0.86499999999999999</v>
      </c>
      <c r="W2130" s="209">
        <v>0</v>
      </c>
      <c r="X2130" s="209" t="s">
        <v>1052</v>
      </c>
      <c r="Y2130" s="209" t="s">
        <v>89</v>
      </c>
      <c r="Z2130" s="209" t="s">
        <v>198</v>
      </c>
    </row>
    <row r="2131" spans="1:26" s="209" customFormat="1" ht="16.5" customHeight="1" x14ac:dyDescent="0.25">
      <c r="A2131" s="207">
        <v>4079</v>
      </c>
      <c r="B2131" s="208">
        <v>43100</v>
      </c>
      <c r="C2131" s="209" t="s">
        <v>1070</v>
      </c>
      <c r="D2131" s="209">
        <v>74.8</v>
      </c>
      <c r="E2131" s="209">
        <v>35</v>
      </c>
      <c r="F2131" s="209" t="s">
        <v>291</v>
      </c>
      <c r="G2131" s="209">
        <v>521333</v>
      </c>
      <c r="H2131" s="209">
        <v>13160</v>
      </c>
      <c r="I2131" s="209">
        <v>16.600000000000001</v>
      </c>
      <c r="J2131" s="209">
        <v>114</v>
      </c>
      <c r="K2131" s="209">
        <v>114</v>
      </c>
      <c r="L2131" s="209">
        <v>13.8</v>
      </c>
      <c r="M2131" s="209">
        <v>0.97384721266345486</v>
      </c>
      <c r="N2131" s="209">
        <v>2.2623000000000002</v>
      </c>
      <c r="O2131" s="209">
        <v>2.0232000000000001</v>
      </c>
      <c r="P2131" s="209">
        <v>3.61</v>
      </c>
      <c r="Q2131" s="209">
        <v>3.2440000000000002</v>
      </c>
      <c r="R2131" s="209">
        <v>5.1581000000000001</v>
      </c>
      <c r="S2131" s="209">
        <v>0.82299999999999995</v>
      </c>
      <c r="T2131" s="209">
        <v>0.82699999999999996</v>
      </c>
      <c r="U2131" s="209">
        <v>0.80300000000000005</v>
      </c>
      <c r="V2131" s="209">
        <v>0.80300000000000005</v>
      </c>
      <c r="W2131" s="209">
        <v>0</v>
      </c>
      <c r="X2131" s="209" t="s">
        <v>1052</v>
      </c>
      <c r="Y2131" s="209" t="s">
        <v>89</v>
      </c>
      <c r="Z2131" s="209" t="s">
        <v>198</v>
      </c>
    </row>
    <row r="2132" spans="1:26" s="209" customFormat="1" ht="16.5" customHeight="1" x14ac:dyDescent="0.25">
      <c r="A2132" s="207">
        <v>4078</v>
      </c>
      <c r="B2132" s="208">
        <v>43100</v>
      </c>
      <c r="C2132" s="209" t="s">
        <v>684</v>
      </c>
      <c r="D2132" s="209">
        <v>71.5</v>
      </c>
      <c r="E2132" s="209">
        <v>62.1</v>
      </c>
      <c r="F2132" s="209" t="s">
        <v>291</v>
      </c>
      <c r="G2132" s="209">
        <v>521333</v>
      </c>
      <c r="H2132" s="209">
        <v>13160</v>
      </c>
      <c r="I2132" s="209">
        <v>16.8</v>
      </c>
      <c r="J2132" s="209">
        <v>114.5</v>
      </c>
      <c r="K2132" s="209">
        <v>114.5</v>
      </c>
      <c r="L2132" s="209">
        <v>14</v>
      </c>
      <c r="M2132" s="209">
        <v>0.97250859106529208</v>
      </c>
      <c r="N2132" s="209">
        <v>2.2101999999999999</v>
      </c>
      <c r="O2132" s="209">
        <v>1.9854000000000001</v>
      </c>
      <c r="P2132" s="209">
        <v>3.7490000000000001</v>
      </c>
      <c r="Q2132" s="209">
        <v>3.3519999999999999</v>
      </c>
      <c r="R2132" s="209">
        <v>5.1581000000000001</v>
      </c>
      <c r="S2132" s="209">
        <v>0.875</v>
      </c>
      <c r="T2132" s="209">
        <v>0.871</v>
      </c>
      <c r="U2132" s="209">
        <v>0.84899999999999998</v>
      </c>
      <c r="V2132" s="209">
        <v>0.84899999999999998</v>
      </c>
      <c r="W2132" s="209">
        <v>0</v>
      </c>
      <c r="X2132" s="209" t="s">
        <v>1052</v>
      </c>
      <c r="Y2132" s="209" t="s">
        <v>89</v>
      </c>
      <c r="Z2132" s="209" t="s">
        <v>198</v>
      </c>
    </row>
    <row r="2133" spans="1:26" s="209" customFormat="1" ht="16.5" customHeight="1" x14ac:dyDescent="0.25">
      <c r="A2133" s="207">
        <v>4077</v>
      </c>
      <c r="B2133" s="208">
        <v>43100</v>
      </c>
      <c r="C2133" s="209" t="s">
        <v>1069</v>
      </c>
      <c r="D2133" s="209">
        <v>71.5</v>
      </c>
      <c r="E2133" s="209">
        <v>62.1</v>
      </c>
      <c r="F2133" s="209" t="s">
        <v>291</v>
      </c>
      <c r="G2133" s="209">
        <v>521333</v>
      </c>
      <c r="H2133" s="209">
        <v>13160</v>
      </c>
      <c r="I2133" s="209">
        <v>16.7</v>
      </c>
      <c r="J2133" s="209">
        <v>114</v>
      </c>
      <c r="K2133" s="209">
        <v>114</v>
      </c>
      <c r="L2133" s="209">
        <v>13.9</v>
      </c>
      <c r="M2133" s="209">
        <v>0.97317744154057773</v>
      </c>
      <c r="N2133" s="209">
        <v>1.0342</v>
      </c>
      <c r="O2133" s="209">
        <v>1.1620999999999999</v>
      </c>
      <c r="P2133" s="209">
        <v>2.6890000000000001</v>
      </c>
      <c r="Q2133" s="209">
        <v>3.0390000000000001</v>
      </c>
      <c r="R2133" s="209">
        <v>5.1581000000000001</v>
      </c>
      <c r="S2133" s="209">
        <v>1.341</v>
      </c>
      <c r="T2133" s="209">
        <v>1.349</v>
      </c>
      <c r="U2133" s="209">
        <v>1.3089999999999999</v>
      </c>
      <c r="V2133" s="209">
        <v>1.3089999999999999</v>
      </c>
      <c r="W2133" s="209">
        <v>0</v>
      </c>
      <c r="X2133" s="209" t="s">
        <v>1052</v>
      </c>
      <c r="Y2133" s="209" t="s">
        <v>89</v>
      </c>
      <c r="Z2133" s="209" t="s">
        <v>198</v>
      </c>
    </row>
    <row r="2134" spans="1:26" s="213" customFormat="1" ht="16.5" customHeight="1" x14ac:dyDescent="0.25">
      <c r="A2134" s="211">
        <v>4076</v>
      </c>
      <c r="B2134" s="212">
        <v>43100</v>
      </c>
      <c r="C2134" s="213" t="s">
        <v>901</v>
      </c>
      <c r="D2134" s="213">
        <v>71.5</v>
      </c>
      <c r="E2134" s="213">
        <v>62.1</v>
      </c>
      <c r="F2134" s="213" t="s">
        <v>291</v>
      </c>
      <c r="G2134" s="213">
        <v>521333</v>
      </c>
      <c r="H2134" s="213">
        <v>13160</v>
      </c>
      <c r="I2134" s="213">
        <v>16.899999999999999</v>
      </c>
      <c r="J2134" s="213">
        <v>113.5</v>
      </c>
      <c r="K2134" s="213">
        <v>113.5</v>
      </c>
      <c r="L2134" s="213">
        <v>14.1</v>
      </c>
      <c r="M2134" s="213">
        <v>0.97184065934065933</v>
      </c>
      <c r="N2134" s="213">
        <v>2.0341999999999998</v>
      </c>
      <c r="O2134" s="213">
        <v>1.8934</v>
      </c>
      <c r="P2134" s="213">
        <v>3.4820000000000002</v>
      </c>
      <c r="Q2134" s="213">
        <v>3.274</v>
      </c>
      <c r="R2134" s="213">
        <v>5.1581000000000001</v>
      </c>
      <c r="S2134" s="213">
        <v>0.88300000000000001</v>
      </c>
      <c r="T2134" s="213">
        <v>0.89200000000000002</v>
      </c>
      <c r="U2134" s="213">
        <v>0.86299999999999999</v>
      </c>
      <c r="V2134" s="213">
        <v>0.86299999999999999</v>
      </c>
      <c r="W2134" s="213">
        <v>0</v>
      </c>
      <c r="X2134" s="213" t="s">
        <v>1052</v>
      </c>
      <c r="Y2134" s="213" t="s">
        <v>89</v>
      </c>
      <c r="Z2134" s="213" t="s">
        <v>198</v>
      </c>
    </row>
    <row r="2135" spans="1:26" s="209" customFormat="1" ht="16.5" customHeight="1" x14ac:dyDescent="0.25">
      <c r="A2135" s="207">
        <v>4075</v>
      </c>
      <c r="B2135" s="208">
        <v>43100</v>
      </c>
      <c r="C2135" s="209" t="s">
        <v>351</v>
      </c>
      <c r="D2135" s="209">
        <v>71.5</v>
      </c>
      <c r="E2135" s="209">
        <v>62.1</v>
      </c>
      <c r="F2135" s="209" t="s">
        <v>193</v>
      </c>
      <c r="G2135" s="209">
        <v>625212</v>
      </c>
      <c r="H2135" s="209">
        <v>13160</v>
      </c>
      <c r="I2135" s="209">
        <v>22</v>
      </c>
      <c r="J2135" s="209">
        <v>114.5</v>
      </c>
      <c r="K2135" s="209">
        <v>114.5</v>
      </c>
      <c r="L2135" s="209">
        <v>18.899999999999999</v>
      </c>
      <c r="M2135" s="209">
        <v>0.94082446808510634</v>
      </c>
      <c r="N2135" s="209">
        <v>5.0231000000000003</v>
      </c>
      <c r="O2135" s="209">
        <v>4.9344999999999999</v>
      </c>
      <c r="P2135" s="209">
        <v>0.70099999999999996</v>
      </c>
      <c r="Q2135" s="209">
        <v>0.61199999999999999</v>
      </c>
      <c r="R2135" s="209">
        <v>5.1581000000000001</v>
      </c>
      <c r="S2135" s="209">
        <v>7.1999999999999995E-2</v>
      </c>
      <c r="T2135" s="209">
        <v>6.4000000000000001E-2</v>
      </c>
      <c r="U2135" s="209">
        <v>6.4000000000000001E-2</v>
      </c>
      <c r="V2135" s="209">
        <v>6.4000000000000001E-2</v>
      </c>
      <c r="W2135" s="209">
        <v>0</v>
      </c>
      <c r="X2135" s="209" t="s">
        <v>1052</v>
      </c>
      <c r="Y2135" s="209" t="s">
        <v>89</v>
      </c>
      <c r="Z2135" s="209" t="s">
        <v>198</v>
      </c>
    </row>
    <row r="2136" spans="1:26" s="209" customFormat="1" ht="16.5" customHeight="1" x14ac:dyDescent="0.25">
      <c r="A2136" s="207">
        <v>4074</v>
      </c>
      <c r="B2136" s="208">
        <v>43100</v>
      </c>
      <c r="C2136" s="209" t="s">
        <v>1068</v>
      </c>
      <c r="D2136" s="209">
        <v>71.5</v>
      </c>
      <c r="E2136" s="209">
        <v>62.1</v>
      </c>
      <c r="F2136" s="209" t="s">
        <v>187</v>
      </c>
      <c r="G2136" s="209">
        <v>916148</v>
      </c>
      <c r="H2136" s="209">
        <v>13160</v>
      </c>
      <c r="I2136" s="209">
        <v>34.6</v>
      </c>
      <c r="J2136" s="209">
        <v>80.5</v>
      </c>
      <c r="K2136" s="209">
        <v>80.5</v>
      </c>
      <c r="L2136" s="209">
        <v>32.799999999999997</v>
      </c>
      <c r="M2136" s="209">
        <v>0.86122945830797315</v>
      </c>
      <c r="N2136" s="209">
        <v>5.1734</v>
      </c>
      <c r="O2136" s="209">
        <v>5.2637</v>
      </c>
      <c r="P2136" s="209">
        <v>0.29099999999999998</v>
      </c>
      <c r="Q2136" s="209">
        <v>0.34799999999999998</v>
      </c>
      <c r="R2136" s="209">
        <v>5.1581000000000001</v>
      </c>
      <c r="S2136" s="209">
        <v>2.9000000000000001E-2</v>
      </c>
      <c r="T2136" s="209">
        <v>3.4000000000000002E-2</v>
      </c>
      <c r="U2136" s="209">
        <v>2.7E-2</v>
      </c>
      <c r="V2136" s="209">
        <v>2.7E-2</v>
      </c>
      <c r="W2136" s="209">
        <v>0</v>
      </c>
      <c r="X2136" s="209" t="s">
        <v>1052</v>
      </c>
      <c r="Y2136" s="209" t="s">
        <v>89</v>
      </c>
      <c r="Z2136" s="209" t="s">
        <v>207</v>
      </c>
    </row>
    <row r="2137" spans="1:26" s="209" customFormat="1" ht="16.5" customHeight="1" x14ac:dyDescent="0.25">
      <c r="A2137" s="207">
        <v>4073</v>
      </c>
      <c r="B2137" s="208">
        <v>43100</v>
      </c>
      <c r="C2137" s="209" t="s">
        <v>628</v>
      </c>
      <c r="D2137" s="209">
        <v>71.5</v>
      </c>
      <c r="E2137" s="209">
        <v>62.1</v>
      </c>
      <c r="F2137" s="209" t="s">
        <v>187</v>
      </c>
      <c r="G2137" s="209">
        <v>916148</v>
      </c>
      <c r="H2137" s="209">
        <v>13160</v>
      </c>
      <c r="I2137" s="209">
        <v>34.5</v>
      </c>
      <c r="J2137" s="209">
        <v>78.5</v>
      </c>
      <c r="K2137" s="209">
        <v>78.5</v>
      </c>
      <c r="L2137" s="209">
        <v>32.9</v>
      </c>
      <c r="M2137" s="209">
        <v>0.86070559610705588</v>
      </c>
      <c r="N2137" s="209">
        <v>5.1528999999999998</v>
      </c>
      <c r="O2137" s="209">
        <v>4.8452999999999999</v>
      </c>
      <c r="P2137" s="209">
        <v>0.28000000000000003</v>
      </c>
      <c r="Q2137" s="209">
        <v>0.191</v>
      </c>
      <c r="R2137" s="209">
        <v>5.1581000000000001</v>
      </c>
      <c r="S2137" s="209">
        <v>2.8000000000000001E-2</v>
      </c>
      <c r="T2137" s="209">
        <v>0.02</v>
      </c>
      <c r="U2137" s="209">
        <v>2.1000000000000001E-2</v>
      </c>
      <c r="V2137" s="209">
        <v>2.1000000000000001E-2</v>
      </c>
      <c r="W2137" s="209">
        <v>0</v>
      </c>
      <c r="X2137" s="209" t="s">
        <v>1052</v>
      </c>
      <c r="Y2137" s="209" t="s">
        <v>89</v>
      </c>
      <c r="Z2137" s="209" t="s">
        <v>207</v>
      </c>
    </row>
    <row r="2138" spans="1:26" s="209" customFormat="1" ht="16.5" customHeight="1" x14ac:dyDescent="0.25">
      <c r="A2138" s="207">
        <v>4072</v>
      </c>
      <c r="B2138" s="208">
        <v>43099</v>
      </c>
      <c r="C2138" s="209" t="s">
        <v>1044</v>
      </c>
      <c r="D2138" s="209">
        <v>77.7</v>
      </c>
      <c r="E2138" s="209">
        <v>62</v>
      </c>
      <c r="F2138" s="209" t="s">
        <v>291</v>
      </c>
      <c r="G2138" s="209">
        <v>521333</v>
      </c>
      <c r="H2138" s="209">
        <v>13160</v>
      </c>
      <c r="I2138" s="209">
        <v>16.7</v>
      </c>
      <c r="J2138" s="209">
        <v>114.5</v>
      </c>
      <c r="K2138" s="209">
        <v>114.5</v>
      </c>
      <c r="L2138" s="209">
        <v>13.9</v>
      </c>
      <c r="M2138" s="209">
        <v>0.97317744154057773</v>
      </c>
      <c r="N2138" s="209">
        <v>1.0423</v>
      </c>
      <c r="O2138" s="209">
        <v>0.99239999999999995</v>
      </c>
      <c r="P2138" s="209">
        <v>2.0139999999999998</v>
      </c>
      <c r="Q2138" s="209">
        <v>1.927</v>
      </c>
      <c r="R2138" s="209">
        <v>5.2786</v>
      </c>
      <c r="S2138" s="209">
        <v>1.02</v>
      </c>
      <c r="T2138" s="209">
        <v>1.0249999999999999</v>
      </c>
      <c r="U2138" s="209">
        <v>0.995</v>
      </c>
      <c r="V2138" s="209">
        <v>0.995</v>
      </c>
      <c r="W2138" s="209">
        <v>0</v>
      </c>
      <c r="X2138" s="209" t="s">
        <v>1052</v>
      </c>
      <c r="Y2138" s="209" t="s">
        <v>89</v>
      </c>
      <c r="Z2138" s="209" t="s">
        <v>198</v>
      </c>
    </row>
    <row r="2139" spans="1:26" s="209" customFormat="1" ht="16.5" customHeight="1" x14ac:dyDescent="0.25">
      <c r="A2139" s="207">
        <v>4071</v>
      </c>
      <c r="B2139" s="208">
        <v>43099</v>
      </c>
      <c r="C2139" s="209" t="s">
        <v>1067</v>
      </c>
      <c r="D2139" s="209">
        <v>77.7</v>
      </c>
      <c r="E2139" s="209">
        <v>62</v>
      </c>
      <c r="F2139" s="209" t="s">
        <v>291</v>
      </c>
      <c r="G2139" s="209">
        <v>521333</v>
      </c>
      <c r="H2139" s="209">
        <v>13160</v>
      </c>
      <c r="I2139" s="209">
        <v>16.5</v>
      </c>
      <c r="J2139" s="209">
        <v>114</v>
      </c>
      <c r="K2139" s="209">
        <v>114</v>
      </c>
      <c r="L2139" s="209">
        <v>13.7</v>
      </c>
      <c r="M2139" s="209">
        <v>0.97451790633608826</v>
      </c>
      <c r="N2139" s="209">
        <v>1.2412000000000001</v>
      </c>
      <c r="O2139" s="209">
        <v>1.0562</v>
      </c>
      <c r="P2139" s="209">
        <v>2.887</v>
      </c>
      <c r="Q2139" s="209">
        <v>2.4660000000000002</v>
      </c>
      <c r="R2139" s="209">
        <v>5.2786</v>
      </c>
      <c r="S2139" s="209">
        <v>1.228</v>
      </c>
      <c r="T2139" s="209">
        <v>1.232</v>
      </c>
      <c r="U2139" s="209">
        <v>1.1990000000000001</v>
      </c>
      <c r="V2139" s="209">
        <v>1.1990000000000001</v>
      </c>
      <c r="W2139" s="209">
        <v>0</v>
      </c>
      <c r="X2139" s="209" t="s">
        <v>1052</v>
      </c>
      <c r="Y2139" s="209" t="s">
        <v>89</v>
      </c>
      <c r="Z2139" s="209" t="s">
        <v>198</v>
      </c>
    </row>
    <row r="2140" spans="1:26" s="209" customFormat="1" ht="16.5" customHeight="1" x14ac:dyDescent="0.25">
      <c r="A2140" s="207">
        <v>4070</v>
      </c>
      <c r="B2140" s="208">
        <v>43099</v>
      </c>
      <c r="C2140" s="209" t="s">
        <v>448</v>
      </c>
      <c r="D2140" s="209">
        <v>77.7</v>
      </c>
      <c r="E2140" s="209">
        <v>62</v>
      </c>
      <c r="F2140" s="209" t="s">
        <v>291</v>
      </c>
      <c r="G2140" s="209">
        <v>521333</v>
      </c>
      <c r="H2140" s="209">
        <v>13160</v>
      </c>
      <c r="I2140" s="209">
        <v>16.5</v>
      </c>
      <c r="J2140" s="209">
        <v>114</v>
      </c>
      <c r="K2140" s="209">
        <v>114</v>
      </c>
      <c r="L2140" s="209">
        <v>13.7</v>
      </c>
      <c r="M2140" s="209">
        <v>0.97451790633608826</v>
      </c>
      <c r="N2140" s="209">
        <v>1.0342</v>
      </c>
      <c r="O2140" s="209">
        <v>1.1329</v>
      </c>
      <c r="P2140" s="209">
        <v>2.5350000000000001</v>
      </c>
      <c r="Q2140" s="209">
        <v>2.786</v>
      </c>
      <c r="R2140" s="209">
        <v>5.2786</v>
      </c>
      <c r="S2140" s="209">
        <v>1.294</v>
      </c>
      <c r="T2140" s="209">
        <v>1.298</v>
      </c>
      <c r="U2140" s="209">
        <v>1.2629999999999999</v>
      </c>
      <c r="V2140" s="209">
        <v>1.2629999999999999</v>
      </c>
      <c r="W2140" s="209">
        <v>0</v>
      </c>
      <c r="X2140" s="209" t="s">
        <v>1052</v>
      </c>
      <c r="Y2140" s="209" t="s">
        <v>89</v>
      </c>
      <c r="Z2140" s="209" t="s">
        <v>198</v>
      </c>
    </row>
    <row r="2141" spans="1:26" s="209" customFormat="1" ht="16.5" customHeight="1" x14ac:dyDescent="0.25">
      <c r="A2141" s="207">
        <v>4069</v>
      </c>
      <c r="B2141" s="208">
        <v>43099</v>
      </c>
      <c r="C2141" s="209" t="s">
        <v>542</v>
      </c>
      <c r="D2141" s="209">
        <v>78.400000000000006</v>
      </c>
      <c r="E2141" s="209">
        <v>62</v>
      </c>
      <c r="F2141" s="209" t="s">
        <v>291</v>
      </c>
      <c r="G2141" s="209">
        <v>521333</v>
      </c>
      <c r="H2141" s="209">
        <v>13160</v>
      </c>
      <c r="I2141" s="209">
        <v>16.8</v>
      </c>
      <c r="J2141" s="209">
        <v>114</v>
      </c>
      <c r="K2141" s="209">
        <v>114</v>
      </c>
      <c r="L2141" s="209">
        <v>14</v>
      </c>
      <c r="M2141" s="209">
        <v>0.97250859106529208</v>
      </c>
      <c r="N2141" s="209">
        <v>1.2512000000000001</v>
      </c>
      <c r="O2141" s="209">
        <v>1.0423</v>
      </c>
      <c r="P2141" s="209">
        <v>3.33</v>
      </c>
      <c r="Q2141" s="209">
        <v>2.7570000000000001</v>
      </c>
      <c r="R2141" s="209">
        <v>5.2786</v>
      </c>
      <c r="S2141" s="209">
        <v>1.405</v>
      </c>
      <c r="T2141" s="209">
        <v>1.3959999999999999</v>
      </c>
      <c r="U2141" s="209">
        <v>1.3620000000000001</v>
      </c>
      <c r="V2141" s="209">
        <v>1.3620000000000001</v>
      </c>
      <c r="W2141" s="209">
        <v>0</v>
      </c>
      <c r="X2141" s="209" t="s">
        <v>1052</v>
      </c>
      <c r="Y2141" s="209" t="s">
        <v>89</v>
      </c>
      <c r="Z2141" s="209" t="s">
        <v>198</v>
      </c>
    </row>
    <row r="2142" spans="1:26" s="209" customFormat="1" ht="16.5" customHeight="1" x14ac:dyDescent="0.25">
      <c r="A2142" s="207">
        <v>4068</v>
      </c>
      <c r="B2142" s="208">
        <v>43099</v>
      </c>
      <c r="C2142" s="209" t="s">
        <v>294</v>
      </c>
      <c r="D2142" s="209">
        <v>78.400000000000006</v>
      </c>
      <c r="E2142" s="209">
        <v>62</v>
      </c>
      <c r="F2142" s="209" t="s">
        <v>291</v>
      </c>
      <c r="G2142" s="209">
        <v>521333</v>
      </c>
      <c r="H2142" s="209">
        <v>13160</v>
      </c>
      <c r="I2142" s="209">
        <v>16.8</v>
      </c>
      <c r="J2142" s="209">
        <v>114</v>
      </c>
      <c r="K2142" s="209">
        <v>114</v>
      </c>
      <c r="L2142" s="209">
        <v>14</v>
      </c>
      <c r="M2142" s="209">
        <v>0.97250859106529208</v>
      </c>
      <c r="N2142" s="209">
        <v>1.0634999999999999</v>
      </c>
      <c r="O2142" s="209">
        <v>1.2834000000000001</v>
      </c>
      <c r="P2142" s="209">
        <v>2.5449999999999999</v>
      </c>
      <c r="Q2142" s="209">
        <v>3.0680000000000001</v>
      </c>
      <c r="R2142" s="209">
        <v>5.2786</v>
      </c>
      <c r="S2142" s="209">
        <v>1.2629999999999999</v>
      </c>
      <c r="T2142" s="209">
        <v>1.262</v>
      </c>
      <c r="U2142" s="209">
        <v>1.228</v>
      </c>
      <c r="V2142" s="209">
        <v>1.228</v>
      </c>
      <c r="W2142" s="209">
        <v>0</v>
      </c>
      <c r="X2142" s="209" t="s">
        <v>1052</v>
      </c>
      <c r="Y2142" s="209" t="s">
        <v>89</v>
      </c>
      <c r="Z2142" s="209" t="s">
        <v>198</v>
      </c>
    </row>
    <row r="2143" spans="1:26" s="213" customFormat="1" ht="16.5" customHeight="1" x14ac:dyDescent="0.25">
      <c r="A2143" s="211">
        <v>4067</v>
      </c>
      <c r="B2143" s="212">
        <v>43099</v>
      </c>
      <c r="C2143" s="213" t="s">
        <v>455</v>
      </c>
      <c r="D2143" s="213">
        <v>78.400000000000006</v>
      </c>
      <c r="E2143" s="213">
        <v>62</v>
      </c>
      <c r="F2143" s="213" t="s">
        <v>291</v>
      </c>
      <c r="G2143" s="213">
        <v>521333</v>
      </c>
      <c r="H2143" s="213">
        <v>13160</v>
      </c>
      <c r="I2143" s="213">
        <v>16.7</v>
      </c>
      <c r="J2143" s="213">
        <v>114</v>
      </c>
      <c r="K2143" s="213">
        <v>114</v>
      </c>
      <c r="L2143" s="213">
        <v>13.9</v>
      </c>
      <c r="M2143" s="213">
        <v>0.97317744154057773</v>
      </c>
      <c r="N2143" s="213">
        <v>1.0452999999999999</v>
      </c>
      <c r="O2143" s="213">
        <v>0.98450000000000004</v>
      </c>
      <c r="P2143" s="213">
        <v>2.5470000000000002</v>
      </c>
      <c r="Q2143" s="213">
        <v>2.4</v>
      </c>
      <c r="R2143" s="213">
        <v>5.2786</v>
      </c>
      <c r="S2143" s="213">
        <v>1.286</v>
      </c>
      <c r="T2143" s="213">
        <v>1.2869999999999999</v>
      </c>
      <c r="U2143" s="213">
        <v>1.252</v>
      </c>
      <c r="V2143" s="213">
        <v>1.252</v>
      </c>
      <c r="W2143" s="213">
        <v>0</v>
      </c>
      <c r="X2143" s="213" t="s">
        <v>1052</v>
      </c>
      <c r="Y2143" s="213" t="s">
        <v>89</v>
      </c>
      <c r="Z2143" s="213" t="s">
        <v>198</v>
      </c>
    </row>
    <row r="2144" spans="1:26" s="209" customFormat="1" ht="16.5" customHeight="1" x14ac:dyDescent="0.25">
      <c r="A2144" s="207">
        <v>4066</v>
      </c>
      <c r="B2144" s="208">
        <v>43099</v>
      </c>
      <c r="C2144" s="209" t="s">
        <v>1066</v>
      </c>
      <c r="D2144" s="209">
        <v>78.400000000000006</v>
      </c>
      <c r="E2144" s="209">
        <v>62</v>
      </c>
      <c r="F2144" s="209" t="s">
        <v>291</v>
      </c>
      <c r="G2144" s="209">
        <v>521333</v>
      </c>
      <c r="H2144" s="209">
        <v>13160</v>
      </c>
      <c r="I2144" s="209">
        <v>16.399999999999999</v>
      </c>
      <c r="J2144" s="209">
        <v>114</v>
      </c>
      <c r="K2144" s="209">
        <v>114</v>
      </c>
      <c r="L2144" s="209">
        <v>13.6</v>
      </c>
      <c r="M2144" s="209">
        <v>0.97518952446588558</v>
      </c>
      <c r="N2144" s="209">
        <v>1.2412000000000001</v>
      </c>
      <c r="O2144" s="209">
        <v>0.94350000000000001</v>
      </c>
      <c r="P2144" s="209">
        <v>3.198</v>
      </c>
      <c r="Q2144" s="209">
        <v>2.4340000000000002</v>
      </c>
      <c r="R2144" s="209">
        <v>5.2786</v>
      </c>
      <c r="S2144" s="209">
        <v>1.36</v>
      </c>
      <c r="T2144" s="209">
        <v>1.3620000000000001</v>
      </c>
      <c r="U2144" s="209">
        <v>1.327</v>
      </c>
      <c r="V2144" s="209">
        <v>1.327</v>
      </c>
      <c r="W2144" s="209">
        <v>0</v>
      </c>
      <c r="X2144" s="209" t="s">
        <v>1052</v>
      </c>
      <c r="Y2144" s="209" t="s">
        <v>89</v>
      </c>
      <c r="Z2144" s="209" t="s">
        <v>198</v>
      </c>
    </row>
    <row r="2145" spans="1:26" s="209" customFormat="1" ht="16.5" customHeight="1" x14ac:dyDescent="0.25">
      <c r="A2145" s="207">
        <v>4065</v>
      </c>
      <c r="B2145" s="208">
        <v>43099</v>
      </c>
      <c r="C2145" s="209" t="s">
        <v>1006</v>
      </c>
      <c r="D2145" s="209">
        <v>78.400000000000006</v>
      </c>
      <c r="E2145" s="209">
        <v>62</v>
      </c>
      <c r="F2145" s="209" t="s">
        <v>193</v>
      </c>
      <c r="G2145" s="209">
        <v>625212</v>
      </c>
      <c r="H2145" s="209">
        <v>13160</v>
      </c>
      <c r="I2145" s="209">
        <v>22.2</v>
      </c>
      <c r="J2145" s="209">
        <v>114</v>
      </c>
      <c r="K2145" s="209">
        <v>114</v>
      </c>
      <c r="L2145" s="209">
        <v>19.100000000000001</v>
      </c>
      <c r="M2145" s="209">
        <v>0.93957503320053126</v>
      </c>
      <c r="N2145" s="209">
        <v>5.0453000000000001</v>
      </c>
      <c r="O2145" s="209">
        <v>5.1833999999999998</v>
      </c>
      <c r="P2145" s="209">
        <v>0.60199999999999998</v>
      </c>
      <c r="Q2145" s="209">
        <v>0.56399999999999995</v>
      </c>
      <c r="R2145" s="209">
        <v>5.2786</v>
      </c>
      <c r="S2145" s="209">
        <v>6.3E-2</v>
      </c>
      <c r="T2145" s="209">
        <v>5.7000000000000002E-2</v>
      </c>
      <c r="U2145" s="209">
        <v>5.6000000000000001E-2</v>
      </c>
      <c r="V2145" s="209">
        <v>5.6000000000000001E-2</v>
      </c>
      <c r="W2145" s="209">
        <v>0</v>
      </c>
      <c r="X2145" s="209" t="s">
        <v>1052</v>
      </c>
      <c r="Y2145" s="209" t="s">
        <v>89</v>
      </c>
      <c r="Z2145" s="209" t="s">
        <v>198</v>
      </c>
    </row>
    <row r="2146" spans="1:26" s="209" customFormat="1" ht="16.5" customHeight="1" x14ac:dyDescent="0.25">
      <c r="A2146" s="207">
        <v>4064</v>
      </c>
      <c r="B2146" s="208">
        <v>43099</v>
      </c>
      <c r="C2146" s="209" t="s">
        <v>921</v>
      </c>
      <c r="D2146" s="209">
        <v>78.400000000000006</v>
      </c>
      <c r="E2146" s="209">
        <v>62</v>
      </c>
      <c r="F2146" s="209" t="s">
        <v>291</v>
      </c>
      <c r="G2146" s="209">
        <v>521333</v>
      </c>
      <c r="H2146" s="209">
        <v>13160</v>
      </c>
      <c r="I2146" s="209">
        <v>16.5</v>
      </c>
      <c r="J2146" s="209">
        <v>114</v>
      </c>
      <c r="K2146" s="209">
        <v>114</v>
      </c>
      <c r="L2146" s="209">
        <v>13.7</v>
      </c>
      <c r="M2146" s="209">
        <v>0.97451790633608826</v>
      </c>
      <c r="N2146" s="209">
        <v>1.1419999999999999</v>
      </c>
      <c r="O2146" s="209">
        <v>0.98340000000000005</v>
      </c>
      <c r="P2146" s="209">
        <v>2.649</v>
      </c>
      <c r="Q2146" s="209">
        <v>2.286</v>
      </c>
      <c r="R2146" s="209">
        <v>5.2786</v>
      </c>
      <c r="S2146" s="209">
        <v>1.224</v>
      </c>
      <c r="T2146" s="209">
        <v>1.2270000000000001</v>
      </c>
      <c r="U2146" s="209">
        <v>1.194</v>
      </c>
      <c r="V2146" s="209">
        <v>1.194</v>
      </c>
      <c r="W2146" s="209">
        <v>0</v>
      </c>
      <c r="X2146" s="209" t="s">
        <v>1052</v>
      </c>
      <c r="Y2146" s="209" t="s">
        <v>89</v>
      </c>
      <c r="Z2146" s="209" t="s">
        <v>198</v>
      </c>
    </row>
    <row r="2147" spans="1:26" s="209" customFormat="1" ht="16.5" customHeight="1" x14ac:dyDescent="0.25">
      <c r="A2147" s="207">
        <v>4063</v>
      </c>
      <c r="B2147" s="208">
        <v>43099</v>
      </c>
      <c r="C2147" s="209" t="s">
        <v>1065</v>
      </c>
      <c r="D2147" s="209">
        <v>78.400000000000006</v>
      </c>
      <c r="E2147" s="209">
        <v>62</v>
      </c>
      <c r="F2147" s="209" t="s">
        <v>291</v>
      </c>
      <c r="G2147" s="209">
        <v>521333</v>
      </c>
      <c r="H2147" s="209">
        <v>13160</v>
      </c>
      <c r="I2147" s="209">
        <v>16.600000000000001</v>
      </c>
      <c r="J2147" s="209">
        <v>114</v>
      </c>
      <c r="K2147" s="209">
        <v>114</v>
      </c>
      <c r="L2147" s="209">
        <v>13.8</v>
      </c>
      <c r="M2147" s="209">
        <v>0.97384721266345486</v>
      </c>
      <c r="N2147" s="209">
        <v>1.0543</v>
      </c>
      <c r="O2147" s="209">
        <v>1.2312000000000001</v>
      </c>
      <c r="P2147" s="209">
        <v>2.4630000000000001</v>
      </c>
      <c r="Q2147" s="209">
        <v>2.8919999999999999</v>
      </c>
      <c r="R2147" s="209">
        <v>5.2786</v>
      </c>
      <c r="S2147" s="209">
        <v>1.2330000000000001</v>
      </c>
      <c r="T2147" s="209">
        <v>1.24</v>
      </c>
      <c r="U2147" s="209">
        <v>1.204</v>
      </c>
      <c r="V2147" s="209">
        <v>1.204</v>
      </c>
      <c r="W2147" s="209">
        <v>0</v>
      </c>
      <c r="X2147" s="209" t="s">
        <v>1052</v>
      </c>
      <c r="Y2147" s="209" t="s">
        <v>89</v>
      </c>
      <c r="Z2147" s="209" t="s">
        <v>198</v>
      </c>
    </row>
    <row r="2148" spans="1:26" s="209" customFormat="1" ht="16.5" customHeight="1" x14ac:dyDescent="0.25">
      <c r="A2148" s="207">
        <v>4062</v>
      </c>
      <c r="B2148" s="208">
        <v>43099</v>
      </c>
      <c r="C2148" s="209" t="s">
        <v>1064</v>
      </c>
      <c r="D2148" s="209">
        <v>70.2</v>
      </c>
      <c r="E2148" s="209">
        <v>80</v>
      </c>
      <c r="F2148" s="209" t="s">
        <v>193</v>
      </c>
      <c r="G2148" s="209">
        <v>625212</v>
      </c>
      <c r="H2148" s="209">
        <v>13160</v>
      </c>
      <c r="I2148" s="209">
        <v>22.1</v>
      </c>
      <c r="J2148" s="209">
        <v>114</v>
      </c>
      <c r="K2148" s="209">
        <v>114</v>
      </c>
      <c r="L2148" s="209">
        <v>19</v>
      </c>
      <c r="M2148" s="209">
        <v>0.94019933554817281</v>
      </c>
      <c r="N2148" s="209">
        <v>4.8756000000000004</v>
      </c>
      <c r="O2148" s="209">
        <v>5.0431999999999997</v>
      </c>
      <c r="P2148" s="209">
        <v>0.49</v>
      </c>
      <c r="Q2148" s="209">
        <v>0.52500000000000002</v>
      </c>
      <c r="R2148" s="209">
        <v>5.2786</v>
      </c>
      <c r="S2148" s="209">
        <v>5.2999999999999999E-2</v>
      </c>
      <c r="T2148" s="209">
        <v>5.5E-2</v>
      </c>
      <c r="U2148" s="209">
        <v>5.0999999999999997E-2</v>
      </c>
      <c r="V2148" s="209">
        <v>5.0999999999999997E-2</v>
      </c>
      <c r="W2148" s="209">
        <v>0</v>
      </c>
      <c r="X2148" s="209" t="s">
        <v>1052</v>
      </c>
      <c r="Y2148" s="209" t="s">
        <v>89</v>
      </c>
      <c r="Z2148" s="209" t="s">
        <v>198</v>
      </c>
    </row>
    <row r="2149" spans="1:26" s="209" customFormat="1" ht="16.5" customHeight="1" x14ac:dyDescent="0.25">
      <c r="A2149" s="207">
        <v>4061</v>
      </c>
      <c r="B2149" s="208">
        <v>43099</v>
      </c>
      <c r="C2149" s="209" t="s">
        <v>704</v>
      </c>
      <c r="D2149" s="209">
        <v>70.2</v>
      </c>
      <c r="E2149" s="209">
        <v>80</v>
      </c>
      <c r="F2149" s="209" t="s">
        <v>187</v>
      </c>
      <c r="G2149" s="209">
        <v>916148</v>
      </c>
      <c r="H2149" s="209">
        <v>13160</v>
      </c>
      <c r="I2149" s="209">
        <v>34.9</v>
      </c>
      <c r="J2149" s="209">
        <v>83.5</v>
      </c>
      <c r="K2149" s="209">
        <v>83.5</v>
      </c>
      <c r="L2149" s="209">
        <v>32.799999999999997</v>
      </c>
      <c r="M2149" s="209">
        <v>0.86122945830797315</v>
      </c>
      <c r="N2149" s="209">
        <v>5.2312000000000003</v>
      </c>
      <c r="O2149" s="209">
        <v>5.0453000000000001</v>
      </c>
      <c r="P2149" s="209">
        <v>0.27800000000000002</v>
      </c>
      <c r="Q2149" s="209">
        <v>0.22</v>
      </c>
      <c r="R2149" s="209">
        <v>5.2786</v>
      </c>
      <c r="S2149" s="209">
        <v>2.8000000000000001E-2</v>
      </c>
      <c r="T2149" s="209">
        <v>2.3E-2</v>
      </c>
      <c r="U2149" s="209">
        <v>2.1999999999999999E-2</v>
      </c>
      <c r="V2149" s="209">
        <v>2.1999999999999999E-2</v>
      </c>
      <c r="W2149" s="209">
        <v>0</v>
      </c>
      <c r="X2149" s="209" t="s">
        <v>1052</v>
      </c>
      <c r="Y2149" s="209" t="s">
        <v>89</v>
      </c>
      <c r="Z2149" s="209" t="s">
        <v>207</v>
      </c>
    </row>
    <row r="2150" spans="1:26" s="209" customFormat="1" ht="16.5" customHeight="1" x14ac:dyDescent="0.25">
      <c r="A2150" s="207">
        <v>4060</v>
      </c>
      <c r="B2150" s="208">
        <v>43099</v>
      </c>
      <c r="C2150" s="209" t="s">
        <v>1033</v>
      </c>
      <c r="D2150" s="209">
        <v>70.2</v>
      </c>
      <c r="E2150" s="209">
        <v>80</v>
      </c>
      <c r="F2150" s="209" t="s">
        <v>193</v>
      </c>
      <c r="G2150" s="209">
        <v>625212</v>
      </c>
      <c r="H2150" s="209">
        <v>13160</v>
      </c>
      <c r="I2150" s="209">
        <v>21.7</v>
      </c>
      <c r="J2150" s="209">
        <v>114.5</v>
      </c>
      <c r="K2150" s="209">
        <v>114.5</v>
      </c>
      <c r="L2150" s="209">
        <v>18.600000000000001</v>
      </c>
      <c r="M2150" s="209">
        <v>0.94270486342438375</v>
      </c>
      <c r="N2150" s="209">
        <v>5.0324</v>
      </c>
      <c r="O2150" s="209">
        <v>4.7683</v>
      </c>
      <c r="P2150" s="209">
        <v>0.80100000000000005</v>
      </c>
      <c r="Q2150" s="209">
        <v>0.74099999999999999</v>
      </c>
      <c r="R2150" s="209">
        <v>5.2786</v>
      </c>
      <c r="S2150" s="209">
        <v>8.4000000000000005E-2</v>
      </c>
      <c r="T2150" s="209">
        <v>8.2000000000000003E-2</v>
      </c>
      <c r="U2150" s="209">
        <v>7.8E-2</v>
      </c>
      <c r="V2150" s="209">
        <v>7.8E-2</v>
      </c>
      <c r="W2150" s="209">
        <v>0</v>
      </c>
      <c r="X2150" s="209" t="s">
        <v>1052</v>
      </c>
      <c r="Y2150" s="209" t="s">
        <v>89</v>
      </c>
      <c r="Z2150" s="209" t="s">
        <v>198</v>
      </c>
    </row>
    <row r="2151" spans="1:26" s="209" customFormat="1" ht="16.5" customHeight="1" x14ac:dyDescent="0.25">
      <c r="A2151" s="207">
        <v>4059</v>
      </c>
      <c r="B2151" s="208">
        <v>43099</v>
      </c>
      <c r="C2151" s="209" t="s">
        <v>996</v>
      </c>
      <c r="D2151" s="209">
        <v>70.2</v>
      </c>
      <c r="E2151" s="209">
        <v>80</v>
      </c>
      <c r="F2151" s="209" t="s">
        <v>187</v>
      </c>
      <c r="G2151" s="209">
        <v>916148</v>
      </c>
      <c r="H2151" s="209">
        <v>13160</v>
      </c>
      <c r="I2151" s="209">
        <v>34.799999999999997</v>
      </c>
      <c r="J2151" s="209">
        <v>81.5</v>
      </c>
      <c r="K2151" s="209">
        <v>81.5</v>
      </c>
      <c r="L2151" s="209">
        <v>32.9</v>
      </c>
      <c r="M2151" s="209">
        <v>0.86070559610705588</v>
      </c>
      <c r="N2151" s="209">
        <v>5.0282999999999998</v>
      </c>
      <c r="O2151" s="209">
        <v>4.8935000000000004</v>
      </c>
      <c r="P2151" s="209">
        <v>0.41</v>
      </c>
      <c r="Q2151" s="209">
        <v>0.36099999999999999</v>
      </c>
      <c r="R2151" s="209">
        <v>5.2786</v>
      </c>
      <c r="S2151" s="209">
        <v>4.2999999999999997E-2</v>
      </c>
      <c r="T2151" s="209">
        <v>3.9E-2</v>
      </c>
      <c r="U2151" s="209">
        <v>3.5000000000000003E-2</v>
      </c>
      <c r="V2151" s="209">
        <v>3.5000000000000003E-2</v>
      </c>
      <c r="W2151" s="209">
        <v>0</v>
      </c>
      <c r="X2151" s="209" t="s">
        <v>1052</v>
      </c>
      <c r="Y2151" s="209" t="s">
        <v>89</v>
      </c>
      <c r="Z2151" s="209" t="s">
        <v>207</v>
      </c>
    </row>
    <row r="2152" spans="1:26" s="209" customFormat="1" ht="16.5" customHeight="1" x14ac:dyDescent="0.25">
      <c r="A2152" s="207">
        <v>4058</v>
      </c>
      <c r="B2152" s="208">
        <v>43099</v>
      </c>
      <c r="C2152" s="209" t="s">
        <v>1063</v>
      </c>
      <c r="D2152" s="209">
        <v>70.2</v>
      </c>
      <c r="E2152" s="209">
        <v>80</v>
      </c>
      <c r="F2152" s="209" t="s">
        <v>193</v>
      </c>
      <c r="G2152" s="209">
        <v>625212</v>
      </c>
      <c r="H2152" s="209">
        <v>13160</v>
      </c>
      <c r="I2152" s="209">
        <v>21.7</v>
      </c>
      <c r="J2152" s="209">
        <v>115</v>
      </c>
      <c r="K2152" s="209">
        <v>115</v>
      </c>
      <c r="L2152" s="209">
        <v>18.5</v>
      </c>
      <c r="M2152" s="209">
        <v>0.94333333333333336</v>
      </c>
      <c r="N2152" s="209">
        <v>5.0872999999999999</v>
      </c>
      <c r="O2152" s="209">
        <v>5.1722999999999999</v>
      </c>
      <c r="P2152" s="209">
        <v>0.65500000000000003</v>
      </c>
      <c r="Q2152" s="209">
        <v>0.60699999999999998</v>
      </c>
      <c r="R2152" s="209">
        <v>5.2786</v>
      </c>
      <c r="S2152" s="209">
        <v>6.8000000000000005E-2</v>
      </c>
      <c r="T2152" s="209">
        <v>6.2E-2</v>
      </c>
      <c r="U2152" s="209">
        <v>6.0999999999999999E-2</v>
      </c>
      <c r="V2152" s="209">
        <v>6.0999999999999999E-2</v>
      </c>
      <c r="W2152" s="209">
        <v>0</v>
      </c>
      <c r="X2152" s="209" t="s">
        <v>1052</v>
      </c>
      <c r="Y2152" s="209" t="s">
        <v>89</v>
      </c>
      <c r="Z2152" s="209" t="s">
        <v>198</v>
      </c>
    </row>
    <row r="2153" spans="1:26" s="209" customFormat="1" ht="16.5" customHeight="1" x14ac:dyDescent="0.25">
      <c r="A2153" s="207">
        <v>4057</v>
      </c>
      <c r="B2153" s="208">
        <v>43099</v>
      </c>
      <c r="C2153" s="209" t="s">
        <v>918</v>
      </c>
      <c r="D2153" s="209">
        <v>70.2</v>
      </c>
      <c r="E2153" s="209">
        <v>80</v>
      </c>
      <c r="F2153" s="209" t="s">
        <v>291</v>
      </c>
      <c r="G2153" s="209">
        <v>521333</v>
      </c>
      <c r="H2153" s="209">
        <v>13160</v>
      </c>
      <c r="I2153" s="209">
        <v>16.7</v>
      </c>
      <c r="J2153" s="209">
        <v>115</v>
      </c>
      <c r="K2153" s="209">
        <v>115</v>
      </c>
      <c r="L2153" s="209">
        <v>13.8</v>
      </c>
      <c r="M2153" s="209">
        <v>0.97384721266345486</v>
      </c>
      <c r="N2153" s="209">
        <v>1.1722999999999999</v>
      </c>
      <c r="O2153" s="209">
        <v>1.0325</v>
      </c>
      <c r="P2153" s="209">
        <v>2.927</v>
      </c>
      <c r="Q2153" s="209">
        <v>2.5619999999999998</v>
      </c>
      <c r="R2153" s="209">
        <v>5.2786</v>
      </c>
      <c r="S2153" s="209">
        <v>1.3180000000000001</v>
      </c>
      <c r="T2153" s="209">
        <v>1.31</v>
      </c>
      <c r="U2153" s="209">
        <v>1.28</v>
      </c>
      <c r="V2153" s="209">
        <v>1.28</v>
      </c>
      <c r="W2153" s="209">
        <v>0</v>
      </c>
      <c r="X2153" s="209" t="s">
        <v>1052</v>
      </c>
      <c r="Y2153" s="209" t="s">
        <v>89</v>
      </c>
      <c r="Z2153" s="209" t="s">
        <v>198</v>
      </c>
    </row>
    <row r="2154" spans="1:26" s="209" customFormat="1" ht="16.5" customHeight="1" x14ac:dyDescent="0.25">
      <c r="A2154" s="207">
        <v>4056</v>
      </c>
      <c r="B2154" s="208">
        <v>43099</v>
      </c>
      <c r="C2154" s="209" t="s">
        <v>1062</v>
      </c>
      <c r="D2154" s="209">
        <v>70.2</v>
      </c>
      <c r="E2154" s="209">
        <v>80</v>
      </c>
      <c r="F2154" s="209" t="s">
        <v>291</v>
      </c>
      <c r="G2154" s="209">
        <v>521333</v>
      </c>
      <c r="H2154" s="209">
        <v>13160</v>
      </c>
      <c r="I2154" s="209">
        <v>16.7</v>
      </c>
      <c r="J2154" s="209">
        <v>114</v>
      </c>
      <c r="K2154" s="209">
        <v>114</v>
      </c>
      <c r="L2154" s="209">
        <v>13.9</v>
      </c>
      <c r="M2154" s="209">
        <v>0.97317744154057773</v>
      </c>
      <c r="N2154" s="209">
        <v>1.0230999999999999</v>
      </c>
      <c r="O2154" s="209">
        <v>0.95389999999999997</v>
      </c>
      <c r="P2154" s="209">
        <v>2.3650000000000002</v>
      </c>
      <c r="Q2154" s="209">
        <v>2.2080000000000002</v>
      </c>
      <c r="R2154" s="209">
        <v>5.2786</v>
      </c>
      <c r="S2154" s="209">
        <v>1.22</v>
      </c>
      <c r="T2154" s="209">
        <v>1.222</v>
      </c>
      <c r="U2154" s="209">
        <v>1.1879999999999999</v>
      </c>
      <c r="V2154" s="209">
        <v>1.1879999999999999</v>
      </c>
      <c r="W2154" s="209">
        <v>0</v>
      </c>
      <c r="X2154" s="209" t="s">
        <v>1052</v>
      </c>
      <c r="Y2154" s="209" t="s">
        <v>89</v>
      </c>
      <c r="Z2154" s="209" t="s">
        <v>198</v>
      </c>
    </row>
    <row r="2155" spans="1:26" s="209" customFormat="1" ht="16.5" customHeight="1" x14ac:dyDescent="0.25">
      <c r="A2155" s="207">
        <v>4055</v>
      </c>
      <c r="B2155" s="208">
        <v>43099</v>
      </c>
      <c r="C2155" s="209" t="s">
        <v>1061</v>
      </c>
      <c r="D2155" s="209">
        <v>70.2</v>
      </c>
      <c r="E2155" s="209">
        <v>80</v>
      </c>
      <c r="F2155" s="209" t="s">
        <v>193</v>
      </c>
      <c r="G2155" s="209">
        <v>625212</v>
      </c>
      <c r="H2155" s="209">
        <v>13160</v>
      </c>
      <c r="I2155" s="209">
        <v>22.2</v>
      </c>
      <c r="J2155" s="209">
        <v>114.5</v>
      </c>
      <c r="K2155" s="209">
        <v>114.5</v>
      </c>
      <c r="L2155" s="209">
        <v>19</v>
      </c>
      <c r="M2155" s="209">
        <v>0.94019933554817281</v>
      </c>
      <c r="N2155" s="209">
        <v>5.0381999999999998</v>
      </c>
      <c r="O2155" s="209">
        <v>4.8738999999999999</v>
      </c>
      <c r="P2155" s="209">
        <v>0.68</v>
      </c>
      <c r="Q2155" s="209">
        <v>0.61299999999999999</v>
      </c>
      <c r="R2155" s="209">
        <v>5.2786</v>
      </c>
      <c r="S2155" s="209">
        <v>7.0999999999999994E-2</v>
      </c>
      <c r="T2155" s="209">
        <v>6.6000000000000003E-2</v>
      </c>
      <c r="U2155" s="209">
        <v>6.4000000000000001E-2</v>
      </c>
      <c r="V2155" s="209">
        <v>6.4000000000000001E-2</v>
      </c>
      <c r="W2155" s="209">
        <v>0</v>
      </c>
      <c r="X2155" s="209" t="s">
        <v>1052</v>
      </c>
      <c r="Y2155" s="209" t="s">
        <v>89</v>
      </c>
      <c r="Z2155" s="209" t="s">
        <v>198</v>
      </c>
    </row>
    <row r="2156" spans="1:26" s="209" customFormat="1" ht="16.5" customHeight="1" x14ac:dyDescent="0.25">
      <c r="A2156" s="207">
        <v>4054</v>
      </c>
      <c r="B2156" s="208">
        <v>43098</v>
      </c>
      <c r="C2156" s="209" t="s">
        <v>820</v>
      </c>
      <c r="D2156" s="209">
        <v>73.2</v>
      </c>
      <c r="E2156" s="209">
        <v>36</v>
      </c>
      <c r="F2156" s="209" t="s">
        <v>291</v>
      </c>
      <c r="G2156" s="209">
        <v>521333</v>
      </c>
      <c r="H2156" s="209">
        <v>13160</v>
      </c>
      <c r="I2156" s="209">
        <v>16.399999999999999</v>
      </c>
      <c r="J2156" s="209">
        <v>114</v>
      </c>
      <c r="K2156" s="209">
        <v>114</v>
      </c>
      <c r="L2156" s="209">
        <v>13.6</v>
      </c>
      <c r="M2156" s="209">
        <v>0.97518952446588558</v>
      </c>
      <c r="N2156" s="209">
        <v>1.1319999999999999</v>
      </c>
      <c r="O2156" s="209">
        <v>1.0423</v>
      </c>
      <c r="P2156" s="209">
        <v>2.8340000000000001</v>
      </c>
      <c r="Q2156" s="209">
        <v>2.6120000000000001</v>
      </c>
      <c r="R2156" s="209">
        <v>4.9012000000000002</v>
      </c>
      <c r="S2156" s="209">
        <v>1.2270000000000001</v>
      </c>
      <c r="T2156" s="209">
        <v>1.228</v>
      </c>
      <c r="U2156" s="209">
        <v>1.1970000000000001</v>
      </c>
      <c r="V2156" s="209">
        <v>1.1970000000000001</v>
      </c>
      <c r="W2156" s="209">
        <v>0</v>
      </c>
      <c r="X2156" s="209" t="s">
        <v>1052</v>
      </c>
      <c r="Y2156" s="209" t="s">
        <v>89</v>
      </c>
      <c r="Z2156" s="209" t="s">
        <v>198</v>
      </c>
    </row>
    <row r="2157" spans="1:26" s="209" customFormat="1" ht="16.5" customHeight="1" x14ac:dyDescent="0.25">
      <c r="A2157" s="207">
        <v>4053</v>
      </c>
      <c r="B2157" s="208">
        <v>43098</v>
      </c>
      <c r="C2157" s="209" t="s">
        <v>1059</v>
      </c>
      <c r="D2157" s="209">
        <v>73.2</v>
      </c>
      <c r="E2157" s="209">
        <v>36</v>
      </c>
      <c r="F2157" s="209" t="s">
        <v>291</v>
      </c>
      <c r="G2157" s="209">
        <v>521333</v>
      </c>
      <c r="H2157" s="209">
        <v>13160</v>
      </c>
      <c r="I2157" s="209">
        <v>16.8</v>
      </c>
      <c r="J2157" s="209">
        <v>114</v>
      </c>
      <c r="K2157" s="209">
        <v>114</v>
      </c>
      <c r="L2157" s="209">
        <v>14</v>
      </c>
      <c r="M2157" s="209">
        <v>0.97250859106529208</v>
      </c>
      <c r="N2157" s="209">
        <v>1.0348999999999999</v>
      </c>
      <c r="O2157" s="209">
        <v>0.99339999999999995</v>
      </c>
      <c r="P2157" s="209">
        <v>2.5840000000000001</v>
      </c>
      <c r="Q2157" s="209">
        <v>2.4849999999999999</v>
      </c>
      <c r="R2157" s="209">
        <v>4.9012000000000002</v>
      </c>
      <c r="S2157" s="209">
        <v>1.224</v>
      </c>
      <c r="T2157" s="209">
        <v>1.226</v>
      </c>
      <c r="U2157" s="209">
        <v>1.1910000000000001</v>
      </c>
      <c r="V2157" s="209">
        <v>1.1910000000000001</v>
      </c>
      <c r="W2157" s="209">
        <v>0</v>
      </c>
      <c r="X2157" s="209" t="s">
        <v>1052</v>
      </c>
      <c r="Y2157" s="209" t="s">
        <v>89</v>
      </c>
      <c r="Z2157" s="209" t="s">
        <v>198</v>
      </c>
    </row>
    <row r="2158" spans="1:26" s="209" customFormat="1" ht="16.5" customHeight="1" x14ac:dyDescent="0.25">
      <c r="A2158" s="207">
        <v>4052</v>
      </c>
      <c r="B2158" s="208">
        <v>43098</v>
      </c>
      <c r="C2158" s="209" t="s">
        <v>1044</v>
      </c>
      <c r="D2158" s="209">
        <v>73.2</v>
      </c>
      <c r="E2158" s="209">
        <v>36</v>
      </c>
      <c r="F2158" s="209" t="s">
        <v>291</v>
      </c>
      <c r="G2158" s="209">
        <v>521333</v>
      </c>
      <c r="H2158" s="209">
        <v>13160</v>
      </c>
      <c r="I2158" s="209">
        <v>16.899999999999999</v>
      </c>
      <c r="J2158" s="209">
        <v>115</v>
      </c>
      <c r="K2158" s="209">
        <v>115</v>
      </c>
      <c r="L2158" s="209">
        <v>14</v>
      </c>
      <c r="M2158" s="209">
        <v>0.97250859106529208</v>
      </c>
      <c r="N2158" s="209">
        <v>2.1922999999999999</v>
      </c>
      <c r="O2158" s="209">
        <v>1.9784999999999999</v>
      </c>
      <c r="P2158" s="209">
        <v>3.9039999999999999</v>
      </c>
      <c r="Q2158" s="209">
        <v>3.5110000000000001</v>
      </c>
      <c r="R2158" s="209">
        <v>4.9012000000000002</v>
      </c>
      <c r="S2158" s="209">
        <v>0.873</v>
      </c>
      <c r="T2158" s="209">
        <v>0.87</v>
      </c>
      <c r="U2158" s="209">
        <v>0.84799999999999998</v>
      </c>
      <c r="V2158" s="209">
        <v>0.84799999999999998</v>
      </c>
      <c r="W2158" s="209">
        <v>0</v>
      </c>
      <c r="X2158" s="209" t="s">
        <v>1052</v>
      </c>
      <c r="Y2158" s="209" t="s">
        <v>89</v>
      </c>
      <c r="Z2158" s="209" t="s">
        <v>198</v>
      </c>
    </row>
    <row r="2159" spans="1:26" s="209" customFormat="1" ht="16.5" customHeight="1" x14ac:dyDescent="0.25">
      <c r="A2159" s="207">
        <v>4051</v>
      </c>
      <c r="B2159" s="208">
        <v>43098</v>
      </c>
      <c r="C2159" s="209" t="s">
        <v>1058</v>
      </c>
      <c r="D2159" s="209">
        <v>73.2</v>
      </c>
      <c r="E2159" s="209">
        <v>36</v>
      </c>
      <c r="F2159" s="209" t="s">
        <v>291</v>
      </c>
      <c r="G2159" s="209">
        <v>521333</v>
      </c>
      <c r="H2159" s="209">
        <v>13160</v>
      </c>
      <c r="I2159" s="209">
        <v>16.899999999999999</v>
      </c>
      <c r="J2159" s="209">
        <v>114</v>
      </c>
      <c r="K2159" s="209">
        <v>114</v>
      </c>
      <c r="L2159" s="209">
        <v>14.1</v>
      </c>
      <c r="M2159" s="209">
        <v>0.97184065934065933</v>
      </c>
      <c r="N2159" s="209">
        <v>2.1423000000000001</v>
      </c>
      <c r="O2159" s="209">
        <v>1.9830000000000001</v>
      </c>
      <c r="P2159" s="209">
        <v>4.2919999999999998</v>
      </c>
      <c r="Q2159" s="209">
        <v>4.024</v>
      </c>
      <c r="R2159" s="209">
        <v>4.9012000000000002</v>
      </c>
      <c r="S2159" s="209">
        <v>0.98199999999999998</v>
      </c>
      <c r="T2159" s="209">
        <v>0.995</v>
      </c>
      <c r="U2159" s="209">
        <v>0.96099999999999997</v>
      </c>
      <c r="V2159" s="209">
        <v>0.96099999999999997</v>
      </c>
      <c r="W2159" s="209">
        <v>0</v>
      </c>
      <c r="X2159" s="209" t="s">
        <v>1052</v>
      </c>
      <c r="Y2159" s="209" t="s">
        <v>89</v>
      </c>
      <c r="Z2159" s="209" t="s">
        <v>198</v>
      </c>
    </row>
    <row r="2160" spans="1:26" s="209" customFormat="1" ht="16.5" customHeight="1" x14ac:dyDescent="0.25">
      <c r="A2160" s="207">
        <v>4050</v>
      </c>
      <c r="B2160" s="208">
        <v>43098</v>
      </c>
      <c r="C2160" s="209" t="s">
        <v>1057</v>
      </c>
      <c r="D2160" s="209">
        <v>73.2</v>
      </c>
      <c r="E2160" s="209">
        <v>36</v>
      </c>
      <c r="F2160" s="209" t="s">
        <v>291</v>
      </c>
      <c r="G2160" s="209">
        <v>521333</v>
      </c>
      <c r="H2160" s="209">
        <v>13160</v>
      </c>
      <c r="I2160" s="209">
        <v>16.7</v>
      </c>
      <c r="J2160" s="209">
        <v>114</v>
      </c>
      <c r="K2160" s="209">
        <v>114</v>
      </c>
      <c r="L2160" s="209">
        <v>13.9</v>
      </c>
      <c r="M2160" s="209">
        <v>0.97317744154057773</v>
      </c>
      <c r="N2160" s="209">
        <v>1.0342</v>
      </c>
      <c r="O2160" s="209">
        <v>0.98229999999999995</v>
      </c>
      <c r="P2160" s="209">
        <v>2.4420000000000002</v>
      </c>
      <c r="Q2160" s="209">
        <v>2.3180000000000001</v>
      </c>
      <c r="R2160" s="209">
        <v>4.9012000000000002</v>
      </c>
      <c r="S2160" s="209">
        <v>1.157</v>
      </c>
      <c r="T2160" s="209">
        <v>1.157</v>
      </c>
      <c r="U2160" s="209">
        <v>1.1259999999999999</v>
      </c>
      <c r="V2160" s="209">
        <v>1.1259999999999999</v>
      </c>
      <c r="W2160" s="209">
        <v>0</v>
      </c>
      <c r="X2160" s="209" t="s">
        <v>1052</v>
      </c>
      <c r="Y2160" s="209" t="s">
        <v>89</v>
      </c>
      <c r="Z2160" s="209" t="s">
        <v>198</v>
      </c>
    </row>
    <row r="2161" spans="1:26" s="209" customFormat="1" ht="16.5" customHeight="1" x14ac:dyDescent="0.25">
      <c r="A2161" s="207">
        <v>4049</v>
      </c>
      <c r="B2161" s="208">
        <v>43098</v>
      </c>
      <c r="C2161" s="209" t="s">
        <v>361</v>
      </c>
      <c r="D2161" s="209">
        <v>73.599999999999994</v>
      </c>
      <c r="E2161" s="209">
        <v>59</v>
      </c>
      <c r="F2161" s="209" t="s">
        <v>291</v>
      </c>
      <c r="G2161" s="209">
        <v>521333</v>
      </c>
      <c r="H2161" s="209">
        <v>13160</v>
      </c>
      <c r="I2161" s="209">
        <v>16.8</v>
      </c>
      <c r="J2161" s="209">
        <v>114</v>
      </c>
      <c r="K2161" s="209">
        <v>114</v>
      </c>
      <c r="L2161" s="209">
        <v>14</v>
      </c>
      <c r="M2161" s="209">
        <v>0.97250859106529208</v>
      </c>
      <c r="N2161" s="209">
        <v>2.0171999999999999</v>
      </c>
      <c r="O2161" s="209">
        <v>1.9926999999999999</v>
      </c>
      <c r="P2161" s="209">
        <v>3.286</v>
      </c>
      <c r="Q2161" s="209">
        <v>3.2440000000000002</v>
      </c>
      <c r="R2161" s="209">
        <v>4.9012000000000002</v>
      </c>
      <c r="S2161" s="209">
        <v>0.79800000000000004</v>
      </c>
      <c r="T2161" s="209">
        <v>0.79800000000000004</v>
      </c>
      <c r="U2161" s="209">
        <v>0.77600000000000002</v>
      </c>
      <c r="V2161" s="209">
        <v>0.77600000000000002</v>
      </c>
      <c r="W2161" s="209">
        <v>0</v>
      </c>
      <c r="X2161" s="209" t="s">
        <v>1052</v>
      </c>
      <c r="Y2161" s="209" t="s">
        <v>89</v>
      </c>
      <c r="Z2161" s="209" t="s">
        <v>198</v>
      </c>
    </row>
    <row r="2162" spans="1:26" s="209" customFormat="1" ht="16.5" customHeight="1" x14ac:dyDescent="0.25">
      <c r="A2162" s="207">
        <v>4048</v>
      </c>
      <c r="B2162" s="208">
        <v>43098</v>
      </c>
      <c r="C2162" s="209" t="s">
        <v>669</v>
      </c>
      <c r="D2162" s="209">
        <v>73.599999999999994</v>
      </c>
      <c r="E2162" s="209">
        <v>59</v>
      </c>
      <c r="F2162" s="209" t="s">
        <v>187</v>
      </c>
      <c r="G2162" s="209">
        <v>916148</v>
      </c>
      <c r="H2162" s="209">
        <v>13160</v>
      </c>
      <c r="I2162" s="209">
        <v>34.9</v>
      </c>
      <c r="J2162" s="209">
        <v>81</v>
      </c>
      <c r="K2162" s="209">
        <v>81</v>
      </c>
      <c r="L2162" s="209">
        <v>33</v>
      </c>
      <c r="M2162" s="209">
        <v>0.86018237082066873</v>
      </c>
      <c r="N2162" s="209">
        <v>5.0342000000000002</v>
      </c>
      <c r="O2162" s="209">
        <v>5.1923000000000004</v>
      </c>
      <c r="P2162" s="209">
        <v>0.25700000000000001</v>
      </c>
      <c r="Q2162" s="209">
        <v>0.28699999999999998</v>
      </c>
      <c r="R2162" s="209">
        <v>4.9012000000000002</v>
      </c>
      <c r="S2162" s="209">
        <v>2.5000000000000001E-2</v>
      </c>
      <c r="T2162" s="209">
        <v>2.7E-2</v>
      </c>
      <c r="U2162" s="209">
        <v>2.1999999999999999E-2</v>
      </c>
      <c r="V2162" s="209">
        <v>2.1999999999999999E-2</v>
      </c>
      <c r="W2162" s="209">
        <v>0</v>
      </c>
      <c r="X2162" s="209" t="s">
        <v>1052</v>
      </c>
      <c r="Y2162" s="209" t="s">
        <v>89</v>
      </c>
      <c r="Z2162" s="209" t="s">
        <v>207</v>
      </c>
    </row>
    <row r="2163" spans="1:26" s="209" customFormat="1" ht="16.5" customHeight="1" x14ac:dyDescent="0.25">
      <c r="A2163" s="207">
        <v>4047</v>
      </c>
      <c r="B2163" s="208">
        <v>43098</v>
      </c>
      <c r="C2163" s="209" t="s">
        <v>288</v>
      </c>
      <c r="D2163" s="209">
        <v>73.599999999999994</v>
      </c>
      <c r="E2163" s="209">
        <v>59</v>
      </c>
      <c r="F2163" s="209" t="s">
        <v>193</v>
      </c>
      <c r="G2163" s="209">
        <v>625212</v>
      </c>
      <c r="H2163" s="209">
        <v>13160</v>
      </c>
      <c r="I2163" s="209">
        <v>22.1</v>
      </c>
      <c r="J2163" s="209">
        <v>114</v>
      </c>
      <c r="K2163" s="209">
        <v>114</v>
      </c>
      <c r="L2163" s="209">
        <v>19</v>
      </c>
      <c r="M2163" s="209">
        <v>0.94019933554817281</v>
      </c>
      <c r="N2163" s="209">
        <v>5.0132000000000003</v>
      </c>
      <c r="O2163" s="209">
        <v>4.8670999999999998</v>
      </c>
      <c r="P2163" s="209">
        <v>0.56299999999999994</v>
      </c>
      <c r="Q2163" s="209">
        <v>0.53100000000000003</v>
      </c>
      <c r="R2163" s="209">
        <v>4.9012000000000002</v>
      </c>
      <c r="S2163" s="209">
        <v>5.5E-2</v>
      </c>
      <c r="T2163" s="209">
        <v>5.2999999999999999E-2</v>
      </c>
      <c r="U2163" s="209">
        <v>5.0999999999999997E-2</v>
      </c>
      <c r="V2163" s="209">
        <v>5.0999999999999997E-2</v>
      </c>
      <c r="W2163" s="209">
        <v>0</v>
      </c>
      <c r="X2163" s="209" t="s">
        <v>1052</v>
      </c>
      <c r="Y2163" s="209" t="s">
        <v>89</v>
      </c>
      <c r="Z2163" s="209" t="s">
        <v>198</v>
      </c>
    </row>
    <row r="2164" spans="1:26" s="209" customFormat="1" ht="16.5" customHeight="1" x14ac:dyDescent="0.25">
      <c r="A2164" s="207">
        <v>4046</v>
      </c>
      <c r="B2164" s="208">
        <v>43098</v>
      </c>
      <c r="C2164" s="209" t="s">
        <v>364</v>
      </c>
      <c r="D2164" s="209">
        <v>73.599999999999994</v>
      </c>
      <c r="E2164" s="209">
        <v>59</v>
      </c>
      <c r="F2164" s="209" t="s">
        <v>291</v>
      </c>
      <c r="G2164" s="209">
        <v>521333</v>
      </c>
      <c r="H2164" s="209">
        <v>13160</v>
      </c>
      <c r="I2164" s="209">
        <v>17.100000000000001</v>
      </c>
      <c r="J2164" s="209">
        <v>114</v>
      </c>
      <c r="K2164" s="209">
        <v>114</v>
      </c>
      <c r="L2164" s="209">
        <v>14.3</v>
      </c>
      <c r="M2164" s="209">
        <v>0.97050754458161859</v>
      </c>
      <c r="N2164" s="209">
        <v>2.0339999999999998</v>
      </c>
      <c r="O2164" s="209">
        <v>1.9678</v>
      </c>
      <c r="P2164" s="209">
        <v>3.2040000000000002</v>
      </c>
      <c r="Q2164" s="209">
        <v>3.0649999999999999</v>
      </c>
      <c r="R2164" s="209">
        <v>4.9012000000000002</v>
      </c>
      <c r="S2164" s="209">
        <v>0.77200000000000002</v>
      </c>
      <c r="T2164" s="209">
        <v>0.76300000000000001</v>
      </c>
      <c r="U2164" s="209">
        <v>0.745</v>
      </c>
      <c r="V2164" s="209">
        <v>0.745</v>
      </c>
      <c r="W2164" s="209">
        <v>0</v>
      </c>
      <c r="X2164" s="209" t="s">
        <v>1052</v>
      </c>
      <c r="Y2164" s="209" t="s">
        <v>89</v>
      </c>
      <c r="Z2164" s="209" t="s">
        <v>198</v>
      </c>
    </row>
    <row r="2165" spans="1:26" s="209" customFormat="1" ht="16.5" customHeight="1" x14ac:dyDescent="0.25">
      <c r="A2165" s="207">
        <v>4045</v>
      </c>
      <c r="B2165" s="208">
        <v>43098</v>
      </c>
      <c r="C2165" s="209" t="s">
        <v>449</v>
      </c>
      <c r="D2165" s="209">
        <v>73.599999999999994</v>
      </c>
      <c r="E2165" s="209">
        <v>59</v>
      </c>
      <c r="F2165" s="209" t="s">
        <v>193</v>
      </c>
      <c r="G2165" s="209">
        <v>625212</v>
      </c>
      <c r="H2165" s="209">
        <v>13160</v>
      </c>
      <c r="I2165" s="209">
        <v>22.1</v>
      </c>
      <c r="J2165" s="209">
        <v>114</v>
      </c>
      <c r="K2165" s="209">
        <v>114</v>
      </c>
      <c r="L2165" s="209">
        <v>19</v>
      </c>
      <c r="M2165" s="209">
        <v>0.94019933554817281</v>
      </c>
      <c r="N2165" s="209">
        <v>4.8954000000000004</v>
      </c>
      <c r="O2165" s="209">
        <v>5.0042999999999997</v>
      </c>
      <c r="P2165" s="209">
        <v>0.58299999999999996</v>
      </c>
      <c r="Q2165" s="209">
        <v>0.59499999999999997</v>
      </c>
      <c r="R2165" s="209">
        <v>4.9012000000000002</v>
      </c>
      <c r="S2165" s="209">
        <v>5.8000000000000003E-2</v>
      </c>
      <c r="T2165" s="209">
        <v>5.8000000000000003E-2</v>
      </c>
      <c r="U2165" s="209">
        <v>5.5E-2</v>
      </c>
      <c r="V2165" s="209">
        <v>5.5E-2</v>
      </c>
      <c r="W2165" s="209">
        <v>0</v>
      </c>
      <c r="X2165" s="209" t="s">
        <v>1052</v>
      </c>
      <c r="Y2165" s="209" t="s">
        <v>89</v>
      </c>
      <c r="Z2165" s="209" t="s">
        <v>198</v>
      </c>
    </row>
    <row r="2166" spans="1:26" s="209" customFormat="1" ht="16.5" customHeight="1" x14ac:dyDescent="0.25">
      <c r="A2166" s="207">
        <v>4044</v>
      </c>
      <c r="B2166" s="208">
        <v>43098</v>
      </c>
      <c r="C2166" s="209" t="s">
        <v>287</v>
      </c>
      <c r="D2166" s="209">
        <v>71.8</v>
      </c>
      <c r="E2166" s="209">
        <v>59</v>
      </c>
      <c r="F2166" s="209" t="s">
        <v>193</v>
      </c>
      <c r="G2166" s="209">
        <v>625212</v>
      </c>
      <c r="H2166" s="209">
        <v>13160</v>
      </c>
      <c r="I2166" s="209">
        <v>22.1</v>
      </c>
      <c r="J2166" s="209">
        <v>114</v>
      </c>
      <c r="K2166" s="209">
        <v>114</v>
      </c>
      <c r="L2166" s="209">
        <v>19</v>
      </c>
      <c r="M2166" s="209">
        <v>0.94019933554817281</v>
      </c>
      <c r="N2166" s="209">
        <v>5.0342000000000002</v>
      </c>
      <c r="O2166" s="209">
        <v>5.1033999999999997</v>
      </c>
      <c r="P2166" s="209">
        <v>0.57299999999999995</v>
      </c>
      <c r="Q2166" s="209">
        <v>0.55500000000000005</v>
      </c>
      <c r="R2166" s="209">
        <v>4.9012000000000002</v>
      </c>
      <c r="S2166" s="209">
        <v>5.6000000000000001E-2</v>
      </c>
      <c r="T2166" s="209">
        <v>5.2999999999999999E-2</v>
      </c>
      <c r="U2166" s="209">
        <v>5.0999999999999997E-2</v>
      </c>
      <c r="V2166" s="209">
        <v>5.0999999999999997E-2</v>
      </c>
      <c r="W2166" s="209">
        <v>0</v>
      </c>
      <c r="X2166" s="209" t="s">
        <v>1052</v>
      </c>
      <c r="Y2166" s="209" t="s">
        <v>89</v>
      </c>
      <c r="Z2166" s="209" t="s">
        <v>198</v>
      </c>
    </row>
    <row r="2167" spans="1:26" s="209" customFormat="1" ht="16.5" customHeight="1" x14ac:dyDescent="0.25">
      <c r="A2167" s="207">
        <v>4043</v>
      </c>
      <c r="B2167" s="208">
        <v>43098</v>
      </c>
      <c r="C2167" s="209" t="s">
        <v>263</v>
      </c>
      <c r="D2167" s="209">
        <v>71.8</v>
      </c>
      <c r="E2167" s="209">
        <v>59</v>
      </c>
      <c r="F2167" s="209" t="s">
        <v>193</v>
      </c>
      <c r="G2167" s="209">
        <v>625212</v>
      </c>
      <c r="H2167" s="209">
        <v>13160</v>
      </c>
      <c r="I2167" s="209">
        <v>22.1</v>
      </c>
      <c r="J2167" s="209">
        <v>114</v>
      </c>
      <c r="K2167" s="209">
        <v>114</v>
      </c>
      <c r="L2167" s="209">
        <v>19</v>
      </c>
      <c r="M2167" s="209">
        <v>0.94019933554817281</v>
      </c>
      <c r="N2167" s="209">
        <v>5.0320999999999998</v>
      </c>
      <c r="O2167" s="209">
        <v>4.9805000000000001</v>
      </c>
      <c r="P2167" s="209">
        <v>0.67300000000000004</v>
      </c>
      <c r="Q2167" s="209">
        <v>0.68500000000000005</v>
      </c>
      <c r="R2167" s="209">
        <v>4.9012000000000002</v>
      </c>
      <c r="S2167" s="209">
        <v>6.6000000000000003E-2</v>
      </c>
      <c r="T2167" s="209">
        <v>6.7000000000000004E-2</v>
      </c>
      <c r="U2167" s="209">
        <v>6.3E-2</v>
      </c>
      <c r="V2167" s="209">
        <v>6.3E-2</v>
      </c>
      <c r="W2167" s="209">
        <v>0</v>
      </c>
      <c r="X2167" s="209" t="s">
        <v>1052</v>
      </c>
      <c r="Y2167" s="209" t="s">
        <v>89</v>
      </c>
      <c r="Z2167" s="209" t="s">
        <v>198</v>
      </c>
    </row>
    <row r="2168" spans="1:26" s="209" customFormat="1" ht="16.5" customHeight="1" x14ac:dyDescent="0.25">
      <c r="A2168" s="207">
        <v>4042</v>
      </c>
      <c r="B2168" s="208">
        <v>43098</v>
      </c>
      <c r="C2168" s="209" t="s">
        <v>219</v>
      </c>
      <c r="D2168" s="209">
        <v>71.8</v>
      </c>
      <c r="E2168" s="209">
        <v>59</v>
      </c>
      <c r="F2168" s="209" t="s">
        <v>193</v>
      </c>
      <c r="G2168" s="209">
        <v>625212</v>
      </c>
      <c r="H2168" s="209">
        <v>13160</v>
      </c>
      <c r="I2168" s="209">
        <v>22.2</v>
      </c>
      <c r="J2168" s="209">
        <v>114</v>
      </c>
      <c r="K2168" s="209">
        <v>114</v>
      </c>
      <c r="L2168" s="209">
        <v>19.100000000000001</v>
      </c>
      <c r="M2168" s="209">
        <v>0.93957503320053126</v>
      </c>
      <c r="N2168" s="209">
        <v>5.1033999999999997</v>
      </c>
      <c r="O2168" s="209">
        <v>4.8933999999999997</v>
      </c>
      <c r="P2168" s="209">
        <v>0.93500000000000005</v>
      </c>
      <c r="Q2168" s="209">
        <v>0.93700000000000006</v>
      </c>
      <c r="R2168" s="209">
        <v>4.9012000000000002</v>
      </c>
      <c r="S2168" s="209">
        <v>0.09</v>
      </c>
      <c r="T2168" s="209">
        <v>9.4E-2</v>
      </c>
      <c r="U2168" s="209">
        <v>8.5999999999999993E-2</v>
      </c>
      <c r="V2168" s="209">
        <v>8.5999999999999993E-2</v>
      </c>
      <c r="W2168" s="209">
        <v>0</v>
      </c>
      <c r="X2168" s="209" t="s">
        <v>1052</v>
      </c>
      <c r="Y2168" s="209" t="s">
        <v>89</v>
      </c>
      <c r="Z2168" s="209" t="s">
        <v>198</v>
      </c>
    </row>
    <row r="2169" spans="1:26" s="209" customFormat="1" ht="16.5" customHeight="1" x14ac:dyDescent="0.25">
      <c r="A2169" s="207">
        <v>4041</v>
      </c>
      <c r="B2169" s="208">
        <v>43098</v>
      </c>
      <c r="C2169" s="209" t="s">
        <v>1041</v>
      </c>
      <c r="D2169" s="209">
        <v>68.7</v>
      </c>
      <c r="E2169" s="209">
        <v>44</v>
      </c>
      <c r="F2169" s="209" t="s">
        <v>291</v>
      </c>
      <c r="G2169" s="209">
        <v>521333</v>
      </c>
      <c r="H2169" s="209">
        <v>13160</v>
      </c>
      <c r="I2169" s="209">
        <v>17</v>
      </c>
      <c r="J2169" s="209">
        <v>114</v>
      </c>
      <c r="K2169" s="209">
        <v>114</v>
      </c>
      <c r="L2169" s="209">
        <v>14.2</v>
      </c>
      <c r="M2169" s="209">
        <v>0.97117364447494858</v>
      </c>
      <c r="N2169" s="209">
        <v>2.0453000000000001</v>
      </c>
      <c r="O2169" s="209">
        <v>1.9785999999999999</v>
      </c>
      <c r="P2169" s="209">
        <v>2.1150000000000002</v>
      </c>
      <c r="Q2169" s="209">
        <v>2.044</v>
      </c>
      <c r="R2169" s="209">
        <v>4.9012000000000002</v>
      </c>
      <c r="S2169" s="209">
        <v>0.50700000000000001</v>
      </c>
      <c r="T2169" s="209">
        <v>0.50600000000000001</v>
      </c>
      <c r="U2169" s="209">
        <v>0.49199999999999999</v>
      </c>
      <c r="V2169" s="209">
        <v>0.49199999999999999</v>
      </c>
      <c r="W2169" s="209">
        <v>0</v>
      </c>
      <c r="X2169" s="209" t="s">
        <v>1052</v>
      </c>
      <c r="Y2169" s="209" t="s">
        <v>89</v>
      </c>
      <c r="Z2169" s="209" t="s">
        <v>198</v>
      </c>
    </row>
    <row r="2170" spans="1:26" s="209" customFormat="1" ht="16.5" customHeight="1" x14ac:dyDescent="0.25">
      <c r="A2170" s="207">
        <v>4040</v>
      </c>
      <c r="B2170" s="208">
        <v>43098</v>
      </c>
      <c r="C2170" s="209" t="s">
        <v>379</v>
      </c>
      <c r="D2170" s="209">
        <v>68.7</v>
      </c>
      <c r="E2170" s="209">
        <v>44</v>
      </c>
      <c r="F2170" s="209" t="s">
        <v>193</v>
      </c>
      <c r="G2170" s="209">
        <v>625212</v>
      </c>
      <c r="H2170" s="209">
        <v>13160</v>
      </c>
      <c r="I2170" s="209">
        <v>21.4</v>
      </c>
      <c r="J2170" s="209">
        <v>114</v>
      </c>
      <c r="K2170" s="209">
        <v>114</v>
      </c>
      <c r="L2170" s="209">
        <v>18.3</v>
      </c>
      <c r="M2170" s="209">
        <v>0.9445927903871828</v>
      </c>
      <c r="N2170" s="209">
        <v>5.0324</v>
      </c>
      <c r="O2170" s="209">
        <v>5.1825999999999999</v>
      </c>
      <c r="P2170" s="209">
        <v>0.50600000000000001</v>
      </c>
      <c r="Q2170" s="209">
        <v>0.48699999999999999</v>
      </c>
      <c r="R2170" s="209">
        <v>4.9012000000000002</v>
      </c>
      <c r="S2170" s="209">
        <v>4.9000000000000002E-2</v>
      </c>
      <c r="T2170" s="209">
        <v>4.5999999999999999E-2</v>
      </c>
      <c r="U2170" s="209">
        <v>4.4999999999999998E-2</v>
      </c>
      <c r="V2170" s="209">
        <v>4.4999999999999998E-2</v>
      </c>
      <c r="W2170" s="209">
        <v>0</v>
      </c>
      <c r="X2170" s="209" t="s">
        <v>1052</v>
      </c>
      <c r="Y2170" s="209" t="s">
        <v>89</v>
      </c>
      <c r="Z2170" s="209" t="s">
        <v>198</v>
      </c>
    </row>
    <row r="2171" spans="1:26" s="209" customFormat="1" ht="16.5" customHeight="1" x14ac:dyDescent="0.25">
      <c r="A2171" s="207">
        <v>4039</v>
      </c>
      <c r="B2171" s="208">
        <v>43098</v>
      </c>
      <c r="C2171" s="209" t="s">
        <v>463</v>
      </c>
      <c r="D2171" s="209">
        <v>68.7</v>
      </c>
      <c r="E2171" s="209">
        <v>44</v>
      </c>
      <c r="F2171" s="209" t="s">
        <v>193</v>
      </c>
      <c r="G2171" s="209">
        <v>625212</v>
      </c>
      <c r="H2171" s="209">
        <v>13160</v>
      </c>
      <c r="I2171" s="209">
        <v>22.2</v>
      </c>
      <c r="J2171" s="209">
        <v>114</v>
      </c>
      <c r="K2171" s="209">
        <v>114</v>
      </c>
      <c r="L2171" s="209">
        <v>19.100000000000001</v>
      </c>
      <c r="M2171" s="209">
        <v>0.93957503320053126</v>
      </c>
      <c r="N2171" s="209">
        <v>5.0152000000000001</v>
      </c>
      <c r="O2171" s="209">
        <v>4.9844999999999997</v>
      </c>
      <c r="P2171" s="209">
        <v>0.48799999999999999</v>
      </c>
      <c r="Q2171" s="209">
        <v>0.499</v>
      </c>
      <c r="R2171" s="209">
        <v>4.9012000000000002</v>
      </c>
      <c r="S2171" s="209">
        <v>4.8000000000000001E-2</v>
      </c>
      <c r="T2171" s="209">
        <v>4.9000000000000002E-2</v>
      </c>
      <c r="U2171" s="209">
        <v>4.5999999999999999E-2</v>
      </c>
      <c r="V2171" s="209">
        <v>4.5999999999999999E-2</v>
      </c>
      <c r="W2171" s="209">
        <v>0</v>
      </c>
      <c r="X2171" s="209" t="s">
        <v>1052</v>
      </c>
      <c r="Y2171" s="209" t="s">
        <v>89</v>
      </c>
      <c r="Z2171" s="209" t="s">
        <v>198</v>
      </c>
    </row>
    <row r="2172" spans="1:26" s="209" customFormat="1" ht="16.5" customHeight="1" x14ac:dyDescent="0.25">
      <c r="A2172" s="207">
        <v>4038</v>
      </c>
      <c r="B2172" s="208">
        <v>43098</v>
      </c>
      <c r="C2172" s="209" t="s">
        <v>315</v>
      </c>
      <c r="D2172" s="209">
        <v>68.7</v>
      </c>
      <c r="E2172" s="209">
        <v>44</v>
      </c>
      <c r="F2172" s="209" t="s">
        <v>187</v>
      </c>
      <c r="G2172" s="209">
        <v>916148</v>
      </c>
      <c r="H2172" s="209">
        <v>13160</v>
      </c>
      <c r="I2172" s="209">
        <v>34.9</v>
      </c>
      <c r="J2172" s="209">
        <v>81</v>
      </c>
      <c r="K2172" s="209">
        <v>81</v>
      </c>
      <c r="L2172" s="209">
        <v>33</v>
      </c>
      <c r="M2172" s="209">
        <v>0.86018237082066873</v>
      </c>
      <c r="N2172" s="209">
        <v>5.0217999999999998</v>
      </c>
      <c r="O2172" s="209">
        <v>5.1933999999999996</v>
      </c>
      <c r="P2172" s="209">
        <v>0.186</v>
      </c>
      <c r="Q2172" s="209">
        <v>0.214</v>
      </c>
      <c r="R2172" s="209">
        <v>4.9012000000000002</v>
      </c>
      <c r="S2172" s="209">
        <v>1.7999999999999999E-2</v>
      </c>
      <c r="T2172" s="209">
        <v>0.02</v>
      </c>
      <c r="U2172" s="209">
        <v>1.6E-2</v>
      </c>
      <c r="V2172" s="209">
        <v>1.6E-2</v>
      </c>
      <c r="W2172" s="209">
        <v>0</v>
      </c>
      <c r="X2172" s="209" t="s">
        <v>1052</v>
      </c>
      <c r="Y2172" s="209" t="s">
        <v>89</v>
      </c>
      <c r="Z2172" s="209" t="s">
        <v>207</v>
      </c>
    </row>
    <row r="2173" spans="1:26" s="209" customFormat="1" ht="16.5" customHeight="1" x14ac:dyDescent="0.25">
      <c r="A2173" s="207">
        <v>4037</v>
      </c>
      <c r="B2173" s="208">
        <v>43098</v>
      </c>
      <c r="C2173" s="209" t="s">
        <v>1041</v>
      </c>
      <c r="D2173" s="209">
        <v>68.7</v>
      </c>
      <c r="E2173" s="209">
        <v>45</v>
      </c>
      <c r="F2173" s="209" t="s">
        <v>291</v>
      </c>
      <c r="G2173" s="209">
        <v>521333</v>
      </c>
      <c r="H2173" s="209">
        <v>13160</v>
      </c>
      <c r="I2173" s="209">
        <v>16.8</v>
      </c>
      <c r="J2173" s="209">
        <v>114</v>
      </c>
      <c r="K2173" s="209">
        <v>114</v>
      </c>
      <c r="L2173" s="209">
        <v>14</v>
      </c>
      <c r="M2173" s="209">
        <v>0.97250859106529208</v>
      </c>
      <c r="N2173" s="209">
        <v>2.1722999999999999</v>
      </c>
      <c r="O2173" s="209">
        <v>1.9734</v>
      </c>
      <c r="P2173" s="209">
        <v>2.5920000000000001</v>
      </c>
      <c r="Q2173" s="209">
        <v>2.3879999999999999</v>
      </c>
      <c r="R2173" s="209">
        <v>4.9012000000000002</v>
      </c>
      <c r="S2173" s="209">
        <v>0.58499999999999996</v>
      </c>
      <c r="T2173" s="209">
        <v>0.59299999999999997</v>
      </c>
      <c r="U2173" s="209">
        <v>0.57299999999999995</v>
      </c>
      <c r="V2173" s="209">
        <v>0.57299999999999995</v>
      </c>
      <c r="W2173" s="209">
        <v>0</v>
      </c>
      <c r="X2173" s="209" t="s">
        <v>1052</v>
      </c>
      <c r="Y2173" s="209" t="s">
        <v>89</v>
      </c>
      <c r="Z2173" s="209" t="s">
        <v>198</v>
      </c>
    </row>
    <row r="2174" spans="1:26" s="209" customFormat="1" ht="16.5" customHeight="1" x14ac:dyDescent="0.25">
      <c r="A2174" s="207">
        <v>4036</v>
      </c>
      <c r="B2174" s="208">
        <v>43098</v>
      </c>
      <c r="C2174" s="209" t="s">
        <v>901</v>
      </c>
      <c r="D2174" s="209">
        <v>68.400000000000006</v>
      </c>
      <c r="E2174" s="209">
        <v>68</v>
      </c>
      <c r="F2174" s="209" t="s">
        <v>291</v>
      </c>
      <c r="G2174" s="209">
        <v>521333</v>
      </c>
      <c r="H2174" s="209">
        <v>13160</v>
      </c>
      <c r="I2174" s="209">
        <v>16.8</v>
      </c>
      <c r="J2174" s="209">
        <v>115</v>
      </c>
      <c r="K2174" s="209">
        <v>115</v>
      </c>
      <c r="L2174" s="209">
        <v>13.9</v>
      </c>
      <c r="M2174" s="209">
        <v>0.97317744154057773</v>
      </c>
      <c r="N2174" s="209">
        <v>2.2309999999999999</v>
      </c>
      <c r="O2174" s="209">
        <v>1.9859</v>
      </c>
      <c r="P2174" s="209">
        <v>2.823</v>
      </c>
      <c r="Q2174" s="209">
        <v>2.5339999999999998</v>
      </c>
      <c r="R2174" s="209">
        <v>4.9012000000000002</v>
      </c>
      <c r="S2174" s="209">
        <v>0.62</v>
      </c>
      <c r="T2174" s="209">
        <v>0.625</v>
      </c>
      <c r="U2174" s="209">
        <v>0.60599999999999998</v>
      </c>
      <c r="V2174" s="209">
        <v>0.60599999999999998</v>
      </c>
      <c r="W2174" s="209">
        <v>0</v>
      </c>
      <c r="X2174" s="209" t="s">
        <v>1052</v>
      </c>
      <c r="Y2174" s="209" t="s">
        <v>89</v>
      </c>
      <c r="Z2174" s="209" t="s">
        <v>198</v>
      </c>
    </row>
    <row r="2175" spans="1:26" s="209" customFormat="1" ht="16.5" customHeight="1" x14ac:dyDescent="0.25">
      <c r="A2175" s="207">
        <v>4035</v>
      </c>
      <c r="B2175" s="208">
        <v>43098</v>
      </c>
      <c r="C2175" s="209" t="s">
        <v>636</v>
      </c>
      <c r="D2175" s="209">
        <v>68.400000000000006</v>
      </c>
      <c r="E2175" s="209">
        <v>68</v>
      </c>
      <c r="F2175" s="209" t="s">
        <v>291</v>
      </c>
      <c r="G2175" s="209">
        <v>521333</v>
      </c>
      <c r="H2175" s="209">
        <v>13160</v>
      </c>
      <c r="I2175" s="209">
        <v>17</v>
      </c>
      <c r="J2175" s="209">
        <v>114</v>
      </c>
      <c r="K2175" s="209">
        <v>114</v>
      </c>
      <c r="L2175" s="209">
        <v>14.2</v>
      </c>
      <c r="M2175" s="209">
        <v>0.97117364447494858</v>
      </c>
      <c r="N2175" s="209">
        <v>2.1353</v>
      </c>
      <c r="O2175" s="209">
        <v>2.0421</v>
      </c>
      <c r="P2175" s="209">
        <v>2.3119999999999998</v>
      </c>
      <c r="Q2175" s="209">
        <v>2.2040000000000002</v>
      </c>
      <c r="R2175" s="209">
        <v>4.9012000000000002</v>
      </c>
      <c r="S2175" s="209">
        <v>0.53100000000000003</v>
      </c>
      <c r="T2175" s="209">
        <v>0.52900000000000003</v>
      </c>
      <c r="U2175" s="209">
        <v>0.51500000000000001</v>
      </c>
      <c r="V2175" s="209">
        <v>0.51500000000000001</v>
      </c>
      <c r="W2175" s="209">
        <v>0</v>
      </c>
      <c r="X2175" s="209" t="s">
        <v>1052</v>
      </c>
      <c r="Y2175" s="209" t="s">
        <v>89</v>
      </c>
      <c r="Z2175" s="209" t="s">
        <v>198</v>
      </c>
    </row>
    <row r="2176" spans="1:26" s="209" customFormat="1" ht="16.5" customHeight="1" x14ac:dyDescent="0.25">
      <c r="A2176" s="207">
        <v>4034</v>
      </c>
      <c r="B2176" s="208">
        <v>43098</v>
      </c>
      <c r="C2176" s="209" t="s">
        <v>258</v>
      </c>
      <c r="D2176" s="209">
        <v>68.400000000000006</v>
      </c>
      <c r="E2176" s="209">
        <v>68</v>
      </c>
      <c r="F2176" s="209" t="s">
        <v>187</v>
      </c>
      <c r="G2176" s="209">
        <v>916148</v>
      </c>
      <c r="H2176" s="209">
        <v>13160</v>
      </c>
      <c r="I2176" s="209">
        <v>34.6</v>
      </c>
      <c r="J2176" s="209">
        <v>79</v>
      </c>
      <c r="K2176" s="209">
        <v>79</v>
      </c>
      <c r="L2176" s="209">
        <v>32.9</v>
      </c>
      <c r="M2176" s="209">
        <v>0.86070559610705588</v>
      </c>
      <c r="N2176" s="209">
        <v>5.0423</v>
      </c>
      <c r="O2176" s="209">
        <v>4.9843000000000002</v>
      </c>
      <c r="P2176" s="209">
        <v>0.21299999999999999</v>
      </c>
      <c r="Q2176" s="209">
        <v>0.20200000000000001</v>
      </c>
      <c r="R2176" s="209">
        <v>4.9012000000000002</v>
      </c>
      <c r="S2176" s="209">
        <v>2.1000000000000001E-2</v>
      </c>
      <c r="T2176" s="209">
        <v>0.02</v>
      </c>
      <c r="U2176" s="209">
        <v>1.7999999999999999E-2</v>
      </c>
      <c r="V2176" s="209">
        <v>1.7999999999999999E-2</v>
      </c>
      <c r="W2176" s="209">
        <v>0</v>
      </c>
      <c r="X2176" s="209" t="s">
        <v>1052</v>
      </c>
      <c r="Y2176" s="209" t="s">
        <v>89</v>
      </c>
      <c r="Z2176" s="209" t="s">
        <v>207</v>
      </c>
    </row>
    <row r="2177" spans="1:26" s="209" customFormat="1" ht="16.5" customHeight="1" x14ac:dyDescent="0.25">
      <c r="A2177" s="207">
        <v>4033</v>
      </c>
      <c r="B2177" s="208">
        <v>43097</v>
      </c>
      <c r="C2177" s="209" t="s">
        <v>1056</v>
      </c>
      <c r="D2177" s="209">
        <v>76</v>
      </c>
      <c r="E2177" s="209">
        <v>62</v>
      </c>
      <c r="F2177" s="209" t="s">
        <v>291</v>
      </c>
      <c r="G2177" s="209">
        <v>521333</v>
      </c>
      <c r="H2177" s="209">
        <v>13160</v>
      </c>
      <c r="I2177" s="209">
        <v>16.899999999999999</v>
      </c>
      <c r="J2177" s="209">
        <v>114</v>
      </c>
      <c r="K2177" s="209">
        <v>114</v>
      </c>
      <c r="L2177" s="209">
        <v>14.1</v>
      </c>
      <c r="M2177" s="209">
        <v>0.97184065934065933</v>
      </c>
      <c r="N2177" s="209">
        <v>1.9832000000000001</v>
      </c>
      <c r="O2177" s="209">
        <v>2.0314999999999999</v>
      </c>
      <c r="P2177" s="209">
        <v>2.1909999999999998</v>
      </c>
      <c r="Q2177" s="209">
        <v>2.2490000000000001</v>
      </c>
      <c r="R2177" s="209">
        <v>4.9181999999999997</v>
      </c>
      <c r="S2177" s="209">
        <v>0.54300000000000004</v>
      </c>
      <c r="T2177" s="209">
        <v>0.54400000000000004</v>
      </c>
      <c r="U2177" s="209">
        <v>0.52800000000000002</v>
      </c>
      <c r="V2177" s="209">
        <v>0.52800000000000002</v>
      </c>
      <c r="W2177" s="209">
        <v>0</v>
      </c>
      <c r="X2177" s="209" t="s">
        <v>1052</v>
      </c>
      <c r="Y2177" s="209" t="s">
        <v>89</v>
      </c>
      <c r="Z2177" s="209" t="s">
        <v>198</v>
      </c>
    </row>
    <row r="2178" spans="1:26" s="209" customFormat="1" ht="16.5" customHeight="1" x14ac:dyDescent="0.25">
      <c r="A2178" s="207">
        <v>4032</v>
      </c>
      <c r="B2178" s="208">
        <v>43097</v>
      </c>
      <c r="C2178" s="209" t="s">
        <v>521</v>
      </c>
      <c r="D2178" s="209">
        <v>76</v>
      </c>
      <c r="E2178" s="209">
        <v>62</v>
      </c>
      <c r="F2178" s="209" t="s">
        <v>291</v>
      </c>
      <c r="G2178" s="209">
        <v>521333</v>
      </c>
      <c r="H2178" s="209">
        <v>13160</v>
      </c>
      <c r="I2178" s="209">
        <v>16.899999999999999</v>
      </c>
      <c r="J2178" s="209">
        <v>114</v>
      </c>
      <c r="K2178" s="209">
        <v>114</v>
      </c>
      <c r="L2178" s="209">
        <v>14.1</v>
      </c>
      <c r="M2178" s="209">
        <v>0.97184065934065933</v>
      </c>
      <c r="N2178" s="209">
        <v>2.0543</v>
      </c>
      <c r="O2178" s="209">
        <v>1.9341999999999999</v>
      </c>
      <c r="P2178" s="209">
        <v>2.5470000000000002</v>
      </c>
      <c r="Q2178" s="209">
        <v>2.403</v>
      </c>
      <c r="R2178" s="209">
        <v>4.9181999999999997</v>
      </c>
      <c r="S2178" s="209">
        <v>0.61</v>
      </c>
      <c r="T2178" s="209">
        <v>0.61099999999999999</v>
      </c>
      <c r="U2178" s="209">
        <v>0.59299999999999997</v>
      </c>
      <c r="V2178" s="209">
        <v>0.59299999999999997</v>
      </c>
      <c r="W2178" s="209">
        <v>0</v>
      </c>
      <c r="X2178" s="209" t="s">
        <v>1052</v>
      </c>
      <c r="Y2178" s="209" t="s">
        <v>89</v>
      </c>
      <c r="Z2178" s="209" t="s">
        <v>198</v>
      </c>
    </row>
    <row r="2179" spans="1:26" s="209" customFormat="1" ht="16.5" customHeight="1" x14ac:dyDescent="0.25">
      <c r="A2179" s="207">
        <v>4031</v>
      </c>
      <c r="B2179" s="208">
        <v>43097</v>
      </c>
      <c r="C2179" s="209" t="s">
        <v>1055</v>
      </c>
      <c r="D2179" s="209">
        <v>76</v>
      </c>
      <c r="E2179" s="209">
        <v>62</v>
      </c>
      <c r="F2179" s="209" t="s">
        <v>291</v>
      </c>
      <c r="G2179" s="209">
        <v>521333</v>
      </c>
      <c r="H2179" s="209">
        <v>13160</v>
      </c>
      <c r="I2179" s="209">
        <v>16.399999999999999</v>
      </c>
      <c r="J2179" s="209">
        <v>114</v>
      </c>
      <c r="K2179" s="209">
        <v>114</v>
      </c>
      <c r="L2179" s="209">
        <v>13.6</v>
      </c>
      <c r="M2179" s="209">
        <v>0.97518952446588558</v>
      </c>
      <c r="N2179" s="209">
        <v>2.0322</v>
      </c>
      <c r="O2179" s="209">
        <v>1.9983</v>
      </c>
      <c r="P2179" s="209">
        <v>2.1859999999999999</v>
      </c>
      <c r="Q2179" s="209">
        <v>2.1320000000000001</v>
      </c>
      <c r="R2179" s="209">
        <v>4.9181999999999997</v>
      </c>
      <c r="S2179" s="209">
        <v>0.52900000000000003</v>
      </c>
      <c r="T2179" s="209">
        <v>0.52500000000000002</v>
      </c>
      <c r="U2179" s="209">
        <v>0.51400000000000001</v>
      </c>
      <c r="V2179" s="209">
        <v>0.51400000000000001</v>
      </c>
      <c r="W2179" s="209">
        <v>0</v>
      </c>
      <c r="X2179" s="209" t="s">
        <v>1052</v>
      </c>
      <c r="Y2179" s="209" t="s">
        <v>89</v>
      </c>
      <c r="Z2179" s="209" t="s">
        <v>198</v>
      </c>
    </row>
    <row r="2180" spans="1:26" s="209" customFormat="1" ht="16.5" customHeight="1" x14ac:dyDescent="0.25">
      <c r="A2180" s="207">
        <v>4030</v>
      </c>
      <c r="B2180" s="208">
        <v>43097</v>
      </c>
      <c r="C2180" s="209" t="s">
        <v>918</v>
      </c>
      <c r="D2180" s="209">
        <v>76</v>
      </c>
      <c r="E2180" s="209">
        <v>62</v>
      </c>
      <c r="F2180" s="209" t="s">
        <v>291</v>
      </c>
      <c r="G2180" s="209">
        <v>521333</v>
      </c>
      <c r="H2180" s="209">
        <v>13160</v>
      </c>
      <c r="I2180" s="209">
        <v>16.8</v>
      </c>
      <c r="J2180" s="209">
        <v>114</v>
      </c>
      <c r="K2180" s="209">
        <v>114</v>
      </c>
      <c r="L2180" s="209">
        <v>14</v>
      </c>
      <c r="M2180" s="209">
        <v>0.97250859106529208</v>
      </c>
      <c r="N2180" s="209">
        <v>2.1023000000000001</v>
      </c>
      <c r="O2180" s="209">
        <v>1.9837</v>
      </c>
      <c r="P2180" s="209">
        <v>2.274</v>
      </c>
      <c r="Q2180" s="209">
        <v>2.1539999999999999</v>
      </c>
      <c r="R2180" s="209">
        <v>4.9181999999999997</v>
      </c>
      <c r="S2180" s="209">
        <v>0.53200000000000003</v>
      </c>
      <c r="T2180" s="209">
        <v>0.53400000000000003</v>
      </c>
      <c r="U2180" s="209">
        <v>0.51800000000000002</v>
      </c>
      <c r="V2180" s="209">
        <v>0.51800000000000002</v>
      </c>
      <c r="W2180" s="209">
        <v>0</v>
      </c>
      <c r="X2180" s="209" t="s">
        <v>1052</v>
      </c>
      <c r="Y2180" s="209" t="s">
        <v>89</v>
      </c>
      <c r="Z2180" s="209" t="s">
        <v>198</v>
      </c>
    </row>
    <row r="2181" spans="1:26" s="209" customFormat="1" ht="16.5" customHeight="1" x14ac:dyDescent="0.25">
      <c r="A2181" s="207">
        <v>4029</v>
      </c>
      <c r="B2181" s="208">
        <v>43097</v>
      </c>
      <c r="C2181" s="209" t="s">
        <v>1054</v>
      </c>
      <c r="D2181" s="209">
        <v>77</v>
      </c>
      <c r="E2181" s="209">
        <v>61.8</v>
      </c>
      <c r="F2181" s="209" t="s">
        <v>291</v>
      </c>
      <c r="G2181" s="209">
        <v>521333</v>
      </c>
      <c r="H2181" s="209">
        <v>13160</v>
      </c>
      <c r="I2181" s="209">
        <v>16.8</v>
      </c>
      <c r="J2181" s="209">
        <v>114</v>
      </c>
      <c r="K2181" s="209">
        <v>114</v>
      </c>
      <c r="L2181" s="209">
        <v>14</v>
      </c>
      <c r="M2181" s="209">
        <v>0.97250859106529208</v>
      </c>
      <c r="N2181" s="209">
        <v>2.0213999999999999</v>
      </c>
      <c r="O2181" s="209">
        <v>2.0827</v>
      </c>
      <c r="P2181" s="209">
        <v>1.9870000000000001</v>
      </c>
      <c r="Q2181" s="209">
        <v>2.012</v>
      </c>
      <c r="R2181" s="209">
        <v>4.9181999999999997</v>
      </c>
      <c r="S2181" s="209">
        <v>0.48299999999999998</v>
      </c>
      <c r="T2181" s="209">
        <v>0.47499999999999998</v>
      </c>
      <c r="U2181" s="209">
        <v>0.46600000000000003</v>
      </c>
      <c r="V2181" s="209">
        <v>0.46600000000000003</v>
      </c>
      <c r="W2181" s="209">
        <v>0</v>
      </c>
      <c r="X2181" s="209" t="s">
        <v>1052</v>
      </c>
      <c r="Y2181" s="209" t="s">
        <v>89</v>
      </c>
      <c r="Z2181" s="209" t="s">
        <v>198</v>
      </c>
    </row>
    <row r="2182" spans="1:26" s="209" customFormat="1" ht="16.5" customHeight="1" x14ac:dyDescent="0.25">
      <c r="A2182" s="207">
        <v>4028</v>
      </c>
      <c r="B2182" s="208">
        <v>43097</v>
      </c>
      <c r="C2182" s="209" t="s">
        <v>1053</v>
      </c>
      <c r="D2182" s="209">
        <v>76</v>
      </c>
      <c r="E2182" s="209">
        <v>62</v>
      </c>
      <c r="F2182" s="209" t="s">
        <v>291</v>
      </c>
      <c r="G2182" s="209">
        <v>521333</v>
      </c>
      <c r="H2182" s="209">
        <v>13160</v>
      </c>
      <c r="I2182" s="209">
        <v>16.7</v>
      </c>
      <c r="J2182" s="209">
        <v>114</v>
      </c>
      <c r="K2182" s="209">
        <v>114</v>
      </c>
      <c r="L2182" s="209">
        <v>13.9</v>
      </c>
      <c r="M2182" s="209">
        <v>0.97317744154057773</v>
      </c>
      <c r="N2182" s="209">
        <v>1.0490999999999999</v>
      </c>
      <c r="O2182" s="209">
        <v>0.98929999999999996</v>
      </c>
      <c r="P2182" s="209">
        <v>2.1549999999999998</v>
      </c>
      <c r="Q2182" s="209">
        <v>2.02</v>
      </c>
      <c r="R2182" s="209">
        <v>4.9181999999999997</v>
      </c>
      <c r="S2182" s="209">
        <v>1.01</v>
      </c>
      <c r="T2182" s="209">
        <v>1.004</v>
      </c>
      <c r="U2182" s="209">
        <v>0.98</v>
      </c>
      <c r="V2182" s="209">
        <v>0.98</v>
      </c>
      <c r="W2182" s="209">
        <v>0</v>
      </c>
      <c r="X2182" s="209" t="s">
        <v>1052</v>
      </c>
      <c r="Y2182" s="209" t="s">
        <v>89</v>
      </c>
      <c r="Z2182" s="209" t="s">
        <v>198</v>
      </c>
    </row>
    <row r="2183" spans="1:26" s="209" customFormat="1" ht="16.5" customHeight="1" x14ac:dyDescent="0.25">
      <c r="A2183" s="207">
        <v>4027</v>
      </c>
      <c r="B2183" s="208">
        <v>43097</v>
      </c>
      <c r="C2183" s="209" t="s">
        <v>1051</v>
      </c>
      <c r="D2183" s="209">
        <v>75.900000000000006</v>
      </c>
      <c r="E2183" s="209">
        <v>58</v>
      </c>
      <c r="F2183" s="209" t="s">
        <v>193</v>
      </c>
      <c r="G2183" s="209">
        <v>625212</v>
      </c>
      <c r="H2183" s="209">
        <v>13160</v>
      </c>
      <c r="I2183" s="209">
        <v>22.3</v>
      </c>
      <c r="J2183" s="209">
        <v>114</v>
      </c>
      <c r="K2183" s="209">
        <v>114</v>
      </c>
      <c r="L2183" s="209">
        <v>19.2</v>
      </c>
      <c r="M2183" s="209">
        <v>0.93895155938951569</v>
      </c>
      <c r="N2183" s="209">
        <v>5.1403999999999996</v>
      </c>
      <c r="O2183" s="209">
        <v>5.1151999999999997</v>
      </c>
      <c r="P2183" s="209">
        <v>1.016</v>
      </c>
      <c r="Q2183" s="209">
        <v>0.97099999999999997</v>
      </c>
      <c r="R2183" s="209">
        <v>4.9181999999999997</v>
      </c>
      <c r="S2183" s="209">
        <v>9.7000000000000003E-2</v>
      </c>
      <c r="T2183" s="209">
        <v>9.2999999999999999E-2</v>
      </c>
      <c r="U2183" s="209">
        <v>8.8999999999999996E-2</v>
      </c>
      <c r="V2183" s="209">
        <v>8.8999999999999996E-2</v>
      </c>
      <c r="W2183" s="209" t="s">
        <v>148</v>
      </c>
      <c r="X2183" s="209" t="s">
        <v>1048</v>
      </c>
      <c r="Y2183" s="209" t="s">
        <v>89</v>
      </c>
      <c r="Z2183" s="209" t="s">
        <v>198</v>
      </c>
    </row>
    <row r="2184" spans="1:26" s="209" customFormat="1" ht="16.5" customHeight="1" x14ac:dyDescent="0.25">
      <c r="A2184" s="207">
        <v>4026</v>
      </c>
      <c r="B2184" s="208">
        <v>43097</v>
      </c>
      <c r="C2184" s="209" t="s">
        <v>270</v>
      </c>
      <c r="D2184" s="209">
        <v>75.7</v>
      </c>
      <c r="E2184" s="209">
        <v>60</v>
      </c>
      <c r="F2184" s="209" t="s">
        <v>193</v>
      </c>
      <c r="G2184" s="209">
        <v>625212</v>
      </c>
      <c r="H2184" s="209">
        <v>13160</v>
      </c>
      <c r="I2184" s="209">
        <v>23</v>
      </c>
      <c r="J2184" s="209">
        <v>114</v>
      </c>
      <c r="K2184" s="209">
        <v>114</v>
      </c>
      <c r="L2184" s="209">
        <v>19.8</v>
      </c>
      <c r="M2184" s="209">
        <v>0.93522802379378711</v>
      </c>
      <c r="N2184" s="209">
        <v>5.0763999999999996</v>
      </c>
      <c r="O2184" s="209">
        <v>5.0385999999999997</v>
      </c>
      <c r="P2184" s="209">
        <v>1.0169999999999999</v>
      </c>
      <c r="Q2184" s="209">
        <v>0.97399999999999998</v>
      </c>
      <c r="R2184" s="209">
        <v>4.9181999999999997</v>
      </c>
      <c r="S2184" s="209">
        <v>9.9000000000000005E-2</v>
      </c>
      <c r="T2184" s="209">
        <v>9.5000000000000001E-2</v>
      </c>
      <c r="U2184" s="209">
        <v>9.0999999999999998E-2</v>
      </c>
      <c r="V2184" s="209">
        <v>9.0999999999999998E-2</v>
      </c>
      <c r="W2184" s="209" t="s">
        <v>148</v>
      </c>
      <c r="X2184" s="209" t="s">
        <v>1048</v>
      </c>
      <c r="Y2184" s="209" t="s">
        <v>89</v>
      </c>
      <c r="Z2184" s="209" t="s">
        <v>198</v>
      </c>
    </row>
    <row r="2185" spans="1:26" s="209" customFormat="1" ht="16.5" customHeight="1" x14ac:dyDescent="0.25">
      <c r="A2185" s="207">
        <v>4025</v>
      </c>
      <c r="B2185" s="208">
        <v>43097</v>
      </c>
      <c r="C2185" s="209" t="s">
        <v>824</v>
      </c>
      <c r="D2185" s="209">
        <v>75</v>
      </c>
      <c r="E2185" s="209">
        <v>57</v>
      </c>
      <c r="F2185" s="209" t="s">
        <v>193</v>
      </c>
      <c r="G2185" s="209">
        <v>625212</v>
      </c>
      <c r="H2185" s="209">
        <v>13160</v>
      </c>
      <c r="I2185" s="209">
        <v>21.6</v>
      </c>
      <c r="J2185" s="209">
        <v>114</v>
      </c>
      <c r="K2185" s="209">
        <v>114</v>
      </c>
      <c r="L2185" s="209">
        <v>18.5</v>
      </c>
      <c r="M2185" s="209">
        <v>0.94333333333333336</v>
      </c>
      <c r="N2185" s="209">
        <v>5.1287000000000003</v>
      </c>
      <c r="O2185" s="209">
        <v>5.0967000000000002</v>
      </c>
      <c r="P2185" s="209">
        <v>1.083</v>
      </c>
      <c r="Q2185" s="209">
        <v>1.0580000000000001</v>
      </c>
      <c r="R2185" s="209">
        <v>4.9181999999999997</v>
      </c>
      <c r="S2185" s="209">
        <v>0.104</v>
      </c>
      <c r="T2185" s="209">
        <v>0.10199999999999999</v>
      </c>
      <c r="U2185" s="209">
        <v>9.7000000000000003E-2</v>
      </c>
      <c r="V2185" s="209">
        <v>9.7000000000000003E-2</v>
      </c>
      <c r="W2185" s="209" t="s">
        <v>148</v>
      </c>
      <c r="X2185" s="209" t="s">
        <v>1048</v>
      </c>
      <c r="Y2185" s="209" t="s">
        <v>89</v>
      </c>
      <c r="Z2185" s="209" t="s">
        <v>198</v>
      </c>
    </row>
    <row r="2186" spans="1:26" s="209" customFormat="1" ht="16.5" customHeight="1" x14ac:dyDescent="0.25">
      <c r="A2186" s="207">
        <v>4024</v>
      </c>
      <c r="B2186" s="208">
        <v>43097</v>
      </c>
      <c r="C2186" s="209" t="s">
        <v>369</v>
      </c>
      <c r="D2186" s="209">
        <v>73.900000000000006</v>
      </c>
      <c r="E2186" s="209">
        <v>59</v>
      </c>
      <c r="F2186" s="209" t="s">
        <v>193</v>
      </c>
      <c r="G2186" s="209">
        <v>625212</v>
      </c>
      <c r="H2186" s="209">
        <v>13160</v>
      </c>
      <c r="I2186" s="209">
        <v>22.3</v>
      </c>
      <c r="J2186" s="209">
        <v>114</v>
      </c>
      <c r="K2186" s="209">
        <v>114</v>
      </c>
      <c r="L2186" s="209">
        <v>19.2</v>
      </c>
      <c r="M2186" s="209">
        <v>0.93895155938951569</v>
      </c>
      <c r="N2186" s="209">
        <v>5.1196999999999999</v>
      </c>
      <c r="O2186" s="209">
        <v>5.0795000000000003</v>
      </c>
      <c r="P2186" s="209">
        <v>0.99399999999999999</v>
      </c>
      <c r="Q2186" s="209">
        <v>0.96699999999999997</v>
      </c>
      <c r="R2186" s="209">
        <v>4.9181999999999997</v>
      </c>
      <c r="S2186" s="209">
        <v>9.5000000000000001E-2</v>
      </c>
      <c r="T2186" s="209">
        <v>9.4E-2</v>
      </c>
      <c r="U2186" s="209">
        <v>8.8999999999999996E-2</v>
      </c>
      <c r="V2186" s="209">
        <v>8.8999999999999996E-2</v>
      </c>
      <c r="W2186" s="209" t="s">
        <v>148</v>
      </c>
      <c r="X2186" s="209" t="s">
        <v>1048</v>
      </c>
      <c r="Y2186" s="209" t="s">
        <v>89</v>
      </c>
      <c r="Z2186" s="209" t="s">
        <v>198</v>
      </c>
    </row>
    <row r="2187" spans="1:26" s="209" customFormat="1" ht="16.5" customHeight="1" x14ac:dyDescent="0.25">
      <c r="A2187" s="207">
        <v>4023</v>
      </c>
      <c r="B2187" s="208">
        <v>43097</v>
      </c>
      <c r="C2187" s="209" t="s">
        <v>1014</v>
      </c>
      <c r="D2187" s="209">
        <v>73.2</v>
      </c>
      <c r="E2187" s="209">
        <v>56</v>
      </c>
      <c r="F2187" s="209" t="s">
        <v>193</v>
      </c>
      <c r="G2187" s="209">
        <v>625212</v>
      </c>
      <c r="H2187" s="209">
        <v>13160</v>
      </c>
      <c r="I2187" s="209">
        <v>23.5</v>
      </c>
      <c r="J2187" s="209">
        <v>114</v>
      </c>
      <c r="K2187" s="209">
        <v>114</v>
      </c>
      <c r="L2187" s="209">
        <v>20.3</v>
      </c>
      <c r="M2187" s="209">
        <v>0.9321475625823451</v>
      </c>
      <c r="N2187" s="209">
        <v>5.0472999999999999</v>
      </c>
      <c r="O2187" s="209">
        <v>5.0168999999999997</v>
      </c>
      <c r="P2187" s="209">
        <v>0.86799999999999999</v>
      </c>
      <c r="Q2187" s="209">
        <v>0.83699999999999997</v>
      </c>
      <c r="R2187" s="209">
        <v>4.9181999999999997</v>
      </c>
      <c r="S2187" s="209">
        <v>8.5000000000000006E-2</v>
      </c>
      <c r="T2187" s="209">
        <v>8.2000000000000003E-2</v>
      </c>
      <c r="U2187" s="209">
        <v>7.8E-2</v>
      </c>
      <c r="V2187" s="209">
        <v>7.8E-2</v>
      </c>
      <c r="W2187" s="209" t="s">
        <v>148</v>
      </c>
      <c r="X2187" s="209" t="s">
        <v>1048</v>
      </c>
      <c r="Y2187" s="209" t="s">
        <v>89</v>
      </c>
      <c r="Z2187" s="209" t="s">
        <v>198</v>
      </c>
    </row>
    <row r="2188" spans="1:26" s="209" customFormat="1" ht="16.5" customHeight="1" x14ac:dyDescent="0.25">
      <c r="A2188" s="207">
        <v>4022</v>
      </c>
      <c r="B2188" s="208">
        <v>43097</v>
      </c>
      <c r="C2188" s="209" t="s">
        <v>1050</v>
      </c>
      <c r="D2188" s="209">
        <v>72</v>
      </c>
      <c r="E2188" s="209">
        <v>40</v>
      </c>
      <c r="F2188" s="209" t="s">
        <v>193</v>
      </c>
      <c r="G2188" s="209">
        <v>625212</v>
      </c>
      <c r="H2188" s="209">
        <v>13160</v>
      </c>
      <c r="I2188" s="209">
        <v>22.3</v>
      </c>
      <c r="J2188" s="209">
        <v>114</v>
      </c>
      <c r="K2188" s="209">
        <v>114</v>
      </c>
      <c r="L2188" s="209">
        <v>19.2</v>
      </c>
      <c r="M2188" s="209">
        <v>0.93895155938951569</v>
      </c>
      <c r="N2188" s="209">
        <v>5.1448</v>
      </c>
      <c r="O2188" s="209">
        <v>5.1106999999999996</v>
      </c>
      <c r="P2188" s="209">
        <v>0.94199999999999995</v>
      </c>
      <c r="Q2188" s="209">
        <v>0.90500000000000003</v>
      </c>
      <c r="R2188" s="209">
        <v>4.9181999999999997</v>
      </c>
      <c r="S2188" s="209">
        <v>0.09</v>
      </c>
      <c r="T2188" s="209">
        <v>8.6999999999999994E-2</v>
      </c>
      <c r="U2188" s="209">
        <v>8.3000000000000004E-2</v>
      </c>
      <c r="V2188" s="209">
        <v>8.3000000000000004E-2</v>
      </c>
      <c r="W2188" s="209" t="s">
        <v>148</v>
      </c>
      <c r="X2188" s="209" t="s">
        <v>1048</v>
      </c>
      <c r="Y2188" s="209" t="s">
        <v>89</v>
      </c>
      <c r="Z2188" s="209" t="s">
        <v>198</v>
      </c>
    </row>
    <row r="2189" spans="1:26" s="209" customFormat="1" ht="16.5" customHeight="1" x14ac:dyDescent="0.25">
      <c r="A2189" s="207">
        <v>4021</v>
      </c>
      <c r="B2189" s="208">
        <v>43097</v>
      </c>
      <c r="C2189" s="209" t="s">
        <v>210</v>
      </c>
      <c r="D2189" s="209">
        <v>71.8</v>
      </c>
      <c r="E2189" s="209">
        <v>44</v>
      </c>
      <c r="F2189" s="209" t="s">
        <v>193</v>
      </c>
      <c r="G2189" s="209">
        <v>625212</v>
      </c>
      <c r="H2189" s="209">
        <v>13160</v>
      </c>
      <c r="I2189" s="209">
        <v>25.9</v>
      </c>
      <c r="J2189" s="209">
        <v>114</v>
      </c>
      <c r="K2189" s="209">
        <v>114</v>
      </c>
      <c r="L2189" s="209">
        <v>22.5</v>
      </c>
      <c r="M2189" s="209">
        <v>0.91883116883116878</v>
      </c>
      <c r="N2189" s="209">
        <v>5.1597999999999997</v>
      </c>
      <c r="O2189" s="209">
        <v>5.1304999999999996</v>
      </c>
      <c r="P2189" s="209">
        <v>0.78800000000000003</v>
      </c>
      <c r="Q2189" s="209">
        <v>0.753</v>
      </c>
      <c r="R2189" s="209">
        <v>4.9181999999999997</v>
      </c>
      <c r="S2189" s="209">
        <v>7.4999999999999997E-2</v>
      </c>
      <c r="T2189" s="209">
        <v>7.1999999999999995E-2</v>
      </c>
      <c r="U2189" s="209">
        <v>6.8000000000000005E-2</v>
      </c>
      <c r="V2189" s="209">
        <v>6.8000000000000005E-2</v>
      </c>
      <c r="W2189" s="209" t="s">
        <v>148</v>
      </c>
      <c r="X2189" s="209" t="s">
        <v>1048</v>
      </c>
      <c r="Y2189" s="209" t="s">
        <v>89</v>
      </c>
      <c r="Z2189" s="209" t="s">
        <v>198</v>
      </c>
    </row>
    <row r="2190" spans="1:26" s="209" customFormat="1" ht="16.5" customHeight="1" x14ac:dyDescent="0.25">
      <c r="A2190" s="207">
        <v>4020</v>
      </c>
      <c r="B2190" s="208">
        <v>43097</v>
      </c>
      <c r="C2190" s="209" t="s">
        <v>1049</v>
      </c>
      <c r="D2190" s="209">
        <v>71.2</v>
      </c>
      <c r="E2190" s="209">
        <v>44</v>
      </c>
      <c r="F2190" s="209" t="s">
        <v>193</v>
      </c>
      <c r="G2190" s="209">
        <v>625212</v>
      </c>
      <c r="H2190" s="209">
        <v>13160</v>
      </c>
      <c r="I2190" s="209">
        <v>22.3</v>
      </c>
      <c r="J2190" s="209">
        <v>114</v>
      </c>
      <c r="K2190" s="209">
        <v>114</v>
      </c>
      <c r="L2190" s="209">
        <v>19.2</v>
      </c>
      <c r="M2190" s="209">
        <v>0.93895155938951569</v>
      </c>
      <c r="N2190" s="209">
        <v>5.1375999999999999</v>
      </c>
      <c r="O2190" s="209">
        <v>5.1064999999999996</v>
      </c>
      <c r="P2190" s="209">
        <v>0.90600000000000003</v>
      </c>
      <c r="Q2190" s="209">
        <v>0.871</v>
      </c>
      <c r="R2190" s="209">
        <v>4.9181999999999997</v>
      </c>
      <c r="S2190" s="209">
        <v>8.6999999999999994E-2</v>
      </c>
      <c r="T2190" s="209">
        <v>8.4000000000000005E-2</v>
      </c>
      <c r="U2190" s="209">
        <v>0.08</v>
      </c>
      <c r="V2190" s="209">
        <v>0.08</v>
      </c>
      <c r="W2190" s="209" t="s">
        <v>148</v>
      </c>
      <c r="X2190" s="209" t="s">
        <v>1048</v>
      </c>
      <c r="Y2190" s="209" t="s">
        <v>89</v>
      </c>
      <c r="Z2190" s="209" t="s">
        <v>198</v>
      </c>
    </row>
    <row r="2191" spans="1:26" s="209" customFormat="1" ht="16.5" customHeight="1" x14ac:dyDescent="0.25">
      <c r="A2191" s="207">
        <v>4019</v>
      </c>
      <c r="B2191" s="208">
        <v>43097</v>
      </c>
      <c r="C2191" s="209" t="s">
        <v>849</v>
      </c>
      <c r="D2191" s="209">
        <v>74.8</v>
      </c>
      <c r="E2191" s="209">
        <v>57</v>
      </c>
      <c r="F2191" s="209" t="s">
        <v>187</v>
      </c>
      <c r="G2191" s="209">
        <v>916148</v>
      </c>
      <c r="H2191" s="209">
        <v>13160</v>
      </c>
      <c r="I2191" s="209">
        <v>35.4</v>
      </c>
      <c r="J2191" s="209">
        <v>79</v>
      </c>
      <c r="K2191" s="209">
        <v>79</v>
      </c>
      <c r="L2191" s="209">
        <v>33.700000000000003</v>
      </c>
      <c r="M2191" s="209">
        <v>0.85653753026634394</v>
      </c>
      <c r="N2191" s="209">
        <v>5.0941000000000001</v>
      </c>
      <c r="O2191" s="209">
        <v>5.0587</v>
      </c>
      <c r="P2191" s="209">
        <v>0.38700000000000001</v>
      </c>
      <c r="Q2191" s="209">
        <v>0.34899999999999998</v>
      </c>
      <c r="R2191" s="209">
        <v>4.9181999999999997</v>
      </c>
      <c r="S2191" s="209">
        <v>3.6999999999999998E-2</v>
      </c>
      <c r="T2191" s="209">
        <v>3.4000000000000002E-2</v>
      </c>
      <c r="U2191" s="209">
        <v>0.03</v>
      </c>
      <c r="V2191" s="209">
        <v>0.03</v>
      </c>
      <c r="W2191" s="209" t="s">
        <v>148</v>
      </c>
      <c r="X2191" s="209" t="s">
        <v>1048</v>
      </c>
      <c r="Y2191" s="209" t="s">
        <v>89</v>
      </c>
      <c r="Z2191" s="209" t="s">
        <v>207</v>
      </c>
    </row>
    <row r="2192" spans="1:26" s="209" customFormat="1" ht="16.5" customHeight="1" x14ac:dyDescent="0.25">
      <c r="A2192" s="207">
        <v>4018</v>
      </c>
      <c r="B2192" s="208">
        <v>43097</v>
      </c>
      <c r="C2192" s="209" t="s">
        <v>1001</v>
      </c>
      <c r="D2192" s="209">
        <v>74.3</v>
      </c>
      <c r="E2192" s="209">
        <v>57</v>
      </c>
      <c r="F2192" s="209" t="s">
        <v>187</v>
      </c>
      <c r="G2192" s="209">
        <v>916148</v>
      </c>
      <c r="H2192" s="209">
        <v>13160</v>
      </c>
      <c r="I2192" s="209">
        <v>35.200000000000003</v>
      </c>
      <c r="J2192" s="209">
        <v>77</v>
      </c>
      <c r="K2192" s="209">
        <v>77</v>
      </c>
      <c r="L2192" s="209">
        <v>33.700000000000003</v>
      </c>
      <c r="M2192" s="209">
        <v>0.85653753026634394</v>
      </c>
      <c r="N2192" s="209">
        <v>5.0770999999999997</v>
      </c>
      <c r="O2192" s="209">
        <v>5.0385</v>
      </c>
      <c r="P2192" s="209">
        <v>0.35899999999999999</v>
      </c>
      <c r="Q2192" s="209">
        <v>0.316</v>
      </c>
      <c r="R2192" s="209">
        <v>4.9181999999999997</v>
      </c>
      <c r="S2192" s="209">
        <v>3.5000000000000003E-2</v>
      </c>
      <c r="T2192" s="209">
        <v>3.1E-2</v>
      </c>
      <c r="U2192" s="209">
        <v>2.8000000000000001E-2</v>
      </c>
      <c r="V2192" s="209">
        <v>2.8000000000000001E-2</v>
      </c>
      <c r="W2192" s="209" t="s">
        <v>148</v>
      </c>
      <c r="X2192" s="209" t="s">
        <v>1048</v>
      </c>
      <c r="Y2192" s="209" t="s">
        <v>89</v>
      </c>
      <c r="Z2192" s="209" t="s">
        <v>207</v>
      </c>
    </row>
    <row r="2193" spans="1:26" s="209" customFormat="1" ht="16.5" customHeight="1" x14ac:dyDescent="0.25">
      <c r="A2193" s="207">
        <v>4017</v>
      </c>
      <c r="B2193" s="208">
        <v>43097</v>
      </c>
      <c r="C2193" s="209" t="s">
        <v>304</v>
      </c>
      <c r="D2193" s="209">
        <v>73.900000000000006</v>
      </c>
      <c r="E2193" s="209">
        <v>59</v>
      </c>
      <c r="F2193" s="209" t="s">
        <v>187</v>
      </c>
      <c r="G2193" s="209">
        <v>916148</v>
      </c>
      <c r="H2193" s="209">
        <v>13160</v>
      </c>
      <c r="I2193" s="209">
        <v>35.4</v>
      </c>
      <c r="J2193" s="209">
        <v>75.5</v>
      </c>
      <c r="K2193" s="209">
        <v>75.5</v>
      </c>
      <c r="L2193" s="209">
        <v>34</v>
      </c>
      <c r="M2193" s="209">
        <v>0.85498489425981872</v>
      </c>
      <c r="N2193" s="209">
        <v>5.0675999999999997</v>
      </c>
      <c r="O2193" s="209">
        <v>5.0236999999999998</v>
      </c>
      <c r="P2193" s="209">
        <v>0.39200000000000002</v>
      </c>
      <c r="Q2193" s="209">
        <v>0.36799999999999999</v>
      </c>
      <c r="R2193" s="209">
        <v>4.9181999999999997</v>
      </c>
      <c r="S2193" s="209">
        <v>3.7999999999999999E-2</v>
      </c>
      <c r="T2193" s="209">
        <v>3.5999999999999997E-2</v>
      </c>
      <c r="U2193" s="209">
        <v>3.2000000000000001E-2</v>
      </c>
      <c r="V2193" s="209">
        <v>3.2000000000000001E-2</v>
      </c>
      <c r="W2193" s="209" t="s">
        <v>148</v>
      </c>
      <c r="X2193" s="209" t="s">
        <v>1048</v>
      </c>
      <c r="Y2193" s="209" t="s">
        <v>89</v>
      </c>
      <c r="Z2193" s="209" t="s">
        <v>207</v>
      </c>
    </row>
    <row r="2194" spans="1:26" s="209" customFormat="1" ht="16.5" customHeight="1" x14ac:dyDescent="0.25">
      <c r="A2194" s="207">
        <v>4016</v>
      </c>
      <c r="B2194" s="208">
        <v>43097</v>
      </c>
      <c r="C2194" s="209" t="s">
        <v>1047</v>
      </c>
      <c r="D2194" s="209">
        <v>73.400000000000006</v>
      </c>
      <c r="E2194" s="209">
        <v>56</v>
      </c>
      <c r="F2194" s="209" t="s">
        <v>187</v>
      </c>
      <c r="G2194" s="209">
        <v>916148</v>
      </c>
      <c r="H2194" s="209">
        <v>13160</v>
      </c>
      <c r="I2194" s="209">
        <v>35.299999999999997</v>
      </c>
      <c r="J2194" s="209">
        <v>75.5</v>
      </c>
      <c r="K2194" s="209">
        <v>75.5</v>
      </c>
      <c r="L2194" s="209">
        <v>33.9</v>
      </c>
      <c r="M2194" s="209">
        <v>0.8555018137847642</v>
      </c>
      <c r="N2194" s="209">
        <v>5.1276000000000002</v>
      </c>
      <c r="O2194" s="209">
        <v>5.0923999999999996</v>
      </c>
      <c r="P2194" s="209">
        <v>0.35699999999999998</v>
      </c>
      <c r="Q2194" s="209">
        <v>0.32900000000000001</v>
      </c>
      <c r="R2194" s="209">
        <v>4.9181999999999997</v>
      </c>
      <c r="S2194" s="209">
        <v>3.4000000000000002E-2</v>
      </c>
      <c r="T2194" s="209">
        <v>3.2000000000000001E-2</v>
      </c>
      <c r="U2194" s="209">
        <v>2.8000000000000001E-2</v>
      </c>
      <c r="V2194" s="209">
        <v>2.8000000000000001E-2</v>
      </c>
      <c r="W2194" s="209" t="s">
        <v>148</v>
      </c>
      <c r="X2194" s="209" t="s">
        <v>1048</v>
      </c>
      <c r="Y2194" s="209" t="s">
        <v>89</v>
      </c>
      <c r="Z2194" s="209" t="s">
        <v>207</v>
      </c>
    </row>
    <row r="2195" spans="1:26" s="209" customFormat="1" ht="16.5" customHeight="1" x14ac:dyDescent="0.25">
      <c r="A2195" s="207">
        <v>4015</v>
      </c>
      <c r="B2195" s="208">
        <v>43096</v>
      </c>
      <c r="C2195" s="209" t="s">
        <v>518</v>
      </c>
      <c r="D2195" s="209">
        <v>68.5</v>
      </c>
      <c r="E2195" s="209">
        <v>35</v>
      </c>
      <c r="F2195" s="209" t="s">
        <v>291</v>
      </c>
      <c r="G2195" s="209">
        <v>521333</v>
      </c>
      <c r="H2195" s="209">
        <v>13160</v>
      </c>
      <c r="I2195" s="209">
        <v>16.8</v>
      </c>
      <c r="J2195" s="209">
        <v>114</v>
      </c>
      <c r="K2195" s="209">
        <v>114</v>
      </c>
      <c r="L2195" s="209">
        <v>14</v>
      </c>
      <c r="M2195" s="209">
        <v>0.97250859106529208</v>
      </c>
      <c r="N2195" s="209">
        <v>2.1564999999999999</v>
      </c>
      <c r="O2195" s="209">
        <v>2.1435</v>
      </c>
      <c r="P2195" s="209">
        <v>2.145</v>
      </c>
      <c r="Q2195" s="209">
        <v>2.1219999999999999</v>
      </c>
      <c r="R2195" s="209">
        <v>4.9978999999999996</v>
      </c>
      <c r="S2195" s="209">
        <v>0.497</v>
      </c>
      <c r="T2195" s="209">
        <v>0.495</v>
      </c>
      <c r="U2195" s="209">
        <v>0.48199999999999998</v>
      </c>
      <c r="V2195" s="209">
        <v>0.48199999999999998</v>
      </c>
      <c r="W2195" s="209" t="s">
        <v>148</v>
      </c>
      <c r="X2195" s="209" t="s">
        <v>671</v>
      </c>
      <c r="Y2195" s="209" t="s">
        <v>89</v>
      </c>
      <c r="Z2195" s="209" t="s">
        <v>198</v>
      </c>
    </row>
    <row r="2196" spans="1:26" s="209" customFormat="1" ht="16.5" customHeight="1" x14ac:dyDescent="0.25">
      <c r="A2196" s="207">
        <v>4014</v>
      </c>
      <c r="B2196" s="208">
        <v>43096</v>
      </c>
      <c r="C2196" s="209" t="s">
        <v>361</v>
      </c>
      <c r="D2196" s="209">
        <v>68.2</v>
      </c>
      <c r="E2196" s="209">
        <v>33</v>
      </c>
      <c r="F2196" s="209" t="s">
        <v>291</v>
      </c>
      <c r="G2196" s="209">
        <v>521333</v>
      </c>
      <c r="H2196" s="209">
        <v>13160</v>
      </c>
      <c r="I2196" s="209">
        <v>16.600000000000001</v>
      </c>
      <c r="J2196" s="209">
        <v>114</v>
      </c>
      <c r="K2196" s="209">
        <v>114</v>
      </c>
      <c r="L2196" s="209">
        <v>13.8</v>
      </c>
      <c r="M2196" s="209">
        <v>0.97384721266345486</v>
      </c>
      <c r="N2196" s="209">
        <v>2.1575000000000002</v>
      </c>
      <c r="O2196" s="209">
        <v>2.1343000000000001</v>
      </c>
      <c r="P2196" s="209">
        <v>2.145</v>
      </c>
      <c r="Q2196" s="209">
        <v>2.0539999999999998</v>
      </c>
      <c r="R2196" s="209">
        <v>4.9978999999999996</v>
      </c>
      <c r="S2196" s="209">
        <v>0.497</v>
      </c>
      <c r="T2196" s="209">
        <v>0.48099999999999998</v>
      </c>
      <c r="U2196" s="209">
        <v>0.47599999999999998</v>
      </c>
      <c r="V2196" s="209">
        <v>0.47599999999999998</v>
      </c>
      <c r="W2196" s="209" t="s">
        <v>148</v>
      </c>
      <c r="X2196" s="209" t="s">
        <v>671</v>
      </c>
      <c r="Y2196" s="209" t="s">
        <v>89</v>
      </c>
      <c r="Z2196" s="209" t="s">
        <v>198</v>
      </c>
    </row>
    <row r="2197" spans="1:26" s="209" customFormat="1" ht="16.5" customHeight="1" x14ac:dyDescent="0.25">
      <c r="A2197" s="207">
        <v>4013</v>
      </c>
      <c r="B2197" s="208">
        <v>43096</v>
      </c>
      <c r="C2197" s="209" t="s">
        <v>1046</v>
      </c>
      <c r="D2197" s="209">
        <v>69.400000000000006</v>
      </c>
      <c r="E2197" s="209">
        <v>32</v>
      </c>
      <c r="F2197" s="209" t="s">
        <v>291</v>
      </c>
      <c r="G2197" s="209">
        <v>521333</v>
      </c>
      <c r="H2197" s="209">
        <v>13160</v>
      </c>
      <c r="I2197" s="209">
        <v>16.399999999999999</v>
      </c>
      <c r="J2197" s="209">
        <v>114</v>
      </c>
      <c r="K2197" s="209">
        <v>114</v>
      </c>
      <c r="L2197" s="209">
        <v>13.6</v>
      </c>
      <c r="M2197" s="209">
        <v>0.97518952446588558</v>
      </c>
      <c r="N2197" s="209">
        <v>2.1675</v>
      </c>
      <c r="O2197" s="209">
        <v>2.1044999999999998</v>
      </c>
      <c r="P2197" s="209">
        <v>1.9319999999999999</v>
      </c>
      <c r="Q2197" s="209">
        <v>1.802</v>
      </c>
      <c r="R2197" s="209">
        <v>4.9978999999999996</v>
      </c>
      <c r="S2197" s="209">
        <v>0.44500000000000001</v>
      </c>
      <c r="T2197" s="209">
        <v>0.42799999999999999</v>
      </c>
      <c r="U2197" s="209">
        <v>0.42599999999999999</v>
      </c>
      <c r="V2197" s="209">
        <v>0.42599999999999999</v>
      </c>
      <c r="W2197" s="209" t="s">
        <v>148</v>
      </c>
      <c r="X2197" s="209" t="s">
        <v>671</v>
      </c>
      <c r="Y2197" s="209" t="s">
        <v>89</v>
      </c>
      <c r="Z2197" s="209" t="s">
        <v>198</v>
      </c>
    </row>
    <row r="2198" spans="1:26" s="209" customFormat="1" ht="16.5" customHeight="1" x14ac:dyDescent="0.25">
      <c r="A2198" s="207">
        <v>4012</v>
      </c>
      <c r="B2198" s="208">
        <v>43096</v>
      </c>
      <c r="C2198" s="209" t="s">
        <v>1023</v>
      </c>
      <c r="D2198" s="209">
        <v>68.900000000000006</v>
      </c>
      <c r="E2198" s="209">
        <v>35</v>
      </c>
      <c r="F2198" s="209" t="s">
        <v>291</v>
      </c>
      <c r="G2198" s="209">
        <v>521333</v>
      </c>
      <c r="H2198" s="209">
        <v>13160</v>
      </c>
      <c r="I2198" s="209">
        <v>16.7</v>
      </c>
      <c r="J2198" s="209">
        <v>114</v>
      </c>
      <c r="K2198" s="209">
        <v>114</v>
      </c>
      <c r="L2198" s="209">
        <v>13.9</v>
      </c>
      <c r="M2198" s="209">
        <v>0.97317744154057773</v>
      </c>
      <c r="N2198" s="209">
        <v>2.1675</v>
      </c>
      <c r="O2198" s="209">
        <v>2.1545000000000001</v>
      </c>
      <c r="P2198" s="209">
        <v>1.754</v>
      </c>
      <c r="Q2198" s="209">
        <v>1.6539999999999999</v>
      </c>
      <c r="R2198" s="209">
        <v>4.9978999999999996</v>
      </c>
      <c r="S2198" s="209">
        <v>0.40400000000000003</v>
      </c>
      <c r="T2198" s="209">
        <v>0.38400000000000001</v>
      </c>
      <c r="U2198" s="209">
        <v>0.38300000000000001</v>
      </c>
      <c r="V2198" s="209">
        <v>0.38300000000000001</v>
      </c>
      <c r="W2198" s="209" t="s">
        <v>148</v>
      </c>
      <c r="X2198" s="209" t="s">
        <v>671</v>
      </c>
      <c r="Y2198" s="209" t="s">
        <v>89</v>
      </c>
      <c r="Z2198" s="209" t="s">
        <v>198</v>
      </c>
    </row>
    <row r="2199" spans="1:26" s="209" customFormat="1" ht="16.5" customHeight="1" x14ac:dyDescent="0.25">
      <c r="A2199" s="207">
        <v>4011</v>
      </c>
      <c r="B2199" s="208">
        <v>43096</v>
      </c>
      <c r="C2199" s="209" t="s">
        <v>447</v>
      </c>
      <c r="D2199" s="209">
        <v>70</v>
      </c>
      <c r="E2199" s="209">
        <v>35</v>
      </c>
      <c r="F2199" s="209" t="s">
        <v>291</v>
      </c>
      <c r="G2199" s="209">
        <v>521333</v>
      </c>
      <c r="H2199" s="209">
        <v>13160</v>
      </c>
      <c r="I2199" s="209">
        <v>16.399999999999999</v>
      </c>
      <c r="J2199" s="209">
        <v>114</v>
      </c>
      <c r="K2199" s="209">
        <v>114</v>
      </c>
      <c r="L2199" s="209">
        <v>13.6</v>
      </c>
      <c r="M2199" s="209">
        <v>0.97518952446588558</v>
      </c>
      <c r="N2199" s="209">
        <v>2.1764999999999999</v>
      </c>
      <c r="O2199" s="209">
        <v>2.1598000000000002</v>
      </c>
      <c r="P2199" s="209">
        <v>1.9430000000000001</v>
      </c>
      <c r="Q2199" s="209">
        <v>1.8320000000000001</v>
      </c>
      <c r="R2199" s="209">
        <v>4.9978999999999996</v>
      </c>
      <c r="S2199" s="209">
        <v>0.44600000000000001</v>
      </c>
      <c r="T2199" s="209">
        <v>0.42399999999999999</v>
      </c>
      <c r="U2199" s="209">
        <v>0.42399999999999999</v>
      </c>
      <c r="V2199" s="209">
        <v>0.42399999999999999</v>
      </c>
      <c r="W2199" s="209" t="s">
        <v>148</v>
      </c>
      <c r="X2199" s="209" t="s">
        <v>671</v>
      </c>
      <c r="Y2199" s="209" t="s">
        <v>89</v>
      </c>
      <c r="Z2199" s="209" t="s">
        <v>198</v>
      </c>
    </row>
    <row r="2200" spans="1:26" s="209" customFormat="1" ht="16.5" customHeight="1" x14ac:dyDescent="0.25">
      <c r="A2200" s="207">
        <v>4010</v>
      </c>
      <c r="B2200" s="208">
        <v>43096</v>
      </c>
      <c r="C2200" s="209" t="s">
        <v>414</v>
      </c>
      <c r="D2200" s="209">
        <v>71.099999999999994</v>
      </c>
      <c r="E2200" s="209">
        <v>38</v>
      </c>
      <c r="F2200" s="209" t="s">
        <v>187</v>
      </c>
      <c r="G2200" s="209">
        <v>916148</v>
      </c>
      <c r="H2200" s="209">
        <v>13160</v>
      </c>
      <c r="I2200" s="209">
        <v>36.200000000000003</v>
      </c>
      <c r="J2200" s="209">
        <v>84.5</v>
      </c>
      <c r="K2200" s="209">
        <v>84.5</v>
      </c>
      <c r="L2200" s="209">
        <v>34</v>
      </c>
      <c r="M2200" s="209">
        <v>0.85498489425981872</v>
      </c>
      <c r="N2200" s="209">
        <v>5.1260000000000003</v>
      </c>
      <c r="O2200" s="209">
        <v>5.1177999999999999</v>
      </c>
      <c r="P2200" s="209">
        <v>0.33200000000000002</v>
      </c>
      <c r="Q2200" s="209">
        <v>0.27600000000000002</v>
      </c>
      <c r="R2200" s="209">
        <v>4.9978999999999996</v>
      </c>
      <c r="S2200" s="209">
        <v>3.2000000000000001E-2</v>
      </c>
      <c r="T2200" s="209">
        <v>2.7E-2</v>
      </c>
      <c r="U2200" s="209">
        <v>2.5000000000000001E-2</v>
      </c>
      <c r="V2200" s="209">
        <v>2.5000000000000001E-2</v>
      </c>
      <c r="W2200" s="209" t="s">
        <v>148</v>
      </c>
      <c r="X2200" s="209" t="s">
        <v>671</v>
      </c>
      <c r="Y2200" s="209" t="s">
        <v>89</v>
      </c>
      <c r="Z2200" s="209" t="s">
        <v>207</v>
      </c>
    </row>
    <row r="2201" spans="1:26" s="209" customFormat="1" ht="16.5" customHeight="1" x14ac:dyDescent="0.25">
      <c r="A2201" s="207">
        <v>4009</v>
      </c>
      <c r="B2201" s="208">
        <v>43096</v>
      </c>
      <c r="C2201" s="209" t="s">
        <v>1045</v>
      </c>
      <c r="D2201" s="209">
        <v>71.8</v>
      </c>
      <c r="E2201" s="209">
        <v>40</v>
      </c>
      <c r="F2201" s="209" t="s">
        <v>193</v>
      </c>
      <c r="G2201" s="209">
        <v>625212</v>
      </c>
      <c r="H2201" s="209">
        <v>13160</v>
      </c>
      <c r="I2201" s="209">
        <v>22.9</v>
      </c>
      <c r="J2201" s="209">
        <v>114</v>
      </c>
      <c r="K2201" s="209">
        <v>114</v>
      </c>
      <c r="L2201" s="209">
        <v>19.7</v>
      </c>
      <c r="M2201" s="209">
        <v>0.93584656084656093</v>
      </c>
      <c r="N2201" s="209">
        <v>5.1242999999999999</v>
      </c>
      <c r="O2201" s="209">
        <v>5.1196999999999999</v>
      </c>
      <c r="P2201" s="209">
        <v>0.68700000000000006</v>
      </c>
      <c r="Q2201" s="209">
        <v>0.57599999999999996</v>
      </c>
      <c r="R2201" s="209">
        <v>4.9978999999999996</v>
      </c>
      <c r="S2201" s="209">
        <v>6.7000000000000004E-2</v>
      </c>
      <c r="T2201" s="209">
        <v>5.6000000000000001E-2</v>
      </c>
      <c r="U2201" s="209">
        <v>5.8000000000000003E-2</v>
      </c>
      <c r="V2201" s="209">
        <v>5.8000000000000003E-2</v>
      </c>
      <c r="W2201" s="209" t="s">
        <v>148</v>
      </c>
      <c r="X2201" s="209" t="s">
        <v>671</v>
      </c>
      <c r="Y2201" s="209" t="s">
        <v>89</v>
      </c>
      <c r="Z2201" s="209" t="s">
        <v>198</v>
      </c>
    </row>
    <row r="2202" spans="1:26" s="209" customFormat="1" ht="16.5" customHeight="1" x14ac:dyDescent="0.25">
      <c r="A2202" s="207">
        <v>4008</v>
      </c>
      <c r="B2202" s="208">
        <v>43096</v>
      </c>
      <c r="C2202" s="209" t="s">
        <v>1044</v>
      </c>
      <c r="D2202" s="209">
        <v>71.8</v>
      </c>
      <c r="E2202" s="209">
        <v>40</v>
      </c>
      <c r="F2202" s="209" t="s">
        <v>291</v>
      </c>
      <c r="G2202" s="209">
        <v>521333</v>
      </c>
      <c r="H2202" s="209">
        <v>13160</v>
      </c>
      <c r="I2202" s="209">
        <v>16.7</v>
      </c>
      <c r="J2202" s="209">
        <v>114</v>
      </c>
      <c r="K2202" s="209">
        <v>114</v>
      </c>
      <c r="L2202" s="209">
        <v>13.9</v>
      </c>
      <c r="M2202" s="209">
        <v>0.97317744154057773</v>
      </c>
      <c r="N2202" s="209">
        <v>2.1675</v>
      </c>
      <c r="O2202" s="209">
        <v>2.1225000000000001</v>
      </c>
      <c r="P2202" s="209">
        <v>1.9670000000000001</v>
      </c>
      <c r="Q2202" s="209">
        <v>1.8340000000000001</v>
      </c>
      <c r="R2202" s="209">
        <v>4.9978999999999996</v>
      </c>
      <c r="S2202" s="209">
        <v>0.45400000000000001</v>
      </c>
      <c r="T2202" s="209">
        <v>0.432</v>
      </c>
      <c r="U2202" s="209">
        <v>0.43099999999999999</v>
      </c>
      <c r="V2202" s="209">
        <v>0.43099999999999999</v>
      </c>
      <c r="W2202" s="209" t="s">
        <v>148</v>
      </c>
      <c r="X2202" s="209" t="s">
        <v>671</v>
      </c>
      <c r="Y2202" s="209" t="s">
        <v>89</v>
      </c>
      <c r="Z2202" s="209" t="s">
        <v>198</v>
      </c>
    </row>
    <row r="2203" spans="1:26" s="209" customFormat="1" ht="16.5" customHeight="1" x14ac:dyDescent="0.25">
      <c r="A2203" s="207">
        <v>4007</v>
      </c>
      <c r="B2203" s="208">
        <v>43096</v>
      </c>
      <c r="C2203" s="209" t="s">
        <v>1036</v>
      </c>
      <c r="D2203" s="209">
        <v>71.8</v>
      </c>
      <c r="E2203" s="209">
        <v>40</v>
      </c>
      <c r="F2203" s="209" t="s">
        <v>291</v>
      </c>
      <c r="G2203" s="209">
        <v>521333</v>
      </c>
      <c r="H2203" s="209">
        <v>13160</v>
      </c>
      <c r="I2203" s="209">
        <v>16.8</v>
      </c>
      <c r="J2203" s="209">
        <v>114</v>
      </c>
      <c r="K2203" s="209">
        <v>114</v>
      </c>
      <c r="L2203" s="209">
        <v>14</v>
      </c>
      <c r="M2203" s="209">
        <v>0.97250859106529208</v>
      </c>
      <c r="N2203" s="209">
        <v>2.1242999999999999</v>
      </c>
      <c r="O2203" s="209">
        <v>2.1128</v>
      </c>
      <c r="P2203" s="209">
        <v>1.802</v>
      </c>
      <c r="Q2203" s="209">
        <v>1.732</v>
      </c>
      <c r="R2203" s="209">
        <v>4.9978999999999996</v>
      </c>
      <c r="S2203" s="209">
        <v>0.42399999999999999</v>
      </c>
      <c r="T2203" s="209">
        <v>0.41</v>
      </c>
      <c r="U2203" s="209">
        <v>0.40600000000000003</v>
      </c>
      <c r="V2203" s="209">
        <v>0.40600000000000003</v>
      </c>
      <c r="W2203" s="209" t="s">
        <v>148</v>
      </c>
      <c r="X2203" s="209" t="s">
        <v>671</v>
      </c>
      <c r="Y2203" s="209" t="s">
        <v>89</v>
      </c>
      <c r="Z2203" s="209" t="s">
        <v>198</v>
      </c>
    </row>
    <row r="2204" spans="1:26" s="209" customFormat="1" ht="16.5" customHeight="1" x14ac:dyDescent="0.25">
      <c r="A2204" s="207">
        <v>4006</v>
      </c>
      <c r="B2204" s="208">
        <v>43096</v>
      </c>
      <c r="C2204" s="209" t="s">
        <v>850</v>
      </c>
      <c r="D2204" s="209">
        <v>71.099999999999994</v>
      </c>
      <c r="E2204" s="209">
        <v>39</v>
      </c>
      <c r="F2204" s="209" t="s">
        <v>193</v>
      </c>
      <c r="G2204" s="209">
        <v>625212</v>
      </c>
      <c r="H2204" s="209">
        <v>13160</v>
      </c>
      <c r="I2204" s="209">
        <v>22.3</v>
      </c>
      <c r="J2204" s="209">
        <v>114</v>
      </c>
      <c r="K2204" s="209">
        <v>114</v>
      </c>
      <c r="L2204" s="209">
        <v>19.2</v>
      </c>
      <c r="M2204" s="209">
        <v>0.93895155938951569</v>
      </c>
      <c r="N2204" s="209">
        <v>5.1242999999999999</v>
      </c>
      <c r="O2204" s="209">
        <v>5.1044999999999998</v>
      </c>
      <c r="P2204" s="209">
        <v>0.84299999999999997</v>
      </c>
      <c r="Q2204" s="209">
        <v>0.70199999999999996</v>
      </c>
      <c r="R2204" s="209">
        <v>4.9978999999999996</v>
      </c>
      <c r="S2204" s="209">
        <v>8.2000000000000003E-2</v>
      </c>
      <c r="T2204" s="209">
        <v>6.9000000000000006E-2</v>
      </c>
      <c r="U2204" s="209">
        <v>7.0999999999999994E-2</v>
      </c>
      <c r="V2204" s="209">
        <v>7.0999999999999994E-2</v>
      </c>
      <c r="W2204" s="209" t="s">
        <v>148</v>
      </c>
      <c r="X2204" s="209" t="s">
        <v>671</v>
      </c>
      <c r="Y2204" s="209" t="s">
        <v>89</v>
      </c>
      <c r="Z2204" s="209" t="s">
        <v>198</v>
      </c>
    </row>
    <row r="2205" spans="1:26" s="209" customFormat="1" ht="16.5" customHeight="1" x14ac:dyDescent="0.25">
      <c r="A2205" s="207">
        <v>4005</v>
      </c>
      <c r="B2205" s="208">
        <v>43096</v>
      </c>
      <c r="C2205" s="209" t="s">
        <v>1043</v>
      </c>
      <c r="D2205" s="209">
        <v>70.5</v>
      </c>
      <c r="E2205" s="209">
        <v>40</v>
      </c>
      <c r="F2205" s="209" t="s">
        <v>193</v>
      </c>
      <c r="G2205" s="209">
        <v>625212</v>
      </c>
      <c r="H2205" s="209">
        <v>13160</v>
      </c>
      <c r="I2205" s="209">
        <v>22.7</v>
      </c>
      <c r="J2205" s="209">
        <v>114</v>
      </c>
      <c r="K2205" s="209">
        <v>114</v>
      </c>
      <c r="L2205" s="209">
        <v>19.5</v>
      </c>
      <c r="M2205" s="209">
        <v>0.9370860927152318</v>
      </c>
      <c r="N2205" s="209">
        <v>5.1973000000000003</v>
      </c>
      <c r="O2205" s="209">
        <v>5.1207000000000003</v>
      </c>
      <c r="P2205" s="209">
        <v>0.59899999999999998</v>
      </c>
      <c r="Q2205" s="209">
        <v>0.54700000000000004</v>
      </c>
      <c r="R2205" s="209">
        <v>4.9978999999999996</v>
      </c>
      <c r="S2205" s="209">
        <v>5.8000000000000003E-2</v>
      </c>
      <c r="T2205" s="209">
        <v>5.2999999999999999E-2</v>
      </c>
      <c r="U2205" s="209">
        <v>5.1999999999999998E-2</v>
      </c>
      <c r="V2205" s="209">
        <v>5.1999999999999998E-2</v>
      </c>
      <c r="W2205" s="209" t="s">
        <v>148</v>
      </c>
      <c r="X2205" s="209" t="s">
        <v>671</v>
      </c>
      <c r="Y2205" s="209" t="s">
        <v>89</v>
      </c>
      <c r="Z2205" s="209" t="s">
        <v>198</v>
      </c>
    </row>
    <row r="2206" spans="1:26" s="209" customFormat="1" ht="16.5" customHeight="1" x14ac:dyDescent="0.25">
      <c r="A2206" s="207">
        <v>4004</v>
      </c>
      <c r="B2206" s="208">
        <v>43096</v>
      </c>
      <c r="C2206" s="209" t="s">
        <v>1042</v>
      </c>
      <c r="D2206" s="209">
        <v>71.3</v>
      </c>
      <c r="E2206" s="209">
        <v>41</v>
      </c>
      <c r="F2206" s="209" t="s">
        <v>187</v>
      </c>
      <c r="G2206" s="209">
        <v>916148</v>
      </c>
      <c r="H2206" s="209">
        <v>13160</v>
      </c>
      <c r="I2206" s="209">
        <v>34.6</v>
      </c>
      <c r="J2206" s="209">
        <v>83</v>
      </c>
      <c r="K2206" s="209">
        <v>83</v>
      </c>
      <c r="L2206" s="209">
        <v>32.6</v>
      </c>
      <c r="M2206" s="209">
        <v>0.86227909811090797</v>
      </c>
      <c r="N2206" s="209">
        <v>5.2190000000000003</v>
      </c>
      <c r="O2206" s="209">
        <v>5.157</v>
      </c>
      <c r="P2206" s="209">
        <v>0.35799999999999998</v>
      </c>
      <c r="Q2206" s="209">
        <v>0.32500000000000001</v>
      </c>
      <c r="R2206" s="209">
        <v>4.9978999999999996</v>
      </c>
      <c r="S2206" s="209">
        <v>3.4000000000000002E-2</v>
      </c>
      <c r="T2206" s="209">
        <v>3.1E-2</v>
      </c>
      <c r="U2206" s="209">
        <v>2.8000000000000001E-2</v>
      </c>
      <c r="V2206" s="209">
        <v>2.8000000000000001E-2</v>
      </c>
      <c r="W2206" s="209" t="s">
        <v>148</v>
      </c>
      <c r="X2206" s="209" t="s">
        <v>671</v>
      </c>
      <c r="Y2206" s="209" t="s">
        <v>89</v>
      </c>
      <c r="Z2206" s="209" t="s">
        <v>207</v>
      </c>
    </row>
    <row r="2207" spans="1:26" s="209" customFormat="1" ht="16.5" customHeight="1" x14ac:dyDescent="0.25">
      <c r="A2207" s="207">
        <v>4003</v>
      </c>
      <c r="B2207" s="208">
        <v>43096</v>
      </c>
      <c r="C2207" s="209" t="s">
        <v>1041</v>
      </c>
      <c r="D2207" s="209">
        <v>70.3</v>
      </c>
      <c r="E2207" s="209">
        <v>41</v>
      </c>
      <c r="F2207" s="209" t="s">
        <v>291</v>
      </c>
      <c r="G2207" s="209">
        <v>521333</v>
      </c>
      <c r="H2207" s="209">
        <v>13160</v>
      </c>
      <c r="I2207" s="209">
        <v>16.7</v>
      </c>
      <c r="J2207" s="209">
        <v>114</v>
      </c>
      <c r="K2207" s="209">
        <v>114</v>
      </c>
      <c r="L2207" s="209">
        <v>13.9</v>
      </c>
      <c r="M2207" s="209">
        <v>0.97317744154057773</v>
      </c>
      <c r="N2207" s="209">
        <v>2.1465000000000001</v>
      </c>
      <c r="O2207" s="209">
        <v>2.1097999999999999</v>
      </c>
      <c r="P2207" s="209">
        <v>1.8560000000000001</v>
      </c>
      <c r="Q2207" s="209">
        <v>1.7529999999999999</v>
      </c>
      <c r="R2207" s="209">
        <v>4.9978999999999996</v>
      </c>
      <c r="S2207" s="209">
        <v>0.432</v>
      </c>
      <c r="T2207" s="209">
        <v>0.41499999999999998</v>
      </c>
      <c r="U2207" s="209">
        <v>0.41199999999999998</v>
      </c>
      <c r="V2207" s="209">
        <v>0.41199999999999998</v>
      </c>
      <c r="W2207" s="209" t="s">
        <v>148</v>
      </c>
      <c r="X2207" s="209" t="s">
        <v>671</v>
      </c>
      <c r="Y2207" s="209" t="s">
        <v>89</v>
      </c>
      <c r="Z2207" s="209" t="s">
        <v>198</v>
      </c>
    </row>
    <row r="2208" spans="1:26" s="209" customFormat="1" ht="16.5" customHeight="1" x14ac:dyDescent="0.25">
      <c r="A2208" s="207">
        <v>4002</v>
      </c>
      <c r="B2208" s="208">
        <v>43096</v>
      </c>
      <c r="C2208" s="209" t="s">
        <v>1040</v>
      </c>
      <c r="D2208" s="209">
        <v>69.3</v>
      </c>
      <c r="E2208" s="209">
        <v>47</v>
      </c>
      <c r="F2208" s="209" t="s">
        <v>291</v>
      </c>
      <c r="G2208" s="209">
        <v>521333</v>
      </c>
      <c r="H2208" s="209">
        <v>13160</v>
      </c>
      <c r="I2208" s="209">
        <v>16.8</v>
      </c>
      <c r="J2208" s="209">
        <v>114</v>
      </c>
      <c r="K2208" s="209">
        <v>114</v>
      </c>
      <c r="L2208" s="209">
        <v>14</v>
      </c>
      <c r="M2208" s="209">
        <v>0.97250859106529208</v>
      </c>
      <c r="N2208" s="209">
        <v>2.1768000000000001</v>
      </c>
      <c r="O2208" s="209">
        <v>2.1187</v>
      </c>
      <c r="P2208" s="209">
        <v>1.5669999999999999</v>
      </c>
      <c r="Q2208" s="209">
        <v>1.4319999999999999</v>
      </c>
      <c r="R2208" s="209">
        <v>4.9978999999999996</v>
      </c>
      <c r="S2208" s="209">
        <v>0.36</v>
      </c>
      <c r="T2208" s="209">
        <v>0.33800000000000002</v>
      </c>
      <c r="U2208" s="209">
        <v>0.33900000000000002</v>
      </c>
      <c r="V2208" s="209">
        <v>0.33900000000000002</v>
      </c>
      <c r="W2208" s="209" t="s">
        <v>148</v>
      </c>
      <c r="X2208" s="209" t="s">
        <v>671</v>
      </c>
      <c r="Y2208" s="209" t="s">
        <v>89</v>
      </c>
      <c r="Z2208" s="209" t="s">
        <v>198</v>
      </c>
    </row>
    <row r="2209" spans="1:26" s="209" customFormat="1" ht="16.5" customHeight="1" x14ac:dyDescent="0.25">
      <c r="A2209" s="207">
        <v>4001</v>
      </c>
      <c r="B2209" s="208">
        <v>43096</v>
      </c>
      <c r="C2209" s="209" t="s">
        <v>1039</v>
      </c>
      <c r="D2209" s="209">
        <v>68.2</v>
      </c>
      <c r="E2209" s="209">
        <v>43</v>
      </c>
      <c r="F2209" s="209" t="s">
        <v>193</v>
      </c>
      <c r="G2209" s="209">
        <v>625212</v>
      </c>
      <c r="H2209" s="209">
        <v>13160</v>
      </c>
      <c r="I2209" s="209">
        <v>22.1</v>
      </c>
      <c r="J2209" s="209">
        <v>114</v>
      </c>
      <c r="K2209" s="209">
        <v>114</v>
      </c>
      <c r="L2209" s="209">
        <v>19</v>
      </c>
      <c r="M2209" s="209">
        <v>0.94019933554817281</v>
      </c>
      <c r="N2209" s="209">
        <v>5.1422999999999996</v>
      </c>
      <c r="O2209" s="209">
        <v>5.1067</v>
      </c>
      <c r="P2209" s="209">
        <v>0.54300000000000004</v>
      </c>
      <c r="Q2209" s="209">
        <v>0.432</v>
      </c>
      <c r="R2209" s="209">
        <v>4.9978999999999996</v>
      </c>
      <c r="S2209" s="209">
        <v>5.2999999999999999E-2</v>
      </c>
      <c r="T2209" s="209">
        <v>4.2000000000000003E-2</v>
      </c>
      <c r="U2209" s="209">
        <v>4.4999999999999998E-2</v>
      </c>
      <c r="V2209" s="209">
        <v>4.4999999999999998E-2</v>
      </c>
      <c r="W2209" s="209" t="s">
        <v>148</v>
      </c>
      <c r="X2209" s="209" t="s">
        <v>671</v>
      </c>
      <c r="Y2209" s="209" t="s">
        <v>89</v>
      </c>
      <c r="Z2209" s="209" t="s">
        <v>198</v>
      </c>
    </row>
    <row r="2210" spans="1:26" s="209" customFormat="1" ht="16.5" customHeight="1" x14ac:dyDescent="0.25">
      <c r="A2210" s="207">
        <v>4000</v>
      </c>
      <c r="B2210" s="208">
        <v>43096</v>
      </c>
      <c r="C2210" s="209" t="s">
        <v>387</v>
      </c>
      <c r="D2210" s="209">
        <v>68</v>
      </c>
      <c r="E2210" s="209">
        <v>44</v>
      </c>
      <c r="F2210" s="209" t="s">
        <v>193</v>
      </c>
      <c r="G2210" s="209">
        <v>625212</v>
      </c>
      <c r="H2210" s="209">
        <v>13160</v>
      </c>
      <c r="I2210" s="209">
        <v>23.4</v>
      </c>
      <c r="J2210" s="209">
        <v>114</v>
      </c>
      <c r="K2210" s="209">
        <v>114</v>
      </c>
      <c r="L2210" s="209">
        <v>20.2</v>
      </c>
      <c r="M2210" s="209">
        <v>0.93276203032300598</v>
      </c>
      <c r="N2210" s="209">
        <v>5.1323999999999996</v>
      </c>
      <c r="O2210" s="209">
        <v>5.1086999999999998</v>
      </c>
      <c r="P2210" s="209">
        <v>0.745</v>
      </c>
      <c r="Q2210" s="209">
        <v>0.627</v>
      </c>
      <c r="R2210" s="209">
        <v>4.9978999999999996</v>
      </c>
      <c r="S2210" s="209">
        <v>7.2999999999999995E-2</v>
      </c>
      <c r="T2210" s="209">
        <v>6.0999999999999999E-2</v>
      </c>
      <c r="U2210" s="209">
        <v>6.2E-2</v>
      </c>
      <c r="V2210" s="209">
        <v>6.2E-2</v>
      </c>
      <c r="W2210" s="209" t="s">
        <v>148</v>
      </c>
      <c r="X2210" s="209" t="s">
        <v>671</v>
      </c>
      <c r="Y2210" s="209" t="s">
        <v>89</v>
      </c>
      <c r="Z2210" s="209" t="s">
        <v>198</v>
      </c>
    </row>
    <row r="2211" spans="1:26" s="209" customFormat="1" ht="16.5" customHeight="1" x14ac:dyDescent="0.25">
      <c r="A2211" s="207">
        <v>3999</v>
      </c>
      <c r="B2211" s="208">
        <v>43096</v>
      </c>
      <c r="C2211" s="209" t="s">
        <v>620</v>
      </c>
      <c r="D2211" s="209">
        <v>68</v>
      </c>
      <c r="E2211" s="209">
        <v>42</v>
      </c>
      <c r="F2211" s="209" t="s">
        <v>193</v>
      </c>
      <c r="G2211" s="209">
        <v>625212</v>
      </c>
      <c r="H2211" s="209">
        <v>13160</v>
      </c>
      <c r="I2211" s="209">
        <v>23.5</v>
      </c>
      <c r="J2211" s="209">
        <v>114</v>
      </c>
      <c r="K2211" s="209">
        <v>114</v>
      </c>
      <c r="L2211" s="209">
        <v>20.3</v>
      </c>
      <c r="M2211" s="209">
        <v>0.9321475625823451</v>
      </c>
      <c r="N2211" s="209">
        <v>5.1242999999999999</v>
      </c>
      <c r="O2211" s="209">
        <v>5.1189</v>
      </c>
      <c r="P2211" s="209">
        <v>0.57599999999999996</v>
      </c>
      <c r="Q2211" s="209">
        <v>0.46700000000000003</v>
      </c>
      <c r="R2211" s="209">
        <v>4.9978999999999996</v>
      </c>
      <c r="S2211" s="209">
        <v>5.6000000000000001E-2</v>
      </c>
      <c r="T2211" s="209">
        <v>4.5999999999999999E-2</v>
      </c>
      <c r="U2211" s="209">
        <v>4.8000000000000001E-2</v>
      </c>
      <c r="V2211" s="209">
        <v>4.8000000000000001E-2</v>
      </c>
      <c r="W2211" s="209" t="s">
        <v>148</v>
      </c>
      <c r="X2211" s="209" t="s">
        <v>671</v>
      </c>
      <c r="Y2211" s="209" t="s">
        <v>89</v>
      </c>
      <c r="Z2211" s="209" t="s">
        <v>198</v>
      </c>
    </row>
    <row r="2212" spans="1:26" s="209" customFormat="1" ht="16.5" customHeight="1" x14ac:dyDescent="0.25">
      <c r="A2212" s="207">
        <v>3998</v>
      </c>
      <c r="B2212" s="208">
        <v>43096</v>
      </c>
      <c r="C2212" s="209" t="s">
        <v>266</v>
      </c>
      <c r="D2212" s="209">
        <v>67.099999999999994</v>
      </c>
      <c r="E2212" s="209">
        <v>42</v>
      </c>
      <c r="F2212" s="209" t="s">
        <v>193</v>
      </c>
      <c r="G2212" s="209">
        <v>625212</v>
      </c>
      <c r="H2212" s="209">
        <v>13160</v>
      </c>
      <c r="I2212" s="209">
        <v>23.1</v>
      </c>
      <c r="J2212" s="209">
        <v>114.5</v>
      </c>
      <c r="K2212" s="209">
        <v>114.5</v>
      </c>
      <c r="L2212" s="209">
        <v>19.899999999999999</v>
      </c>
      <c r="M2212" s="209">
        <v>0.93461030383091148</v>
      </c>
      <c r="N2212" s="209">
        <v>5.1341999999999999</v>
      </c>
      <c r="O2212" s="209">
        <v>5.1212</v>
      </c>
      <c r="P2212" s="209">
        <v>0.623</v>
      </c>
      <c r="Q2212" s="209">
        <v>0.51200000000000001</v>
      </c>
      <c r="R2212" s="209">
        <v>4.9978999999999996</v>
      </c>
      <c r="S2212" s="209">
        <v>6.0999999999999999E-2</v>
      </c>
      <c r="T2212" s="209">
        <v>0.05</v>
      </c>
      <c r="U2212" s="209">
        <v>5.1999999999999998E-2</v>
      </c>
      <c r="V2212" s="209">
        <v>5.1999999999999998E-2</v>
      </c>
      <c r="W2212" s="209" t="s">
        <v>148</v>
      </c>
      <c r="X2212" s="209" t="s">
        <v>671</v>
      </c>
      <c r="Y2212" s="209" t="s">
        <v>89</v>
      </c>
      <c r="Z2212" s="209" t="s">
        <v>198</v>
      </c>
    </row>
    <row r="2213" spans="1:26" s="209" customFormat="1" ht="16.5" customHeight="1" x14ac:dyDescent="0.25">
      <c r="A2213" s="207">
        <v>3997</v>
      </c>
      <c r="B2213" s="208">
        <v>43096</v>
      </c>
      <c r="C2213" s="209" t="s">
        <v>216</v>
      </c>
      <c r="D2213" s="209">
        <v>67.599999999999994</v>
      </c>
      <c r="E2213" s="209">
        <v>42</v>
      </c>
      <c r="F2213" s="209" t="s">
        <v>193</v>
      </c>
      <c r="G2213" s="209">
        <v>625212</v>
      </c>
      <c r="H2213" s="209">
        <v>13160</v>
      </c>
      <c r="I2213" s="209">
        <v>23</v>
      </c>
      <c r="J2213" s="209">
        <v>114</v>
      </c>
      <c r="K2213" s="209">
        <v>114</v>
      </c>
      <c r="L2213" s="209">
        <v>19.8</v>
      </c>
      <c r="M2213" s="209">
        <v>0.93522802379378711</v>
      </c>
      <c r="N2213" s="209">
        <v>5.1635</v>
      </c>
      <c r="O2213" s="209">
        <v>5.1323999999999996</v>
      </c>
      <c r="P2213" s="209">
        <v>0.53400000000000003</v>
      </c>
      <c r="Q2213" s="209">
        <v>0.42299999999999999</v>
      </c>
      <c r="R2213" s="209">
        <v>4.9978999999999996</v>
      </c>
      <c r="S2213" s="209">
        <v>5.1999999999999998E-2</v>
      </c>
      <c r="T2213" s="209">
        <v>4.1000000000000002E-2</v>
      </c>
      <c r="U2213" s="209">
        <v>4.2999999999999997E-2</v>
      </c>
      <c r="V2213" s="209">
        <v>4.2999999999999997E-2</v>
      </c>
      <c r="W2213" s="209" t="s">
        <v>148</v>
      </c>
      <c r="X2213" s="209" t="s">
        <v>671</v>
      </c>
      <c r="Y2213" s="209" t="s">
        <v>89</v>
      </c>
      <c r="Z2213" s="209" t="s">
        <v>198</v>
      </c>
    </row>
    <row r="2214" spans="1:26" s="209" customFormat="1" ht="16.5" customHeight="1" x14ac:dyDescent="0.25">
      <c r="A2214" s="207">
        <v>3996</v>
      </c>
      <c r="B2214" s="208">
        <v>43096</v>
      </c>
      <c r="C2214" s="209" t="s">
        <v>394</v>
      </c>
      <c r="D2214" s="209">
        <v>66.900000000000006</v>
      </c>
      <c r="E2214" s="209">
        <v>41</v>
      </c>
      <c r="F2214" s="209" t="s">
        <v>187</v>
      </c>
      <c r="G2214" s="209">
        <v>916148</v>
      </c>
      <c r="H2214" s="209">
        <v>13160</v>
      </c>
      <c r="I2214" s="209">
        <v>35</v>
      </c>
      <c r="J2214" s="209">
        <v>85</v>
      </c>
      <c r="K2214" s="209">
        <v>85</v>
      </c>
      <c r="L2214" s="209">
        <v>32.799999999999997</v>
      </c>
      <c r="M2214" s="209">
        <v>0.86122945830797315</v>
      </c>
      <c r="N2214" s="209">
        <v>5.1534000000000004</v>
      </c>
      <c r="O2214" s="209">
        <v>5.1231999999999998</v>
      </c>
      <c r="P2214" s="209">
        <v>0.24299999999999999</v>
      </c>
      <c r="Q2214" s="209">
        <v>0.16700000000000001</v>
      </c>
      <c r="R2214" s="209">
        <v>4.9978999999999996</v>
      </c>
      <c r="S2214" s="209">
        <v>2.4E-2</v>
      </c>
      <c r="T2214" s="209">
        <v>1.6E-2</v>
      </c>
      <c r="U2214" s="209">
        <v>1.7000000000000001E-2</v>
      </c>
      <c r="V2214" s="209">
        <v>1.7000000000000001E-2</v>
      </c>
      <c r="W2214" s="209" t="s">
        <v>148</v>
      </c>
      <c r="X2214" s="209" t="s">
        <v>671</v>
      </c>
      <c r="Y2214" s="209" t="s">
        <v>89</v>
      </c>
      <c r="Z2214" s="209" t="s">
        <v>207</v>
      </c>
    </row>
    <row r="2215" spans="1:26" s="209" customFormat="1" ht="16.5" customHeight="1" x14ac:dyDescent="0.25">
      <c r="A2215" s="207">
        <v>3995</v>
      </c>
      <c r="B2215" s="208">
        <v>43095</v>
      </c>
      <c r="C2215" s="209" t="s">
        <v>1022</v>
      </c>
      <c r="D2215" s="209">
        <v>71.3</v>
      </c>
      <c r="E2215" s="209">
        <v>36</v>
      </c>
      <c r="F2215" s="209" t="s">
        <v>291</v>
      </c>
      <c r="G2215" s="209">
        <v>521333</v>
      </c>
      <c r="H2215" s="209">
        <v>13160</v>
      </c>
      <c r="I2215" s="209">
        <v>16.899999999999999</v>
      </c>
      <c r="J2215" s="209">
        <v>114</v>
      </c>
      <c r="K2215" s="209">
        <v>114</v>
      </c>
      <c r="L2215" s="209">
        <v>14.1</v>
      </c>
      <c r="M2215" s="209">
        <v>0.97184065934065933</v>
      </c>
      <c r="N2215" s="209">
        <v>2.1764000000000001</v>
      </c>
      <c r="O2215" s="209">
        <v>2.1432000000000002</v>
      </c>
      <c r="P2215" s="209">
        <v>1.702</v>
      </c>
      <c r="Q2215" s="209">
        <v>1.5780000000000001</v>
      </c>
      <c r="R2215" s="209">
        <v>5.0891000000000002</v>
      </c>
      <c r="S2215" s="209">
        <v>0.39800000000000002</v>
      </c>
      <c r="T2215" s="209">
        <v>0.375</v>
      </c>
      <c r="U2215" s="209">
        <v>0.376</v>
      </c>
      <c r="V2215" s="209">
        <v>0.376</v>
      </c>
      <c r="W2215" s="209" t="s">
        <v>148</v>
      </c>
      <c r="X2215" s="209" t="s">
        <v>671</v>
      </c>
      <c r="Y2215" s="209" t="s">
        <v>89</v>
      </c>
      <c r="Z2215" s="209" t="s">
        <v>198</v>
      </c>
    </row>
    <row r="2216" spans="1:26" s="209" customFormat="1" ht="16.5" customHeight="1" x14ac:dyDescent="0.25">
      <c r="A2216" s="207">
        <v>3994</v>
      </c>
      <c r="B2216" s="208">
        <v>43095</v>
      </c>
      <c r="C2216" s="209" t="s">
        <v>918</v>
      </c>
      <c r="D2216" s="209">
        <v>71.099999999999994</v>
      </c>
      <c r="E2216" s="209">
        <v>33</v>
      </c>
      <c r="F2216" s="209" t="s">
        <v>291</v>
      </c>
      <c r="G2216" s="209">
        <v>521333</v>
      </c>
      <c r="H2216" s="209">
        <v>13160</v>
      </c>
      <c r="I2216" s="209">
        <v>16.8</v>
      </c>
      <c r="J2216" s="209">
        <v>114</v>
      </c>
      <c r="K2216" s="209">
        <v>114</v>
      </c>
      <c r="L2216" s="209">
        <v>14</v>
      </c>
      <c r="M2216" s="209">
        <v>0.97250859106529208</v>
      </c>
      <c r="N2216" s="209">
        <v>2.1375999999999999</v>
      </c>
      <c r="O2216" s="209">
        <v>2.0966999999999998</v>
      </c>
      <c r="P2216" s="209">
        <v>1.544</v>
      </c>
      <c r="Q2216" s="209">
        <v>1.452</v>
      </c>
      <c r="R2216" s="209">
        <v>5.0891000000000002</v>
      </c>
      <c r="S2216" s="209">
        <v>0.36799999999999999</v>
      </c>
      <c r="T2216" s="209">
        <v>0.35199999999999998</v>
      </c>
      <c r="U2216" s="209">
        <v>0.35</v>
      </c>
      <c r="V2216" s="209">
        <v>0.35</v>
      </c>
      <c r="W2216" s="209" t="s">
        <v>148</v>
      </c>
      <c r="X2216" s="209" t="s">
        <v>671</v>
      </c>
      <c r="Y2216" s="209" t="s">
        <v>89</v>
      </c>
      <c r="Z2216" s="209" t="s">
        <v>198</v>
      </c>
    </row>
    <row r="2217" spans="1:26" s="209" customFormat="1" ht="16.5" customHeight="1" x14ac:dyDescent="0.25">
      <c r="A2217" s="207">
        <v>3993</v>
      </c>
      <c r="B2217" s="208">
        <v>43095</v>
      </c>
      <c r="C2217" s="209" t="s">
        <v>1038</v>
      </c>
      <c r="D2217" s="209">
        <v>72.5</v>
      </c>
      <c r="E2217" s="209">
        <v>39</v>
      </c>
      <c r="F2217" s="209" t="s">
        <v>291</v>
      </c>
      <c r="G2217" s="209">
        <v>521333</v>
      </c>
      <c r="H2217" s="209">
        <v>13160</v>
      </c>
      <c r="I2217" s="209">
        <v>16.8</v>
      </c>
      <c r="J2217" s="209">
        <v>114</v>
      </c>
      <c r="K2217" s="209">
        <v>114</v>
      </c>
      <c r="L2217" s="209">
        <v>14</v>
      </c>
      <c r="M2217" s="209">
        <v>0.97250859106529208</v>
      </c>
      <c r="N2217" s="209">
        <v>2.1652999999999998</v>
      </c>
      <c r="O2217" s="209">
        <v>2.1244999999999998</v>
      </c>
      <c r="P2217" s="209">
        <v>2.1120000000000001</v>
      </c>
      <c r="Q2217" s="209">
        <v>2.0110000000000001</v>
      </c>
      <c r="R2217" s="209">
        <v>5.0891000000000002</v>
      </c>
      <c r="S2217" s="209">
        <v>0.496</v>
      </c>
      <c r="T2217" s="209">
        <v>0.48199999999999998</v>
      </c>
      <c r="U2217" s="209">
        <v>0.47599999999999998</v>
      </c>
      <c r="V2217" s="209">
        <v>0.47599999999999998</v>
      </c>
      <c r="W2217" s="209" t="s">
        <v>148</v>
      </c>
      <c r="X2217" s="209" t="s">
        <v>671</v>
      </c>
      <c r="Y2217" s="209" t="s">
        <v>89</v>
      </c>
      <c r="Z2217" s="209" t="s">
        <v>198</v>
      </c>
    </row>
    <row r="2218" spans="1:26" s="209" customFormat="1" ht="16.5" customHeight="1" x14ac:dyDescent="0.25">
      <c r="A2218" s="207">
        <v>3992</v>
      </c>
      <c r="B2218" s="208">
        <v>43095</v>
      </c>
      <c r="C2218" s="209" t="s">
        <v>1037</v>
      </c>
      <c r="D2218" s="209">
        <v>69.3</v>
      </c>
      <c r="E2218" s="209">
        <v>39</v>
      </c>
      <c r="F2218" s="209" t="s">
        <v>291</v>
      </c>
      <c r="G2218" s="209">
        <v>521333</v>
      </c>
      <c r="H2218" s="209">
        <v>13160</v>
      </c>
      <c r="I2218" s="209">
        <v>16.5</v>
      </c>
      <c r="J2218" s="209">
        <v>115</v>
      </c>
      <c r="K2218" s="209">
        <v>115</v>
      </c>
      <c r="L2218" s="209">
        <v>13.7</v>
      </c>
      <c r="M2218" s="209">
        <v>0.97451790633608826</v>
      </c>
      <c r="N2218" s="209">
        <v>2.1432000000000002</v>
      </c>
      <c r="O2218" s="209">
        <v>2.1177999999999999</v>
      </c>
      <c r="P2218" s="209">
        <v>1.403</v>
      </c>
      <c r="Q2218" s="209">
        <v>1.3029999999999999</v>
      </c>
      <c r="R2218" s="209">
        <v>5.0891000000000002</v>
      </c>
      <c r="S2218" s="209">
        <v>0.33300000000000002</v>
      </c>
      <c r="T2218" s="209">
        <v>0.313</v>
      </c>
      <c r="U2218" s="209">
        <v>0.315</v>
      </c>
      <c r="V2218" s="209">
        <v>0.315</v>
      </c>
      <c r="W2218" s="209" t="s">
        <v>148</v>
      </c>
      <c r="X2218" s="209" t="s">
        <v>671</v>
      </c>
      <c r="Y2218" s="209" t="s">
        <v>89</v>
      </c>
      <c r="Z2218" s="209" t="s">
        <v>198</v>
      </c>
    </row>
    <row r="2219" spans="1:26" s="209" customFormat="1" ht="16.5" customHeight="1" x14ac:dyDescent="0.25">
      <c r="A2219" s="207">
        <v>3991</v>
      </c>
      <c r="B2219" s="208">
        <v>43095</v>
      </c>
      <c r="C2219" s="209" t="s">
        <v>1036</v>
      </c>
      <c r="D2219" s="209">
        <v>68.900000000000006</v>
      </c>
      <c r="E2219" s="209">
        <v>41</v>
      </c>
      <c r="F2219" s="209" t="s">
        <v>291</v>
      </c>
      <c r="G2219" s="209">
        <v>521333</v>
      </c>
      <c r="H2219" s="209">
        <v>13160</v>
      </c>
      <c r="I2219" s="209">
        <v>16.7</v>
      </c>
      <c r="J2219" s="209">
        <v>114</v>
      </c>
      <c r="K2219" s="209">
        <v>114</v>
      </c>
      <c r="L2219" s="209">
        <v>13.9</v>
      </c>
      <c r="M2219" s="209">
        <v>0.97317744154057773</v>
      </c>
      <c r="N2219" s="209">
        <v>2.1652999999999998</v>
      </c>
      <c r="O2219" s="209">
        <v>2.1267</v>
      </c>
      <c r="P2219" s="209">
        <v>1.7450000000000001</v>
      </c>
      <c r="Q2219" s="209">
        <v>1.623</v>
      </c>
      <c r="R2219" s="209">
        <v>5.0891000000000002</v>
      </c>
      <c r="S2219" s="209">
        <v>0.41</v>
      </c>
      <c r="T2219" s="209">
        <v>0.38800000000000001</v>
      </c>
      <c r="U2219" s="209">
        <v>0.38800000000000001</v>
      </c>
      <c r="V2219" s="209">
        <v>0.38800000000000001</v>
      </c>
      <c r="W2219" s="209" t="s">
        <v>148</v>
      </c>
      <c r="X2219" s="209" t="s">
        <v>671</v>
      </c>
      <c r="Y2219" s="209" t="s">
        <v>89</v>
      </c>
      <c r="Z2219" s="209" t="s">
        <v>198</v>
      </c>
    </row>
    <row r="2220" spans="1:26" s="209" customFormat="1" ht="16.5" customHeight="1" x14ac:dyDescent="0.25">
      <c r="A2220" s="207">
        <v>3990</v>
      </c>
      <c r="B2220" s="208">
        <v>43095</v>
      </c>
      <c r="C2220" s="209" t="s">
        <v>230</v>
      </c>
      <c r="D2220" s="209">
        <v>68</v>
      </c>
      <c r="E2220" s="209">
        <v>41</v>
      </c>
      <c r="F2220" s="209" t="s">
        <v>187</v>
      </c>
      <c r="G2220" s="209">
        <v>916148</v>
      </c>
      <c r="H2220" s="209">
        <v>13160</v>
      </c>
      <c r="I2220" s="209">
        <v>34.9</v>
      </c>
      <c r="J2220" s="209">
        <v>83</v>
      </c>
      <c r="K2220" s="209">
        <v>83</v>
      </c>
      <c r="L2220" s="209">
        <v>32.9</v>
      </c>
      <c r="M2220" s="209">
        <v>0.86070559610705588</v>
      </c>
      <c r="N2220" s="209">
        <v>5.1349999999999998</v>
      </c>
      <c r="O2220" s="209">
        <v>5.1060999999999996</v>
      </c>
      <c r="P2220" s="209">
        <v>0.216</v>
      </c>
      <c r="Q2220" s="209">
        <v>0.19700000000000001</v>
      </c>
      <c r="R2220" s="209">
        <v>5.0891000000000002</v>
      </c>
      <c r="S2220" s="209">
        <v>2.1000000000000001E-2</v>
      </c>
      <c r="T2220" s="209">
        <v>0.02</v>
      </c>
      <c r="U2220" s="209">
        <v>1.7999999999999999E-2</v>
      </c>
      <c r="V2220" s="209">
        <v>1.7999999999999999E-2</v>
      </c>
      <c r="W2220" s="209" t="s">
        <v>148</v>
      </c>
      <c r="X2220" s="209" t="s">
        <v>671</v>
      </c>
      <c r="Y2220" s="209" t="s">
        <v>89</v>
      </c>
      <c r="Z2220" s="209" t="s">
        <v>207</v>
      </c>
    </row>
    <row r="2221" spans="1:26" s="209" customFormat="1" ht="16.5" customHeight="1" x14ac:dyDescent="0.25">
      <c r="A2221" s="207">
        <v>3989</v>
      </c>
      <c r="B2221" s="208">
        <v>43095</v>
      </c>
      <c r="C2221" s="209" t="s">
        <v>440</v>
      </c>
      <c r="D2221" s="209">
        <v>67.8</v>
      </c>
      <c r="E2221" s="209">
        <v>41</v>
      </c>
      <c r="F2221" s="209" t="s">
        <v>187</v>
      </c>
      <c r="G2221" s="209">
        <v>916148</v>
      </c>
      <c r="H2221" s="209">
        <v>13160</v>
      </c>
      <c r="I2221" s="209">
        <v>34.799999999999997</v>
      </c>
      <c r="J2221" s="209">
        <v>82.5</v>
      </c>
      <c r="K2221" s="209">
        <v>82.5</v>
      </c>
      <c r="L2221" s="209">
        <v>32.799999999999997</v>
      </c>
      <c r="M2221" s="209">
        <v>0.86122945830797315</v>
      </c>
      <c r="N2221" s="209">
        <v>5.1242999999999999</v>
      </c>
      <c r="O2221" s="209">
        <v>5.1022999999999996</v>
      </c>
      <c r="P2221" s="209">
        <v>0.30099999999999999</v>
      </c>
      <c r="Q2221" s="209">
        <v>0.20599999999999999</v>
      </c>
      <c r="R2221" s="209">
        <v>5.0891000000000002</v>
      </c>
      <c r="S2221" s="209">
        <v>0.03</v>
      </c>
      <c r="T2221" s="209">
        <v>2.1000000000000001E-2</v>
      </c>
      <c r="U2221" s="209">
        <v>2.1999999999999999E-2</v>
      </c>
      <c r="V2221" s="209">
        <v>2.1999999999999999E-2</v>
      </c>
      <c r="W2221" s="209" t="s">
        <v>148</v>
      </c>
      <c r="X2221" s="209" t="s">
        <v>671</v>
      </c>
      <c r="Y2221" s="209" t="s">
        <v>89</v>
      </c>
      <c r="Z2221" s="209" t="s">
        <v>207</v>
      </c>
    </row>
    <row r="2222" spans="1:26" s="209" customFormat="1" ht="16.5" customHeight="1" x14ac:dyDescent="0.25">
      <c r="A2222" s="207">
        <v>3988</v>
      </c>
      <c r="B2222" s="208">
        <v>43095</v>
      </c>
      <c r="C2222" s="209" t="s">
        <v>400</v>
      </c>
      <c r="D2222" s="209">
        <v>67.599999999999994</v>
      </c>
      <c r="E2222" s="209">
        <v>41</v>
      </c>
      <c r="F2222" s="209" t="s">
        <v>291</v>
      </c>
      <c r="G2222" s="209">
        <v>521333</v>
      </c>
      <c r="H2222" s="209">
        <v>13160</v>
      </c>
      <c r="I2222" s="209">
        <v>16.7</v>
      </c>
      <c r="J2222" s="209">
        <v>114</v>
      </c>
      <c r="K2222" s="209">
        <v>114</v>
      </c>
      <c r="L2222" s="209">
        <v>13.9</v>
      </c>
      <c r="M2222" s="209">
        <v>0.97317744154057773</v>
      </c>
      <c r="N2222" s="209">
        <v>2.145</v>
      </c>
      <c r="O2222" s="209">
        <v>2.1126999999999998</v>
      </c>
      <c r="P2222" s="209">
        <v>1.734</v>
      </c>
      <c r="Q2222" s="209">
        <v>1.653</v>
      </c>
      <c r="R2222" s="209">
        <v>5.0891000000000002</v>
      </c>
      <c r="S2222" s="209">
        <v>0.41099999999999998</v>
      </c>
      <c r="T2222" s="209">
        <v>0.39800000000000002</v>
      </c>
      <c r="U2222" s="209">
        <v>0.39400000000000002</v>
      </c>
      <c r="V2222" s="209">
        <v>0.39400000000000002</v>
      </c>
      <c r="W2222" s="209" t="s">
        <v>148</v>
      </c>
      <c r="X2222" s="209" t="s">
        <v>671</v>
      </c>
      <c r="Y2222" s="209" t="s">
        <v>89</v>
      </c>
      <c r="Z2222" s="209" t="s">
        <v>198</v>
      </c>
    </row>
    <row r="2223" spans="1:26" s="209" customFormat="1" ht="16.5" customHeight="1" x14ac:dyDescent="0.25">
      <c r="A2223" s="207">
        <v>3987</v>
      </c>
      <c r="B2223" s="208">
        <v>43095</v>
      </c>
      <c r="C2223" s="209" t="s">
        <v>800</v>
      </c>
      <c r="D2223" s="209">
        <v>68</v>
      </c>
      <c r="E2223" s="209">
        <v>44</v>
      </c>
      <c r="F2223" s="209" t="s">
        <v>193</v>
      </c>
      <c r="G2223" s="209">
        <v>625212</v>
      </c>
      <c r="H2223" s="209">
        <v>13160</v>
      </c>
      <c r="I2223" s="209">
        <v>22.9</v>
      </c>
      <c r="J2223" s="209">
        <v>114</v>
      </c>
      <c r="K2223" s="209">
        <v>114</v>
      </c>
      <c r="L2223" s="209">
        <v>19.7</v>
      </c>
      <c r="M2223" s="209">
        <v>0.93584656084656093</v>
      </c>
      <c r="N2223" s="209">
        <v>5.1177999999999999</v>
      </c>
      <c r="O2223" s="209">
        <v>5.1021000000000001</v>
      </c>
      <c r="P2223" s="209">
        <v>0.55600000000000005</v>
      </c>
      <c r="Q2223" s="209">
        <v>0.47599999999999998</v>
      </c>
      <c r="R2223" s="209">
        <v>5.0891000000000002</v>
      </c>
      <c r="S2223" s="209">
        <v>5.5E-2</v>
      </c>
      <c r="T2223" s="209">
        <v>4.7E-2</v>
      </c>
      <c r="U2223" s="209">
        <v>4.8000000000000001E-2</v>
      </c>
      <c r="V2223" s="209">
        <v>4.8000000000000001E-2</v>
      </c>
      <c r="W2223" s="209" t="s">
        <v>148</v>
      </c>
      <c r="X2223" s="209" t="s">
        <v>671</v>
      </c>
      <c r="Y2223" s="209" t="s">
        <v>89</v>
      </c>
      <c r="Z2223" s="209" t="s">
        <v>198</v>
      </c>
    </row>
    <row r="2224" spans="1:26" s="209" customFormat="1" ht="16.5" customHeight="1" x14ac:dyDescent="0.25">
      <c r="A2224" s="207">
        <v>3986</v>
      </c>
      <c r="B2224" s="208">
        <v>43095</v>
      </c>
      <c r="C2224" s="209" t="s">
        <v>1035</v>
      </c>
      <c r="D2224" s="209">
        <v>67.8</v>
      </c>
      <c r="E2224" s="209">
        <v>46</v>
      </c>
      <c r="F2224" s="209" t="s">
        <v>193</v>
      </c>
      <c r="G2224" s="209">
        <v>625212</v>
      </c>
      <c r="H2224" s="209">
        <v>13160</v>
      </c>
      <c r="I2224" s="209">
        <v>23.5</v>
      </c>
      <c r="J2224" s="209">
        <v>114</v>
      </c>
      <c r="K2224" s="209">
        <v>114</v>
      </c>
      <c r="L2224" s="209">
        <v>20.3</v>
      </c>
      <c r="M2224" s="209">
        <v>0.9321475625823451</v>
      </c>
      <c r="N2224" s="209">
        <v>5.1321000000000003</v>
      </c>
      <c r="O2224" s="209">
        <v>5.1067</v>
      </c>
      <c r="P2224" s="209">
        <v>0.46500000000000002</v>
      </c>
      <c r="Q2224" s="209">
        <v>0.36699999999999999</v>
      </c>
      <c r="R2224" s="209">
        <v>5.0891000000000002</v>
      </c>
      <c r="S2224" s="209">
        <v>4.5999999999999999E-2</v>
      </c>
      <c r="T2224" s="209">
        <v>3.6999999999999998E-2</v>
      </c>
      <c r="U2224" s="209">
        <v>3.9E-2</v>
      </c>
      <c r="V2224" s="209">
        <v>3.9E-2</v>
      </c>
      <c r="W2224" s="209" t="s">
        <v>148</v>
      </c>
      <c r="X2224" s="209" t="s">
        <v>671</v>
      </c>
      <c r="Y2224" s="209" t="s">
        <v>89</v>
      </c>
      <c r="Z2224" s="209" t="s">
        <v>198</v>
      </c>
    </row>
    <row r="2225" spans="1:26" s="209" customFormat="1" ht="16.5" customHeight="1" x14ac:dyDescent="0.25">
      <c r="A2225" s="207">
        <v>3985</v>
      </c>
      <c r="B2225" s="208">
        <v>43095</v>
      </c>
      <c r="C2225" s="209" t="s">
        <v>1034</v>
      </c>
      <c r="D2225" s="209">
        <v>68.400000000000006</v>
      </c>
      <c r="E2225" s="209">
        <v>50</v>
      </c>
      <c r="F2225" s="209" t="s">
        <v>193</v>
      </c>
      <c r="G2225" s="209">
        <v>625212</v>
      </c>
      <c r="H2225" s="209">
        <v>13160</v>
      </c>
      <c r="I2225" s="209">
        <v>23.4</v>
      </c>
      <c r="J2225" s="209">
        <v>114.5</v>
      </c>
      <c r="K2225" s="209">
        <v>114.5</v>
      </c>
      <c r="L2225" s="209">
        <v>20.2</v>
      </c>
      <c r="M2225" s="209">
        <v>0.93276203032300598</v>
      </c>
      <c r="N2225" s="209">
        <v>5.1623000000000001</v>
      </c>
      <c r="O2225" s="209">
        <v>5.1166999999999998</v>
      </c>
      <c r="P2225" s="209">
        <v>0.48699999999999999</v>
      </c>
      <c r="Q2225" s="209">
        <v>0.39800000000000002</v>
      </c>
      <c r="R2225" s="209">
        <v>5.0891000000000002</v>
      </c>
      <c r="S2225" s="209">
        <v>4.8000000000000001E-2</v>
      </c>
      <c r="T2225" s="209">
        <v>0.04</v>
      </c>
      <c r="U2225" s="209">
        <v>4.1000000000000002E-2</v>
      </c>
      <c r="V2225" s="209">
        <v>4.1000000000000002E-2</v>
      </c>
      <c r="W2225" s="209" t="s">
        <v>148</v>
      </c>
      <c r="X2225" s="209" t="s">
        <v>671</v>
      </c>
      <c r="Y2225" s="209" t="s">
        <v>89</v>
      </c>
      <c r="Z2225" s="209" t="s">
        <v>198</v>
      </c>
    </row>
    <row r="2226" spans="1:26" s="209" customFormat="1" ht="16.5" customHeight="1" x14ac:dyDescent="0.25">
      <c r="A2226" s="207">
        <v>3984</v>
      </c>
      <c r="B2226" s="208">
        <v>43095</v>
      </c>
      <c r="C2226" s="209" t="s">
        <v>1033</v>
      </c>
      <c r="D2226" s="209">
        <v>68</v>
      </c>
      <c r="E2226" s="209">
        <v>47</v>
      </c>
      <c r="F2226" s="209" t="s">
        <v>193</v>
      </c>
      <c r="G2226" s="209">
        <v>625212</v>
      </c>
      <c r="H2226" s="209">
        <v>13160</v>
      </c>
      <c r="I2226" s="209">
        <v>23.5</v>
      </c>
      <c r="J2226" s="209">
        <v>114</v>
      </c>
      <c r="K2226" s="209">
        <v>114</v>
      </c>
      <c r="L2226" s="209">
        <v>20.3</v>
      </c>
      <c r="M2226" s="209">
        <v>0.9321475625823451</v>
      </c>
      <c r="N2226" s="209">
        <v>5.1341999999999999</v>
      </c>
      <c r="O2226" s="209">
        <v>5.1276000000000002</v>
      </c>
      <c r="P2226" s="209">
        <v>0.44500000000000001</v>
      </c>
      <c r="Q2226" s="209">
        <v>0.36499999999999999</v>
      </c>
      <c r="R2226" s="209">
        <v>5.0891000000000002</v>
      </c>
      <c r="S2226" s="209">
        <v>4.3999999999999997E-2</v>
      </c>
      <c r="T2226" s="209">
        <v>3.5999999999999997E-2</v>
      </c>
      <c r="U2226" s="209">
        <v>3.6999999999999998E-2</v>
      </c>
      <c r="V2226" s="209">
        <v>3.6999999999999998E-2</v>
      </c>
      <c r="W2226" s="209" t="s">
        <v>148</v>
      </c>
      <c r="X2226" s="209" t="s">
        <v>671</v>
      </c>
      <c r="Y2226" s="209" t="s">
        <v>89</v>
      </c>
      <c r="Z2226" s="209" t="s">
        <v>198</v>
      </c>
    </row>
    <row r="2227" spans="1:26" s="209" customFormat="1" ht="16.5" customHeight="1" x14ac:dyDescent="0.25">
      <c r="A2227" s="207">
        <v>3983</v>
      </c>
      <c r="B2227" s="208">
        <v>43095</v>
      </c>
      <c r="C2227" s="209" t="s">
        <v>635</v>
      </c>
      <c r="D2227" s="209">
        <v>68.7</v>
      </c>
      <c r="E2227" s="209">
        <v>52</v>
      </c>
      <c r="F2227" s="209" t="s">
        <v>187</v>
      </c>
      <c r="G2227" s="209">
        <v>916148</v>
      </c>
      <c r="H2227" s="209">
        <v>13160</v>
      </c>
      <c r="I2227" s="209">
        <v>36.299999999999997</v>
      </c>
      <c r="J2227" s="209">
        <v>85.5</v>
      </c>
      <c r="K2227" s="209">
        <v>85.5</v>
      </c>
      <c r="L2227" s="209">
        <v>34</v>
      </c>
      <c r="M2227" s="209">
        <v>0.85498489425981872</v>
      </c>
      <c r="N2227" s="209">
        <v>5.1242999999999999</v>
      </c>
      <c r="O2227" s="209">
        <v>5.1075999999999997</v>
      </c>
      <c r="P2227" s="209">
        <v>0.24299999999999999</v>
      </c>
      <c r="Q2227" s="209">
        <v>0.19800000000000001</v>
      </c>
      <c r="R2227" s="209">
        <v>5.0891000000000002</v>
      </c>
      <c r="S2227" s="209">
        <v>2.4E-2</v>
      </c>
      <c r="T2227" s="209">
        <v>0.02</v>
      </c>
      <c r="U2227" s="209">
        <v>1.9E-2</v>
      </c>
      <c r="V2227" s="209">
        <v>1.9E-2</v>
      </c>
      <c r="W2227" s="209" t="s">
        <v>148</v>
      </c>
      <c r="X2227" s="209" t="s">
        <v>671</v>
      </c>
      <c r="Y2227" s="209" t="s">
        <v>89</v>
      </c>
      <c r="Z2227" s="209" t="s">
        <v>207</v>
      </c>
    </row>
    <row r="2228" spans="1:26" s="209" customFormat="1" ht="16.5" customHeight="1" x14ac:dyDescent="0.25">
      <c r="A2228" s="207">
        <v>3982</v>
      </c>
      <c r="B2228" s="208">
        <v>43095</v>
      </c>
      <c r="C2228" s="209" t="s">
        <v>1023</v>
      </c>
      <c r="D2228" s="209">
        <v>68</v>
      </c>
      <c r="E2228" s="209">
        <v>52</v>
      </c>
      <c r="F2228" s="209" t="s">
        <v>291</v>
      </c>
      <c r="G2228" s="209">
        <v>521333</v>
      </c>
      <c r="H2228" s="209">
        <v>13160</v>
      </c>
      <c r="I2228" s="209">
        <v>16.600000000000001</v>
      </c>
      <c r="J2228" s="209">
        <v>114</v>
      </c>
      <c r="K2228" s="209">
        <v>114</v>
      </c>
      <c r="L2228" s="209">
        <v>13.8</v>
      </c>
      <c r="M2228" s="209">
        <v>0.97384721266345486</v>
      </c>
      <c r="N2228" s="209">
        <v>2.1453000000000002</v>
      </c>
      <c r="O2228" s="209">
        <v>2.1175999999999999</v>
      </c>
      <c r="P2228" s="209">
        <v>1.389</v>
      </c>
      <c r="Q2228" s="209">
        <v>1.2809999999999999</v>
      </c>
      <c r="R2228" s="209">
        <v>5.0891000000000002</v>
      </c>
      <c r="S2228" s="209">
        <v>0.32900000000000001</v>
      </c>
      <c r="T2228" s="209">
        <v>0.308</v>
      </c>
      <c r="U2228" s="209">
        <v>0.31</v>
      </c>
      <c r="V2228" s="209">
        <v>0.31</v>
      </c>
      <c r="W2228" s="209" t="s">
        <v>148</v>
      </c>
      <c r="X2228" s="209" t="s">
        <v>671</v>
      </c>
      <c r="Y2228" s="209" t="s">
        <v>89</v>
      </c>
      <c r="Z2228" s="209" t="s">
        <v>198</v>
      </c>
    </row>
    <row r="2229" spans="1:26" s="209" customFormat="1" ht="16.5" customHeight="1" x14ac:dyDescent="0.25">
      <c r="A2229" s="207">
        <v>3981</v>
      </c>
      <c r="B2229" s="208">
        <v>43095</v>
      </c>
      <c r="C2229" s="209" t="s">
        <v>260</v>
      </c>
      <c r="D2229" s="209">
        <v>68.2</v>
      </c>
      <c r="E2229" s="209">
        <v>52</v>
      </c>
      <c r="F2229" s="209" t="s">
        <v>187</v>
      </c>
      <c r="G2229" s="209">
        <v>916148</v>
      </c>
      <c r="H2229" s="209">
        <v>13160</v>
      </c>
      <c r="I2229" s="209">
        <v>34.700000000000003</v>
      </c>
      <c r="J2229" s="209">
        <v>80</v>
      </c>
      <c r="K2229" s="209">
        <v>80</v>
      </c>
      <c r="L2229" s="209">
        <v>32.9</v>
      </c>
      <c r="M2229" s="209">
        <v>0.86070559610705588</v>
      </c>
      <c r="N2229" s="209">
        <v>5.1422999999999996</v>
      </c>
      <c r="O2229" s="209">
        <v>5.1189</v>
      </c>
      <c r="P2229" s="209">
        <v>0.223</v>
      </c>
      <c r="Q2229" s="209">
        <v>0.16500000000000001</v>
      </c>
      <c r="R2229" s="209">
        <v>5.0891000000000002</v>
      </c>
      <c r="S2229" s="209">
        <v>2.1999999999999999E-2</v>
      </c>
      <c r="T2229" s="209">
        <v>1.6E-2</v>
      </c>
      <c r="U2229" s="209">
        <v>1.6E-2</v>
      </c>
      <c r="V2229" s="209">
        <v>1.6E-2</v>
      </c>
      <c r="W2229" s="209" t="s">
        <v>148</v>
      </c>
      <c r="X2229" s="209" t="s">
        <v>671</v>
      </c>
      <c r="Y2229" s="209" t="s">
        <v>89</v>
      </c>
      <c r="Z2229" s="209" t="s">
        <v>207</v>
      </c>
    </row>
    <row r="2230" spans="1:26" s="209" customFormat="1" ht="16.5" customHeight="1" x14ac:dyDescent="0.25">
      <c r="A2230" s="207">
        <v>3980</v>
      </c>
      <c r="B2230" s="208">
        <v>43094</v>
      </c>
      <c r="C2230" s="209" t="s">
        <v>1032</v>
      </c>
      <c r="D2230" s="209">
        <v>70.400000000000006</v>
      </c>
      <c r="E2230" s="209">
        <v>35</v>
      </c>
      <c r="F2230" s="209" t="s">
        <v>291</v>
      </c>
      <c r="G2230" s="209">
        <v>521333</v>
      </c>
      <c r="H2230" s="209">
        <v>13160</v>
      </c>
      <c r="I2230" s="209">
        <v>16.7</v>
      </c>
      <c r="J2230" s="209">
        <v>114</v>
      </c>
      <c r="K2230" s="209">
        <v>114</v>
      </c>
      <c r="L2230" s="209">
        <v>13.9</v>
      </c>
      <c r="M2230" s="209">
        <v>0.97317744154057773</v>
      </c>
      <c r="N2230" s="209">
        <v>2.1354000000000002</v>
      </c>
      <c r="O2230" s="209">
        <v>2.1097999999999999</v>
      </c>
      <c r="P2230" s="209">
        <v>1.456</v>
      </c>
      <c r="Q2230" s="209">
        <v>1.3540000000000001</v>
      </c>
      <c r="R2230" s="209">
        <v>5.2508999999999997</v>
      </c>
      <c r="S2230" s="209">
        <v>0.35799999999999998</v>
      </c>
      <c r="T2230" s="209">
        <v>0.33700000000000002</v>
      </c>
      <c r="U2230" s="209">
        <v>0.33800000000000002</v>
      </c>
      <c r="V2230" s="209">
        <v>0.33800000000000002</v>
      </c>
      <c r="W2230" s="209" t="s">
        <v>148</v>
      </c>
      <c r="X2230" s="209" t="s">
        <v>671</v>
      </c>
      <c r="Y2230" s="209" t="s">
        <v>89</v>
      </c>
      <c r="Z2230" s="209" t="s">
        <v>198</v>
      </c>
    </row>
    <row r="2231" spans="1:26" s="209" customFormat="1" ht="16.5" customHeight="1" x14ac:dyDescent="0.25">
      <c r="A2231" s="207">
        <v>3979</v>
      </c>
      <c r="B2231" s="208">
        <v>43094</v>
      </c>
      <c r="C2231" s="209" t="s">
        <v>1031</v>
      </c>
      <c r="D2231" s="209">
        <v>70</v>
      </c>
      <c r="E2231" s="209">
        <v>40</v>
      </c>
      <c r="F2231" s="209" t="s">
        <v>291</v>
      </c>
      <c r="G2231" s="209">
        <v>521333</v>
      </c>
      <c r="H2231" s="209">
        <v>13160</v>
      </c>
      <c r="I2231" s="209">
        <v>16.7</v>
      </c>
      <c r="J2231" s="209">
        <v>114</v>
      </c>
      <c r="K2231" s="209">
        <v>114</v>
      </c>
      <c r="L2231" s="209">
        <v>13.9</v>
      </c>
      <c r="M2231" s="209">
        <v>0.97317744154057773</v>
      </c>
      <c r="N2231" s="209">
        <v>2.1760000000000002</v>
      </c>
      <c r="O2231" s="209">
        <v>2.1465000000000001</v>
      </c>
      <c r="P2231" s="209">
        <v>2.0430000000000001</v>
      </c>
      <c r="Q2231" s="209">
        <v>1.9119999999999999</v>
      </c>
      <c r="R2231" s="209">
        <v>5.2508999999999997</v>
      </c>
      <c r="S2231" s="209">
        <v>0.49299999999999999</v>
      </c>
      <c r="T2231" s="209">
        <v>0.46800000000000003</v>
      </c>
      <c r="U2231" s="209">
        <v>0.46800000000000003</v>
      </c>
      <c r="V2231" s="209">
        <v>0.46800000000000003</v>
      </c>
      <c r="W2231" s="209" t="s">
        <v>148</v>
      </c>
      <c r="X2231" s="209" t="s">
        <v>671</v>
      </c>
      <c r="Y2231" s="209" t="s">
        <v>89</v>
      </c>
      <c r="Z2231" s="209" t="s">
        <v>198</v>
      </c>
    </row>
    <row r="2232" spans="1:26" s="209" customFormat="1" ht="16.5" customHeight="1" x14ac:dyDescent="0.25">
      <c r="A2232" s="207">
        <v>3978</v>
      </c>
      <c r="B2232" s="208">
        <v>43094</v>
      </c>
      <c r="C2232" s="209" t="s">
        <v>279</v>
      </c>
      <c r="D2232" s="209">
        <v>69.599999999999994</v>
      </c>
      <c r="E2232" s="209">
        <v>41</v>
      </c>
      <c r="F2232" s="209" t="s">
        <v>187</v>
      </c>
      <c r="G2232" s="209">
        <v>916148</v>
      </c>
      <c r="H2232" s="209">
        <v>13160</v>
      </c>
      <c r="I2232" s="209">
        <v>34.9</v>
      </c>
      <c r="J2232" s="209">
        <v>84</v>
      </c>
      <c r="K2232" s="209">
        <v>84</v>
      </c>
      <c r="L2232" s="209">
        <v>32.799999999999997</v>
      </c>
      <c r="M2232" s="209">
        <v>0.86122945830797315</v>
      </c>
      <c r="N2232" s="209">
        <v>5.1231999999999998</v>
      </c>
      <c r="O2232" s="209">
        <v>5.1128</v>
      </c>
      <c r="P2232" s="209">
        <v>0.26500000000000001</v>
      </c>
      <c r="Q2232" s="209">
        <v>0.17599999999999999</v>
      </c>
      <c r="R2232" s="209">
        <v>5.2508999999999997</v>
      </c>
      <c r="S2232" s="209">
        <v>2.7E-2</v>
      </c>
      <c r="T2232" s="209">
        <v>1.7999999999999999E-2</v>
      </c>
      <c r="U2232" s="209">
        <v>1.9E-2</v>
      </c>
      <c r="V2232" s="209">
        <v>1.9E-2</v>
      </c>
      <c r="W2232" s="209" t="s">
        <v>148</v>
      </c>
      <c r="X2232" s="209" t="s">
        <v>671</v>
      </c>
      <c r="Y2232" s="209" t="s">
        <v>89</v>
      </c>
      <c r="Z2232" s="209" t="s">
        <v>207</v>
      </c>
    </row>
    <row r="2233" spans="1:26" s="209" customFormat="1" ht="16.5" customHeight="1" x14ac:dyDescent="0.25">
      <c r="A2233" s="207">
        <v>3977</v>
      </c>
      <c r="B2233" s="208">
        <v>43094</v>
      </c>
      <c r="C2233" s="209" t="s">
        <v>1030</v>
      </c>
      <c r="D2233" s="209">
        <v>70.2</v>
      </c>
      <c r="E2233" s="209">
        <v>45</v>
      </c>
      <c r="F2233" s="209" t="s">
        <v>187</v>
      </c>
      <c r="G2233" s="209">
        <v>916148</v>
      </c>
      <c r="H2233" s="209">
        <v>13160</v>
      </c>
      <c r="I2233" s="209">
        <v>34.799999999999997</v>
      </c>
      <c r="J2233" s="209">
        <v>83</v>
      </c>
      <c r="K2233" s="209">
        <v>83</v>
      </c>
      <c r="L2233" s="209">
        <v>32.799999999999997</v>
      </c>
      <c r="M2233" s="209">
        <v>0.86122945830797315</v>
      </c>
      <c r="N2233" s="209">
        <v>5.1657999999999999</v>
      </c>
      <c r="O2233" s="209">
        <v>5.1067</v>
      </c>
      <c r="P2233" s="209">
        <v>0.27800000000000002</v>
      </c>
      <c r="Q2233" s="209">
        <v>0.19800000000000001</v>
      </c>
      <c r="R2233" s="209">
        <v>5.2508999999999997</v>
      </c>
      <c r="S2233" s="209">
        <v>2.8000000000000001E-2</v>
      </c>
      <c r="T2233" s="209">
        <v>0.02</v>
      </c>
      <c r="U2233" s="209">
        <v>2.1000000000000001E-2</v>
      </c>
      <c r="V2233" s="209">
        <v>2.1000000000000001E-2</v>
      </c>
      <c r="W2233" s="209" t="s">
        <v>148</v>
      </c>
      <c r="X2233" s="209" t="s">
        <v>671</v>
      </c>
      <c r="Y2233" s="209" t="s">
        <v>89</v>
      </c>
      <c r="Z2233" s="209" t="s">
        <v>207</v>
      </c>
    </row>
    <row r="2234" spans="1:26" s="209" customFormat="1" ht="16.5" customHeight="1" x14ac:dyDescent="0.25">
      <c r="A2234" s="207">
        <v>3976</v>
      </c>
      <c r="B2234" s="208">
        <v>43094</v>
      </c>
      <c r="C2234" s="209" t="s">
        <v>1029</v>
      </c>
      <c r="D2234" s="209">
        <v>70.3</v>
      </c>
      <c r="E2234" s="209">
        <v>49</v>
      </c>
      <c r="F2234" s="209" t="s">
        <v>193</v>
      </c>
      <c r="G2234" s="209">
        <v>625212</v>
      </c>
      <c r="H2234" s="209">
        <v>13160</v>
      </c>
      <c r="I2234" s="209">
        <v>23</v>
      </c>
      <c r="J2234" s="209">
        <v>114</v>
      </c>
      <c r="K2234" s="209">
        <v>114</v>
      </c>
      <c r="L2234" s="209">
        <v>19.8</v>
      </c>
      <c r="M2234" s="209">
        <v>0.93522802379378711</v>
      </c>
      <c r="N2234" s="209">
        <v>5.1022999999999996</v>
      </c>
      <c r="O2234" s="209">
        <v>5.0978000000000003</v>
      </c>
      <c r="P2234" s="209">
        <v>0.83399999999999996</v>
      </c>
      <c r="Q2234" s="209">
        <v>0.70399999999999996</v>
      </c>
      <c r="R2234" s="209">
        <v>5.2508999999999997</v>
      </c>
      <c r="S2234" s="209">
        <v>8.5999999999999993E-2</v>
      </c>
      <c r="T2234" s="209">
        <v>7.2999999999999995E-2</v>
      </c>
      <c r="U2234" s="209">
        <v>7.3999999999999996E-2</v>
      </c>
      <c r="V2234" s="209">
        <v>7.3999999999999996E-2</v>
      </c>
      <c r="W2234" s="209" t="s">
        <v>148</v>
      </c>
      <c r="X2234" s="209" t="s">
        <v>671</v>
      </c>
      <c r="Y2234" s="209" t="s">
        <v>89</v>
      </c>
      <c r="Z2234" s="209" t="s">
        <v>198</v>
      </c>
    </row>
    <row r="2235" spans="1:26" s="209" customFormat="1" ht="16.5" customHeight="1" x14ac:dyDescent="0.25">
      <c r="A2235" s="207">
        <v>3975</v>
      </c>
      <c r="B2235" s="208">
        <v>43094</v>
      </c>
      <c r="C2235" s="209" t="s">
        <v>1028</v>
      </c>
      <c r="D2235" s="209">
        <v>69.599999999999994</v>
      </c>
      <c r="E2235" s="209">
        <v>46</v>
      </c>
      <c r="F2235" s="209" t="s">
        <v>291</v>
      </c>
      <c r="G2235" s="209">
        <v>521333</v>
      </c>
      <c r="H2235" s="209">
        <v>13160</v>
      </c>
      <c r="I2235" s="209">
        <v>16.600000000000001</v>
      </c>
      <c r="J2235" s="209">
        <v>114.5</v>
      </c>
      <c r="K2235" s="209">
        <v>114.5</v>
      </c>
      <c r="L2235" s="209">
        <v>13.8</v>
      </c>
      <c r="M2235" s="209">
        <v>0.97384721266345486</v>
      </c>
      <c r="N2235" s="209">
        <v>2.1675</v>
      </c>
      <c r="O2235" s="209">
        <v>2.1429999999999998</v>
      </c>
      <c r="P2235" s="209">
        <v>2.0459999999999998</v>
      </c>
      <c r="Q2235" s="209">
        <v>2.0110000000000001</v>
      </c>
      <c r="R2235" s="209">
        <v>5.2508999999999997</v>
      </c>
      <c r="S2235" s="209">
        <v>0.496</v>
      </c>
      <c r="T2235" s="209">
        <v>0.49299999999999999</v>
      </c>
      <c r="U2235" s="209">
        <v>0.48199999999999998</v>
      </c>
      <c r="V2235" s="209">
        <v>0.48199999999999998</v>
      </c>
      <c r="W2235" s="209" t="s">
        <v>148</v>
      </c>
      <c r="X2235" s="209" t="s">
        <v>671</v>
      </c>
      <c r="Y2235" s="209" t="s">
        <v>89</v>
      </c>
      <c r="Z2235" s="209" t="s">
        <v>198</v>
      </c>
    </row>
    <row r="2236" spans="1:26" s="209" customFormat="1" ht="16.5" customHeight="1" x14ac:dyDescent="0.25">
      <c r="A2236" s="207">
        <v>3974</v>
      </c>
      <c r="B2236" s="208">
        <v>43094</v>
      </c>
      <c r="C2236" s="209" t="s">
        <v>695</v>
      </c>
      <c r="D2236" s="209">
        <v>68.900000000000006</v>
      </c>
      <c r="E2236" s="209">
        <v>46</v>
      </c>
      <c r="F2236" s="209" t="s">
        <v>193</v>
      </c>
      <c r="G2236" s="209">
        <v>625212</v>
      </c>
      <c r="H2236" s="209">
        <v>13160</v>
      </c>
      <c r="I2236" s="209">
        <v>22.7</v>
      </c>
      <c r="J2236" s="209">
        <v>114</v>
      </c>
      <c r="K2236" s="209">
        <v>114</v>
      </c>
      <c r="L2236" s="209">
        <v>19.5</v>
      </c>
      <c r="M2236" s="209">
        <v>0.9370860927152318</v>
      </c>
      <c r="N2236" s="209">
        <v>5.1288999999999998</v>
      </c>
      <c r="O2236" s="209">
        <v>5.0978000000000003</v>
      </c>
      <c r="P2236" s="209">
        <v>0.90300000000000002</v>
      </c>
      <c r="Q2236" s="209">
        <v>0.76700000000000002</v>
      </c>
      <c r="R2236" s="209">
        <v>5.2508999999999997</v>
      </c>
      <c r="S2236" s="209">
        <v>9.1999999999999998E-2</v>
      </c>
      <c r="T2236" s="209">
        <v>7.9000000000000001E-2</v>
      </c>
      <c r="U2236" s="209">
        <v>0.08</v>
      </c>
      <c r="V2236" s="209">
        <v>0.08</v>
      </c>
      <c r="W2236" s="209" t="s">
        <v>148</v>
      </c>
      <c r="X2236" s="209" t="s">
        <v>671</v>
      </c>
      <c r="Y2236" s="209" t="s">
        <v>89</v>
      </c>
      <c r="Z2236" s="209" t="s">
        <v>198</v>
      </c>
    </row>
    <row r="2237" spans="1:26" s="209" customFormat="1" ht="16.5" customHeight="1" x14ac:dyDescent="0.25">
      <c r="A2237" s="207">
        <v>3973</v>
      </c>
      <c r="B2237" s="208">
        <v>43094</v>
      </c>
      <c r="C2237" s="209" t="s">
        <v>1027</v>
      </c>
      <c r="D2237" s="209">
        <v>68.2</v>
      </c>
      <c r="E2237" s="209">
        <v>44</v>
      </c>
      <c r="F2237" s="209" t="s">
        <v>193</v>
      </c>
      <c r="G2237" s="209">
        <v>625212</v>
      </c>
      <c r="H2237" s="209">
        <v>13160</v>
      </c>
      <c r="I2237" s="209">
        <v>23.1</v>
      </c>
      <c r="J2237" s="209">
        <v>114.5</v>
      </c>
      <c r="K2237" s="209">
        <v>114.5</v>
      </c>
      <c r="L2237" s="209">
        <v>19.899999999999999</v>
      </c>
      <c r="M2237" s="209">
        <v>0.93461030383091148</v>
      </c>
      <c r="N2237" s="209">
        <v>5.1543000000000001</v>
      </c>
      <c r="O2237" s="209">
        <v>5.1266999999999996</v>
      </c>
      <c r="P2237" s="209">
        <v>0.53400000000000003</v>
      </c>
      <c r="Q2237" s="209">
        <v>0.47799999999999998</v>
      </c>
      <c r="R2237" s="209">
        <v>5.2508999999999997</v>
      </c>
      <c r="S2237" s="209">
        <v>5.3999999999999999E-2</v>
      </c>
      <c r="T2237" s="209">
        <v>4.9000000000000002E-2</v>
      </c>
      <c r="U2237" s="209">
        <v>4.8000000000000001E-2</v>
      </c>
      <c r="V2237" s="209">
        <v>4.8000000000000001E-2</v>
      </c>
      <c r="W2237" s="209" t="s">
        <v>148</v>
      </c>
      <c r="X2237" s="209" t="s">
        <v>671</v>
      </c>
      <c r="Y2237" s="209" t="s">
        <v>89</v>
      </c>
      <c r="Z2237" s="209" t="s">
        <v>198</v>
      </c>
    </row>
    <row r="2238" spans="1:26" s="209" customFormat="1" ht="16.5" customHeight="1" x14ac:dyDescent="0.25">
      <c r="A2238" s="207">
        <v>3972</v>
      </c>
      <c r="B2238" s="208">
        <v>43094</v>
      </c>
      <c r="C2238" s="209" t="s">
        <v>379</v>
      </c>
      <c r="D2238" s="209">
        <v>68.400000000000006</v>
      </c>
      <c r="E2238" s="209">
        <v>42</v>
      </c>
      <c r="F2238" s="209" t="s">
        <v>193</v>
      </c>
      <c r="G2238" s="209">
        <v>625212</v>
      </c>
      <c r="H2238" s="209">
        <v>13160</v>
      </c>
      <c r="I2238" s="209">
        <v>23</v>
      </c>
      <c r="J2238" s="209">
        <v>114</v>
      </c>
      <c r="K2238" s="209">
        <v>114</v>
      </c>
      <c r="L2238" s="209">
        <v>19.8</v>
      </c>
      <c r="M2238" s="209">
        <v>0.93522802379378711</v>
      </c>
      <c r="N2238" s="209">
        <v>5.1341999999999999</v>
      </c>
      <c r="O2238" s="209">
        <v>5.1120999999999999</v>
      </c>
      <c r="P2238" s="209">
        <v>0.63200000000000001</v>
      </c>
      <c r="Q2238" s="209">
        <v>0.51800000000000002</v>
      </c>
      <c r="R2238" s="209">
        <v>5.2508999999999997</v>
      </c>
      <c r="S2238" s="209">
        <v>6.5000000000000002E-2</v>
      </c>
      <c r="T2238" s="209">
        <v>5.2999999999999999E-2</v>
      </c>
      <c r="U2238" s="209">
        <v>5.5E-2</v>
      </c>
      <c r="V2238" s="209">
        <v>5.5E-2</v>
      </c>
      <c r="W2238" s="209" t="s">
        <v>148</v>
      </c>
      <c r="X2238" s="209" t="s">
        <v>671</v>
      </c>
      <c r="Y2238" s="209" t="s">
        <v>89</v>
      </c>
      <c r="Z2238" s="209" t="s">
        <v>198</v>
      </c>
    </row>
    <row r="2239" spans="1:26" s="209" customFormat="1" ht="15.75" customHeight="1" x14ac:dyDescent="0.25">
      <c r="A2239" s="207">
        <v>3971</v>
      </c>
      <c r="B2239" s="208">
        <v>43094</v>
      </c>
      <c r="C2239" s="209" t="s">
        <v>1026</v>
      </c>
      <c r="D2239" s="209">
        <v>67.8</v>
      </c>
      <c r="E2239" s="209">
        <v>41</v>
      </c>
      <c r="F2239" s="209" t="s">
        <v>193</v>
      </c>
      <c r="G2239" s="209">
        <v>625212</v>
      </c>
      <c r="H2239" s="209">
        <v>13160</v>
      </c>
      <c r="I2239" s="209">
        <v>23.1</v>
      </c>
      <c r="J2239" s="209">
        <v>114.5</v>
      </c>
      <c r="K2239" s="209">
        <v>114.5</v>
      </c>
      <c r="L2239" s="209">
        <v>19.899999999999999</v>
      </c>
      <c r="M2239" s="209">
        <v>0.93461030383091148</v>
      </c>
      <c r="N2239" s="209">
        <v>5.1262999999999996</v>
      </c>
      <c r="O2239" s="209">
        <v>5.0121000000000002</v>
      </c>
      <c r="P2239" s="209">
        <v>0.70099999999999996</v>
      </c>
      <c r="Q2239" s="209">
        <v>0.57599999999999996</v>
      </c>
      <c r="R2239" s="209">
        <v>5.2508999999999997</v>
      </c>
      <c r="S2239" s="209">
        <v>7.1999999999999995E-2</v>
      </c>
      <c r="T2239" s="209">
        <v>0.06</v>
      </c>
      <c r="U2239" s="209">
        <v>6.2E-2</v>
      </c>
      <c r="V2239" s="209">
        <v>6.2E-2</v>
      </c>
      <c r="W2239" s="209" t="s">
        <v>148</v>
      </c>
      <c r="X2239" t="s">
        <v>671</v>
      </c>
      <c r="Y2239" s="209" t="s">
        <v>89</v>
      </c>
      <c r="Z2239" s="209" t="s">
        <v>198</v>
      </c>
    </row>
    <row r="2240" spans="1:26" s="209" customFormat="1" ht="16.5" customHeight="1" x14ac:dyDescent="0.25">
      <c r="A2240" s="207">
        <v>3970</v>
      </c>
      <c r="B2240" s="208">
        <v>43094</v>
      </c>
      <c r="C2240" s="209" t="s">
        <v>232</v>
      </c>
      <c r="D2240" s="209">
        <v>67.5</v>
      </c>
      <c r="E2240" s="209">
        <v>42</v>
      </c>
      <c r="F2240" s="209" t="s">
        <v>187</v>
      </c>
      <c r="G2240" s="209">
        <v>916148</v>
      </c>
      <c r="H2240" s="209">
        <v>13160</v>
      </c>
      <c r="I2240" s="209">
        <v>34.799999999999997</v>
      </c>
      <c r="J2240" s="209">
        <v>82.5</v>
      </c>
      <c r="K2240" s="209">
        <v>82.5</v>
      </c>
      <c r="L2240" s="209">
        <v>32.799999999999997</v>
      </c>
      <c r="M2240" s="209">
        <v>0.86122945830797315</v>
      </c>
      <c r="N2240" s="209">
        <v>5.1763000000000003</v>
      </c>
      <c r="O2240" s="209">
        <v>5.1378000000000004</v>
      </c>
      <c r="P2240" s="209">
        <v>0.245</v>
      </c>
      <c r="Q2240" s="209">
        <v>0.16700000000000001</v>
      </c>
      <c r="R2240" s="209">
        <v>5.2508999999999997</v>
      </c>
      <c r="S2240" s="209">
        <v>2.5000000000000001E-2</v>
      </c>
      <c r="T2240" s="209">
        <v>1.7000000000000001E-2</v>
      </c>
      <c r="U2240" s="209">
        <v>1.7999999999999999E-2</v>
      </c>
      <c r="V2240" s="209">
        <v>1.7999999999999999E-2</v>
      </c>
      <c r="W2240" s="209" t="s">
        <v>148</v>
      </c>
      <c r="X2240" t="s">
        <v>671</v>
      </c>
      <c r="Y2240" s="209" t="s">
        <v>89</v>
      </c>
      <c r="Z2240" s="209" t="s">
        <v>207</v>
      </c>
    </row>
    <row r="2241" spans="1:26" x14ac:dyDescent="0.25">
      <c r="A2241" s="147">
        <v>3969</v>
      </c>
      <c r="B2241" s="25">
        <v>43094</v>
      </c>
      <c r="C2241" t="s">
        <v>830</v>
      </c>
      <c r="D2241">
        <v>66.900000000000006</v>
      </c>
      <c r="E2241">
        <v>42</v>
      </c>
      <c r="F2241" t="s">
        <v>193</v>
      </c>
      <c r="G2241">
        <v>625212</v>
      </c>
      <c r="H2241">
        <v>13160</v>
      </c>
      <c r="I2241">
        <v>23</v>
      </c>
      <c r="J2241">
        <v>114</v>
      </c>
      <c r="K2241">
        <v>114</v>
      </c>
      <c r="L2241">
        <v>19.8</v>
      </c>
      <c r="M2241">
        <v>0.93522802379378711</v>
      </c>
      <c r="N2241">
        <v>5.1429999999999998</v>
      </c>
      <c r="O2241">
        <v>5.1022999999999996</v>
      </c>
      <c r="P2241">
        <v>0.60699999999999998</v>
      </c>
      <c r="Q2241">
        <v>0.48899999999999999</v>
      </c>
      <c r="R2241">
        <v>5.2508999999999997</v>
      </c>
      <c r="S2241">
        <v>6.2E-2</v>
      </c>
      <c r="T2241">
        <v>0.05</v>
      </c>
      <c r="U2241">
        <v>5.1999999999999998E-2</v>
      </c>
      <c r="V2241">
        <v>5.1999999999999998E-2</v>
      </c>
      <c r="W2241" t="s">
        <v>148</v>
      </c>
      <c r="X2241" t="s">
        <v>671</v>
      </c>
      <c r="Y2241" t="s">
        <v>89</v>
      </c>
      <c r="Z2241" t="s">
        <v>198</v>
      </c>
    </row>
    <row r="2242" spans="1:26" x14ac:dyDescent="0.25">
      <c r="A2242" s="147">
        <v>3968</v>
      </c>
      <c r="B2242" s="25">
        <v>43094</v>
      </c>
      <c r="C2242" t="s">
        <v>747</v>
      </c>
      <c r="D2242">
        <v>67.599999999999994</v>
      </c>
      <c r="E2242">
        <v>42</v>
      </c>
      <c r="F2242" t="s">
        <v>291</v>
      </c>
      <c r="G2242">
        <v>521333</v>
      </c>
      <c r="H2242">
        <v>13160</v>
      </c>
      <c r="I2242">
        <v>16.600000000000001</v>
      </c>
      <c r="J2242">
        <v>114</v>
      </c>
      <c r="K2242">
        <v>114</v>
      </c>
      <c r="L2242">
        <v>13.8</v>
      </c>
      <c r="M2242">
        <v>0.97384721266345486</v>
      </c>
      <c r="N2242">
        <v>2.1652</v>
      </c>
      <c r="O2242">
        <v>2.1543000000000001</v>
      </c>
      <c r="P2242">
        <v>2.044</v>
      </c>
      <c r="Q2242">
        <v>1.998</v>
      </c>
      <c r="R2242">
        <v>5.2508999999999997</v>
      </c>
      <c r="S2242">
        <v>0.496</v>
      </c>
      <c r="T2242">
        <v>0.48699999999999999</v>
      </c>
      <c r="U2242">
        <v>0.47899999999999998</v>
      </c>
      <c r="V2242">
        <v>0.47899999999999998</v>
      </c>
      <c r="W2242" t="s">
        <v>148</v>
      </c>
      <c r="X2242" t="s">
        <v>671</v>
      </c>
      <c r="Y2242" t="s">
        <v>89</v>
      </c>
      <c r="Z2242" t="s">
        <v>198</v>
      </c>
    </row>
    <row r="2243" spans="1:26" x14ac:dyDescent="0.25">
      <c r="A2243" s="147">
        <v>3967</v>
      </c>
      <c r="B2243" s="25">
        <v>43093</v>
      </c>
      <c r="C2243" t="s">
        <v>775</v>
      </c>
      <c r="D2243">
        <v>70.5</v>
      </c>
      <c r="E2243">
        <v>36</v>
      </c>
      <c r="F2243" t="s">
        <v>291</v>
      </c>
      <c r="G2243">
        <v>521333</v>
      </c>
      <c r="H2243">
        <v>13160</v>
      </c>
      <c r="I2243">
        <v>17</v>
      </c>
      <c r="J2243">
        <v>115</v>
      </c>
      <c r="K2243">
        <v>115</v>
      </c>
      <c r="L2243">
        <v>14.1</v>
      </c>
      <c r="M2243">
        <v>0.97184065934065933</v>
      </c>
      <c r="N2243">
        <v>2.1833999999999998</v>
      </c>
      <c r="O2243">
        <v>2.1576</v>
      </c>
      <c r="P2243">
        <v>2.843</v>
      </c>
      <c r="Q2243">
        <v>2.7679999999999998</v>
      </c>
      <c r="R2243">
        <v>5.2683999999999997</v>
      </c>
      <c r="S2243">
        <v>0.68600000000000005</v>
      </c>
      <c r="T2243">
        <v>0.67600000000000005</v>
      </c>
      <c r="U2243">
        <v>0.66200000000000003</v>
      </c>
      <c r="V2243">
        <v>0.66200000000000003</v>
      </c>
      <c r="W2243" t="s">
        <v>148</v>
      </c>
      <c r="X2243" t="s">
        <v>671</v>
      </c>
      <c r="Y2243" t="s">
        <v>89</v>
      </c>
      <c r="Z2243" t="s">
        <v>198</v>
      </c>
    </row>
    <row r="2244" spans="1:26" x14ac:dyDescent="0.25">
      <c r="A2244" s="147">
        <v>3966</v>
      </c>
      <c r="B2244" s="25">
        <v>43093</v>
      </c>
      <c r="C2244" t="s">
        <v>1025</v>
      </c>
      <c r="D2244">
        <v>72</v>
      </c>
      <c r="E2244">
        <v>36</v>
      </c>
      <c r="F2244" t="s">
        <v>291</v>
      </c>
      <c r="G2244">
        <v>521333</v>
      </c>
      <c r="H2244">
        <v>13160</v>
      </c>
      <c r="I2244">
        <v>16.8</v>
      </c>
      <c r="J2244">
        <v>114</v>
      </c>
      <c r="K2244">
        <v>114</v>
      </c>
      <c r="L2244">
        <v>14</v>
      </c>
      <c r="M2244">
        <v>0.97250859106529208</v>
      </c>
      <c r="N2244">
        <v>2.1669999999999998</v>
      </c>
      <c r="O2244">
        <v>2.1541999999999999</v>
      </c>
      <c r="P2244">
        <v>2.8759999999999999</v>
      </c>
      <c r="Q2244">
        <v>2.8450000000000002</v>
      </c>
      <c r="R2244">
        <v>5.2683999999999997</v>
      </c>
      <c r="S2244">
        <v>0.69899999999999995</v>
      </c>
      <c r="T2244">
        <v>0.69599999999999995</v>
      </c>
      <c r="U2244">
        <v>0.67800000000000005</v>
      </c>
      <c r="V2244">
        <v>0.67800000000000005</v>
      </c>
      <c r="W2244" t="s">
        <v>148</v>
      </c>
      <c r="X2244" t="s">
        <v>671</v>
      </c>
      <c r="Y2244" t="s">
        <v>89</v>
      </c>
      <c r="Z2244" t="s">
        <v>198</v>
      </c>
    </row>
    <row r="2245" spans="1:26" x14ac:dyDescent="0.25">
      <c r="A2245" s="147">
        <v>3965</v>
      </c>
      <c r="B2245" s="25">
        <v>43093</v>
      </c>
      <c r="C2245" t="s">
        <v>1024</v>
      </c>
      <c r="D2245">
        <v>71.400000000000006</v>
      </c>
      <c r="E2245">
        <v>36</v>
      </c>
      <c r="F2245" t="s">
        <v>291</v>
      </c>
      <c r="G2245">
        <v>521333</v>
      </c>
      <c r="H2245">
        <v>13160</v>
      </c>
      <c r="I2245">
        <v>16.399999999999999</v>
      </c>
      <c r="J2245">
        <v>114</v>
      </c>
      <c r="K2245">
        <v>114</v>
      </c>
      <c r="L2245">
        <v>13.6</v>
      </c>
      <c r="M2245">
        <v>0.97518952446588558</v>
      </c>
      <c r="N2245">
        <v>2.1522999999999999</v>
      </c>
      <c r="O2245">
        <v>2.1288999999999998</v>
      </c>
      <c r="P2245">
        <v>2.6779999999999999</v>
      </c>
      <c r="Q2245">
        <v>2.552</v>
      </c>
      <c r="R2245">
        <v>5.2683999999999997</v>
      </c>
      <c r="S2245">
        <v>0.65600000000000003</v>
      </c>
      <c r="T2245">
        <v>0.63200000000000001</v>
      </c>
      <c r="U2245">
        <v>0.628</v>
      </c>
      <c r="V2245">
        <v>0.628</v>
      </c>
      <c r="W2245" t="s">
        <v>148</v>
      </c>
      <c r="X2245" t="s">
        <v>671</v>
      </c>
      <c r="Y2245" t="s">
        <v>89</v>
      </c>
      <c r="Z2245" t="s">
        <v>198</v>
      </c>
    </row>
    <row r="2246" spans="1:26" x14ac:dyDescent="0.25">
      <c r="A2246" s="147">
        <v>3964</v>
      </c>
      <c r="B2246" s="25">
        <v>43093</v>
      </c>
      <c r="C2246" t="s">
        <v>1023</v>
      </c>
      <c r="D2246">
        <v>67.599999999999994</v>
      </c>
      <c r="E2246">
        <v>41</v>
      </c>
      <c r="F2246" t="s">
        <v>291</v>
      </c>
      <c r="G2246">
        <v>521333</v>
      </c>
      <c r="H2246">
        <v>13160</v>
      </c>
      <c r="I2246">
        <v>16.8</v>
      </c>
      <c r="J2246">
        <v>114</v>
      </c>
      <c r="K2246">
        <v>114</v>
      </c>
      <c r="L2246">
        <v>14</v>
      </c>
      <c r="M2246">
        <v>0.97250859106529208</v>
      </c>
      <c r="N2246">
        <v>2.1423000000000001</v>
      </c>
      <c r="O2246">
        <v>2.1286999999999998</v>
      </c>
      <c r="P2246">
        <v>2.8559999999999999</v>
      </c>
      <c r="Q2246">
        <v>2.7450000000000001</v>
      </c>
      <c r="R2246">
        <v>5.2683999999999997</v>
      </c>
      <c r="S2246">
        <v>0.70199999999999996</v>
      </c>
      <c r="T2246">
        <v>0.67900000000000005</v>
      </c>
      <c r="U2246">
        <v>0.67200000000000004</v>
      </c>
      <c r="V2246">
        <v>0.67200000000000004</v>
      </c>
      <c r="W2246" t="s">
        <v>148</v>
      </c>
      <c r="X2246" t="s">
        <v>671</v>
      </c>
      <c r="Y2246" t="s">
        <v>89</v>
      </c>
      <c r="Z2246" t="s">
        <v>198</v>
      </c>
    </row>
    <row r="2247" spans="1:26" x14ac:dyDescent="0.25">
      <c r="A2247" s="147">
        <v>3963</v>
      </c>
      <c r="B2247" s="25">
        <v>43093</v>
      </c>
      <c r="C2247" t="s">
        <v>327</v>
      </c>
      <c r="D2247">
        <v>67.099999999999994</v>
      </c>
      <c r="E2247">
        <v>44</v>
      </c>
      <c r="F2247" t="s">
        <v>187</v>
      </c>
      <c r="G2247">
        <v>916148</v>
      </c>
      <c r="H2247">
        <v>13160</v>
      </c>
      <c r="I2247">
        <v>34.9</v>
      </c>
      <c r="J2247">
        <v>81.5</v>
      </c>
      <c r="K2247">
        <v>81.5</v>
      </c>
      <c r="L2247">
        <v>33</v>
      </c>
      <c r="M2247">
        <v>0.86018237082066873</v>
      </c>
      <c r="N2247">
        <v>5.1022999999999996</v>
      </c>
      <c r="O2247">
        <v>5.0967000000000002</v>
      </c>
      <c r="P2247">
        <v>0.245</v>
      </c>
      <c r="Q2247">
        <v>0.16700000000000001</v>
      </c>
      <c r="R2247">
        <v>5.2683999999999997</v>
      </c>
      <c r="S2247">
        <v>2.5000000000000001E-2</v>
      </c>
      <c r="T2247">
        <v>1.7000000000000001E-2</v>
      </c>
      <c r="U2247">
        <v>1.7999999999999999E-2</v>
      </c>
      <c r="V2247">
        <v>1.7999999999999999E-2</v>
      </c>
      <c r="W2247" t="s">
        <v>148</v>
      </c>
      <c r="X2247" t="s">
        <v>671</v>
      </c>
      <c r="Y2247" t="s">
        <v>89</v>
      </c>
      <c r="Z2247" t="s">
        <v>207</v>
      </c>
    </row>
    <row r="2248" spans="1:26" x14ac:dyDescent="0.25">
      <c r="A2248" s="147">
        <v>3962</v>
      </c>
      <c r="B2248" s="25">
        <v>43093</v>
      </c>
      <c r="C2248" t="s">
        <v>254</v>
      </c>
      <c r="D2248">
        <v>67.8</v>
      </c>
      <c r="E2248">
        <v>46</v>
      </c>
      <c r="F2248" t="s">
        <v>187</v>
      </c>
      <c r="G2248">
        <v>916148</v>
      </c>
      <c r="H2248">
        <v>13160</v>
      </c>
      <c r="I2248">
        <v>35.200000000000003</v>
      </c>
      <c r="J2248">
        <v>79.5</v>
      </c>
      <c r="K2248">
        <v>79.5</v>
      </c>
      <c r="L2248">
        <v>33.5</v>
      </c>
      <c r="M2248">
        <v>0.85757575757575755</v>
      </c>
      <c r="N2248">
        <v>5.1573000000000002</v>
      </c>
      <c r="O2248">
        <v>5.1288999999999998</v>
      </c>
      <c r="P2248">
        <v>0.20100000000000001</v>
      </c>
      <c r="Q2248">
        <v>0.14299999999999999</v>
      </c>
      <c r="R2248">
        <v>5.2683999999999997</v>
      </c>
      <c r="S2248">
        <v>2.1000000000000001E-2</v>
      </c>
      <c r="T2248">
        <v>1.4999999999999999E-2</v>
      </c>
      <c r="U2248">
        <v>1.4999999999999999E-2</v>
      </c>
      <c r="V2248">
        <v>1.4999999999999999E-2</v>
      </c>
      <c r="W2248" t="s">
        <v>148</v>
      </c>
      <c r="X2248" t="s">
        <v>671</v>
      </c>
      <c r="Y2248" t="s">
        <v>89</v>
      </c>
      <c r="Z2248" t="s">
        <v>207</v>
      </c>
    </row>
    <row r="2249" spans="1:26" x14ac:dyDescent="0.25">
      <c r="A2249" s="147">
        <v>3961</v>
      </c>
      <c r="B2249" s="25">
        <v>43093</v>
      </c>
      <c r="C2249" t="s">
        <v>371</v>
      </c>
      <c r="D2249">
        <v>67.5</v>
      </c>
      <c r="E2249">
        <v>45</v>
      </c>
      <c r="F2249" t="s">
        <v>291</v>
      </c>
      <c r="G2249">
        <v>521333</v>
      </c>
      <c r="H2249">
        <v>13160</v>
      </c>
      <c r="I2249">
        <v>16.7</v>
      </c>
      <c r="J2249">
        <v>114.5</v>
      </c>
      <c r="K2249">
        <v>114.5</v>
      </c>
      <c r="L2249">
        <v>13.9</v>
      </c>
      <c r="M2249">
        <v>0.97317744154057773</v>
      </c>
      <c r="N2249">
        <v>2.1654</v>
      </c>
      <c r="O2249">
        <v>2.1389</v>
      </c>
      <c r="P2249">
        <v>2.8559999999999999</v>
      </c>
      <c r="Q2249">
        <v>2.7109999999999999</v>
      </c>
      <c r="R2249">
        <v>5.2683999999999997</v>
      </c>
      <c r="S2249">
        <v>0.69499999999999995</v>
      </c>
      <c r="T2249">
        <v>0.66800000000000004</v>
      </c>
      <c r="U2249">
        <v>0.66300000000000003</v>
      </c>
      <c r="V2249">
        <v>0.66300000000000003</v>
      </c>
      <c r="W2249" t="s">
        <v>148</v>
      </c>
      <c r="X2249" t="s">
        <v>671</v>
      </c>
      <c r="Y2249" t="s">
        <v>89</v>
      </c>
      <c r="Z2249" t="s">
        <v>198</v>
      </c>
    </row>
    <row r="2250" spans="1:26" x14ac:dyDescent="0.25">
      <c r="A2250" s="147">
        <v>3960</v>
      </c>
      <c r="B2250" s="25">
        <v>43092</v>
      </c>
      <c r="C2250" t="s">
        <v>1022</v>
      </c>
      <c r="D2250">
        <v>70.2</v>
      </c>
      <c r="E2250">
        <v>35</v>
      </c>
      <c r="F2250" t="s">
        <v>291</v>
      </c>
      <c r="G2250">
        <v>521333</v>
      </c>
      <c r="H2250">
        <v>13160</v>
      </c>
      <c r="I2250">
        <v>16.899999999999999</v>
      </c>
      <c r="J2250">
        <v>115</v>
      </c>
      <c r="K2250">
        <v>115</v>
      </c>
      <c r="L2250">
        <v>14</v>
      </c>
      <c r="M2250">
        <v>0.97250859106529208</v>
      </c>
      <c r="N2250">
        <v>2.1675</v>
      </c>
      <c r="O2250">
        <v>2.1269</v>
      </c>
      <c r="P2250">
        <v>3.0209999999999999</v>
      </c>
      <c r="Q2250">
        <v>2.895</v>
      </c>
      <c r="R2250">
        <v>5.0872999999999999</v>
      </c>
      <c r="S2250">
        <v>0.70899999999999996</v>
      </c>
      <c r="T2250">
        <v>0.69199999999999995</v>
      </c>
      <c r="U2250">
        <v>0.68100000000000005</v>
      </c>
      <c r="V2250">
        <v>0.68100000000000005</v>
      </c>
      <c r="W2250" t="s">
        <v>148</v>
      </c>
      <c r="X2250" t="s">
        <v>671</v>
      </c>
      <c r="Y2250" t="s">
        <v>89</v>
      </c>
      <c r="Z2250" t="s">
        <v>198</v>
      </c>
    </row>
    <row r="2251" spans="1:26" x14ac:dyDescent="0.25">
      <c r="A2251" s="147">
        <v>3959</v>
      </c>
      <c r="B2251" s="25">
        <v>43092</v>
      </c>
      <c r="C2251" t="s">
        <v>236</v>
      </c>
      <c r="D2251">
        <v>73.599999999999994</v>
      </c>
      <c r="E2251">
        <v>37</v>
      </c>
      <c r="F2251" t="s">
        <v>193</v>
      </c>
      <c r="G2251">
        <v>625212</v>
      </c>
      <c r="H2251">
        <v>13160</v>
      </c>
      <c r="I2251">
        <v>23</v>
      </c>
      <c r="J2251">
        <v>114</v>
      </c>
      <c r="K2251">
        <v>114</v>
      </c>
      <c r="L2251">
        <v>19.8</v>
      </c>
      <c r="M2251">
        <v>0.93522802379378711</v>
      </c>
      <c r="N2251">
        <v>5.1782000000000004</v>
      </c>
      <c r="O2251">
        <v>5.1421000000000001</v>
      </c>
      <c r="P2251">
        <v>0.56200000000000006</v>
      </c>
      <c r="Q2251">
        <v>0.45600000000000002</v>
      </c>
      <c r="R2251">
        <v>5.0872999999999999</v>
      </c>
      <c r="S2251">
        <v>5.5E-2</v>
      </c>
      <c r="T2251">
        <v>4.4999999999999998E-2</v>
      </c>
      <c r="U2251">
        <v>4.7E-2</v>
      </c>
      <c r="V2251">
        <v>4.7E-2</v>
      </c>
      <c r="W2251" t="s">
        <v>148</v>
      </c>
      <c r="X2251" t="s">
        <v>671</v>
      </c>
      <c r="Y2251" t="s">
        <v>89</v>
      </c>
      <c r="Z2251" t="s">
        <v>198</v>
      </c>
    </row>
    <row r="2252" spans="1:26" x14ac:dyDescent="0.25">
      <c r="A2252" s="147">
        <v>3958</v>
      </c>
      <c r="B2252" s="25">
        <v>43092</v>
      </c>
      <c r="C2252" t="s">
        <v>262</v>
      </c>
      <c r="D2252">
        <v>72.5</v>
      </c>
      <c r="E2252">
        <v>36</v>
      </c>
      <c r="F2252" t="s">
        <v>187</v>
      </c>
      <c r="G2252">
        <v>916148</v>
      </c>
      <c r="H2252">
        <v>13160</v>
      </c>
      <c r="I2252">
        <v>35</v>
      </c>
      <c r="J2252">
        <v>78.5</v>
      </c>
      <c r="K2252">
        <v>78.5</v>
      </c>
      <c r="L2252">
        <v>33.4</v>
      </c>
      <c r="M2252">
        <v>0.85809581564584592</v>
      </c>
      <c r="N2252">
        <v>5.1266999999999996</v>
      </c>
      <c r="O2252">
        <v>5.0911999999999997</v>
      </c>
      <c r="P2252">
        <v>0.46500000000000002</v>
      </c>
      <c r="Q2252">
        <v>0.36399999999999999</v>
      </c>
      <c r="R2252">
        <v>5.0872999999999999</v>
      </c>
      <c r="S2252">
        <v>4.5999999999999999E-2</v>
      </c>
      <c r="T2252">
        <v>3.5999999999999997E-2</v>
      </c>
      <c r="U2252">
        <v>3.5000000000000003E-2</v>
      </c>
      <c r="V2252">
        <v>3.5000000000000003E-2</v>
      </c>
      <c r="W2252" t="s">
        <v>677</v>
      </c>
      <c r="X2252" t="s">
        <v>671</v>
      </c>
      <c r="Y2252" t="s">
        <v>89</v>
      </c>
      <c r="Z2252" t="s">
        <v>207</v>
      </c>
    </row>
    <row r="2253" spans="1:26" x14ac:dyDescent="0.25">
      <c r="A2253" s="147">
        <v>3957</v>
      </c>
      <c r="B2253" s="25">
        <v>43092</v>
      </c>
      <c r="C2253" t="s">
        <v>264</v>
      </c>
      <c r="D2253">
        <v>75.3</v>
      </c>
      <c r="E2253">
        <v>61</v>
      </c>
      <c r="F2253" t="s">
        <v>187</v>
      </c>
      <c r="G2253">
        <v>916148</v>
      </c>
      <c r="H2253">
        <v>13160</v>
      </c>
      <c r="I2253">
        <v>34.799999999999997</v>
      </c>
      <c r="J2253">
        <v>77</v>
      </c>
      <c r="K2253">
        <v>77</v>
      </c>
      <c r="L2253">
        <v>33.299999999999997</v>
      </c>
      <c r="M2253">
        <v>0.85861650485436891</v>
      </c>
      <c r="N2253">
        <v>5.1681999999999997</v>
      </c>
      <c r="O2253">
        <v>5.2007000000000003</v>
      </c>
      <c r="P2253">
        <v>0.34540679731881352</v>
      </c>
      <c r="Q2253">
        <v>0.2964643327501818</v>
      </c>
      <c r="R2253">
        <v>5.0872999999999999</v>
      </c>
      <c r="S2253">
        <v>3.4000000000000002E-2</v>
      </c>
      <c r="T2253">
        <v>2.9000000000000001E-2</v>
      </c>
      <c r="U2253">
        <v>2.7E-2</v>
      </c>
      <c r="V2253">
        <v>2.7E-2</v>
      </c>
      <c r="W2253" t="s">
        <v>148</v>
      </c>
      <c r="X2253" t="s">
        <v>190</v>
      </c>
      <c r="Y2253" t="s">
        <v>89</v>
      </c>
      <c r="Z2253" t="s">
        <v>207</v>
      </c>
    </row>
    <row r="2254" spans="1:26" x14ac:dyDescent="0.25">
      <c r="A2254" s="147">
        <v>3956</v>
      </c>
      <c r="B2254" s="25">
        <v>43092</v>
      </c>
      <c r="C2254" t="s">
        <v>504</v>
      </c>
      <c r="D2254">
        <v>74.3</v>
      </c>
      <c r="E2254">
        <v>59</v>
      </c>
      <c r="F2254" t="s">
        <v>193</v>
      </c>
      <c r="G2254">
        <v>625212</v>
      </c>
      <c r="H2254">
        <v>13160</v>
      </c>
      <c r="I2254">
        <v>22.8</v>
      </c>
      <c r="J2254">
        <v>115</v>
      </c>
      <c r="K2254">
        <v>115</v>
      </c>
      <c r="L2254">
        <v>19.600000000000001</v>
      </c>
      <c r="M2254">
        <v>0.93646591661151557</v>
      </c>
      <c r="N2254">
        <v>5.2390999999999996</v>
      </c>
      <c r="O2254">
        <v>5.3061999999999996</v>
      </c>
      <c r="P2254">
        <v>0.48402433510899684</v>
      </c>
      <c r="Q2254">
        <v>0.44850234898669233</v>
      </c>
      <c r="R2254">
        <v>5.0872999999999999</v>
      </c>
      <c r="S2254">
        <v>4.7E-2</v>
      </c>
      <c r="T2254">
        <v>4.2999999999999997E-2</v>
      </c>
      <c r="U2254">
        <v>4.2000000000000003E-2</v>
      </c>
      <c r="V2254">
        <v>4.2000000000000003E-2</v>
      </c>
      <c r="W2254" t="s">
        <v>148</v>
      </c>
      <c r="X2254" t="s">
        <v>190</v>
      </c>
      <c r="Y2254" t="s">
        <v>89</v>
      </c>
      <c r="Z2254" t="s">
        <v>198</v>
      </c>
    </row>
    <row r="2255" spans="1:26" x14ac:dyDescent="0.25">
      <c r="A2255" s="147">
        <v>3955</v>
      </c>
      <c r="B2255" s="25">
        <v>43092</v>
      </c>
      <c r="C2255" t="s">
        <v>351</v>
      </c>
      <c r="D2255">
        <v>74.3</v>
      </c>
      <c r="E2255">
        <v>59</v>
      </c>
      <c r="F2255" t="s">
        <v>193</v>
      </c>
      <c r="G2255">
        <v>625212</v>
      </c>
      <c r="H2255">
        <v>13160</v>
      </c>
      <c r="I2255">
        <v>22.7</v>
      </c>
      <c r="J2255">
        <v>115</v>
      </c>
      <c r="K2255">
        <v>115</v>
      </c>
      <c r="L2255">
        <v>19.5</v>
      </c>
      <c r="M2255">
        <v>0.9370860927152318</v>
      </c>
      <c r="N2255">
        <v>5.32</v>
      </c>
      <c r="O2255">
        <v>5.1486000000000001</v>
      </c>
      <c r="P2255">
        <v>0.76339118982564425</v>
      </c>
      <c r="Q2255">
        <v>0.65783224893361902</v>
      </c>
      <c r="R2255">
        <v>5.0872999999999999</v>
      </c>
      <c r="S2255">
        <v>7.2999999999999995E-2</v>
      </c>
      <c r="T2255">
        <v>6.5000000000000002E-2</v>
      </c>
      <c r="U2255">
        <v>6.5000000000000002E-2</v>
      </c>
      <c r="V2255">
        <v>6.5000000000000002E-2</v>
      </c>
      <c r="W2255" t="s">
        <v>148</v>
      </c>
      <c r="X2255" t="s">
        <v>190</v>
      </c>
      <c r="Y2255" t="s">
        <v>89</v>
      </c>
      <c r="Z2255" t="s">
        <v>198</v>
      </c>
    </row>
    <row r="2256" spans="1:26" x14ac:dyDescent="0.25">
      <c r="A2256" s="147">
        <v>3954</v>
      </c>
      <c r="B2256" s="25">
        <v>43092</v>
      </c>
      <c r="C2256" t="s">
        <v>304</v>
      </c>
      <c r="D2256">
        <v>74.3</v>
      </c>
      <c r="E2256">
        <v>59</v>
      </c>
      <c r="F2256" t="s">
        <v>187</v>
      </c>
      <c r="G2256">
        <v>916148</v>
      </c>
      <c r="H2256">
        <v>13160</v>
      </c>
      <c r="I2256">
        <v>33.799999999999997</v>
      </c>
      <c r="J2256">
        <v>75</v>
      </c>
      <c r="K2256">
        <v>75</v>
      </c>
      <c r="L2256">
        <v>32.5</v>
      </c>
      <c r="M2256">
        <v>0.86280487804878048</v>
      </c>
      <c r="N2256">
        <v>5.1791999999999998</v>
      </c>
      <c r="O2256">
        <v>5.2861000000000002</v>
      </c>
      <c r="P2256">
        <v>0.29699999999999999</v>
      </c>
      <c r="Q2256">
        <v>0.32300000000000001</v>
      </c>
      <c r="R2256">
        <v>5.0872999999999999</v>
      </c>
      <c r="S2256">
        <v>2.9000000000000001E-2</v>
      </c>
      <c r="T2256">
        <v>3.1E-2</v>
      </c>
      <c r="U2256">
        <v>2.5999999999999999E-2</v>
      </c>
      <c r="V2256">
        <v>2.5999999999999999E-2</v>
      </c>
      <c r="W2256" t="s">
        <v>148</v>
      </c>
      <c r="X2256" t="s">
        <v>190</v>
      </c>
      <c r="Y2256" t="s">
        <v>89</v>
      </c>
      <c r="Z2256" t="s">
        <v>207</v>
      </c>
    </row>
    <row r="2257" spans="1:26" x14ac:dyDescent="0.25">
      <c r="A2257" s="147">
        <v>3953</v>
      </c>
      <c r="B2257" s="25">
        <v>43092</v>
      </c>
      <c r="C2257" t="s">
        <v>460</v>
      </c>
      <c r="D2257">
        <v>74.3</v>
      </c>
      <c r="E2257">
        <v>59</v>
      </c>
      <c r="F2257" t="s">
        <v>187</v>
      </c>
      <c r="G2257">
        <v>916148</v>
      </c>
      <c r="H2257">
        <v>13160</v>
      </c>
      <c r="I2257">
        <v>34.9</v>
      </c>
      <c r="J2257">
        <v>77</v>
      </c>
      <c r="K2257">
        <v>77</v>
      </c>
      <c r="L2257">
        <v>33.4</v>
      </c>
      <c r="M2257">
        <v>0.85809581564584592</v>
      </c>
      <c r="N2257">
        <v>5.2680999999999996</v>
      </c>
      <c r="O2257">
        <v>5.2073</v>
      </c>
      <c r="P2257">
        <v>0.38314960784699148</v>
      </c>
      <c r="Q2257">
        <v>0.39919937884536005</v>
      </c>
      <c r="R2257">
        <v>5.0872999999999999</v>
      </c>
      <c r="S2257">
        <v>3.6999999999999998E-2</v>
      </c>
      <c r="T2257">
        <v>3.9E-2</v>
      </c>
      <c r="U2257">
        <v>3.3000000000000002E-2</v>
      </c>
      <c r="V2257">
        <v>3.3000000000000002E-2</v>
      </c>
      <c r="W2257" t="s">
        <v>148</v>
      </c>
      <c r="X2257" t="s">
        <v>190</v>
      </c>
      <c r="Y2257" t="s">
        <v>89</v>
      </c>
      <c r="Z2257" t="s">
        <v>207</v>
      </c>
    </row>
    <row r="2258" spans="1:26" x14ac:dyDescent="0.25">
      <c r="A2258" s="147">
        <v>3952</v>
      </c>
      <c r="B2258" s="25">
        <v>43092</v>
      </c>
      <c r="C2258" t="s">
        <v>369</v>
      </c>
      <c r="D2258">
        <v>74.3</v>
      </c>
      <c r="E2258">
        <v>59</v>
      </c>
      <c r="F2258" t="s">
        <v>187</v>
      </c>
      <c r="G2258">
        <v>916148</v>
      </c>
      <c r="H2258">
        <v>13160</v>
      </c>
      <c r="I2258">
        <v>34.1</v>
      </c>
      <c r="J2258">
        <v>75.5</v>
      </c>
      <c r="K2258">
        <v>75.5</v>
      </c>
      <c r="L2258">
        <v>32.700000000000003</v>
      </c>
      <c r="M2258">
        <v>0.86175395858708903</v>
      </c>
      <c r="N2258">
        <v>5.1529999999999996</v>
      </c>
      <c r="O2258">
        <v>5.3071999999999999</v>
      </c>
      <c r="P2258">
        <v>0.34439093428734296</v>
      </c>
      <c r="Q2258">
        <v>0.35469659740923476</v>
      </c>
      <c r="R2258">
        <v>5.0872999999999999</v>
      </c>
      <c r="S2258">
        <v>3.4000000000000002E-2</v>
      </c>
      <c r="T2258">
        <v>3.4000000000000002E-2</v>
      </c>
      <c r="U2258">
        <v>2.9000000000000001E-2</v>
      </c>
      <c r="V2258">
        <v>2.9000000000000001E-2</v>
      </c>
      <c r="W2258" t="s">
        <v>148</v>
      </c>
      <c r="X2258" t="s">
        <v>190</v>
      </c>
      <c r="Y2258" t="s">
        <v>89</v>
      </c>
      <c r="Z2258" t="s">
        <v>207</v>
      </c>
    </row>
    <row r="2259" spans="1:26" x14ac:dyDescent="0.25">
      <c r="A2259" s="147">
        <v>3951</v>
      </c>
      <c r="B2259" s="25">
        <v>43092</v>
      </c>
      <c r="C2259" t="s">
        <v>288</v>
      </c>
      <c r="D2259">
        <v>74.3</v>
      </c>
      <c r="E2259">
        <v>59</v>
      </c>
      <c r="F2259" t="s">
        <v>193</v>
      </c>
      <c r="G2259">
        <v>625212</v>
      </c>
      <c r="H2259">
        <v>13160</v>
      </c>
      <c r="I2259">
        <v>22.7</v>
      </c>
      <c r="J2259">
        <v>115</v>
      </c>
      <c r="K2259">
        <v>115</v>
      </c>
      <c r="L2259">
        <v>19.5</v>
      </c>
      <c r="M2259">
        <v>0.9370860927152318</v>
      </c>
      <c r="N2259">
        <v>5.2079000000000004</v>
      </c>
      <c r="O2259">
        <v>5.1138000000000003</v>
      </c>
      <c r="P2259">
        <v>0.66540895956597812</v>
      </c>
      <c r="Q2259">
        <v>0.64333379199182283</v>
      </c>
      <c r="R2259">
        <v>5.0872999999999999</v>
      </c>
      <c r="S2259">
        <v>6.5000000000000002E-2</v>
      </c>
      <c r="T2259">
        <v>6.4000000000000001E-2</v>
      </c>
      <c r="U2259">
        <v>0.06</v>
      </c>
      <c r="V2259">
        <v>0.06</v>
      </c>
      <c r="W2259" t="s">
        <v>148</v>
      </c>
      <c r="X2259" t="s">
        <v>190</v>
      </c>
      <c r="Y2259" t="s">
        <v>89</v>
      </c>
      <c r="Z2259" t="s">
        <v>198</v>
      </c>
    </row>
    <row r="2260" spans="1:26" x14ac:dyDescent="0.25">
      <c r="A2260" s="147">
        <v>3950</v>
      </c>
      <c r="B2260" s="25">
        <v>43092</v>
      </c>
      <c r="C2260" t="s">
        <v>1006</v>
      </c>
      <c r="D2260">
        <v>74.3</v>
      </c>
      <c r="E2260">
        <v>59</v>
      </c>
      <c r="F2260" t="s">
        <v>193</v>
      </c>
      <c r="G2260">
        <v>625212</v>
      </c>
      <c r="H2260">
        <v>13160</v>
      </c>
      <c r="I2260">
        <v>22.3</v>
      </c>
      <c r="J2260">
        <v>115</v>
      </c>
      <c r="K2260">
        <v>115</v>
      </c>
      <c r="L2260">
        <v>19.100000000000001</v>
      </c>
      <c r="M2260">
        <v>0.93957503320053126</v>
      </c>
      <c r="N2260">
        <v>5.1966000000000001</v>
      </c>
      <c r="O2260">
        <v>5.1486999999999998</v>
      </c>
      <c r="P2260">
        <v>0.73546910935073617</v>
      </c>
      <c r="Q2260">
        <v>0.70299999999999996</v>
      </c>
      <c r="R2260">
        <v>5.0872999999999999</v>
      </c>
      <c r="S2260">
        <v>7.1999999999999995E-2</v>
      </c>
      <c r="T2260">
        <v>6.9000000000000006E-2</v>
      </c>
      <c r="U2260">
        <v>6.6000000000000003E-2</v>
      </c>
      <c r="V2260">
        <v>6.6000000000000003E-2</v>
      </c>
      <c r="W2260" t="s">
        <v>148</v>
      </c>
      <c r="X2260" t="s">
        <v>190</v>
      </c>
      <c r="Y2260" t="s">
        <v>89</v>
      </c>
      <c r="Z2260" t="s">
        <v>198</v>
      </c>
    </row>
    <row r="2261" spans="1:26" x14ac:dyDescent="0.25">
      <c r="A2261" s="147">
        <v>3949</v>
      </c>
      <c r="B2261" s="25">
        <v>43091</v>
      </c>
      <c r="C2261" t="s">
        <v>615</v>
      </c>
      <c r="D2261">
        <v>68</v>
      </c>
      <c r="E2261">
        <v>46</v>
      </c>
      <c r="F2261" t="s">
        <v>193</v>
      </c>
      <c r="G2261">
        <v>625212</v>
      </c>
      <c r="H2261">
        <v>13160</v>
      </c>
      <c r="I2261">
        <v>22.8</v>
      </c>
      <c r="J2261">
        <v>115</v>
      </c>
      <c r="K2261">
        <v>115</v>
      </c>
      <c r="L2261">
        <v>19.600000000000001</v>
      </c>
      <c r="M2261">
        <v>0.93646591661151557</v>
      </c>
      <c r="N2261">
        <v>5.1289999999999996</v>
      </c>
      <c r="O2261">
        <v>5.1646000000000001</v>
      </c>
      <c r="P2261">
        <v>0.81100000000000005</v>
      </c>
      <c r="Q2261">
        <v>0.79300000000000004</v>
      </c>
      <c r="R2261">
        <v>5.1356000000000002</v>
      </c>
      <c r="S2261">
        <v>8.1000000000000003E-2</v>
      </c>
      <c r="T2261">
        <v>7.9000000000000001E-2</v>
      </c>
      <c r="U2261">
        <v>7.4999999999999997E-2</v>
      </c>
      <c r="V2261">
        <v>7.4999999999999997E-2</v>
      </c>
      <c r="W2261" t="s">
        <v>148</v>
      </c>
      <c r="X2261" t="s">
        <v>190</v>
      </c>
      <c r="Y2261" t="s">
        <v>89</v>
      </c>
      <c r="Z2261" t="s">
        <v>198</v>
      </c>
    </row>
    <row r="2262" spans="1:26" x14ac:dyDescent="0.25">
      <c r="A2262" s="147">
        <v>3948</v>
      </c>
      <c r="B2262" s="25">
        <v>43091</v>
      </c>
      <c r="C2262" t="s">
        <v>232</v>
      </c>
      <c r="D2262">
        <v>68</v>
      </c>
      <c r="E2262">
        <v>46</v>
      </c>
      <c r="F2262" t="s">
        <v>187</v>
      </c>
      <c r="G2262">
        <v>916148</v>
      </c>
      <c r="H2262">
        <v>13160</v>
      </c>
      <c r="I2262">
        <v>34.299999999999997</v>
      </c>
      <c r="J2262">
        <v>70.5</v>
      </c>
      <c r="K2262">
        <v>70.5</v>
      </c>
      <c r="L2262">
        <v>33.4</v>
      </c>
      <c r="M2262">
        <v>0.85809581564584592</v>
      </c>
      <c r="N2262">
        <v>5.2680999999999996</v>
      </c>
      <c r="O2262">
        <v>5.1677</v>
      </c>
      <c r="P2262">
        <v>0.36699999999999999</v>
      </c>
      <c r="Q2262">
        <v>0.33</v>
      </c>
      <c r="R2262">
        <v>5.1356000000000002</v>
      </c>
      <c r="S2262">
        <v>3.5999999999999997E-2</v>
      </c>
      <c r="T2262">
        <v>3.3000000000000002E-2</v>
      </c>
      <c r="U2262">
        <v>0.03</v>
      </c>
      <c r="V2262">
        <v>0.03</v>
      </c>
      <c r="W2262" t="s">
        <v>148</v>
      </c>
      <c r="X2262" t="s">
        <v>190</v>
      </c>
      <c r="Y2262" t="s">
        <v>89</v>
      </c>
      <c r="Z2262" t="s">
        <v>207</v>
      </c>
    </row>
    <row r="2263" spans="1:26" x14ac:dyDescent="0.25">
      <c r="A2263" s="147">
        <v>3947</v>
      </c>
      <c r="B2263" s="25">
        <v>43091</v>
      </c>
      <c r="C2263" t="s">
        <v>1021</v>
      </c>
      <c r="D2263">
        <v>68</v>
      </c>
      <c r="E2263">
        <v>46</v>
      </c>
      <c r="F2263" t="s">
        <v>193</v>
      </c>
      <c r="G2263">
        <v>625212</v>
      </c>
      <c r="H2263">
        <v>13160</v>
      </c>
      <c r="I2263">
        <v>22.8</v>
      </c>
      <c r="J2263">
        <v>115</v>
      </c>
      <c r="K2263">
        <v>115</v>
      </c>
      <c r="L2263">
        <v>19.600000000000001</v>
      </c>
      <c r="M2263">
        <v>0.93646591661151557</v>
      </c>
      <c r="N2263">
        <v>5.1976000000000004</v>
      </c>
      <c r="O2263">
        <v>5.2477999999999998</v>
      </c>
      <c r="P2263">
        <v>0.58700210296752076</v>
      </c>
      <c r="Q2263">
        <v>0.61310849754653785</v>
      </c>
      <c r="R2263">
        <v>5.1356000000000002</v>
      </c>
      <c r="S2263">
        <v>5.8000000000000003E-2</v>
      </c>
      <c r="T2263">
        <v>0.06</v>
      </c>
      <c r="U2263">
        <v>5.5E-2</v>
      </c>
      <c r="V2263">
        <v>5.5E-2</v>
      </c>
      <c r="W2263" t="s">
        <v>148</v>
      </c>
      <c r="X2263" t="s">
        <v>190</v>
      </c>
      <c r="Y2263" t="s">
        <v>89</v>
      </c>
      <c r="Z2263" t="s">
        <v>198</v>
      </c>
    </row>
    <row r="2264" spans="1:26" x14ac:dyDescent="0.25">
      <c r="A2264" s="147">
        <v>3946</v>
      </c>
      <c r="B2264" s="25">
        <v>43091</v>
      </c>
      <c r="C2264" t="s">
        <v>635</v>
      </c>
      <c r="D2264">
        <v>68</v>
      </c>
      <c r="E2264">
        <v>46</v>
      </c>
      <c r="F2264" t="s">
        <v>187</v>
      </c>
      <c r="G2264">
        <v>916148</v>
      </c>
      <c r="H2264">
        <v>13160</v>
      </c>
      <c r="I2264">
        <v>32.9</v>
      </c>
      <c r="J2264">
        <v>70</v>
      </c>
      <c r="K2264">
        <v>70</v>
      </c>
      <c r="L2264">
        <v>32.200000000000003</v>
      </c>
      <c r="M2264">
        <v>0.86438607208307883</v>
      </c>
      <c r="N2264">
        <v>5.1493000000000002</v>
      </c>
      <c r="O2264">
        <v>5.3018000000000001</v>
      </c>
      <c r="P2264">
        <v>0.27</v>
      </c>
      <c r="Q2264">
        <v>0.30199999999999999</v>
      </c>
      <c r="R2264">
        <v>5.1356000000000002</v>
      </c>
      <c r="S2264">
        <v>2.7E-2</v>
      </c>
      <c r="T2264">
        <v>2.9000000000000001E-2</v>
      </c>
      <c r="U2264">
        <v>2.4E-2</v>
      </c>
      <c r="V2264">
        <v>2.4E-2</v>
      </c>
      <c r="W2264" t="s">
        <v>148</v>
      </c>
      <c r="X2264" t="s">
        <v>190</v>
      </c>
      <c r="Y2264" t="s">
        <v>89</v>
      </c>
      <c r="Z2264" t="s">
        <v>198</v>
      </c>
    </row>
    <row r="2265" spans="1:26" x14ac:dyDescent="0.25">
      <c r="A2265" s="147">
        <v>3945</v>
      </c>
      <c r="B2265" s="25">
        <v>43091</v>
      </c>
      <c r="C2265" t="s">
        <v>219</v>
      </c>
      <c r="D2265">
        <v>68</v>
      </c>
      <c r="E2265">
        <v>46</v>
      </c>
      <c r="F2265" t="s">
        <v>193</v>
      </c>
      <c r="G2265">
        <v>625212</v>
      </c>
      <c r="H2265">
        <v>13160</v>
      </c>
      <c r="I2265">
        <v>22.7</v>
      </c>
      <c r="J2265">
        <v>115</v>
      </c>
      <c r="K2265">
        <v>115</v>
      </c>
      <c r="L2265">
        <v>19.5</v>
      </c>
      <c r="M2265">
        <v>0.9370860927152318</v>
      </c>
      <c r="N2265">
        <v>5.1502999999999997</v>
      </c>
      <c r="O2265">
        <v>5.1891999999999996</v>
      </c>
      <c r="P2265">
        <v>0.83237576914089872</v>
      </c>
      <c r="Q2265">
        <v>0.80900000000000005</v>
      </c>
      <c r="R2265">
        <v>5.1356000000000002</v>
      </c>
      <c r="S2265">
        <v>8.3000000000000004E-2</v>
      </c>
      <c r="T2265">
        <v>0.08</v>
      </c>
      <c r="U2265">
        <v>7.5999999999999998E-2</v>
      </c>
      <c r="V2265">
        <v>7.5999999999999998E-2</v>
      </c>
      <c r="W2265" t="s">
        <v>148</v>
      </c>
      <c r="X2265" t="s">
        <v>190</v>
      </c>
      <c r="Y2265" t="s">
        <v>89</v>
      </c>
      <c r="Z2265" t="s">
        <v>198</v>
      </c>
    </row>
    <row r="2266" spans="1:26" x14ac:dyDescent="0.25">
      <c r="A2266" s="147">
        <v>3944</v>
      </c>
      <c r="B2266" s="25">
        <v>43091</v>
      </c>
      <c r="C2266" t="s">
        <v>623</v>
      </c>
      <c r="D2266">
        <v>68</v>
      </c>
      <c r="E2266">
        <v>46</v>
      </c>
      <c r="F2266" t="s">
        <v>194</v>
      </c>
      <c r="G2266">
        <v>916148</v>
      </c>
      <c r="H2266">
        <v>13160</v>
      </c>
      <c r="I2266">
        <v>32.799999999999997</v>
      </c>
      <c r="J2266">
        <v>68.5</v>
      </c>
      <c r="K2266">
        <v>68.5</v>
      </c>
      <c r="L2266">
        <v>32.1</v>
      </c>
      <c r="M2266">
        <v>0.86491442542787289</v>
      </c>
      <c r="N2266">
        <v>5.3023999999999996</v>
      </c>
      <c r="O2266">
        <v>5.1608999999999998</v>
      </c>
      <c r="P2266">
        <v>0.14499999999999999</v>
      </c>
      <c r="Q2266">
        <v>0.14000000000000001</v>
      </c>
      <c r="R2266">
        <v>5.1356000000000002</v>
      </c>
      <c r="S2266">
        <v>1.4E-2</v>
      </c>
      <c r="T2266">
        <v>1.4E-2</v>
      </c>
      <c r="U2266">
        <v>1.2E-2</v>
      </c>
      <c r="V2266">
        <v>1.2E-2</v>
      </c>
      <c r="W2266" t="s">
        <v>148</v>
      </c>
      <c r="X2266" t="s">
        <v>190</v>
      </c>
      <c r="Y2266" t="s">
        <v>89</v>
      </c>
      <c r="Z2266" t="s">
        <v>207</v>
      </c>
    </row>
    <row r="2267" spans="1:26" x14ac:dyDescent="0.25">
      <c r="A2267" s="147">
        <v>3943</v>
      </c>
      <c r="B2267" s="25">
        <v>43091</v>
      </c>
      <c r="C2267" t="s">
        <v>250</v>
      </c>
      <c r="D2267">
        <v>68</v>
      </c>
      <c r="E2267">
        <v>46</v>
      </c>
      <c r="F2267" t="s">
        <v>187</v>
      </c>
      <c r="G2267">
        <v>916148</v>
      </c>
      <c r="H2267">
        <v>13160</v>
      </c>
      <c r="I2267">
        <v>33.4</v>
      </c>
      <c r="J2267">
        <v>69.5</v>
      </c>
      <c r="K2267">
        <v>69.5</v>
      </c>
      <c r="L2267">
        <v>32.6</v>
      </c>
      <c r="M2267">
        <v>0.86227909811090797</v>
      </c>
      <c r="N2267">
        <v>5.1463000000000001</v>
      </c>
      <c r="O2267">
        <v>5.2702999999999998</v>
      </c>
      <c r="P2267">
        <v>0.28999999999999998</v>
      </c>
      <c r="Q2267">
        <v>0.32400000000000001</v>
      </c>
      <c r="R2267">
        <v>5.1356000000000002</v>
      </c>
      <c r="S2267">
        <v>2.9000000000000001E-2</v>
      </c>
      <c r="T2267">
        <v>3.2000000000000001E-2</v>
      </c>
      <c r="U2267">
        <v>2.5999999999999999E-2</v>
      </c>
      <c r="V2267">
        <v>2.5999999999999999E-2</v>
      </c>
      <c r="W2267" t="s">
        <v>148</v>
      </c>
      <c r="X2267" t="s">
        <v>190</v>
      </c>
      <c r="Y2267" t="s">
        <v>89</v>
      </c>
      <c r="Z2267" t="s">
        <v>207</v>
      </c>
    </row>
    <row r="2268" spans="1:26" x14ac:dyDescent="0.25">
      <c r="A2268" s="147">
        <v>3942</v>
      </c>
      <c r="B2268" s="25">
        <v>43091</v>
      </c>
      <c r="C2268" t="s">
        <v>239</v>
      </c>
      <c r="D2268">
        <v>68</v>
      </c>
      <c r="E2268">
        <v>46</v>
      </c>
      <c r="F2268" t="s">
        <v>187</v>
      </c>
      <c r="G2268">
        <v>916148</v>
      </c>
      <c r="H2268">
        <v>13160</v>
      </c>
      <c r="I2268">
        <v>34.200000000000003</v>
      </c>
      <c r="J2268">
        <v>70</v>
      </c>
      <c r="K2268">
        <v>70</v>
      </c>
      <c r="L2268">
        <v>33.299999999999997</v>
      </c>
      <c r="M2268">
        <v>0.85861650485436891</v>
      </c>
      <c r="N2268">
        <v>5.1165000000000003</v>
      </c>
      <c r="O2268">
        <v>5.1746999999999996</v>
      </c>
      <c r="P2268">
        <v>0.36099999999999999</v>
      </c>
      <c r="Q2268">
        <v>0.34899999999999998</v>
      </c>
      <c r="R2268">
        <v>5.1356000000000002</v>
      </c>
      <c r="S2268">
        <v>3.5999999999999997E-2</v>
      </c>
      <c r="T2268">
        <v>3.5000000000000003E-2</v>
      </c>
      <c r="U2268">
        <v>0.03</v>
      </c>
      <c r="V2268">
        <v>0.03</v>
      </c>
      <c r="W2268" t="s">
        <v>148</v>
      </c>
      <c r="X2268" t="s">
        <v>190</v>
      </c>
      <c r="Y2268" t="s">
        <v>89</v>
      </c>
      <c r="Z2268" t="s">
        <v>207</v>
      </c>
    </row>
    <row r="2269" spans="1:26" x14ac:dyDescent="0.25">
      <c r="A2269" s="147">
        <v>3941</v>
      </c>
      <c r="B2269" s="25">
        <v>43091</v>
      </c>
      <c r="C2269" t="s">
        <v>827</v>
      </c>
      <c r="D2269">
        <v>68</v>
      </c>
      <c r="E2269">
        <v>46</v>
      </c>
      <c r="F2269" t="s">
        <v>193</v>
      </c>
      <c r="G2269">
        <v>625212</v>
      </c>
      <c r="H2269">
        <v>13160</v>
      </c>
      <c r="I2269">
        <v>23.4</v>
      </c>
      <c r="J2269">
        <v>115</v>
      </c>
      <c r="K2269">
        <v>115</v>
      </c>
      <c r="L2269">
        <v>20.100000000000001</v>
      </c>
      <c r="M2269">
        <v>0.9333773087071241</v>
      </c>
      <c r="N2269">
        <v>5.1074999999999999</v>
      </c>
      <c r="O2269">
        <v>5.2704000000000004</v>
      </c>
      <c r="P2269">
        <v>0.64644345353999533</v>
      </c>
      <c r="Q2269">
        <v>0.6567988161071735</v>
      </c>
      <c r="R2269">
        <v>5.1356000000000002</v>
      </c>
      <c r="S2269">
        <v>6.5000000000000002E-2</v>
      </c>
      <c r="T2269">
        <v>6.4000000000000001E-2</v>
      </c>
      <c r="U2269">
        <v>0.06</v>
      </c>
      <c r="V2269">
        <v>0.06</v>
      </c>
      <c r="W2269" t="s">
        <v>148</v>
      </c>
      <c r="X2269" t="s">
        <v>190</v>
      </c>
      <c r="Y2269" t="s">
        <v>89</v>
      </c>
      <c r="Z2269" t="s">
        <v>198</v>
      </c>
    </row>
    <row r="2270" spans="1:26" x14ac:dyDescent="0.25">
      <c r="A2270" s="147">
        <v>3940</v>
      </c>
      <c r="B2270" s="25">
        <v>43091</v>
      </c>
      <c r="C2270" t="s">
        <v>776</v>
      </c>
      <c r="D2270">
        <v>68</v>
      </c>
      <c r="E2270">
        <v>46</v>
      </c>
      <c r="F2270" t="s">
        <v>193</v>
      </c>
      <c r="G2270">
        <v>625212</v>
      </c>
      <c r="H2270">
        <v>13160</v>
      </c>
      <c r="I2270">
        <v>23.3</v>
      </c>
      <c r="J2270">
        <v>115</v>
      </c>
      <c r="K2270">
        <v>115</v>
      </c>
      <c r="L2270">
        <v>20.100000000000001</v>
      </c>
      <c r="M2270">
        <v>0.9333773087071241</v>
      </c>
      <c r="N2270">
        <v>5.1872999999999996</v>
      </c>
      <c r="O2270">
        <v>5.0406000000000004</v>
      </c>
      <c r="P2270">
        <v>0.89895961523483126</v>
      </c>
      <c r="Q2270">
        <v>0.88335150712672328</v>
      </c>
      <c r="R2270">
        <v>5.1356000000000002</v>
      </c>
      <c r="S2270">
        <v>8.8999999999999996E-2</v>
      </c>
      <c r="T2270">
        <v>0.09</v>
      </c>
      <c r="U2270">
        <v>8.4000000000000005E-2</v>
      </c>
      <c r="V2270">
        <v>8.4000000000000005E-2</v>
      </c>
      <c r="W2270" t="s">
        <v>148</v>
      </c>
      <c r="X2270" t="s">
        <v>190</v>
      </c>
      <c r="Y2270" t="s">
        <v>89</v>
      </c>
      <c r="Z2270" t="s">
        <v>198</v>
      </c>
    </row>
    <row r="2271" spans="1:26" x14ac:dyDescent="0.25">
      <c r="A2271" s="147">
        <v>3939</v>
      </c>
      <c r="B2271" s="25">
        <v>43091</v>
      </c>
      <c r="C2271" t="s">
        <v>479</v>
      </c>
      <c r="D2271">
        <v>68</v>
      </c>
      <c r="E2271">
        <v>46</v>
      </c>
      <c r="F2271" t="s">
        <v>193</v>
      </c>
      <c r="G2271">
        <v>625212</v>
      </c>
      <c r="H2271">
        <v>13160</v>
      </c>
      <c r="I2271">
        <v>23.4</v>
      </c>
      <c r="J2271">
        <v>115</v>
      </c>
      <c r="K2271">
        <v>115</v>
      </c>
      <c r="L2271">
        <v>20.100000000000001</v>
      </c>
      <c r="M2271">
        <v>0.9333773087071241</v>
      </c>
      <c r="N2271">
        <v>5.2397999999999998</v>
      </c>
      <c r="O2271">
        <v>5.3185000000000002</v>
      </c>
      <c r="P2271">
        <v>0.78562310148765468</v>
      </c>
      <c r="Q2271">
        <v>0.77671060830282734</v>
      </c>
      <c r="R2271">
        <v>5.1356000000000002</v>
      </c>
      <c r="S2271">
        <v>7.6999999999999999E-2</v>
      </c>
      <c r="T2271">
        <v>7.4999999999999997E-2</v>
      </c>
      <c r="U2271">
        <v>7.0999999999999994E-2</v>
      </c>
      <c r="V2271">
        <v>7.0999999999999994E-2</v>
      </c>
      <c r="W2271" t="s">
        <v>148</v>
      </c>
      <c r="X2271" t="s">
        <v>190</v>
      </c>
      <c r="Y2271" t="s">
        <v>89</v>
      </c>
      <c r="Z2271" t="s">
        <v>198</v>
      </c>
    </row>
    <row r="2272" spans="1:26" x14ac:dyDescent="0.25">
      <c r="A2272" s="147">
        <v>3938</v>
      </c>
      <c r="B2272" s="25">
        <v>43091</v>
      </c>
      <c r="C2272" t="s">
        <v>1020</v>
      </c>
      <c r="D2272">
        <v>68</v>
      </c>
      <c r="E2272">
        <v>46</v>
      </c>
      <c r="F2272" t="s">
        <v>193</v>
      </c>
      <c r="G2272">
        <v>625212</v>
      </c>
      <c r="H2272">
        <v>13160</v>
      </c>
      <c r="I2272">
        <v>23.4</v>
      </c>
      <c r="J2272">
        <v>115</v>
      </c>
      <c r="K2272">
        <v>115</v>
      </c>
      <c r="L2272">
        <v>20.100000000000001</v>
      </c>
      <c r="M2272">
        <v>0.9333773087071241</v>
      </c>
      <c r="N2272">
        <v>5.2882999999999996</v>
      </c>
      <c r="O2272">
        <v>5.1093999999999999</v>
      </c>
      <c r="P2272">
        <v>0.57665082950385538</v>
      </c>
      <c r="Q2272">
        <v>0.56709206324480088</v>
      </c>
      <c r="R2272">
        <v>5.1356000000000002</v>
      </c>
      <c r="S2272">
        <v>5.6000000000000001E-2</v>
      </c>
      <c r="T2272">
        <v>5.7000000000000002E-2</v>
      </c>
      <c r="U2272">
        <v>5.2999999999999999E-2</v>
      </c>
      <c r="V2272">
        <v>5.2999999999999999E-2</v>
      </c>
      <c r="W2272" t="s">
        <v>148</v>
      </c>
      <c r="X2272" t="s">
        <v>190</v>
      </c>
      <c r="Y2272" t="s">
        <v>89</v>
      </c>
      <c r="Z2272" t="s">
        <v>198</v>
      </c>
    </row>
    <row r="2273" spans="1:26" x14ac:dyDescent="0.25">
      <c r="A2273" s="147">
        <v>3937</v>
      </c>
      <c r="B2273" s="25">
        <v>43091</v>
      </c>
      <c r="C2273" t="s">
        <v>235</v>
      </c>
      <c r="D2273">
        <v>68</v>
      </c>
      <c r="E2273">
        <v>46</v>
      </c>
      <c r="F2273" t="s">
        <v>187</v>
      </c>
      <c r="G2273">
        <v>916148</v>
      </c>
      <c r="H2273">
        <v>13160</v>
      </c>
      <c r="I2273">
        <v>34.200000000000003</v>
      </c>
      <c r="J2273">
        <v>70</v>
      </c>
      <c r="K2273">
        <v>70</v>
      </c>
      <c r="L2273">
        <v>33.299999999999997</v>
      </c>
      <c r="M2273">
        <v>0.85861650485436891</v>
      </c>
      <c r="N2273">
        <v>5.3109000000000002</v>
      </c>
      <c r="O2273">
        <v>5.2088999999999999</v>
      </c>
      <c r="P2273">
        <v>0.34126431186229461</v>
      </c>
      <c r="Q2273">
        <v>0.35699999999999998</v>
      </c>
      <c r="R2273">
        <v>5.1356000000000002</v>
      </c>
      <c r="S2273">
        <v>3.3000000000000002E-2</v>
      </c>
      <c r="T2273">
        <v>3.5000000000000003E-2</v>
      </c>
      <c r="U2273">
        <v>2.9000000000000001E-2</v>
      </c>
      <c r="V2273">
        <v>2.9000000000000001E-2</v>
      </c>
      <c r="W2273" t="s">
        <v>148</v>
      </c>
      <c r="X2273" t="s">
        <v>190</v>
      </c>
      <c r="Y2273" t="s">
        <v>89</v>
      </c>
      <c r="Z2273" t="s">
        <v>207</v>
      </c>
    </row>
    <row r="2274" spans="1:26" x14ac:dyDescent="0.25">
      <c r="A2274" s="147">
        <v>3936</v>
      </c>
      <c r="B2274" s="25">
        <v>43091</v>
      </c>
      <c r="C2274" t="s">
        <v>333</v>
      </c>
      <c r="D2274">
        <v>68</v>
      </c>
      <c r="E2274">
        <v>50</v>
      </c>
      <c r="F2274" t="s">
        <v>193</v>
      </c>
      <c r="G2274">
        <v>625212</v>
      </c>
      <c r="H2274">
        <v>13160</v>
      </c>
      <c r="I2274">
        <v>23.2</v>
      </c>
      <c r="J2274">
        <v>115</v>
      </c>
      <c r="K2274">
        <v>115</v>
      </c>
      <c r="L2274">
        <v>20</v>
      </c>
      <c r="M2274">
        <v>0.93399339933993397</v>
      </c>
      <c r="N2274">
        <v>5.1683000000000003</v>
      </c>
      <c r="O2274">
        <v>5.1398999999999999</v>
      </c>
      <c r="P2274">
        <v>0.68432977646234139</v>
      </c>
      <c r="Q2274">
        <v>0.622</v>
      </c>
      <c r="R2274">
        <v>5.1356000000000002</v>
      </c>
      <c r="S2274">
        <v>6.8000000000000005E-2</v>
      </c>
      <c r="T2274">
        <v>6.2E-2</v>
      </c>
      <c r="U2274">
        <v>6.0999999999999999E-2</v>
      </c>
      <c r="V2274">
        <v>6.0999999999999999E-2</v>
      </c>
      <c r="W2274" t="s">
        <v>148</v>
      </c>
      <c r="X2274" t="s">
        <v>190</v>
      </c>
      <c r="Y2274" t="s">
        <v>89</v>
      </c>
      <c r="Z2274" t="s">
        <v>198</v>
      </c>
    </row>
    <row r="2275" spans="1:26" x14ac:dyDescent="0.25">
      <c r="A2275" s="147">
        <v>3935</v>
      </c>
      <c r="B2275" s="25">
        <v>43090</v>
      </c>
      <c r="C2275" t="s">
        <v>315</v>
      </c>
      <c r="D2275">
        <v>69.599999999999994</v>
      </c>
      <c r="E2275">
        <v>70.2</v>
      </c>
      <c r="F2275" t="s">
        <v>187</v>
      </c>
      <c r="G2275">
        <v>916148</v>
      </c>
      <c r="H2275">
        <v>13160</v>
      </c>
      <c r="I2275">
        <v>33.700000000000003</v>
      </c>
      <c r="J2275">
        <v>70</v>
      </c>
      <c r="K2275">
        <v>70</v>
      </c>
      <c r="L2275">
        <v>32.799999999999997</v>
      </c>
      <c r="M2275">
        <v>0.86122945830797315</v>
      </c>
      <c r="N2275">
        <v>5.3495999999999997</v>
      </c>
      <c r="O2275">
        <v>5.1759000000000004</v>
      </c>
      <c r="P2275">
        <v>0.28375380625896313</v>
      </c>
      <c r="Q2275">
        <v>0.27454040036932992</v>
      </c>
      <c r="R2275">
        <v>5.0903</v>
      </c>
      <c r="S2275">
        <v>2.7E-2</v>
      </c>
      <c r="T2275">
        <v>2.7E-2</v>
      </c>
      <c r="U2275">
        <v>2.3E-2</v>
      </c>
      <c r="V2275">
        <v>2.3E-2</v>
      </c>
      <c r="W2275" t="s">
        <v>148</v>
      </c>
      <c r="X2275" t="s">
        <v>190</v>
      </c>
      <c r="Y2275" t="s">
        <v>89</v>
      </c>
      <c r="Z2275" t="s">
        <v>207</v>
      </c>
    </row>
    <row r="2276" spans="1:26" x14ac:dyDescent="0.25">
      <c r="A2276" s="147">
        <v>3934</v>
      </c>
      <c r="B2276" s="25">
        <v>43090</v>
      </c>
      <c r="C2276" t="s">
        <v>258</v>
      </c>
      <c r="D2276">
        <v>69.3</v>
      </c>
      <c r="E2276">
        <v>37</v>
      </c>
      <c r="F2276" t="s">
        <v>187</v>
      </c>
      <c r="G2276">
        <v>916148</v>
      </c>
      <c r="H2276">
        <v>13160</v>
      </c>
      <c r="I2276">
        <v>34.299999999999997</v>
      </c>
      <c r="J2276">
        <v>71</v>
      </c>
      <c r="K2276">
        <v>71</v>
      </c>
      <c r="L2276">
        <v>33.299999999999997</v>
      </c>
      <c r="M2276">
        <v>0.85861650485436891</v>
      </c>
      <c r="N2276">
        <v>5.2832999999999997</v>
      </c>
      <c r="O2276">
        <v>5.1790000000000003</v>
      </c>
      <c r="P2276">
        <v>0.30099542266664042</v>
      </c>
      <c r="Q2276">
        <v>0.32557609571145119</v>
      </c>
      <c r="R2276">
        <v>5.0903</v>
      </c>
      <c r="S2276">
        <v>2.9000000000000001E-2</v>
      </c>
      <c r="T2276">
        <v>3.2000000000000001E-2</v>
      </c>
      <c r="U2276">
        <v>2.5999999999999999E-2</v>
      </c>
      <c r="V2276">
        <v>2.5999999999999999E-2</v>
      </c>
      <c r="W2276" t="s">
        <v>148</v>
      </c>
      <c r="X2276" t="s">
        <v>190</v>
      </c>
      <c r="Y2276" t="s">
        <v>89</v>
      </c>
      <c r="Z2276" t="s">
        <v>207</v>
      </c>
    </row>
    <row r="2277" spans="1:26" x14ac:dyDescent="0.25">
      <c r="A2277" s="147">
        <v>3933</v>
      </c>
      <c r="B2277" s="25">
        <v>43090</v>
      </c>
      <c r="C2277" t="s">
        <v>476</v>
      </c>
      <c r="D2277">
        <v>67.8</v>
      </c>
      <c r="E2277">
        <v>45</v>
      </c>
      <c r="F2277" t="s">
        <v>187</v>
      </c>
      <c r="G2277">
        <v>916148</v>
      </c>
      <c r="H2277">
        <v>13160</v>
      </c>
      <c r="I2277">
        <v>33</v>
      </c>
      <c r="J2277">
        <v>69.5</v>
      </c>
      <c r="K2277">
        <v>69.5</v>
      </c>
      <c r="L2277">
        <v>32.200000000000003</v>
      </c>
      <c r="M2277">
        <v>0.86438607208307883</v>
      </c>
      <c r="N2277">
        <v>5.2801</v>
      </c>
      <c r="O2277">
        <v>5.1783000000000001</v>
      </c>
      <c r="P2277">
        <v>0.26969451702257236</v>
      </c>
      <c r="Q2277">
        <v>0.29501345696717285</v>
      </c>
      <c r="R2277">
        <v>5.0903</v>
      </c>
      <c r="S2277">
        <v>2.5999999999999999E-2</v>
      </c>
      <c r="T2277">
        <v>2.9000000000000001E-2</v>
      </c>
      <c r="U2277">
        <v>2.4E-2</v>
      </c>
      <c r="V2277">
        <v>2.4E-2</v>
      </c>
      <c r="W2277" t="s">
        <v>148</v>
      </c>
      <c r="X2277" t="s">
        <v>190</v>
      </c>
      <c r="Y2277" t="s">
        <v>89</v>
      </c>
      <c r="Z2277" t="s">
        <v>207</v>
      </c>
    </row>
    <row r="2278" spans="1:26" x14ac:dyDescent="0.25">
      <c r="A2278" s="147">
        <v>3932</v>
      </c>
      <c r="B2278" s="25">
        <v>43090</v>
      </c>
      <c r="C2278" t="s">
        <v>263</v>
      </c>
      <c r="D2278">
        <v>67.8</v>
      </c>
      <c r="E2278">
        <v>45</v>
      </c>
      <c r="F2278" t="s">
        <v>193</v>
      </c>
      <c r="G2278">
        <v>625212</v>
      </c>
      <c r="H2278">
        <v>13160</v>
      </c>
      <c r="I2278">
        <v>22.3</v>
      </c>
      <c r="J2278">
        <v>114.5</v>
      </c>
      <c r="K2278">
        <v>114.5</v>
      </c>
      <c r="L2278">
        <v>19.100000000000001</v>
      </c>
      <c r="M2278">
        <v>0.93957503320053126</v>
      </c>
      <c r="N2278">
        <v>5.0876999999999999</v>
      </c>
      <c r="O2278">
        <v>5.1382000000000003</v>
      </c>
      <c r="P2278">
        <v>0.9195300866353654</v>
      </c>
      <c r="Q2278">
        <v>0.89837494843133014</v>
      </c>
      <c r="R2278">
        <v>5.0903</v>
      </c>
      <c r="S2278">
        <v>9.1999999999999998E-2</v>
      </c>
      <c r="T2278">
        <v>8.8999999999999996E-2</v>
      </c>
      <c r="U2278">
        <v>8.5000000000000006E-2</v>
      </c>
      <c r="V2278">
        <v>8.5000000000000006E-2</v>
      </c>
      <c r="W2278" t="s">
        <v>148</v>
      </c>
      <c r="X2278" t="s">
        <v>190</v>
      </c>
      <c r="Y2278" t="s">
        <v>89</v>
      </c>
      <c r="Z2278" t="s">
        <v>198</v>
      </c>
    </row>
    <row r="2279" spans="1:26" x14ac:dyDescent="0.25">
      <c r="A2279" s="147">
        <v>3931</v>
      </c>
      <c r="B2279" s="25">
        <v>43090</v>
      </c>
      <c r="C2279" t="s">
        <v>503</v>
      </c>
      <c r="D2279">
        <v>67.8</v>
      </c>
      <c r="E2279">
        <v>45</v>
      </c>
      <c r="F2279" t="s">
        <v>193</v>
      </c>
      <c r="G2279">
        <v>625212</v>
      </c>
      <c r="H2279">
        <v>13160</v>
      </c>
      <c r="I2279">
        <v>23.1</v>
      </c>
      <c r="J2279">
        <v>115</v>
      </c>
      <c r="K2279">
        <v>115</v>
      </c>
      <c r="L2279">
        <v>19.899999999999999</v>
      </c>
      <c r="M2279">
        <v>0.93461030383091148</v>
      </c>
      <c r="N2279">
        <v>5.2591000000000001</v>
      </c>
      <c r="O2279">
        <v>5.1806000000000001</v>
      </c>
      <c r="P2279">
        <v>0.8161972771742334</v>
      </c>
      <c r="Q2279">
        <v>0.79383690548690655</v>
      </c>
      <c r="R2279">
        <v>5.0903</v>
      </c>
      <c r="S2279">
        <v>7.9000000000000001E-2</v>
      </c>
      <c r="T2279">
        <v>7.8E-2</v>
      </c>
      <c r="U2279">
        <v>7.2999999999999995E-2</v>
      </c>
      <c r="V2279">
        <v>7.2999999999999995E-2</v>
      </c>
      <c r="W2279" t="s">
        <v>148</v>
      </c>
      <c r="X2279" t="s">
        <v>190</v>
      </c>
      <c r="Y2279" t="s">
        <v>89</v>
      </c>
      <c r="Z2279" t="s">
        <v>198</v>
      </c>
    </row>
    <row r="2280" spans="1:26" x14ac:dyDescent="0.25">
      <c r="A2280" s="147">
        <v>3930</v>
      </c>
      <c r="B2280" s="25">
        <v>43090</v>
      </c>
      <c r="C2280" t="s">
        <v>950</v>
      </c>
      <c r="D2280">
        <v>67.8</v>
      </c>
      <c r="E2280">
        <v>45</v>
      </c>
      <c r="F2280" t="s">
        <v>193</v>
      </c>
      <c r="G2280">
        <v>625212</v>
      </c>
      <c r="H2280">
        <v>13160</v>
      </c>
      <c r="I2280">
        <v>22.3</v>
      </c>
      <c r="J2280">
        <v>115</v>
      </c>
      <c r="K2280">
        <v>115</v>
      </c>
      <c r="L2280">
        <v>19.100000000000001</v>
      </c>
      <c r="M2280">
        <v>0.93957503320053126</v>
      </c>
      <c r="N2280">
        <v>5.1961000000000004</v>
      </c>
      <c r="O2280">
        <v>5.1672000000000002</v>
      </c>
      <c r="P2280">
        <v>0.82683554996758546</v>
      </c>
      <c r="Q2280">
        <v>0.85269001827004309</v>
      </c>
      <c r="R2280">
        <v>5.0903</v>
      </c>
      <c r="S2280">
        <v>8.1000000000000003E-2</v>
      </c>
      <c r="T2280">
        <v>8.4000000000000005E-2</v>
      </c>
      <c r="U2280">
        <v>7.8E-2</v>
      </c>
      <c r="V2280">
        <v>7.8E-2</v>
      </c>
      <c r="W2280" t="s">
        <v>148</v>
      </c>
      <c r="X2280" t="s">
        <v>190</v>
      </c>
      <c r="Y2280" t="s">
        <v>89</v>
      </c>
      <c r="Z2280" t="s">
        <v>198</v>
      </c>
    </row>
    <row r="2281" spans="1:26" x14ac:dyDescent="0.25">
      <c r="A2281" s="147">
        <v>3929</v>
      </c>
      <c r="B2281" s="25">
        <v>43090</v>
      </c>
      <c r="C2281" t="s">
        <v>463</v>
      </c>
      <c r="D2281">
        <v>67.8</v>
      </c>
      <c r="E2281">
        <v>45</v>
      </c>
      <c r="F2281" t="s">
        <v>193</v>
      </c>
      <c r="G2281">
        <v>625212</v>
      </c>
      <c r="H2281">
        <v>13160</v>
      </c>
      <c r="I2281">
        <v>22.3</v>
      </c>
      <c r="J2281">
        <v>115</v>
      </c>
      <c r="K2281">
        <v>115</v>
      </c>
      <c r="L2281">
        <v>19.100000000000001</v>
      </c>
      <c r="M2281">
        <v>0.93957503320053126</v>
      </c>
      <c r="N2281">
        <v>5.2176</v>
      </c>
      <c r="O2281">
        <v>5.3018000000000001</v>
      </c>
      <c r="P2281">
        <v>0.8097565958784354</v>
      </c>
      <c r="Q2281">
        <v>0.8019932027581872</v>
      </c>
      <c r="R2281">
        <v>5.0903</v>
      </c>
      <c r="S2281">
        <v>7.9000000000000001E-2</v>
      </c>
      <c r="T2281">
        <v>7.6999999999999999E-2</v>
      </c>
      <c r="U2281">
        <v>7.2999999999999995E-2</v>
      </c>
      <c r="V2281">
        <v>7.2999999999999995E-2</v>
      </c>
      <c r="W2281" t="s">
        <v>148</v>
      </c>
      <c r="X2281" t="s">
        <v>190</v>
      </c>
      <c r="Y2281" t="s">
        <v>89</v>
      </c>
      <c r="Z2281" t="s">
        <v>198</v>
      </c>
    </row>
    <row r="2282" spans="1:26" x14ac:dyDescent="0.25">
      <c r="A2282" s="147">
        <v>3928</v>
      </c>
      <c r="B2282" s="25">
        <v>43090</v>
      </c>
      <c r="C2282" t="s">
        <v>1019</v>
      </c>
      <c r="D2282">
        <v>67.8</v>
      </c>
      <c r="E2282">
        <v>45</v>
      </c>
      <c r="F2282" t="s">
        <v>187</v>
      </c>
      <c r="G2282">
        <v>916148</v>
      </c>
      <c r="H2282">
        <v>13160</v>
      </c>
      <c r="I2282">
        <v>33.700000000000003</v>
      </c>
      <c r="J2282">
        <v>70</v>
      </c>
      <c r="K2282">
        <v>70</v>
      </c>
      <c r="L2282">
        <v>32.799999999999997</v>
      </c>
      <c r="M2282">
        <v>0.86122945830797315</v>
      </c>
      <c r="N2282">
        <v>5.1436999999999999</v>
      </c>
      <c r="O2282">
        <v>5.2005999999999997</v>
      </c>
      <c r="P2282">
        <v>0.32335697306642047</v>
      </c>
      <c r="Q2282">
        <v>0.33715065909671332</v>
      </c>
      <c r="R2282">
        <v>5.0903</v>
      </c>
      <c r="S2282">
        <v>3.2000000000000001E-2</v>
      </c>
      <c r="T2282">
        <v>3.3000000000000002E-2</v>
      </c>
      <c r="U2282">
        <v>2.8000000000000001E-2</v>
      </c>
      <c r="V2282">
        <v>2.8000000000000001E-2</v>
      </c>
      <c r="W2282" t="s">
        <v>148</v>
      </c>
      <c r="X2282" t="s">
        <v>190</v>
      </c>
      <c r="Y2282" t="s">
        <v>89</v>
      </c>
      <c r="Z2282" t="s">
        <v>207</v>
      </c>
    </row>
    <row r="2283" spans="1:26" x14ac:dyDescent="0.25">
      <c r="A2283" s="147">
        <v>3927</v>
      </c>
      <c r="B2283" s="25">
        <v>43089</v>
      </c>
      <c r="C2283" t="s">
        <v>371</v>
      </c>
      <c r="D2283">
        <v>68.7</v>
      </c>
      <c r="E2283">
        <v>54</v>
      </c>
      <c r="F2283" t="s">
        <v>193</v>
      </c>
      <c r="G2283">
        <v>625212</v>
      </c>
      <c r="H2283">
        <v>13160</v>
      </c>
      <c r="I2283">
        <v>22.3</v>
      </c>
      <c r="J2283">
        <v>115</v>
      </c>
      <c r="K2283">
        <v>115</v>
      </c>
      <c r="L2283">
        <v>19.100000000000001</v>
      </c>
      <c r="M2283">
        <v>0.93957503320053126</v>
      </c>
      <c r="N2283">
        <v>5.2915000000000001</v>
      </c>
      <c r="O2283">
        <v>5.2076000000000002</v>
      </c>
      <c r="P2283">
        <v>0.60070658237262931</v>
      </c>
      <c r="Q2283">
        <v>0.58098921532168091</v>
      </c>
      <c r="R2283">
        <v>5.1090999999999998</v>
      </c>
      <c r="S2283">
        <v>5.8000000000000003E-2</v>
      </c>
      <c r="T2283">
        <v>5.7000000000000002E-2</v>
      </c>
      <c r="U2283">
        <v>5.3999999999999999E-2</v>
      </c>
      <c r="V2283">
        <v>5.3999999999999999E-2</v>
      </c>
      <c r="W2283" t="s">
        <v>148</v>
      </c>
      <c r="X2283" t="s">
        <v>190</v>
      </c>
      <c r="Y2283" t="s">
        <v>89</v>
      </c>
      <c r="Z2283" t="s">
        <v>198</v>
      </c>
    </row>
    <row r="2284" spans="1:26" x14ac:dyDescent="0.25">
      <c r="A2284" s="147">
        <v>3926</v>
      </c>
      <c r="B2284" s="25">
        <v>43089</v>
      </c>
      <c r="C2284" t="s">
        <v>669</v>
      </c>
      <c r="D2284">
        <v>68.7</v>
      </c>
      <c r="E2284">
        <v>54</v>
      </c>
      <c r="F2284" t="s">
        <v>187</v>
      </c>
      <c r="G2284">
        <v>916148</v>
      </c>
      <c r="H2284">
        <v>13160</v>
      </c>
      <c r="I2284">
        <v>33.700000000000003</v>
      </c>
      <c r="J2284">
        <v>70.5</v>
      </c>
      <c r="K2284">
        <v>70.5</v>
      </c>
      <c r="L2284">
        <v>32.799999999999997</v>
      </c>
      <c r="M2284">
        <v>0.86122945830797315</v>
      </c>
      <c r="N2284">
        <v>5.1757999999999997</v>
      </c>
      <c r="O2284">
        <v>5.2004000000000001</v>
      </c>
      <c r="P2284">
        <v>0.27352488696639332</v>
      </c>
      <c r="Q2284">
        <v>0.25446751874106988</v>
      </c>
      <c r="R2284">
        <v>5.1090999999999998</v>
      </c>
      <c r="S2284">
        <v>2.7E-2</v>
      </c>
      <c r="T2284">
        <v>2.5000000000000001E-2</v>
      </c>
      <c r="U2284">
        <v>2.1999999999999999E-2</v>
      </c>
      <c r="V2284">
        <v>2.1999999999999999E-2</v>
      </c>
      <c r="W2284" t="s">
        <v>148</v>
      </c>
      <c r="X2284" t="s">
        <v>190</v>
      </c>
      <c r="Y2284" t="s">
        <v>89</v>
      </c>
      <c r="Z2284" t="s">
        <v>207</v>
      </c>
    </row>
    <row r="2285" spans="1:26" x14ac:dyDescent="0.25">
      <c r="A2285" s="147">
        <v>3925</v>
      </c>
      <c r="B2285" s="25">
        <v>43089</v>
      </c>
      <c r="C2285" t="s">
        <v>462</v>
      </c>
      <c r="D2285">
        <v>68.7</v>
      </c>
      <c r="E2285">
        <v>54</v>
      </c>
      <c r="F2285" t="s">
        <v>187</v>
      </c>
      <c r="G2285">
        <v>916148</v>
      </c>
      <c r="H2285">
        <v>13160</v>
      </c>
      <c r="I2285">
        <v>34</v>
      </c>
      <c r="J2285">
        <v>70</v>
      </c>
      <c r="K2285">
        <v>70</v>
      </c>
      <c r="L2285">
        <v>33.1</v>
      </c>
      <c r="M2285">
        <v>0.85965978128797083</v>
      </c>
      <c r="N2285">
        <v>5.2992999999999997</v>
      </c>
      <c r="O2285">
        <v>5.2430000000000003</v>
      </c>
      <c r="P2285">
        <v>0.38377424595329901</v>
      </c>
      <c r="Q2285">
        <v>0.32838660429429845</v>
      </c>
      <c r="R2285">
        <v>5.1090999999999998</v>
      </c>
      <c r="S2285">
        <v>3.6999999999999998E-2</v>
      </c>
      <c r="T2285">
        <v>3.2000000000000001E-2</v>
      </c>
      <c r="U2285">
        <v>0.03</v>
      </c>
      <c r="V2285">
        <v>0.03</v>
      </c>
      <c r="W2285" t="s">
        <v>148</v>
      </c>
      <c r="X2285" t="s">
        <v>190</v>
      </c>
      <c r="Y2285" t="s">
        <v>89</v>
      </c>
      <c r="Z2285" t="s">
        <v>207</v>
      </c>
    </row>
    <row r="2286" spans="1:26" x14ac:dyDescent="0.25">
      <c r="A2286" s="147">
        <v>3924</v>
      </c>
      <c r="B2286" s="25">
        <v>43089</v>
      </c>
      <c r="C2286" t="s">
        <v>1018</v>
      </c>
      <c r="D2286">
        <v>68.7</v>
      </c>
      <c r="E2286">
        <v>54</v>
      </c>
      <c r="F2286" t="s">
        <v>193</v>
      </c>
      <c r="G2286">
        <v>625212</v>
      </c>
      <c r="H2286">
        <v>13160</v>
      </c>
      <c r="I2286">
        <v>22.3</v>
      </c>
      <c r="J2286">
        <v>115</v>
      </c>
      <c r="K2286">
        <v>115</v>
      </c>
      <c r="L2286">
        <v>19.100000000000001</v>
      </c>
      <c r="M2286">
        <v>0.93957503320053126</v>
      </c>
      <c r="N2286">
        <v>5.3074000000000003</v>
      </c>
      <c r="O2286">
        <v>5.0983999999999998</v>
      </c>
      <c r="P2286">
        <v>0.94199999999999995</v>
      </c>
      <c r="Q2286">
        <v>0.88900000000000001</v>
      </c>
      <c r="R2286">
        <v>5.1090999999999998</v>
      </c>
      <c r="S2286">
        <v>9.0999999999999998E-2</v>
      </c>
      <c r="T2286">
        <v>8.8999999999999996E-2</v>
      </c>
      <c r="U2286">
        <v>8.5000000000000006E-2</v>
      </c>
      <c r="V2286">
        <v>8.5000000000000006E-2</v>
      </c>
      <c r="W2286" t="s">
        <v>148</v>
      </c>
      <c r="X2286" t="s">
        <v>190</v>
      </c>
      <c r="Y2286" t="s">
        <v>89</v>
      </c>
      <c r="Z2286" t="s">
        <v>198</v>
      </c>
    </row>
    <row r="2287" spans="1:26" x14ac:dyDescent="0.25">
      <c r="A2287" s="147">
        <v>3923</v>
      </c>
      <c r="B2287" s="25">
        <v>43089</v>
      </c>
      <c r="C2287" t="s">
        <v>440</v>
      </c>
      <c r="D2287">
        <v>68.7</v>
      </c>
      <c r="E2287">
        <v>54</v>
      </c>
      <c r="F2287" t="s">
        <v>187</v>
      </c>
      <c r="G2287">
        <v>916148</v>
      </c>
      <c r="H2287">
        <v>13160</v>
      </c>
      <c r="I2287">
        <v>33.9</v>
      </c>
      <c r="J2287">
        <v>70</v>
      </c>
      <c r="K2287">
        <v>70</v>
      </c>
      <c r="L2287">
        <v>33</v>
      </c>
      <c r="M2287">
        <v>0.86018237082066873</v>
      </c>
      <c r="N2287">
        <v>5.1492000000000004</v>
      </c>
      <c r="O2287">
        <v>5.2173999999999996</v>
      </c>
      <c r="P2287">
        <v>0.32251159695445386</v>
      </c>
      <c r="Q2287">
        <v>0.36199999999999999</v>
      </c>
      <c r="R2287">
        <v>5.1090999999999998</v>
      </c>
      <c r="S2287">
        <v>3.2000000000000001E-2</v>
      </c>
      <c r="T2287">
        <v>3.5000000000000003E-2</v>
      </c>
      <c r="U2287">
        <v>2.9000000000000001E-2</v>
      </c>
      <c r="V2287">
        <v>2.9000000000000001E-2</v>
      </c>
      <c r="W2287" t="s">
        <v>148</v>
      </c>
      <c r="X2287" t="s">
        <v>190</v>
      </c>
      <c r="Y2287" t="s">
        <v>89</v>
      </c>
      <c r="Z2287" t="s">
        <v>207</v>
      </c>
    </row>
    <row r="2288" spans="1:26" x14ac:dyDescent="0.25">
      <c r="A2288" s="147">
        <v>3922</v>
      </c>
      <c r="B2288" s="25">
        <v>43089</v>
      </c>
      <c r="C2288" t="s">
        <v>502</v>
      </c>
      <c r="D2288">
        <v>68.7</v>
      </c>
      <c r="E2288">
        <v>54</v>
      </c>
      <c r="F2288" t="s">
        <v>187</v>
      </c>
      <c r="G2288">
        <v>916148</v>
      </c>
      <c r="H2288">
        <v>13160</v>
      </c>
      <c r="I2288">
        <v>33.700000000000003</v>
      </c>
      <c r="J2288">
        <v>70</v>
      </c>
      <c r="K2288">
        <v>70</v>
      </c>
      <c r="L2288">
        <v>32.799999999999997</v>
      </c>
      <c r="M2288">
        <v>0.86122945830797315</v>
      </c>
      <c r="N2288">
        <v>5.1632999999999996</v>
      </c>
      <c r="O2288">
        <v>5.0724</v>
      </c>
      <c r="P2288">
        <v>0.40424340881955723</v>
      </c>
      <c r="Q2288">
        <v>0.40705486289170301</v>
      </c>
      <c r="R2288">
        <v>5.1090999999999998</v>
      </c>
      <c r="S2288">
        <v>0.04</v>
      </c>
      <c r="T2288">
        <v>4.1000000000000002E-2</v>
      </c>
      <c r="U2288">
        <v>3.5000000000000003E-2</v>
      </c>
      <c r="V2288">
        <v>3.5000000000000003E-2</v>
      </c>
      <c r="W2288" t="s">
        <v>148</v>
      </c>
      <c r="X2288" t="s">
        <v>190</v>
      </c>
      <c r="Y2288" t="s">
        <v>89</v>
      </c>
      <c r="Z2288" t="s">
        <v>207</v>
      </c>
    </row>
    <row r="2289" spans="1:26" x14ac:dyDescent="0.25">
      <c r="A2289" s="147">
        <v>3921</v>
      </c>
      <c r="B2289" s="25">
        <v>43089</v>
      </c>
      <c r="C2289" t="s">
        <v>460</v>
      </c>
      <c r="D2289">
        <v>68.7</v>
      </c>
      <c r="E2289">
        <v>54</v>
      </c>
      <c r="F2289" t="s">
        <v>187</v>
      </c>
      <c r="G2289">
        <v>916148</v>
      </c>
      <c r="H2289">
        <v>13160</v>
      </c>
      <c r="I2289">
        <v>33.9</v>
      </c>
      <c r="J2289">
        <v>70.5</v>
      </c>
      <c r="K2289">
        <v>70.5</v>
      </c>
      <c r="L2289">
        <v>33</v>
      </c>
      <c r="M2289">
        <v>0.86018237082066873</v>
      </c>
      <c r="N2289">
        <v>5.29</v>
      </c>
      <c r="O2289">
        <v>5.1073000000000004</v>
      </c>
      <c r="P2289">
        <v>0.27956000078291682</v>
      </c>
      <c r="Q2289">
        <v>0.24991192186490774</v>
      </c>
      <c r="R2289">
        <v>5.1090999999999998</v>
      </c>
      <c r="S2289">
        <v>2.7E-2</v>
      </c>
      <c r="T2289">
        <v>2.5000000000000001E-2</v>
      </c>
      <c r="U2289">
        <v>2.1999999999999999E-2</v>
      </c>
      <c r="V2289">
        <v>2.1999999999999999E-2</v>
      </c>
      <c r="W2289" t="s">
        <v>148</v>
      </c>
      <c r="X2289" t="s">
        <v>190</v>
      </c>
      <c r="Y2289" t="s">
        <v>89</v>
      </c>
      <c r="Z2289" t="s">
        <v>207</v>
      </c>
    </row>
    <row r="2290" spans="1:26" x14ac:dyDescent="0.25">
      <c r="A2290" s="147">
        <v>3920</v>
      </c>
      <c r="B2290" s="25">
        <v>43089</v>
      </c>
      <c r="C2290" t="s">
        <v>264</v>
      </c>
      <c r="D2290">
        <v>68.7</v>
      </c>
      <c r="E2290">
        <v>54</v>
      </c>
      <c r="F2290" t="s">
        <v>187</v>
      </c>
      <c r="G2290">
        <v>916148</v>
      </c>
      <c r="H2290">
        <v>13160</v>
      </c>
      <c r="I2290">
        <v>34</v>
      </c>
      <c r="J2290">
        <v>70</v>
      </c>
      <c r="K2290">
        <v>70</v>
      </c>
      <c r="L2290">
        <v>33.1</v>
      </c>
      <c r="M2290">
        <v>0.85965978128797083</v>
      </c>
      <c r="N2290">
        <v>5.1262999999999996</v>
      </c>
      <c r="O2290">
        <v>5.1571999999999996</v>
      </c>
      <c r="P2290">
        <v>0.35117828971834569</v>
      </c>
      <c r="Q2290">
        <v>0.33310680941848858</v>
      </c>
      <c r="R2290">
        <v>5.1090999999999998</v>
      </c>
      <c r="S2290">
        <v>3.5000000000000003E-2</v>
      </c>
      <c r="T2290">
        <v>3.3000000000000002E-2</v>
      </c>
      <c r="U2290">
        <v>2.9000000000000001E-2</v>
      </c>
      <c r="V2290">
        <v>2.9000000000000001E-2</v>
      </c>
      <c r="W2290" t="s">
        <v>148</v>
      </c>
      <c r="X2290" t="s">
        <v>190</v>
      </c>
      <c r="Y2290" t="s">
        <v>89</v>
      </c>
      <c r="Z2290" t="s">
        <v>207</v>
      </c>
    </row>
    <row r="2291" spans="1:26" x14ac:dyDescent="0.25">
      <c r="A2291" s="147">
        <v>3919</v>
      </c>
      <c r="B2291" s="25">
        <v>43089</v>
      </c>
      <c r="C2291" t="s">
        <v>841</v>
      </c>
      <c r="D2291">
        <v>68.7</v>
      </c>
      <c r="E2291">
        <v>54</v>
      </c>
      <c r="F2291" t="s">
        <v>193</v>
      </c>
      <c r="G2291">
        <v>625212</v>
      </c>
      <c r="H2291">
        <v>13160</v>
      </c>
      <c r="I2291">
        <v>22.3</v>
      </c>
      <c r="J2291">
        <v>115</v>
      </c>
      <c r="K2291">
        <v>115</v>
      </c>
      <c r="L2291">
        <v>19.100000000000001</v>
      </c>
      <c r="M2291">
        <v>0.93957503320053126</v>
      </c>
      <c r="N2291">
        <v>5.1798000000000002</v>
      </c>
      <c r="O2291">
        <v>5.2603999999999997</v>
      </c>
      <c r="P2291">
        <v>0.87190072615529168</v>
      </c>
      <c r="Q2291">
        <v>0.91635630541582669</v>
      </c>
      <c r="R2291">
        <v>5.1090999999999998</v>
      </c>
      <c r="S2291">
        <v>8.5999999999999993E-2</v>
      </c>
      <c r="T2291">
        <v>8.8999999999999996E-2</v>
      </c>
      <c r="U2291">
        <v>8.2000000000000003E-2</v>
      </c>
      <c r="V2291">
        <v>8.2000000000000003E-2</v>
      </c>
      <c r="W2291" t="s">
        <v>148</v>
      </c>
      <c r="X2291" t="s">
        <v>190</v>
      </c>
      <c r="Y2291" t="s">
        <v>89</v>
      </c>
      <c r="Z2291" t="s">
        <v>198</v>
      </c>
    </row>
    <row r="2292" spans="1:26" x14ac:dyDescent="0.25">
      <c r="A2292" s="147">
        <v>3918</v>
      </c>
      <c r="B2292" s="25">
        <v>43089</v>
      </c>
      <c r="C2292" t="s">
        <v>283</v>
      </c>
      <c r="D2292">
        <v>68.7</v>
      </c>
      <c r="E2292">
        <v>54</v>
      </c>
      <c r="F2292" t="s">
        <v>193</v>
      </c>
      <c r="G2292">
        <v>625212</v>
      </c>
      <c r="H2292">
        <v>13160</v>
      </c>
      <c r="I2292">
        <v>22.4</v>
      </c>
      <c r="J2292">
        <v>115</v>
      </c>
      <c r="K2292">
        <v>115</v>
      </c>
      <c r="L2292">
        <v>19.2</v>
      </c>
      <c r="M2292">
        <v>0.93895155938951569</v>
      </c>
      <c r="N2292">
        <v>5.3208000000000002</v>
      </c>
      <c r="O2292">
        <v>5.1875999999999998</v>
      </c>
      <c r="P2292">
        <v>0.30201640210604608</v>
      </c>
      <c r="Q2292">
        <v>0.31476306981660174</v>
      </c>
      <c r="R2292">
        <v>5.1090999999999998</v>
      </c>
      <c r="S2292">
        <v>2.9000000000000001E-2</v>
      </c>
      <c r="T2292">
        <v>3.1E-2</v>
      </c>
      <c r="U2292">
        <v>2.8000000000000001E-2</v>
      </c>
      <c r="V2292">
        <v>2.8000000000000001E-2</v>
      </c>
      <c r="W2292" t="s">
        <v>148</v>
      </c>
      <c r="X2292" t="s">
        <v>190</v>
      </c>
      <c r="Y2292" t="s">
        <v>89</v>
      </c>
      <c r="Z2292" t="s">
        <v>198</v>
      </c>
    </row>
    <row r="2293" spans="1:26" x14ac:dyDescent="0.25">
      <c r="A2293" s="147">
        <v>3917</v>
      </c>
      <c r="B2293" s="25">
        <v>43088</v>
      </c>
      <c r="C2293" t="s">
        <v>229</v>
      </c>
      <c r="D2293">
        <v>71.8</v>
      </c>
      <c r="E2293">
        <v>58</v>
      </c>
      <c r="F2293" t="s">
        <v>193</v>
      </c>
      <c r="G2293">
        <v>625212</v>
      </c>
      <c r="H2293">
        <v>13160</v>
      </c>
      <c r="I2293">
        <v>22.5</v>
      </c>
      <c r="J2293">
        <v>114</v>
      </c>
      <c r="K2293">
        <v>114</v>
      </c>
      <c r="L2293">
        <v>19.399999999999999</v>
      </c>
      <c r="M2293">
        <v>0.9377070907886017</v>
      </c>
      <c r="N2293">
        <v>5.2704000000000004</v>
      </c>
      <c r="O2293">
        <v>5.1155999999999997</v>
      </c>
      <c r="P2293">
        <v>0.89248832139520395</v>
      </c>
      <c r="Q2293">
        <v>0.83640298972282778</v>
      </c>
      <c r="R2293">
        <v>5.1375999999999999</v>
      </c>
      <c r="S2293">
        <v>8.6999999999999994E-2</v>
      </c>
      <c r="T2293">
        <v>8.4000000000000005E-2</v>
      </c>
      <c r="U2293">
        <v>0.08</v>
      </c>
      <c r="V2293">
        <v>0.08</v>
      </c>
      <c r="W2293" t="s">
        <v>148</v>
      </c>
      <c r="X2293" t="s">
        <v>190</v>
      </c>
      <c r="Y2293" t="s">
        <v>89</v>
      </c>
      <c r="Z2293" t="s">
        <v>198</v>
      </c>
    </row>
    <row r="2294" spans="1:26" x14ac:dyDescent="0.25">
      <c r="A2294" s="147">
        <v>3915</v>
      </c>
      <c r="B2294" s="25">
        <v>43088</v>
      </c>
      <c r="C2294" t="s">
        <v>664</v>
      </c>
      <c r="D2294">
        <v>71.8</v>
      </c>
      <c r="E2294">
        <v>58</v>
      </c>
      <c r="F2294" t="s">
        <v>193</v>
      </c>
      <c r="G2294">
        <v>625212</v>
      </c>
      <c r="H2294">
        <v>13160</v>
      </c>
      <c r="I2294">
        <v>22.5</v>
      </c>
      <c r="J2294">
        <v>114.5</v>
      </c>
      <c r="K2294">
        <v>114.5</v>
      </c>
      <c r="L2294">
        <v>19.3</v>
      </c>
      <c r="M2294">
        <v>0.93832891246684347</v>
      </c>
      <c r="N2294">
        <v>5.2196999999999996</v>
      </c>
      <c r="O2294">
        <v>5.2664</v>
      </c>
      <c r="P2294">
        <v>0.7924645748987853</v>
      </c>
      <c r="Q2294">
        <v>0.78930395515415752</v>
      </c>
      <c r="R2294">
        <v>5.1375999999999999</v>
      </c>
      <c r="S2294">
        <v>7.8E-2</v>
      </c>
      <c r="T2294">
        <v>7.6999999999999999E-2</v>
      </c>
      <c r="U2294">
        <v>7.2999999999999995E-2</v>
      </c>
      <c r="V2294">
        <v>7.2999999999999995E-2</v>
      </c>
      <c r="W2294" t="s">
        <v>148</v>
      </c>
      <c r="X2294" t="s">
        <v>190</v>
      </c>
      <c r="Y2294" t="s">
        <v>89</v>
      </c>
      <c r="Z2294" t="s">
        <v>198</v>
      </c>
    </row>
    <row r="2295" spans="1:26" x14ac:dyDescent="0.25">
      <c r="A2295" s="147">
        <v>3914</v>
      </c>
      <c r="B2295" s="25">
        <v>43088</v>
      </c>
      <c r="C2295" t="s">
        <v>1006</v>
      </c>
      <c r="D2295">
        <v>71.8</v>
      </c>
      <c r="E2295">
        <v>58</v>
      </c>
      <c r="F2295" t="s">
        <v>193</v>
      </c>
      <c r="G2295">
        <v>625212</v>
      </c>
      <c r="H2295">
        <v>13160</v>
      </c>
      <c r="I2295">
        <v>22.5</v>
      </c>
      <c r="J2295">
        <v>114</v>
      </c>
      <c r="K2295">
        <v>114</v>
      </c>
      <c r="L2295">
        <v>19.399999999999999</v>
      </c>
      <c r="M2295">
        <v>0.9377070907886017</v>
      </c>
      <c r="N2295">
        <v>5.1692</v>
      </c>
      <c r="O2295">
        <v>5.1943999999999999</v>
      </c>
      <c r="P2295">
        <v>0.87535113671753351</v>
      </c>
      <c r="Q2295">
        <v>0.89983961382746802</v>
      </c>
      <c r="R2295">
        <v>5.1375999999999999</v>
      </c>
      <c r="S2295">
        <v>8.6999999999999994E-2</v>
      </c>
      <c r="T2295">
        <v>8.8999999999999996E-2</v>
      </c>
      <c r="U2295">
        <v>8.3000000000000004E-2</v>
      </c>
      <c r="V2295">
        <v>8.3000000000000004E-2</v>
      </c>
      <c r="W2295" t="s">
        <v>148</v>
      </c>
      <c r="X2295" t="s">
        <v>190</v>
      </c>
      <c r="Y2295" t="s">
        <v>89</v>
      </c>
      <c r="Z2295" t="s">
        <v>198</v>
      </c>
    </row>
    <row r="2296" spans="1:26" x14ac:dyDescent="0.25">
      <c r="A2296" s="147">
        <v>3916</v>
      </c>
      <c r="B2296" s="25">
        <v>43088</v>
      </c>
      <c r="C2296" t="s">
        <v>680</v>
      </c>
      <c r="D2296">
        <v>71.8</v>
      </c>
      <c r="E2296">
        <v>58</v>
      </c>
      <c r="F2296" t="s">
        <v>187</v>
      </c>
      <c r="G2296">
        <v>916148</v>
      </c>
      <c r="H2296">
        <v>13160</v>
      </c>
      <c r="I2296">
        <v>34.1</v>
      </c>
      <c r="J2296">
        <v>72.5</v>
      </c>
      <c r="K2296">
        <v>72.5</v>
      </c>
      <c r="L2296">
        <v>33</v>
      </c>
      <c r="M2296">
        <v>0.86018237082066873</v>
      </c>
      <c r="N2296">
        <v>5.3009000000000004</v>
      </c>
      <c r="O2296">
        <v>5.1996000000000002</v>
      </c>
      <c r="P2296">
        <v>0.24762846465275615</v>
      </c>
      <c r="Q2296">
        <v>0.23277561507318598</v>
      </c>
      <c r="R2296">
        <v>5.1375999999999999</v>
      </c>
      <c r="S2296">
        <v>2.4E-2</v>
      </c>
      <c r="T2296">
        <v>2.3E-2</v>
      </c>
      <c r="U2296">
        <v>0.02</v>
      </c>
      <c r="V2296">
        <v>0.02</v>
      </c>
      <c r="W2296" t="s">
        <v>148</v>
      </c>
      <c r="X2296" t="s">
        <v>190</v>
      </c>
      <c r="Y2296" t="s">
        <v>89</v>
      </c>
      <c r="Z2296" t="s">
        <v>207</v>
      </c>
    </row>
    <row r="2297" spans="1:26" x14ac:dyDescent="0.25">
      <c r="A2297" s="147">
        <v>3913</v>
      </c>
      <c r="B2297" s="25">
        <v>43088</v>
      </c>
      <c r="C2297" t="s">
        <v>1004</v>
      </c>
      <c r="D2297">
        <v>71.400000000000006</v>
      </c>
      <c r="E2297">
        <v>54</v>
      </c>
      <c r="F2297" t="s">
        <v>187</v>
      </c>
      <c r="G2297">
        <v>916148</v>
      </c>
      <c r="H2297">
        <v>13160</v>
      </c>
      <c r="I2297">
        <v>34</v>
      </c>
      <c r="J2297">
        <v>72</v>
      </c>
      <c r="K2297">
        <v>72</v>
      </c>
      <c r="L2297">
        <v>32.9</v>
      </c>
      <c r="M2297">
        <v>0.86070559610705588</v>
      </c>
      <c r="N2297">
        <v>5.2754000000000003</v>
      </c>
      <c r="O2297">
        <v>5.2483000000000004</v>
      </c>
      <c r="P2297">
        <v>0.39019230769230773</v>
      </c>
      <c r="Q2297">
        <v>0.33711051853005297</v>
      </c>
      <c r="R2297">
        <v>5.1375999999999999</v>
      </c>
      <c r="S2297">
        <v>3.7999999999999999E-2</v>
      </c>
      <c r="T2297">
        <v>3.3000000000000002E-2</v>
      </c>
      <c r="U2297">
        <v>3.1E-2</v>
      </c>
      <c r="V2297">
        <v>3.1E-2</v>
      </c>
      <c r="W2297" t="s">
        <v>148</v>
      </c>
      <c r="X2297" t="s">
        <v>190</v>
      </c>
      <c r="Y2297" t="s">
        <v>89</v>
      </c>
      <c r="Z2297" t="s">
        <v>207</v>
      </c>
    </row>
    <row r="2298" spans="1:26" x14ac:dyDescent="0.25">
      <c r="A2298" s="147">
        <v>3912</v>
      </c>
      <c r="B2298" s="25">
        <v>43088</v>
      </c>
      <c r="C2298" t="s">
        <v>1017</v>
      </c>
      <c r="D2298">
        <v>71.7</v>
      </c>
      <c r="E2298">
        <v>58</v>
      </c>
      <c r="F2298" t="s">
        <v>193</v>
      </c>
      <c r="G2298">
        <v>625212</v>
      </c>
      <c r="H2298">
        <v>13160</v>
      </c>
      <c r="I2298">
        <v>23.5</v>
      </c>
      <c r="J2298">
        <v>114</v>
      </c>
      <c r="K2298">
        <v>114</v>
      </c>
      <c r="L2298">
        <v>20.3</v>
      </c>
      <c r="M2298">
        <v>0.9321475625823451</v>
      </c>
      <c r="N2298">
        <v>5.1364999999999998</v>
      </c>
      <c r="O2298">
        <v>5.1805000000000003</v>
      </c>
      <c r="P2298">
        <v>0.86981372625350351</v>
      </c>
      <c r="Q2298">
        <v>0.88734817813765188</v>
      </c>
      <c r="R2298">
        <v>5.1375999999999999</v>
      </c>
      <c r="S2298">
        <v>8.6999999999999994E-2</v>
      </c>
      <c r="T2298">
        <v>8.7999999999999995E-2</v>
      </c>
      <c r="U2298">
        <v>8.2000000000000003E-2</v>
      </c>
      <c r="V2298">
        <v>8.2000000000000003E-2</v>
      </c>
      <c r="W2298" t="s">
        <v>148</v>
      </c>
      <c r="X2298" t="s">
        <v>190</v>
      </c>
      <c r="Y2298" t="s">
        <v>89</v>
      </c>
      <c r="Z2298" t="s">
        <v>198</v>
      </c>
    </row>
    <row r="2299" spans="1:26" x14ac:dyDescent="0.25">
      <c r="A2299" s="147">
        <v>3911</v>
      </c>
      <c r="B2299" s="25">
        <v>43088</v>
      </c>
      <c r="C2299" t="s">
        <v>1016</v>
      </c>
      <c r="D2299">
        <v>71.7</v>
      </c>
      <c r="E2299">
        <v>58</v>
      </c>
      <c r="F2299" t="s">
        <v>193</v>
      </c>
      <c r="G2299">
        <v>625212</v>
      </c>
      <c r="H2299">
        <v>13160</v>
      </c>
      <c r="I2299">
        <v>22.6</v>
      </c>
      <c r="J2299">
        <v>114</v>
      </c>
      <c r="K2299">
        <v>114</v>
      </c>
      <c r="L2299">
        <v>19.5</v>
      </c>
      <c r="M2299">
        <v>0.9370860927152318</v>
      </c>
      <c r="N2299">
        <v>5.2004000000000001</v>
      </c>
      <c r="O2299">
        <v>5.1285999999999996</v>
      </c>
      <c r="P2299">
        <v>0.83002335720959197</v>
      </c>
      <c r="Q2299">
        <v>0.78861608533167238</v>
      </c>
      <c r="R2299">
        <v>5.1375999999999999</v>
      </c>
      <c r="S2299">
        <v>8.2000000000000003E-2</v>
      </c>
      <c r="T2299">
        <v>7.9000000000000001E-2</v>
      </c>
      <c r="U2299">
        <v>7.4999999999999997E-2</v>
      </c>
      <c r="V2299">
        <v>7.4999999999999997E-2</v>
      </c>
      <c r="W2299" t="s">
        <v>148</v>
      </c>
      <c r="X2299" t="s">
        <v>190</v>
      </c>
      <c r="Y2299" t="s">
        <v>89</v>
      </c>
      <c r="Z2299" t="s">
        <v>198</v>
      </c>
    </row>
    <row r="2300" spans="1:26" x14ac:dyDescent="0.25">
      <c r="A2300" s="147">
        <v>3910</v>
      </c>
      <c r="B2300" s="25">
        <v>43088</v>
      </c>
      <c r="C2300" t="s">
        <v>301</v>
      </c>
      <c r="D2300">
        <v>71.7</v>
      </c>
      <c r="E2300">
        <v>58</v>
      </c>
      <c r="F2300" t="s">
        <v>187</v>
      </c>
      <c r="G2300">
        <v>916148</v>
      </c>
      <c r="H2300">
        <v>13160</v>
      </c>
      <c r="I2300">
        <v>33.799999999999997</v>
      </c>
      <c r="J2300">
        <v>72</v>
      </c>
      <c r="K2300">
        <v>72</v>
      </c>
      <c r="L2300">
        <v>32.700000000000003</v>
      </c>
      <c r="M2300">
        <v>0.86175395858708903</v>
      </c>
      <c r="N2300">
        <v>5.1672000000000002</v>
      </c>
      <c r="O2300">
        <v>5.3704000000000001</v>
      </c>
      <c r="P2300">
        <v>0.99570383058237311</v>
      </c>
      <c r="Q2300">
        <v>0.99304733727810646</v>
      </c>
      <c r="R2300">
        <v>5.1375999999999999</v>
      </c>
      <c r="S2300">
        <v>9.9000000000000005E-2</v>
      </c>
      <c r="T2300">
        <v>9.5000000000000001E-2</v>
      </c>
      <c r="U2300">
        <v>8.4000000000000005E-2</v>
      </c>
      <c r="V2300">
        <v>8.4000000000000005E-2</v>
      </c>
      <c r="W2300" t="s">
        <v>148</v>
      </c>
      <c r="X2300" t="s">
        <v>190</v>
      </c>
      <c r="Y2300" t="s">
        <v>89</v>
      </c>
      <c r="Z2300" t="s">
        <v>207</v>
      </c>
    </row>
    <row r="2301" spans="1:26" x14ac:dyDescent="0.25">
      <c r="A2301" s="147">
        <v>3909</v>
      </c>
      <c r="B2301" s="25">
        <v>43088</v>
      </c>
      <c r="C2301" t="s">
        <v>448</v>
      </c>
      <c r="D2301">
        <v>71.7</v>
      </c>
      <c r="E2301">
        <v>58</v>
      </c>
      <c r="F2301" t="s">
        <v>193</v>
      </c>
      <c r="G2301">
        <v>625212</v>
      </c>
      <c r="H2301">
        <v>13160</v>
      </c>
      <c r="I2301">
        <v>22.5</v>
      </c>
      <c r="J2301">
        <v>114.5</v>
      </c>
      <c r="K2301">
        <v>114.5</v>
      </c>
      <c r="L2301">
        <v>19.3</v>
      </c>
      <c r="M2301">
        <v>0.93832891246684347</v>
      </c>
      <c r="N2301">
        <v>5.1162999999999998</v>
      </c>
      <c r="O2301">
        <v>5.17</v>
      </c>
      <c r="P2301">
        <v>0.78672473528495801</v>
      </c>
      <c r="Q2301">
        <v>0.77485596387418254</v>
      </c>
      <c r="R2301">
        <v>5.1375999999999999</v>
      </c>
      <c r="S2301">
        <v>7.9000000000000001E-2</v>
      </c>
      <c r="T2301">
        <v>7.6999999999999999E-2</v>
      </c>
      <c r="U2301">
        <v>7.2999999999999995E-2</v>
      </c>
      <c r="V2301">
        <v>7.2999999999999995E-2</v>
      </c>
      <c r="W2301" t="s">
        <v>148</v>
      </c>
      <c r="X2301" t="s">
        <v>190</v>
      </c>
      <c r="Y2301" t="s">
        <v>89</v>
      </c>
      <c r="Z2301" t="s">
        <v>198</v>
      </c>
    </row>
    <row r="2302" spans="1:26" x14ac:dyDescent="0.25">
      <c r="A2302" s="147">
        <v>3908</v>
      </c>
      <c r="B2302" s="25">
        <v>43088</v>
      </c>
      <c r="C2302" t="s">
        <v>1015</v>
      </c>
      <c r="D2302">
        <v>71.7</v>
      </c>
      <c r="E2302">
        <v>58</v>
      </c>
      <c r="F2302" t="s">
        <v>193</v>
      </c>
      <c r="G2302">
        <v>625212</v>
      </c>
      <c r="H2302">
        <v>13160</v>
      </c>
      <c r="I2302">
        <v>23.4</v>
      </c>
      <c r="J2302">
        <v>114</v>
      </c>
      <c r="K2302">
        <v>114</v>
      </c>
      <c r="L2302">
        <v>20.2</v>
      </c>
      <c r="M2302">
        <v>0.93276203032300598</v>
      </c>
      <c r="N2302">
        <v>5.2309999999999999</v>
      </c>
      <c r="O2302">
        <v>5.1264000000000003</v>
      </c>
      <c r="P2302">
        <v>0.90617992837122396</v>
      </c>
      <c r="Q2302">
        <v>0.89803799439426968</v>
      </c>
      <c r="R2302">
        <v>5.1375999999999999</v>
      </c>
      <c r="S2302">
        <v>8.8999999999999996E-2</v>
      </c>
      <c r="T2302">
        <v>0.09</v>
      </c>
      <c r="U2302">
        <v>8.3000000000000004E-2</v>
      </c>
      <c r="V2302">
        <v>8.3000000000000004E-2</v>
      </c>
      <c r="W2302" t="s">
        <v>148</v>
      </c>
      <c r="X2302" t="s">
        <v>190</v>
      </c>
      <c r="Y2302" t="s">
        <v>89</v>
      </c>
      <c r="Z2302" t="s">
        <v>198</v>
      </c>
    </row>
    <row r="2303" spans="1:26" x14ac:dyDescent="0.25">
      <c r="A2303" s="147">
        <v>3907</v>
      </c>
      <c r="B2303" s="25">
        <v>43088</v>
      </c>
      <c r="C2303" t="s">
        <v>632</v>
      </c>
      <c r="D2303">
        <v>71.7</v>
      </c>
      <c r="E2303">
        <v>58</v>
      </c>
      <c r="F2303" t="s">
        <v>193</v>
      </c>
      <c r="G2303">
        <v>625212</v>
      </c>
      <c r="H2303">
        <v>13160</v>
      </c>
      <c r="I2303">
        <v>23.5</v>
      </c>
      <c r="J2303">
        <v>114</v>
      </c>
      <c r="K2303">
        <v>114</v>
      </c>
      <c r="L2303">
        <v>20.3</v>
      </c>
      <c r="M2303">
        <v>0.9321475625823451</v>
      </c>
      <c r="N2303">
        <v>5.3415999999999997</v>
      </c>
      <c r="O2303">
        <v>5.1275000000000004</v>
      </c>
      <c r="P2303">
        <v>0.89414824042354413</v>
      </c>
      <c r="Q2303">
        <v>0.88825035035814393</v>
      </c>
      <c r="R2303">
        <v>5.1375999999999999</v>
      </c>
      <c r="S2303">
        <v>8.5999999999999993E-2</v>
      </c>
      <c r="T2303">
        <v>8.8999999999999996E-2</v>
      </c>
      <c r="U2303">
        <v>8.2000000000000003E-2</v>
      </c>
      <c r="V2303">
        <v>8.2000000000000003E-2</v>
      </c>
      <c r="W2303" t="s">
        <v>148</v>
      </c>
      <c r="X2303" t="s">
        <v>190</v>
      </c>
      <c r="Y2303" t="s">
        <v>89</v>
      </c>
      <c r="Z2303" t="s">
        <v>198</v>
      </c>
    </row>
    <row r="2304" spans="1:26" x14ac:dyDescent="0.25">
      <c r="A2304" s="147">
        <v>3906</v>
      </c>
      <c r="B2304" s="25">
        <v>43088</v>
      </c>
      <c r="C2304" t="s">
        <v>230</v>
      </c>
      <c r="D2304">
        <v>71.7</v>
      </c>
      <c r="E2304">
        <v>58</v>
      </c>
      <c r="F2304" t="s">
        <v>187</v>
      </c>
      <c r="G2304">
        <v>916148</v>
      </c>
      <c r="H2304">
        <v>13160</v>
      </c>
      <c r="I2304">
        <v>34.200000000000003</v>
      </c>
      <c r="J2304">
        <v>72.5</v>
      </c>
      <c r="K2304">
        <v>72.5</v>
      </c>
      <c r="L2304">
        <v>33.1</v>
      </c>
      <c r="M2304">
        <v>0.85965978128797083</v>
      </c>
      <c r="N2304">
        <v>5.2643000000000004</v>
      </c>
      <c r="O2304">
        <v>5.1809000000000003</v>
      </c>
      <c r="P2304">
        <v>0.29715178293366556</v>
      </c>
      <c r="Q2304">
        <v>0.31261269853628154</v>
      </c>
      <c r="R2304">
        <v>5.1375999999999999</v>
      </c>
      <c r="S2304">
        <v>2.9000000000000001E-2</v>
      </c>
      <c r="T2304">
        <v>3.1E-2</v>
      </c>
      <c r="U2304">
        <v>2.5999999999999999E-2</v>
      </c>
      <c r="V2304">
        <v>2.5999999999999999E-2</v>
      </c>
      <c r="W2304" t="s">
        <v>148</v>
      </c>
      <c r="X2304" t="s">
        <v>190</v>
      </c>
      <c r="Y2304" t="s">
        <v>89</v>
      </c>
      <c r="Z2304" t="s">
        <v>207</v>
      </c>
    </row>
    <row r="2305" spans="1:26" x14ac:dyDescent="0.25">
      <c r="A2305" s="147">
        <v>3905</v>
      </c>
      <c r="B2305" s="25">
        <v>43088</v>
      </c>
      <c r="C2305" t="s">
        <v>620</v>
      </c>
      <c r="D2305">
        <v>71.7</v>
      </c>
      <c r="E2305">
        <v>58</v>
      </c>
      <c r="F2305" t="s">
        <v>193</v>
      </c>
      <c r="G2305">
        <v>625212</v>
      </c>
      <c r="H2305">
        <v>13160</v>
      </c>
      <c r="I2305">
        <v>23.4</v>
      </c>
      <c r="J2305">
        <v>114.5</v>
      </c>
      <c r="K2305">
        <v>114.5</v>
      </c>
      <c r="L2305">
        <v>20.2</v>
      </c>
      <c r="M2305">
        <v>0.93276203032300598</v>
      </c>
      <c r="N2305">
        <v>5.1775000000000002</v>
      </c>
      <c r="O2305">
        <v>5.0467000000000004</v>
      </c>
      <c r="P2305">
        <v>0.95699999999999996</v>
      </c>
      <c r="Q2305">
        <v>0.92100000000000004</v>
      </c>
      <c r="R2305">
        <v>5.1375999999999999</v>
      </c>
      <c r="S2305">
        <v>9.5000000000000001E-2</v>
      </c>
      <c r="T2305">
        <v>9.4E-2</v>
      </c>
      <c r="U2305">
        <v>8.7999999999999995E-2</v>
      </c>
      <c r="V2305">
        <v>8.7999999999999995E-2</v>
      </c>
      <c r="W2305" t="s">
        <v>148</v>
      </c>
      <c r="X2305" t="s">
        <v>190</v>
      </c>
      <c r="Y2305" t="s">
        <v>89</v>
      </c>
      <c r="Z2305" t="s">
        <v>198</v>
      </c>
    </row>
    <row r="2306" spans="1:26" x14ac:dyDescent="0.25">
      <c r="A2306" s="147">
        <v>3904</v>
      </c>
      <c r="B2306" s="25">
        <v>43088</v>
      </c>
      <c r="C2306" t="s">
        <v>314</v>
      </c>
      <c r="D2306">
        <v>71.7</v>
      </c>
      <c r="E2306">
        <v>58</v>
      </c>
      <c r="F2306" t="s">
        <v>193</v>
      </c>
      <c r="G2306">
        <v>625212</v>
      </c>
      <c r="H2306">
        <v>13160</v>
      </c>
      <c r="I2306">
        <v>22.6</v>
      </c>
      <c r="J2306">
        <v>114</v>
      </c>
      <c r="K2306">
        <v>114</v>
      </c>
      <c r="L2306">
        <v>19.5</v>
      </c>
      <c r="M2306">
        <v>0.9370860927152318</v>
      </c>
      <c r="N2306">
        <v>5.2766000000000002</v>
      </c>
      <c r="O2306">
        <v>5.2183000000000002</v>
      </c>
      <c r="P2306">
        <v>0.73947991279975078</v>
      </c>
      <c r="Q2306">
        <v>0.71199999999999997</v>
      </c>
      <c r="R2306">
        <v>5.1375999999999999</v>
      </c>
      <c r="S2306">
        <v>7.1999999999999995E-2</v>
      </c>
      <c r="T2306">
        <v>7.0000000000000007E-2</v>
      </c>
      <c r="U2306">
        <v>6.7000000000000004E-2</v>
      </c>
      <c r="V2306">
        <v>6.7000000000000004E-2</v>
      </c>
      <c r="W2306" t="s">
        <v>148</v>
      </c>
      <c r="X2306" t="s">
        <v>190</v>
      </c>
      <c r="Y2306" t="s">
        <v>89</v>
      </c>
      <c r="Z2306" t="s">
        <v>198</v>
      </c>
    </row>
    <row r="2307" spans="1:26" x14ac:dyDescent="0.25">
      <c r="A2307" s="147">
        <v>3903</v>
      </c>
      <c r="B2307" s="25">
        <v>43088</v>
      </c>
      <c r="C2307" t="s">
        <v>1014</v>
      </c>
      <c r="D2307">
        <v>71.7</v>
      </c>
      <c r="E2307">
        <v>58</v>
      </c>
      <c r="F2307" t="s">
        <v>193</v>
      </c>
      <c r="G2307">
        <v>625212</v>
      </c>
      <c r="H2307">
        <v>13160</v>
      </c>
      <c r="I2307">
        <v>22.6</v>
      </c>
      <c r="J2307">
        <v>114</v>
      </c>
      <c r="K2307">
        <v>114</v>
      </c>
      <c r="L2307">
        <v>19.5</v>
      </c>
      <c r="M2307">
        <v>0.9370860927152318</v>
      </c>
      <c r="N2307">
        <v>5.1977000000000002</v>
      </c>
      <c r="O2307">
        <v>5.3204000000000002</v>
      </c>
      <c r="P2307">
        <v>0.9</v>
      </c>
      <c r="Q2307">
        <v>0.95299999999999996</v>
      </c>
      <c r="R2307">
        <v>5.1375999999999999</v>
      </c>
      <c r="S2307">
        <v>8.8999999999999996E-2</v>
      </c>
      <c r="T2307">
        <v>9.1999999999999998E-2</v>
      </c>
      <c r="U2307">
        <v>8.5000000000000006E-2</v>
      </c>
      <c r="V2307">
        <v>8.5000000000000006E-2</v>
      </c>
      <c r="W2307" t="s">
        <v>148</v>
      </c>
      <c r="X2307" t="s">
        <v>190</v>
      </c>
      <c r="Y2307" t="s">
        <v>89</v>
      </c>
      <c r="Z2307" t="s">
        <v>198</v>
      </c>
    </row>
    <row r="2308" spans="1:26" x14ac:dyDescent="0.25">
      <c r="A2308" s="147">
        <v>3902</v>
      </c>
      <c r="B2308" s="25">
        <v>43088</v>
      </c>
      <c r="C2308" t="s">
        <v>260</v>
      </c>
      <c r="D2308">
        <v>71.7</v>
      </c>
      <c r="E2308">
        <v>58</v>
      </c>
      <c r="F2308" t="s">
        <v>187</v>
      </c>
      <c r="G2308">
        <v>916148</v>
      </c>
      <c r="H2308">
        <v>13160</v>
      </c>
      <c r="I2308">
        <v>34.5</v>
      </c>
      <c r="J2308">
        <v>77.5</v>
      </c>
      <c r="K2308">
        <v>77.5</v>
      </c>
      <c r="L2308">
        <v>33</v>
      </c>
      <c r="M2308">
        <v>0.86018237082066873</v>
      </c>
      <c r="N2308">
        <v>5.1402000000000001</v>
      </c>
      <c r="O2308">
        <v>5.2792000000000003</v>
      </c>
      <c r="P2308">
        <v>0.34</v>
      </c>
      <c r="Q2308">
        <v>0.36199999999999999</v>
      </c>
      <c r="R2308">
        <v>5.1375999999999999</v>
      </c>
      <c r="S2308">
        <v>3.4000000000000002E-2</v>
      </c>
      <c r="T2308">
        <v>3.5000000000000003E-2</v>
      </c>
      <c r="U2308">
        <v>0.03</v>
      </c>
      <c r="V2308">
        <v>0.03</v>
      </c>
      <c r="W2308" t="s">
        <v>148</v>
      </c>
      <c r="X2308" t="s">
        <v>190</v>
      </c>
      <c r="Y2308" t="s">
        <v>89</v>
      </c>
      <c r="Z2308" t="s">
        <v>207</v>
      </c>
    </row>
    <row r="2309" spans="1:26" x14ac:dyDescent="0.25">
      <c r="A2309" s="147">
        <v>3901</v>
      </c>
      <c r="B2309" s="25">
        <v>43087</v>
      </c>
      <c r="C2309" t="s">
        <v>597</v>
      </c>
      <c r="D2309">
        <v>71.099999999999994</v>
      </c>
      <c r="E2309">
        <v>52</v>
      </c>
      <c r="F2309" t="s">
        <v>194</v>
      </c>
      <c r="G2309">
        <v>916148</v>
      </c>
      <c r="H2309">
        <v>13160</v>
      </c>
      <c r="I2309">
        <v>34.1</v>
      </c>
      <c r="J2309">
        <v>81</v>
      </c>
      <c r="K2309">
        <v>81</v>
      </c>
      <c r="L2309">
        <v>32.299999999999997</v>
      </c>
      <c r="M2309">
        <v>0.86385836385836379</v>
      </c>
      <c r="N2309">
        <v>5.2281000000000004</v>
      </c>
      <c r="O2309">
        <v>5.1353999999999997</v>
      </c>
      <c r="P2309">
        <v>0.14141466053556939</v>
      </c>
      <c r="Q2309">
        <v>0.1289852776382395</v>
      </c>
      <c r="R2309">
        <v>5.1757999999999997</v>
      </c>
      <c r="S2309">
        <v>1.4E-2</v>
      </c>
      <c r="T2309">
        <v>1.2999999999999999E-2</v>
      </c>
      <c r="U2309">
        <v>1.2E-2</v>
      </c>
      <c r="V2309">
        <v>1.2E-2</v>
      </c>
      <c r="W2309" t="s">
        <v>148</v>
      </c>
      <c r="X2309" t="s">
        <v>190</v>
      </c>
      <c r="Y2309" t="s">
        <v>89</v>
      </c>
      <c r="Z2309" t="s">
        <v>207</v>
      </c>
    </row>
    <row r="2310" spans="1:26" x14ac:dyDescent="0.25">
      <c r="A2310" s="147">
        <v>3900</v>
      </c>
      <c r="B2310" s="25">
        <v>43087</v>
      </c>
      <c r="C2310" t="s">
        <v>414</v>
      </c>
      <c r="D2310">
        <v>68.400000000000006</v>
      </c>
      <c r="E2310">
        <v>42</v>
      </c>
      <c r="F2310" t="s">
        <v>187</v>
      </c>
      <c r="G2310">
        <v>916148</v>
      </c>
      <c r="H2310">
        <v>13160</v>
      </c>
      <c r="I2310">
        <v>34.6</v>
      </c>
      <c r="J2310">
        <v>81.5</v>
      </c>
      <c r="K2310">
        <v>81.5</v>
      </c>
      <c r="L2310">
        <v>32.700000000000003</v>
      </c>
      <c r="M2310">
        <v>0.86175395858708903</v>
      </c>
      <c r="N2310">
        <v>5.0892999999999997</v>
      </c>
      <c r="O2310">
        <v>5.1477000000000004</v>
      </c>
      <c r="P2310">
        <v>0.3048191583909734</v>
      </c>
      <c r="Q2310">
        <v>0.26853413964990924</v>
      </c>
      <c r="R2310">
        <v>5.1757999999999997</v>
      </c>
      <c r="S2310">
        <v>3.1E-2</v>
      </c>
      <c r="T2310">
        <v>2.7E-2</v>
      </c>
      <c r="U2310">
        <v>2.5000000000000001E-2</v>
      </c>
      <c r="V2310">
        <v>2.5000000000000001E-2</v>
      </c>
      <c r="W2310" t="s">
        <v>148</v>
      </c>
      <c r="X2310" t="s">
        <v>190</v>
      </c>
      <c r="Y2310" t="s">
        <v>89</v>
      </c>
      <c r="Z2310" t="s">
        <v>207</v>
      </c>
    </row>
    <row r="2311" spans="1:26" x14ac:dyDescent="0.25">
      <c r="A2311" s="147">
        <v>3899</v>
      </c>
      <c r="B2311" s="25">
        <v>43087</v>
      </c>
      <c r="C2311" t="s">
        <v>625</v>
      </c>
      <c r="D2311">
        <v>68.400000000000006</v>
      </c>
      <c r="E2311">
        <v>42</v>
      </c>
      <c r="F2311" t="s">
        <v>187</v>
      </c>
      <c r="G2311">
        <v>916148</v>
      </c>
      <c r="H2311">
        <v>13160</v>
      </c>
      <c r="I2311">
        <v>34.6</v>
      </c>
      <c r="J2311">
        <v>81</v>
      </c>
      <c r="K2311">
        <v>81</v>
      </c>
      <c r="L2311">
        <v>32.700000000000003</v>
      </c>
      <c r="M2311">
        <v>0.86175395858708903</v>
      </c>
      <c r="N2311">
        <v>5.1492000000000004</v>
      </c>
      <c r="O2311">
        <v>5.2077999999999998</v>
      </c>
      <c r="P2311">
        <v>0.22900000000000001</v>
      </c>
      <c r="Q2311">
        <v>0.252</v>
      </c>
      <c r="R2311">
        <v>5.1757999999999997</v>
      </c>
      <c r="S2311">
        <v>2.3E-2</v>
      </c>
      <c r="T2311">
        <v>2.5000000000000001E-2</v>
      </c>
      <c r="U2311">
        <v>2.1000000000000001E-2</v>
      </c>
      <c r="V2311">
        <v>2.1000000000000001E-2</v>
      </c>
      <c r="W2311" t="s">
        <v>148</v>
      </c>
      <c r="X2311" t="s">
        <v>190</v>
      </c>
      <c r="Y2311" t="s">
        <v>89</v>
      </c>
      <c r="Z2311" t="s">
        <v>207</v>
      </c>
    </row>
    <row r="2312" spans="1:26" x14ac:dyDescent="0.25">
      <c r="A2312" s="147">
        <v>3898</v>
      </c>
      <c r="B2312" s="25">
        <v>43087</v>
      </c>
      <c r="C2312" t="s">
        <v>270</v>
      </c>
      <c r="D2312">
        <v>68.400000000000006</v>
      </c>
      <c r="E2312">
        <v>42</v>
      </c>
      <c r="F2312" t="s">
        <v>193</v>
      </c>
      <c r="G2312">
        <v>625212</v>
      </c>
      <c r="H2312">
        <v>13160</v>
      </c>
      <c r="I2312">
        <v>22.7</v>
      </c>
      <c r="J2312">
        <v>114</v>
      </c>
      <c r="K2312">
        <v>114</v>
      </c>
      <c r="L2312">
        <v>19.5</v>
      </c>
      <c r="M2312">
        <v>0.9370860927152318</v>
      </c>
      <c r="N2312">
        <v>5.2971000000000004</v>
      </c>
      <c r="O2312">
        <v>5.2393999999999998</v>
      </c>
      <c r="P2312">
        <v>0.97226419104293071</v>
      </c>
      <c r="Q2312">
        <v>0.95155067815603378</v>
      </c>
      <c r="R2312">
        <v>5.1757999999999997</v>
      </c>
      <c r="S2312">
        <v>9.5000000000000001E-2</v>
      </c>
      <c r="T2312">
        <v>9.4E-2</v>
      </c>
      <c r="U2312">
        <v>8.8999999999999996E-2</v>
      </c>
      <c r="V2312">
        <v>8.8999999999999996E-2</v>
      </c>
      <c r="W2312" t="s">
        <v>148</v>
      </c>
      <c r="X2312" t="s">
        <v>190</v>
      </c>
      <c r="Y2312" t="s">
        <v>89</v>
      </c>
      <c r="Z2312" t="s">
        <v>198</v>
      </c>
    </row>
    <row r="2313" spans="1:26" x14ac:dyDescent="0.25">
      <c r="A2313" s="147">
        <v>3897</v>
      </c>
      <c r="B2313" s="25">
        <v>43087</v>
      </c>
      <c r="C2313" t="s">
        <v>372</v>
      </c>
      <c r="D2313">
        <v>68.400000000000006</v>
      </c>
      <c r="E2313">
        <v>42</v>
      </c>
      <c r="F2313" t="s">
        <v>187</v>
      </c>
      <c r="G2313">
        <v>916148</v>
      </c>
      <c r="H2313">
        <v>13160</v>
      </c>
      <c r="I2313">
        <v>34.5</v>
      </c>
      <c r="J2313">
        <v>80</v>
      </c>
      <c r="K2313">
        <v>80</v>
      </c>
      <c r="L2313">
        <v>32.700000000000003</v>
      </c>
      <c r="M2313">
        <v>0.86175395858708903</v>
      </c>
      <c r="N2313">
        <v>5.1218000000000004</v>
      </c>
      <c r="O2313">
        <v>5.1763000000000003</v>
      </c>
      <c r="P2313">
        <v>0.31666138567950852</v>
      </c>
      <c r="Q2313">
        <v>0.32003091309556014</v>
      </c>
      <c r="R2313">
        <v>5.1757999999999997</v>
      </c>
      <c r="S2313">
        <v>3.2000000000000001E-2</v>
      </c>
      <c r="T2313">
        <v>3.2000000000000001E-2</v>
      </c>
      <c r="U2313">
        <v>2.8000000000000001E-2</v>
      </c>
      <c r="V2313">
        <v>2.8000000000000001E-2</v>
      </c>
      <c r="W2313" t="s">
        <v>148</v>
      </c>
      <c r="X2313" t="s">
        <v>190</v>
      </c>
      <c r="Y2313" t="s">
        <v>89</v>
      </c>
      <c r="Z2313" t="s">
        <v>207</v>
      </c>
    </row>
    <row r="2314" spans="1:26" x14ac:dyDescent="0.25">
      <c r="A2314" s="147">
        <v>3896</v>
      </c>
      <c r="B2314" s="25">
        <v>43087</v>
      </c>
      <c r="C2314" t="s">
        <v>997</v>
      </c>
      <c r="D2314">
        <v>68.400000000000006</v>
      </c>
      <c r="E2314">
        <v>42</v>
      </c>
      <c r="F2314" t="s">
        <v>193</v>
      </c>
      <c r="G2314">
        <v>625212</v>
      </c>
      <c r="H2314">
        <v>13160</v>
      </c>
      <c r="I2314">
        <v>22.6</v>
      </c>
      <c r="J2314">
        <v>114</v>
      </c>
      <c r="K2314">
        <v>114</v>
      </c>
      <c r="L2314">
        <v>19.5</v>
      </c>
      <c r="M2314">
        <v>0.9370860927152318</v>
      </c>
      <c r="N2314">
        <v>5.2954999999999997</v>
      </c>
      <c r="O2314">
        <v>5.0816999999999997</v>
      </c>
      <c r="P2314">
        <v>0.83896402488504185</v>
      </c>
      <c r="Q2314">
        <v>0.85418273503612963</v>
      </c>
      <c r="R2314">
        <v>5.1757999999999997</v>
      </c>
      <c r="S2314">
        <v>8.2000000000000003E-2</v>
      </c>
      <c r="T2314">
        <v>8.6999999999999994E-2</v>
      </c>
      <c r="U2314">
        <v>7.9000000000000001E-2</v>
      </c>
      <c r="V2314">
        <v>7.9000000000000001E-2</v>
      </c>
      <c r="W2314" t="s">
        <v>148</v>
      </c>
      <c r="X2314" t="s">
        <v>190</v>
      </c>
      <c r="Y2314" t="s">
        <v>89</v>
      </c>
      <c r="Z2314" t="s">
        <v>198</v>
      </c>
    </row>
    <row r="2315" spans="1:26" x14ac:dyDescent="0.25">
      <c r="A2315" s="147">
        <v>3895</v>
      </c>
      <c r="B2315" s="25">
        <v>43087</v>
      </c>
      <c r="C2315" t="s">
        <v>237</v>
      </c>
      <c r="D2315">
        <v>68.900000000000006</v>
      </c>
      <c r="E2315">
        <v>42</v>
      </c>
      <c r="F2315" t="s">
        <v>193</v>
      </c>
      <c r="G2315">
        <v>625212</v>
      </c>
      <c r="H2315">
        <v>13160</v>
      </c>
      <c r="I2315">
        <v>22.7</v>
      </c>
      <c r="J2315">
        <v>114</v>
      </c>
      <c r="K2315">
        <v>114</v>
      </c>
      <c r="L2315">
        <v>19.5</v>
      </c>
      <c r="M2315">
        <v>0.9370860927152318</v>
      </c>
      <c r="N2315">
        <v>5.2602000000000002</v>
      </c>
      <c r="O2315">
        <v>5.2047999999999996</v>
      </c>
      <c r="P2315">
        <v>0.92500000000000004</v>
      </c>
      <c r="Q2315">
        <v>0.88500000000000001</v>
      </c>
      <c r="R2315">
        <v>5.1757999999999997</v>
      </c>
      <c r="S2315">
        <v>9.0999999999999998E-2</v>
      </c>
      <c r="T2315">
        <v>8.7999999999999995E-2</v>
      </c>
      <c r="U2315">
        <v>8.4000000000000005E-2</v>
      </c>
      <c r="V2315">
        <v>8.4000000000000005E-2</v>
      </c>
      <c r="W2315" t="s">
        <v>148</v>
      </c>
      <c r="X2315" t="s">
        <v>190</v>
      </c>
      <c r="Y2315" t="s">
        <v>89</v>
      </c>
      <c r="Z2315" t="s">
        <v>198</v>
      </c>
    </row>
    <row r="2316" spans="1:26" x14ac:dyDescent="0.25">
      <c r="A2316" s="147">
        <v>3894</v>
      </c>
      <c r="B2316" s="25">
        <v>43086</v>
      </c>
      <c r="C2316" t="s">
        <v>1013</v>
      </c>
      <c r="D2316">
        <v>69.099999999999994</v>
      </c>
      <c r="E2316">
        <v>40</v>
      </c>
      <c r="F2316" t="s">
        <v>194</v>
      </c>
      <c r="G2316">
        <v>916148</v>
      </c>
      <c r="H2316">
        <v>13160</v>
      </c>
      <c r="I2316">
        <v>34.1</v>
      </c>
      <c r="J2316">
        <v>80.5</v>
      </c>
      <c r="K2316">
        <v>80.5</v>
      </c>
      <c r="L2316">
        <v>32.299999999999997</v>
      </c>
      <c r="M2316">
        <v>0.86385836385836379</v>
      </c>
      <c r="N2316">
        <v>5.2713999999999999</v>
      </c>
      <c r="O2316">
        <v>5.1698000000000004</v>
      </c>
      <c r="P2316">
        <v>0.17199999999999999</v>
      </c>
      <c r="Q2316">
        <v>0.183</v>
      </c>
      <c r="R2316">
        <v>5.2061999999999999</v>
      </c>
      <c r="S2316">
        <v>1.7000000000000001E-2</v>
      </c>
      <c r="T2316">
        <v>1.7999999999999999E-2</v>
      </c>
      <c r="U2316">
        <v>1.4999999999999999E-2</v>
      </c>
      <c r="V2316">
        <v>1.4999999999999999E-2</v>
      </c>
      <c r="W2316" t="s">
        <v>148</v>
      </c>
      <c r="X2316" t="s">
        <v>190</v>
      </c>
      <c r="Y2316" t="s">
        <v>89</v>
      </c>
      <c r="Z2316" t="s">
        <v>207</v>
      </c>
    </row>
    <row r="2317" spans="1:26" x14ac:dyDescent="0.25">
      <c r="A2317" s="147">
        <v>3893</v>
      </c>
      <c r="B2317" s="25">
        <v>43086</v>
      </c>
      <c r="C2317" t="s">
        <v>1012</v>
      </c>
      <c r="D2317">
        <v>69.099999999999994</v>
      </c>
      <c r="E2317">
        <v>40</v>
      </c>
      <c r="F2317" t="s">
        <v>194</v>
      </c>
      <c r="G2317">
        <v>916148</v>
      </c>
      <c r="H2317">
        <v>13160</v>
      </c>
      <c r="I2317">
        <v>34.299999999999997</v>
      </c>
      <c r="J2317">
        <v>82.5</v>
      </c>
      <c r="K2317">
        <v>82.5</v>
      </c>
      <c r="L2317">
        <v>32.299999999999997</v>
      </c>
      <c r="M2317">
        <v>0.86385836385836379</v>
      </c>
      <c r="N2317">
        <v>5.1515000000000004</v>
      </c>
      <c r="O2317">
        <v>5.1973000000000003</v>
      </c>
      <c r="P2317">
        <v>0.13900000000000001</v>
      </c>
      <c r="Q2317">
        <v>0.11</v>
      </c>
      <c r="R2317">
        <v>5.2061999999999999</v>
      </c>
      <c r="S2317">
        <v>1.4E-2</v>
      </c>
      <c r="T2317">
        <v>1.0999999999999999E-2</v>
      </c>
      <c r="U2317">
        <v>1.0999999999999999E-2</v>
      </c>
      <c r="V2317">
        <v>1.0999999999999999E-2</v>
      </c>
      <c r="W2317" t="s">
        <v>148</v>
      </c>
      <c r="X2317" t="s">
        <v>190</v>
      </c>
      <c r="Y2317" t="s">
        <v>89</v>
      </c>
      <c r="Z2317" t="s">
        <v>207</v>
      </c>
    </row>
    <row r="2318" spans="1:26" x14ac:dyDescent="0.25">
      <c r="A2318" s="147">
        <v>3892</v>
      </c>
      <c r="B2318" s="25">
        <v>43086</v>
      </c>
      <c r="C2318" t="s">
        <v>215</v>
      </c>
      <c r="D2318">
        <v>68.7</v>
      </c>
      <c r="E2318">
        <v>40</v>
      </c>
      <c r="F2318" t="s">
        <v>187</v>
      </c>
      <c r="G2318">
        <v>916148</v>
      </c>
      <c r="H2318">
        <v>13160</v>
      </c>
      <c r="I2318">
        <v>35</v>
      </c>
      <c r="J2318">
        <v>81</v>
      </c>
      <c r="K2318">
        <v>81</v>
      </c>
      <c r="L2318">
        <v>33.1</v>
      </c>
      <c r="M2318">
        <v>0.85965978128797083</v>
      </c>
      <c r="N2318">
        <v>5.1143000000000001</v>
      </c>
      <c r="O2318">
        <v>5.1527000000000003</v>
      </c>
      <c r="P2318">
        <v>0.40300000000000002</v>
      </c>
      <c r="Q2318">
        <v>0.36599999999999999</v>
      </c>
      <c r="R2318">
        <v>5.2061999999999999</v>
      </c>
      <c r="S2318">
        <v>4.1000000000000002E-2</v>
      </c>
      <c r="T2318">
        <v>3.6999999999999998E-2</v>
      </c>
      <c r="U2318">
        <v>3.4000000000000002E-2</v>
      </c>
      <c r="V2318">
        <v>3.4000000000000002E-2</v>
      </c>
      <c r="W2318" t="s">
        <v>148</v>
      </c>
      <c r="X2318" t="s">
        <v>190</v>
      </c>
      <c r="Y2318" t="s">
        <v>89</v>
      </c>
      <c r="Z2318" t="s">
        <v>207</v>
      </c>
    </row>
    <row r="2319" spans="1:26" x14ac:dyDescent="0.25">
      <c r="A2319" s="147">
        <v>3891</v>
      </c>
      <c r="B2319" s="25">
        <v>43086</v>
      </c>
      <c r="C2319" t="s">
        <v>1011</v>
      </c>
      <c r="D2319">
        <v>68.7</v>
      </c>
      <c r="E2319">
        <v>40</v>
      </c>
      <c r="F2319" t="s">
        <v>187</v>
      </c>
      <c r="G2319">
        <v>916148</v>
      </c>
      <c r="H2319">
        <v>13160</v>
      </c>
      <c r="I2319">
        <v>34.5</v>
      </c>
      <c r="J2319">
        <v>79</v>
      </c>
      <c r="K2319">
        <v>79</v>
      </c>
      <c r="L2319">
        <v>32.799999999999997</v>
      </c>
      <c r="M2319">
        <v>0.86122945830797315</v>
      </c>
      <c r="N2319">
        <v>5.2907999999999999</v>
      </c>
      <c r="O2319">
        <v>5.1433</v>
      </c>
      <c r="P2319">
        <v>0.33500000000000002</v>
      </c>
      <c r="Q2319">
        <v>0.33600000000000002</v>
      </c>
      <c r="R2319">
        <v>5.2061999999999999</v>
      </c>
      <c r="S2319">
        <v>3.3000000000000002E-2</v>
      </c>
      <c r="T2319">
        <v>3.4000000000000002E-2</v>
      </c>
      <c r="U2319">
        <v>2.9000000000000001E-2</v>
      </c>
      <c r="V2319">
        <v>2.9000000000000001E-2</v>
      </c>
      <c r="W2319" t="s">
        <v>148</v>
      </c>
      <c r="X2319" t="s">
        <v>190</v>
      </c>
      <c r="Y2319" t="s">
        <v>89</v>
      </c>
      <c r="Z2319" t="s">
        <v>207</v>
      </c>
    </row>
    <row r="2320" spans="1:26" x14ac:dyDescent="0.25">
      <c r="A2320" s="147">
        <v>3890</v>
      </c>
      <c r="B2320" s="25">
        <v>43086</v>
      </c>
      <c r="C2320" t="s">
        <v>279</v>
      </c>
      <c r="D2320">
        <v>68.7</v>
      </c>
      <c r="E2320">
        <v>56</v>
      </c>
      <c r="F2320" t="s">
        <v>187</v>
      </c>
      <c r="G2320">
        <v>916148</v>
      </c>
      <c r="H2320">
        <v>13160</v>
      </c>
      <c r="I2320">
        <v>34.9</v>
      </c>
      <c r="J2320">
        <v>78.5</v>
      </c>
      <c r="K2320">
        <v>78.5</v>
      </c>
      <c r="L2320">
        <v>33.299999999999997</v>
      </c>
      <c r="M2320">
        <v>0.85861650485436891</v>
      </c>
      <c r="N2320">
        <v>5.1189</v>
      </c>
      <c r="O2320">
        <v>5.1462000000000003</v>
      </c>
      <c r="P2320">
        <v>0.28499999999999998</v>
      </c>
      <c r="Q2320">
        <v>0.34599999999999997</v>
      </c>
      <c r="R2320">
        <v>5.2061999999999999</v>
      </c>
      <c r="S2320">
        <v>2.9000000000000001E-2</v>
      </c>
      <c r="T2320">
        <v>3.5000000000000003E-2</v>
      </c>
      <c r="U2320">
        <v>2.7E-2</v>
      </c>
      <c r="V2320">
        <v>2.7E-2</v>
      </c>
      <c r="W2320" t="s">
        <v>148</v>
      </c>
      <c r="X2320" t="s">
        <v>190</v>
      </c>
      <c r="Y2320" t="s">
        <v>89</v>
      </c>
      <c r="Z2320" t="s">
        <v>207</v>
      </c>
    </row>
    <row r="2321" spans="1:26" x14ac:dyDescent="0.25">
      <c r="A2321" s="147">
        <v>3889</v>
      </c>
      <c r="B2321" s="25">
        <v>43086</v>
      </c>
      <c r="C2321" t="s">
        <v>288</v>
      </c>
      <c r="D2321">
        <v>68.7</v>
      </c>
      <c r="E2321">
        <v>56</v>
      </c>
      <c r="F2321" t="s">
        <v>193</v>
      </c>
      <c r="G2321">
        <v>625212</v>
      </c>
      <c r="H2321">
        <v>13160</v>
      </c>
      <c r="I2321">
        <v>21.6</v>
      </c>
      <c r="J2321">
        <v>91</v>
      </c>
      <c r="K2321">
        <v>91</v>
      </c>
      <c r="L2321">
        <v>19.8</v>
      </c>
      <c r="M2321">
        <v>0.93522802379378711</v>
      </c>
      <c r="N2321">
        <v>5.2381000000000002</v>
      </c>
      <c r="O2321">
        <v>5.1947000000000001</v>
      </c>
      <c r="P2321">
        <v>0.65400000000000003</v>
      </c>
      <c r="Q2321">
        <v>0.64900000000000002</v>
      </c>
      <c r="R2321">
        <v>5.2061999999999999</v>
      </c>
      <c r="S2321">
        <v>6.5000000000000002E-2</v>
      </c>
      <c r="T2321">
        <v>6.5000000000000002E-2</v>
      </c>
      <c r="U2321">
        <v>6.0999999999999999E-2</v>
      </c>
      <c r="V2321">
        <v>6.0999999999999999E-2</v>
      </c>
      <c r="W2321" t="s">
        <v>148</v>
      </c>
      <c r="X2321" t="s">
        <v>190</v>
      </c>
      <c r="Y2321" t="s">
        <v>89</v>
      </c>
      <c r="Z2321" t="s">
        <v>198</v>
      </c>
    </row>
    <row r="2322" spans="1:26" x14ac:dyDescent="0.25">
      <c r="A2322" s="147">
        <v>3888</v>
      </c>
      <c r="B2322" s="25">
        <v>43086</v>
      </c>
      <c r="C2322" t="s">
        <v>967</v>
      </c>
      <c r="D2322">
        <v>68.7</v>
      </c>
      <c r="E2322">
        <v>56</v>
      </c>
      <c r="F2322" t="s">
        <v>193</v>
      </c>
      <c r="G2322">
        <v>625212</v>
      </c>
      <c r="H2322">
        <v>13160</v>
      </c>
      <c r="I2322">
        <v>21.4</v>
      </c>
      <c r="J2322">
        <v>91</v>
      </c>
      <c r="K2322">
        <v>91</v>
      </c>
      <c r="L2322">
        <v>19.600000000000001</v>
      </c>
      <c r="M2322">
        <v>0.93646591661151557</v>
      </c>
      <c r="N2322">
        <v>5.1755000000000004</v>
      </c>
      <c r="O2322">
        <v>5.2685000000000004</v>
      </c>
      <c r="P2322">
        <v>0.66700000000000004</v>
      </c>
      <c r="Q2322">
        <v>0.69825688602051406</v>
      </c>
      <c r="R2322">
        <v>5.2061999999999999</v>
      </c>
      <c r="S2322">
        <v>6.7000000000000004E-2</v>
      </c>
      <c r="T2322">
        <v>6.9000000000000006E-2</v>
      </c>
      <c r="U2322">
        <v>6.4000000000000001E-2</v>
      </c>
      <c r="V2322">
        <v>6.4000000000000001E-2</v>
      </c>
      <c r="W2322" t="s">
        <v>148</v>
      </c>
      <c r="X2322" t="s">
        <v>190</v>
      </c>
      <c r="Y2322" t="s">
        <v>89</v>
      </c>
      <c r="Z2322" t="s">
        <v>198</v>
      </c>
    </row>
    <row r="2323" spans="1:26" x14ac:dyDescent="0.25">
      <c r="A2323" s="147">
        <v>3887</v>
      </c>
      <c r="B2323" s="25">
        <v>43086</v>
      </c>
      <c r="C2323" t="s">
        <v>1010</v>
      </c>
      <c r="D2323">
        <v>68.7</v>
      </c>
      <c r="E2323">
        <v>56</v>
      </c>
      <c r="F2323" t="s">
        <v>193</v>
      </c>
      <c r="G2323">
        <v>625212</v>
      </c>
      <c r="H2323">
        <v>13160</v>
      </c>
      <c r="I2323">
        <v>21.9</v>
      </c>
      <c r="J2323">
        <v>90.5</v>
      </c>
      <c r="K2323">
        <v>90.5</v>
      </c>
      <c r="L2323">
        <v>20.100000000000001</v>
      </c>
      <c r="M2323">
        <v>0.9333773087071241</v>
      </c>
      <c r="N2323">
        <v>5.0891999999999999</v>
      </c>
      <c r="O2323">
        <v>5.2135999999999996</v>
      </c>
      <c r="P2323">
        <v>0.61599999999999999</v>
      </c>
      <c r="Q2323">
        <v>0.621</v>
      </c>
      <c r="R2323">
        <v>5.2061999999999999</v>
      </c>
      <c r="S2323">
        <v>6.3E-2</v>
      </c>
      <c r="T2323">
        <v>6.2E-2</v>
      </c>
      <c r="U2323">
        <v>5.8000000000000003E-2</v>
      </c>
      <c r="V2323">
        <v>5.8000000000000003E-2</v>
      </c>
      <c r="W2323" t="s">
        <v>148</v>
      </c>
      <c r="X2323" t="s">
        <v>190</v>
      </c>
      <c r="Y2323" t="s">
        <v>89</v>
      </c>
      <c r="Z2323" t="s">
        <v>198</v>
      </c>
    </row>
    <row r="2324" spans="1:26" x14ac:dyDescent="0.25">
      <c r="A2324" s="147">
        <v>3886</v>
      </c>
      <c r="B2324" s="25">
        <v>43086</v>
      </c>
      <c r="C2324" t="s">
        <v>590</v>
      </c>
      <c r="D2324">
        <v>68.7</v>
      </c>
      <c r="E2324">
        <v>56</v>
      </c>
      <c r="F2324" t="s">
        <v>193</v>
      </c>
      <c r="G2324">
        <v>625212</v>
      </c>
      <c r="H2324">
        <v>13160</v>
      </c>
      <c r="I2324">
        <v>21.9</v>
      </c>
      <c r="J2324">
        <v>90.5</v>
      </c>
      <c r="K2324">
        <v>90.5</v>
      </c>
      <c r="L2324">
        <v>20.100000000000001</v>
      </c>
      <c r="M2324">
        <v>0.9333773087071241</v>
      </c>
      <c r="N2324">
        <v>5.3491</v>
      </c>
      <c r="O2324">
        <v>5.5288000000000004</v>
      </c>
      <c r="P2324">
        <v>0.75</v>
      </c>
      <c r="Q2324">
        <v>0.74299999999999999</v>
      </c>
      <c r="R2324">
        <v>5.2061999999999999</v>
      </c>
      <c r="S2324">
        <v>7.2999999999999995E-2</v>
      </c>
      <c r="T2324">
        <v>7.0000000000000007E-2</v>
      </c>
      <c r="U2324">
        <v>6.7000000000000004E-2</v>
      </c>
      <c r="V2324">
        <v>6.7000000000000004E-2</v>
      </c>
      <c r="W2324" t="s">
        <v>148</v>
      </c>
      <c r="X2324" t="s">
        <v>190</v>
      </c>
      <c r="Y2324" t="s">
        <v>89</v>
      </c>
      <c r="Z2324" t="s">
        <v>198</v>
      </c>
    </row>
    <row r="2325" spans="1:26" x14ac:dyDescent="0.25">
      <c r="A2325" s="147">
        <v>3885</v>
      </c>
      <c r="B2325" s="25">
        <v>43085</v>
      </c>
      <c r="C2325" t="s">
        <v>1009</v>
      </c>
      <c r="D2325">
        <v>75.2</v>
      </c>
      <c r="E2325">
        <v>77</v>
      </c>
      <c r="F2325" t="s">
        <v>194</v>
      </c>
      <c r="G2325">
        <v>916148</v>
      </c>
      <c r="H2325">
        <v>13160</v>
      </c>
      <c r="I2325">
        <v>34</v>
      </c>
      <c r="J2325">
        <v>83</v>
      </c>
      <c r="K2325">
        <v>83</v>
      </c>
      <c r="L2325">
        <v>32</v>
      </c>
      <c r="M2325">
        <v>0.86544342507645255</v>
      </c>
      <c r="N2325">
        <v>5.1692</v>
      </c>
      <c r="O2325">
        <v>5.3281000000000001</v>
      </c>
      <c r="P2325">
        <v>0.11799999999999999</v>
      </c>
      <c r="Q2325">
        <v>0.13200000000000001</v>
      </c>
      <c r="R2325">
        <v>5.2526000000000002</v>
      </c>
      <c r="S2325">
        <v>1.2E-2</v>
      </c>
      <c r="T2325">
        <v>1.2999999999999999E-2</v>
      </c>
      <c r="U2325">
        <v>1.0999999999999999E-2</v>
      </c>
      <c r="V2325">
        <v>1.0999999999999999E-2</v>
      </c>
      <c r="W2325" t="s">
        <v>148</v>
      </c>
      <c r="X2325" t="s">
        <v>190</v>
      </c>
      <c r="Y2325" t="s">
        <v>89</v>
      </c>
      <c r="Z2325" t="s">
        <v>207</v>
      </c>
    </row>
    <row r="2326" spans="1:26" x14ac:dyDescent="0.25">
      <c r="A2326" s="147">
        <v>3884</v>
      </c>
      <c r="B2326" s="25">
        <v>43085</v>
      </c>
      <c r="C2326" t="s">
        <v>353</v>
      </c>
      <c r="D2326">
        <v>75.2</v>
      </c>
      <c r="E2326">
        <v>77</v>
      </c>
      <c r="F2326" t="s">
        <v>194</v>
      </c>
      <c r="G2326">
        <v>916148</v>
      </c>
      <c r="H2326">
        <v>13160</v>
      </c>
      <c r="I2326">
        <v>34.4</v>
      </c>
      <c r="J2326">
        <v>84.5</v>
      </c>
      <c r="K2326">
        <v>84.5</v>
      </c>
      <c r="L2326">
        <v>32.200000000000003</v>
      </c>
      <c r="M2326">
        <v>0.86438607208307883</v>
      </c>
      <c r="N2326">
        <v>5.2008999999999999</v>
      </c>
      <c r="O2326">
        <v>5.1791999999999998</v>
      </c>
      <c r="P2326">
        <v>0.14899999999999999</v>
      </c>
      <c r="Q2326">
        <v>0.187</v>
      </c>
      <c r="R2326">
        <v>5.2526000000000002</v>
      </c>
      <c r="S2326">
        <v>1.4999999999999999E-2</v>
      </c>
      <c r="T2326">
        <v>1.9E-2</v>
      </c>
      <c r="U2326">
        <v>1.4999999999999999E-2</v>
      </c>
      <c r="V2326">
        <v>1.4999999999999999E-2</v>
      </c>
      <c r="W2326" t="s">
        <v>148</v>
      </c>
      <c r="X2326" t="s">
        <v>190</v>
      </c>
      <c r="Y2326" t="s">
        <v>89</v>
      </c>
      <c r="Z2326" t="s">
        <v>207</v>
      </c>
    </row>
    <row r="2327" spans="1:26" x14ac:dyDescent="0.25">
      <c r="A2327" s="147">
        <v>3883</v>
      </c>
      <c r="B2327" s="25">
        <v>43085</v>
      </c>
      <c r="C2327" t="s">
        <v>493</v>
      </c>
      <c r="D2327">
        <v>71.8</v>
      </c>
      <c r="E2327">
        <v>71</v>
      </c>
      <c r="F2327" t="s">
        <v>187</v>
      </c>
      <c r="G2327">
        <v>916148</v>
      </c>
      <c r="H2327">
        <v>13160</v>
      </c>
      <c r="I2327">
        <v>34.799999999999997</v>
      </c>
      <c r="J2327">
        <v>80.5</v>
      </c>
      <c r="K2327">
        <v>80.5</v>
      </c>
      <c r="L2327">
        <v>33</v>
      </c>
      <c r="M2327">
        <v>0.86018237082066873</v>
      </c>
      <c r="N2327">
        <v>5.1672000000000002</v>
      </c>
      <c r="O2327">
        <v>5.1254999999999997</v>
      </c>
      <c r="P2327">
        <v>0.30495982941781213</v>
      </c>
      <c r="Q2327">
        <v>0.27322468872558353</v>
      </c>
      <c r="R2327">
        <v>5.2526000000000002</v>
      </c>
      <c r="S2327">
        <v>3.1E-2</v>
      </c>
      <c r="T2327">
        <v>2.8000000000000001E-2</v>
      </c>
      <c r="U2327">
        <v>2.5000000000000001E-2</v>
      </c>
      <c r="V2327">
        <v>2.5000000000000001E-2</v>
      </c>
      <c r="W2327" t="s">
        <v>148</v>
      </c>
      <c r="X2327" t="s">
        <v>190</v>
      </c>
      <c r="Y2327" t="s">
        <v>89</v>
      </c>
      <c r="Z2327" t="s">
        <v>207</v>
      </c>
    </row>
    <row r="2328" spans="1:26" x14ac:dyDescent="0.25">
      <c r="A2328" s="147">
        <v>3882</v>
      </c>
      <c r="B2328" s="25">
        <v>43085</v>
      </c>
      <c r="C2328" t="s">
        <v>379</v>
      </c>
      <c r="D2328">
        <v>71.8</v>
      </c>
      <c r="E2328">
        <v>71</v>
      </c>
      <c r="F2328" t="s">
        <v>187</v>
      </c>
      <c r="G2328">
        <v>916148</v>
      </c>
      <c r="H2328">
        <v>13160</v>
      </c>
      <c r="I2328">
        <v>34.700000000000003</v>
      </c>
      <c r="J2328">
        <v>80</v>
      </c>
      <c r="K2328">
        <v>80</v>
      </c>
      <c r="L2328">
        <v>32.9</v>
      </c>
      <c r="M2328">
        <v>0.86070559610705588</v>
      </c>
      <c r="N2328">
        <v>5.3901000000000003</v>
      </c>
      <c r="O2328">
        <v>5.2103999999999999</v>
      </c>
      <c r="P2328">
        <v>0.43099999999999999</v>
      </c>
      <c r="Q2328">
        <v>0.44600000000000001</v>
      </c>
      <c r="R2328">
        <v>5.2526000000000002</v>
      </c>
      <c r="S2328">
        <v>4.2000000000000003E-2</v>
      </c>
      <c r="T2328">
        <v>4.4999999999999998E-2</v>
      </c>
      <c r="U2328">
        <v>3.6999999999999998E-2</v>
      </c>
      <c r="V2328">
        <v>3.6999999999999998E-2</v>
      </c>
      <c r="W2328" t="s">
        <v>148</v>
      </c>
      <c r="X2328" t="s">
        <v>190</v>
      </c>
      <c r="Y2328" t="s">
        <v>89</v>
      </c>
      <c r="Z2328" t="s">
        <v>207</v>
      </c>
    </row>
    <row r="2329" spans="1:26" x14ac:dyDescent="0.25">
      <c r="A2329" s="147">
        <v>3881</v>
      </c>
      <c r="B2329" s="25">
        <v>43085</v>
      </c>
      <c r="C2329" t="s">
        <v>258</v>
      </c>
      <c r="D2329">
        <v>71.8</v>
      </c>
      <c r="E2329">
        <v>71</v>
      </c>
      <c r="F2329" t="s">
        <v>187</v>
      </c>
      <c r="G2329">
        <v>916148</v>
      </c>
      <c r="H2329">
        <v>13160</v>
      </c>
      <c r="I2329">
        <v>35.1</v>
      </c>
      <c r="J2329">
        <v>80</v>
      </c>
      <c r="K2329">
        <v>80</v>
      </c>
      <c r="L2329">
        <v>33.299999999999997</v>
      </c>
      <c r="M2329">
        <v>0.85861650485436891</v>
      </c>
      <c r="N2329">
        <v>5.3102</v>
      </c>
      <c r="O2329">
        <v>5.2087000000000003</v>
      </c>
      <c r="P2329">
        <v>0.32400000000000001</v>
      </c>
      <c r="Q2329">
        <v>0.34699999999999998</v>
      </c>
      <c r="R2329">
        <v>5.2526000000000002</v>
      </c>
      <c r="S2329">
        <v>3.2000000000000001E-2</v>
      </c>
      <c r="T2329">
        <v>3.5000000000000003E-2</v>
      </c>
      <c r="U2329">
        <v>2.9000000000000001E-2</v>
      </c>
      <c r="V2329">
        <v>2.9000000000000001E-2</v>
      </c>
      <c r="W2329" t="s">
        <v>148</v>
      </c>
      <c r="X2329" t="s">
        <v>190</v>
      </c>
      <c r="Y2329" t="s">
        <v>89</v>
      </c>
      <c r="Z2329" t="s">
        <v>207</v>
      </c>
    </row>
    <row r="2330" spans="1:26" x14ac:dyDescent="0.25">
      <c r="A2330" s="147">
        <v>3880</v>
      </c>
      <c r="B2330" s="25">
        <v>43085</v>
      </c>
      <c r="C2330" t="s">
        <v>315</v>
      </c>
      <c r="D2330">
        <v>71.8</v>
      </c>
      <c r="E2330">
        <v>71</v>
      </c>
      <c r="F2330" t="s">
        <v>187</v>
      </c>
      <c r="G2330">
        <v>916148</v>
      </c>
      <c r="H2330">
        <v>13160</v>
      </c>
      <c r="I2330">
        <v>35.1</v>
      </c>
      <c r="J2330">
        <v>79</v>
      </c>
      <c r="K2330">
        <v>79</v>
      </c>
      <c r="L2330">
        <v>33.4</v>
      </c>
      <c r="M2330">
        <v>0.85809581564584592</v>
      </c>
      <c r="N2330">
        <v>5.1893000000000002</v>
      </c>
      <c r="O2330">
        <v>5.2214</v>
      </c>
      <c r="P2330">
        <v>0.36599999999999999</v>
      </c>
      <c r="Q2330">
        <v>0.35799999999999998</v>
      </c>
      <c r="R2330">
        <v>5.2526000000000002</v>
      </c>
      <c r="S2330">
        <v>3.6999999999999998E-2</v>
      </c>
      <c r="T2330">
        <v>3.5999999999999997E-2</v>
      </c>
      <c r="U2330">
        <v>3.1E-2</v>
      </c>
      <c r="V2330">
        <v>3.1E-2</v>
      </c>
      <c r="W2330" t="s">
        <v>148</v>
      </c>
      <c r="X2330" t="s">
        <v>190</v>
      </c>
      <c r="Y2330" t="s">
        <v>89</v>
      </c>
      <c r="Z2330" t="s">
        <v>207</v>
      </c>
    </row>
    <row r="2331" spans="1:26" x14ac:dyDescent="0.25">
      <c r="A2331" s="147">
        <v>3879</v>
      </c>
      <c r="B2331" s="25">
        <v>43085</v>
      </c>
      <c r="C2331" t="s">
        <v>283</v>
      </c>
      <c r="D2331">
        <v>71.8</v>
      </c>
      <c r="E2331">
        <v>71</v>
      </c>
      <c r="F2331" t="s">
        <v>193</v>
      </c>
      <c r="G2331">
        <v>625212</v>
      </c>
      <c r="H2331">
        <v>13160</v>
      </c>
      <c r="I2331">
        <v>21</v>
      </c>
      <c r="J2331">
        <v>90</v>
      </c>
      <c r="K2331">
        <v>90</v>
      </c>
      <c r="L2331">
        <v>19.3</v>
      </c>
      <c r="M2331">
        <v>0.93832891246684347</v>
      </c>
      <c r="N2331">
        <v>5.1672000000000002</v>
      </c>
      <c r="O2331">
        <v>5.0876999999999999</v>
      </c>
      <c r="P2331">
        <v>0.67900000000000005</v>
      </c>
      <c r="Q2331">
        <v>0.65865209610478626</v>
      </c>
      <c r="R2331">
        <v>5.2526000000000002</v>
      </c>
      <c r="S2331">
        <v>6.9000000000000006E-2</v>
      </c>
      <c r="T2331">
        <v>6.8000000000000005E-2</v>
      </c>
      <c r="U2331">
        <v>6.4000000000000001E-2</v>
      </c>
      <c r="V2331">
        <v>6.4000000000000001E-2</v>
      </c>
      <c r="W2331" t="s">
        <v>148</v>
      </c>
      <c r="X2331" t="s">
        <v>190</v>
      </c>
      <c r="Y2331" t="s">
        <v>89</v>
      </c>
      <c r="Z2331" t="s">
        <v>198</v>
      </c>
    </row>
    <row r="2332" spans="1:26" x14ac:dyDescent="0.25">
      <c r="A2332" s="147">
        <v>3878</v>
      </c>
      <c r="B2332" s="25">
        <v>43085</v>
      </c>
      <c r="C2332" t="s">
        <v>232</v>
      </c>
      <c r="D2332">
        <v>71.8</v>
      </c>
      <c r="E2332">
        <v>71</v>
      </c>
      <c r="F2332" t="s">
        <v>187</v>
      </c>
      <c r="G2332">
        <v>916148</v>
      </c>
      <c r="H2332">
        <v>13160</v>
      </c>
      <c r="I2332">
        <v>34.6</v>
      </c>
      <c r="J2332">
        <v>81</v>
      </c>
      <c r="K2332">
        <v>81</v>
      </c>
      <c r="L2332">
        <v>32.700000000000003</v>
      </c>
      <c r="M2332">
        <v>0.86175395858708903</v>
      </c>
      <c r="N2332">
        <v>5.2712000000000003</v>
      </c>
      <c r="O2332">
        <v>5.1166</v>
      </c>
      <c r="P2332">
        <v>0.23100000000000001</v>
      </c>
      <c r="Q2332">
        <v>0.224</v>
      </c>
      <c r="R2332">
        <v>5.2526000000000002</v>
      </c>
      <c r="S2332">
        <v>2.3E-2</v>
      </c>
      <c r="T2332">
        <v>2.3E-2</v>
      </c>
      <c r="U2332">
        <v>0.02</v>
      </c>
      <c r="V2332">
        <v>0.02</v>
      </c>
      <c r="W2332" t="s">
        <v>148</v>
      </c>
      <c r="X2332" t="s">
        <v>190</v>
      </c>
      <c r="Y2332" t="s">
        <v>89</v>
      </c>
      <c r="Z2332" t="s">
        <v>207</v>
      </c>
    </row>
    <row r="2333" spans="1:26" x14ac:dyDescent="0.25">
      <c r="A2333" s="147">
        <v>3877</v>
      </c>
      <c r="B2333" s="25">
        <v>43085</v>
      </c>
      <c r="C2333" t="s">
        <v>304</v>
      </c>
      <c r="D2333">
        <v>71.8</v>
      </c>
      <c r="E2333">
        <v>71</v>
      </c>
      <c r="F2333" t="s">
        <v>187</v>
      </c>
      <c r="G2333">
        <v>916148</v>
      </c>
      <c r="H2333">
        <v>13160</v>
      </c>
      <c r="I2333">
        <v>34.6</v>
      </c>
      <c r="J2333">
        <v>81</v>
      </c>
      <c r="K2333">
        <v>81</v>
      </c>
      <c r="L2333">
        <v>32.700000000000003</v>
      </c>
      <c r="M2333">
        <v>0.86175395858708903</v>
      </c>
      <c r="N2333">
        <v>5.2790999999999997</v>
      </c>
      <c r="O2333">
        <v>5.2488000000000001</v>
      </c>
      <c r="P2333">
        <v>0.34171534097399381</v>
      </c>
      <c r="Q2333">
        <v>0.35599999999999998</v>
      </c>
      <c r="R2333">
        <v>5.2526000000000002</v>
      </c>
      <c r="S2333">
        <v>3.4000000000000002E-2</v>
      </c>
      <c r="T2333">
        <v>3.5999999999999997E-2</v>
      </c>
      <c r="U2333">
        <v>0.03</v>
      </c>
      <c r="V2333">
        <v>0.03</v>
      </c>
      <c r="W2333" t="s">
        <v>148</v>
      </c>
      <c r="X2333" t="s">
        <v>190</v>
      </c>
      <c r="Y2333" t="s">
        <v>89</v>
      </c>
      <c r="Z2333" t="s">
        <v>207</v>
      </c>
    </row>
    <row r="2334" spans="1:26" x14ac:dyDescent="0.25">
      <c r="A2334" s="147">
        <v>3876</v>
      </c>
      <c r="B2334" s="25">
        <v>43085</v>
      </c>
      <c r="C2334" t="s">
        <v>830</v>
      </c>
      <c r="D2334">
        <v>71.8</v>
      </c>
      <c r="E2334">
        <v>71</v>
      </c>
      <c r="F2334" t="s">
        <v>193</v>
      </c>
      <c r="G2334">
        <v>625212</v>
      </c>
      <c r="H2334">
        <v>13160</v>
      </c>
      <c r="I2334">
        <v>21</v>
      </c>
      <c r="J2334">
        <v>90</v>
      </c>
      <c r="K2334">
        <v>90</v>
      </c>
      <c r="L2334">
        <v>19.3</v>
      </c>
      <c r="M2334">
        <v>0.93832891246684347</v>
      </c>
      <c r="N2334">
        <v>5.1643999999999997</v>
      </c>
      <c r="O2334">
        <v>5.1182999999999996</v>
      </c>
      <c r="P2334">
        <v>0.72799999999999998</v>
      </c>
      <c r="Q2334">
        <v>0.75</v>
      </c>
      <c r="R2334">
        <v>5.2526000000000002</v>
      </c>
      <c r="S2334">
        <v>7.3999999999999996E-2</v>
      </c>
      <c r="T2334">
        <v>7.6999999999999999E-2</v>
      </c>
      <c r="U2334">
        <v>7.0999999999999994E-2</v>
      </c>
      <c r="V2334">
        <v>7.0999999999999994E-2</v>
      </c>
      <c r="W2334" t="s">
        <v>148</v>
      </c>
      <c r="X2334" t="s">
        <v>190</v>
      </c>
      <c r="Y2334" t="s">
        <v>89</v>
      </c>
      <c r="Z2334" t="s">
        <v>198</v>
      </c>
    </row>
    <row r="2335" spans="1:26" x14ac:dyDescent="0.25">
      <c r="A2335" s="147">
        <v>3875</v>
      </c>
      <c r="B2335" s="25">
        <v>43085</v>
      </c>
      <c r="C2335" t="s">
        <v>387</v>
      </c>
      <c r="D2335">
        <v>71.8</v>
      </c>
      <c r="E2335">
        <v>71</v>
      </c>
      <c r="F2335" t="s">
        <v>193</v>
      </c>
      <c r="G2335">
        <v>625212</v>
      </c>
      <c r="H2335">
        <v>13160</v>
      </c>
      <c r="I2335">
        <v>21</v>
      </c>
      <c r="J2335">
        <v>90.5</v>
      </c>
      <c r="K2335">
        <v>90.5</v>
      </c>
      <c r="L2335">
        <v>19.2</v>
      </c>
      <c r="M2335">
        <v>0.93895155938951569</v>
      </c>
      <c r="N2335">
        <v>5.3369999999999997</v>
      </c>
      <c r="O2335">
        <v>5.0895999999999999</v>
      </c>
      <c r="P2335">
        <v>0.92462209191638434</v>
      </c>
      <c r="Q2335">
        <v>0.83331226440239115</v>
      </c>
      <c r="R2335">
        <v>5.2526000000000002</v>
      </c>
      <c r="S2335">
        <v>9.0999999999999998E-2</v>
      </c>
      <c r="T2335">
        <v>8.5999999999999993E-2</v>
      </c>
      <c r="U2335">
        <v>8.3000000000000004E-2</v>
      </c>
      <c r="V2335">
        <v>8.3000000000000004E-2</v>
      </c>
      <c r="W2335">
        <v>0</v>
      </c>
      <c r="X2335">
        <v>0</v>
      </c>
      <c r="Y2335" t="s">
        <v>89</v>
      </c>
      <c r="Z2335" t="s">
        <v>198</v>
      </c>
    </row>
    <row r="2336" spans="1:26" x14ac:dyDescent="0.25">
      <c r="A2336" s="147">
        <v>3874</v>
      </c>
      <c r="B2336" s="25">
        <v>43085</v>
      </c>
      <c r="C2336" t="s">
        <v>1008</v>
      </c>
      <c r="D2336">
        <v>71.8</v>
      </c>
      <c r="E2336">
        <v>71</v>
      </c>
      <c r="F2336" t="s">
        <v>193</v>
      </c>
      <c r="G2336">
        <v>625212</v>
      </c>
      <c r="H2336">
        <v>13160</v>
      </c>
      <c r="I2336">
        <v>21</v>
      </c>
      <c r="J2336">
        <v>90.5</v>
      </c>
      <c r="K2336">
        <v>90.5</v>
      </c>
      <c r="L2336">
        <v>19.2</v>
      </c>
      <c r="M2336">
        <v>0.93895155938951569</v>
      </c>
      <c r="N2336">
        <v>5.1417000000000002</v>
      </c>
      <c r="O2336">
        <v>5.2934999999999999</v>
      </c>
      <c r="P2336">
        <v>0.76400000000000001</v>
      </c>
      <c r="Q2336">
        <v>0.77600000000000002</v>
      </c>
      <c r="R2336">
        <v>5.2526000000000002</v>
      </c>
      <c r="S2336">
        <v>7.8E-2</v>
      </c>
      <c r="T2336">
        <v>7.6999999999999999E-2</v>
      </c>
      <c r="U2336">
        <v>7.2999999999999995E-2</v>
      </c>
      <c r="V2336">
        <v>7.2999999999999995E-2</v>
      </c>
      <c r="W2336" t="s">
        <v>148</v>
      </c>
      <c r="X2336" t="s">
        <v>190</v>
      </c>
      <c r="Y2336" t="s">
        <v>89</v>
      </c>
      <c r="Z2336" t="s">
        <v>198</v>
      </c>
    </row>
    <row r="2337" spans="1:26" x14ac:dyDescent="0.25">
      <c r="A2337" s="147">
        <v>3873</v>
      </c>
      <c r="B2337" s="25">
        <v>43085</v>
      </c>
      <c r="C2337" t="s">
        <v>1007</v>
      </c>
      <c r="D2337">
        <v>71.8</v>
      </c>
      <c r="E2337">
        <v>71</v>
      </c>
      <c r="F2337" t="s">
        <v>193</v>
      </c>
      <c r="G2337">
        <v>625212</v>
      </c>
      <c r="H2337">
        <v>13160</v>
      </c>
      <c r="I2337">
        <v>21.2</v>
      </c>
      <c r="J2337">
        <v>90</v>
      </c>
      <c r="K2337">
        <v>90</v>
      </c>
      <c r="L2337">
        <v>19.5</v>
      </c>
      <c r="M2337">
        <v>0.9370860927152318</v>
      </c>
      <c r="N2337">
        <v>5.1391</v>
      </c>
      <c r="O2337">
        <v>5.2565999999999997</v>
      </c>
      <c r="P2337">
        <v>0.66500000000000004</v>
      </c>
      <c r="Q2337">
        <v>0.70099999999999996</v>
      </c>
      <c r="R2337">
        <v>5.2526000000000002</v>
      </c>
      <c r="S2337">
        <v>6.8000000000000005E-2</v>
      </c>
      <c r="T2337">
        <v>7.0000000000000007E-2</v>
      </c>
      <c r="U2337">
        <v>6.5000000000000002E-2</v>
      </c>
      <c r="V2337">
        <v>6.5000000000000002E-2</v>
      </c>
      <c r="W2337" t="s">
        <v>148</v>
      </c>
      <c r="X2337" t="s">
        <v>190</v>
      </c>
      <c r="Y2337" t="s">
        <v>89</v>
      </c>
      <c r="Z2337" t="s">
        <v>198</v>
      </c>
    </row>
    <row r="2338" spans="1:26" x14ac:dyDescent="0.25">
      <c r="A2338" s="147">
        <v>3872</v>
      </c>
      <c r="B2338" s="25">
        <v>43084</v>
      </c>
      <c r="C2338" t="s">
        <v>1006</v>
      </c>
      <c r="D2338">
        <v>68.7</v>
      </c>
      <c r="E2338">
        <v>42</v>
      </c>
      <c r="F2338" t="s">
        <v>193</v>
      </c>
      <c r="G2338">
        <v>625212</v>
      </c>
      <c r="H2338">
        <v>13160</v>
      </c>
      <c r="I2338">
        <v>21.4</v>
      </c>
      <c r="J2338">
        <v>90.5</v>
      </c>
      <c r="K2338">
        <v>90.5</v>
      </c>
      <c r="L2338">
        <v>19.600000000000001</v>
      </c>
      <c r="M2338">
        <v>0.93646591661151557</v>
      </c>
      <c r="N2338">
        <v>5.1944999999999997</v>
      </c>
      <c r="O2338">
        <v>5.2981999999999996</v>
      </c>
      <c r="P2338">
        <v>0.67300000000000004</v>
      </c>
      <c r="Q2338">
        <v>0.73799999999999999</v>
      </c>
      <c r="R2338">
        <v>5.0941999999999998</v>
      </c>
      <c r="S2338">
        <v>6.6000000000000003E-2</v>
      </c>
      <c r="T2338">
        <v>7.0999999999999994E-2</v>
      </c>
      <c r="U2338">
        <v>6.4000000000000001E-2</v>
      </c>
      <c r="V2338">
        <v>6.4000000000000001E-2</v>
      </c>
      <c r="W2338" t="s">
        <v>148</v>
      </c>
      <c r="X2338" t="s">
        <v>190</v>
      </c>
      <c r="Y2338" t="s">
        <v>89</v>
      </c>
      <c r="Z2338" t="s">
        <v>198</v>
      </c>
    </row>
    <row r="2339" spans="1:26" x14ac:dyDescent="0.25">
      <c r="A2339" s="147">
        <v>3871</v>
      </c>
      <c r="B2339" s="25">
        <v>43084</v>
      </c>
      <c r="C2339" t="s">
        <v>1005</v>
      </c>
      <c r="D2339">
        <v>68.2</v>
      </c>
      <c r="E2339">
        <v>42</v>
      </c>
      <c r="F2339" t="s">
        <v>194</v>
      </c>
      <c r="G2339">
        <v>916148</v>
      </c>
      <c r="H2339">
        <v>13160</v>
      </c>
      <c r="I2339">
        <v>33.6</v>
      </c>
      <c r="J2339">
        <v>77</v>
      </c>
      <c r="K2339">
        <v>77</v>
      </c>
      <c r="L2339">
        <v>32.1</v>
      </c>
      <c r="M2339">
        <v>0.86491442542787289</v>
      </c>
      <c r="N2339">
        <v>5.1197999999999997</v>
      </c>
      <c r="O2339">
        <v>5.2343999999999999</v>
      </c>
      <c r="P2339">
        <v>0.13100000000000001</v>
      </c>
      <c r="Q2339">
        <v>0.154</v>
      </c>
      <c r="R2339">
        <v>5.0941999999999998</v>
      </c>
      <c r="S2339">
        <v>1.2999999999999999E-2</v>
      </c>
      <c r="T2339">
        <v>1.4999999999999999E-2</v>
      </c>
      <c r="U2339">
        <v>1.2E-2</v>
      </c>
      <c r="V2339">
        <v>1.2E-2</v>
      </c>
      <c r="W2339" t="s">
        <v>148</v>
      </c>
      <c r="X2339" t="s">
        <v>190</v>
      </c>
      <c r="Y2339" t="s">
        <v>89</v>
      </c>
      <c r="Z2339" t="s">
        <v>207</v>
      </c>
    </row>
    <row r="2340" spans="1:26" x14ac:dyDescent="0.25">
      <c r="A2340" s="147">
        <v>3870</v>
      </c>
      <c r="B2340" s="25">
        <v>43084</v>
      </c>
      <c r="C2340" t="s">
        <v>305</v>
      </c>
      <c r="D2340">
        <v>68.2</v>
      </c>
      <c r="E2340">
        <v>42</v>
      </c>
      <c r="F2340" t="s">
        <v>194</v>
      </c>
      <c r="G2340">
        <v>916148</v>
      </c>
      <c r="H2340">
        <v>13160</v>
      </c>
      <c r="I2340">
        <v>33.5</v>
      </c>
      <c r="J2340">
        <v>75.5</v>
      </c>
      <c r="K2340">
        <v>75.5</v>
      </c>
      <c r="L2340">
        <v>32.1</v>
      </c>
      <c r="M2340">
        <v>0.86491442542787289</v>
      </c>
      <c r="N2340">
        <v>5.1875999999999998</v>
      </c>
      <c r="O2340">
        <v>5.2313999999999998</v>
      </c>
      <c r="P2340">
        <v>0.193</v>
      </c>
      <c r="Q2340">
        <v>0.19500000000000001</v>
      </c>
      <c r="R2340">
        <v>5.0941999999999998</v>
      </c>
      <c r="S2340">
        <v>1.9E-2</v>
      </c>
      <c r="T2340">
        <v>1.9E-2</v>
      </c>
      <c r="U2340">
        <v>1.6E-2</v>
      </c>
      <c r="V2340">
        <v>1.6E-2</v>
      </c>
      <c r="W2340" t="s">
        <v>148</v>
      </c>
      <c r="X2340" t="s">
        <v>190</v>
      </c>
      <c r="Y2340" t="s">
        <v>89</v>
      </c>
      <c r="Z2340" t="s">
        <v>207</v>
      </c>
    </row>
    <row r="2341" spans="1:26" x14ac:dyDescent="0.25">
      <c r="A2341" s="147">
        <v>3869</v>
      </c>
      <c r="B2341" s="25">
        <v>43084</v>
      </c>
      <c r="C2341" t="s">
        <v>229</v>
      </c>
      <c r="D2341">
        <v>70.5</v>
      </c>
      <c r="E2341">
        <v>62</v>
      </c>
      <c r="F2341" t="s">
        <v>193</v>
      </c>
      <c r="G2341">
        <v>625212</v>
      </c>
      <c r="H2341">
        <v>13160</v>
      </c>
      <c r="I2341">
        <v>21.4</v>
      </c>
      <c r="J2341">
        <v>90</v>
      </c>
      <c r="K2341">
        <v>90</v>
      </c>
      <c r="L2341">
        <v>19.7</v>
      </c>
      <c r="M2341">
        <v>0.93584656084656093</v>
      </c>
      <c r="N2341">
        <v>5.1973000000000003</v>
      </c>
      <c r="O2341">
        <v>5.2710999999999997</v>
      </c>
      <c r="P2341">
        <v>0.745</v>
      </c>
      <c r="Q2341">
        <v>0.76600000000000001</v>
      </c>
      <c r="R2341">
        <v>5.0941999999999998</v>
      </c>
      <c r="S2341">
        <v>7.2999999999999995E-2</v>
      </c>
      <c r="T2341">
        <v>7.3999999999999996E-2</v>
      </c>
      <c r="U2341">
        <v>6.9000000000000006E-2</v>
      </c>
      <c r="V2341">
        <v>6.9000000000000006E-2</v>
      </c>
      <c r="W2341" t="s">
        <v>148</v>
      </c>
      <c r="X2341" t="s">
        <v>190</v>
      </c>
      <c r="Y2341" t="s">
        <v>89</v>
      </c>
      <c r="Z2341" t="s">
        <v>198</v>
      </c>
    </row>
    <row r="2342" spans="1:26" x14ac:dyDescent="0.25">
      <c r="A2342" s="147">
        <v>3868</v>
      </c>
      <c r="B2342" s="25">
        <v>43084</v>
      </c>
      <c r="C2342" t="s">
        <v>245</v>
      </c>
      <c r="D2342">
        <v>70.5</v>
      </c>
      <c r="E2342">
        <v>62</v>
      </c>
      <c r="F2342" t="s">
        <v>187</v>
      </c>
      <c r="G2342">
        <v>916148</v>
      </c>
      <c r="H2342">
        <v>13160</v>
      </c>
      <c r="I2342">
        <v>35.5</v>
      </c>
      <c r="J2342">
        <v>82</v>
      </c>
      <c r="K2342">
        <v>82</v>
      </c>
      <c r="L2342">
        <v>33.5</v>
      </c>
      <c r="M2342">
        <v>0.85757575757575755</v>
      </c>
      <c r="N2342">
        <v>5.1148999999999996</v>
      </c>
      <c r="O2342">
        <v>5.2080000000000002</v>
      </c>
      <c r="P2342">
        <v>0.41499999999999998</v>
      </c>
      <c r="Q2342">
        <v>0.36799999999999999</v>
      </c>
      <c r="R2342">
        <v>5.0941999999999998</v>
      </c>
      <c r="S2342">
        <v>4.1000000000000002E-2</v>
      </c>
      <c r="T2342">
        <v>3.5999999999999997E-2</v>
      </c>
      <c r="U2342">
        <v>3.3000000000000002E-2</v>
      </c>
      <c r="V2342">
        <v>3.3000000000000002E-2</v>
      </c>
      <c r="W2342" t="s">
        <v>148</v>
      </c>
      <c r="X2342" t="s">
        <v>190</v>
      </c>
      <c r="Y2342" t="s">
        <v>89</v>
      </c>
      <c r="Z2342" t="s">
        <v>207</v>
      </c>
    </row>
    <row r="2343" spans="1:26" x14ac:dyDescent="0.25">
      <c r="A2343" s="147">
        <v>3867</v>
      </c>
      <c r="B2343" s="25">
        <v>43084</v>
      </c>
      <c r="C2343" t="s">
        <v>591</v>
      </c>
      <c r="D2343">
        <v>70.5</v>
      </c>
      <c r="E2343">
        <v>62</v>
      </c>
      <c r="F2343" t="s">
        <v>193</v>
      </c>
      <c r="G2343">
        <v>625212</v>
      </c>
      <c r="H2343">
        <v>13160</v>
      </c>
      <c r="I2343">
        <v>21.4</v>
      </c>
      <c r="J2343">
        <v>90.5</v>
      </c>
      <c r="K2343">
        <v>90.5</v>
      </c>
      <c r="L2343">
        <v>19.600000000000001</v>
      </c>
      <c r="M2343">
        <v>0.93646591661151557</v>
      </c>
      <c r="N2343">
        <v>5.2308000000000003</v>
      </c>
      <c r="O2343">
        <v>5.1006</v>
      </c>
      <c r="P2343">
        <v>0.51300000000000001</v>
      </c>
      <c r="Q2343">
        <v>0.501</v>
      </c>
      <c r="R2343">
        <v>5.0941999999999998</v>
      </c>
      <c r="S2343">
        <v>0.05</v>
      </c>
      <c r="T2343">
        <v>0.05</v>
      </c>
      <c r="U2343">
        <v>4.7E-2</v>
      </c>
      <c r="V2343">
        <v>4.7E-2</v>
      </c>
      <c r="W2343" t="s">
        <v>148</v>
      </c>
      <c r="X2343" t="s">
        <v>190</v>
      </c>
      <c r="Y2343" t="s">
        <v>89</v>
      </c>
      <c r="Z2343" t="s">
        <v>198</v>
      </c>
    </row>
    <row r="2344" spans="1:26" x14ac:dyDescent="0.25">
      <c r="A2344" s="147">
        <v>3866</v>
      </c>
      <c r="B2344" s="25">
        <v>43084</v>
      </c>
      <c r="C2344" t="s">
        <v>541</v>
      </c>
      <c r="D2344">
        <v>70.5</v>
      </c>
      <c r="E2344">
        <v>62</v>
      </c>
      <c r="F2344" t="s">
        <v>193</v>
      </c>
      <c r="G2344">
        <v>625212</v>
      </c>
      <c r="H2344">
        <v>13160</v>
      </c>
      <c r="I2344">
        <v>21.3</v>
      </c>
      <c r="J2344">
        <v>90</v>
      </c>
      <c r="K2344">
        <v>90</v>
      </c>
      <c r="L2344">
        <v>19.600000000000001</v>
      </c>
      <c r="M2344">
        <v>0.93646591661151557</v>
      </c>
      <c r="N2344">
        <v>5.1553000000000004</v>
      </c>
      <c r="O2344">
        <v>5.1298000000000004</v>
      </c>
      <c r="P2344">
        <v>0.67800000000000005</v>
      </c>
      <c r="Q2344">
        <v>0.71496172117309886</v>
      </c>
      <c r="R2344">
        <v>5.0941999999999998</v>
      </c>
      <c r="S2344">
        <v>6.7000000000000004E-2</v>
      </c>
      <c r="T2344">
        <v>7.0999999999999994E-2</v>
      </c>
      <c r="U2344">
        <v>6.5000000000000002E-2</v>
      </c>
      <c r="V2344">
        <v>6.5000000000000002E-2</v>
      </c>
      <c r="W2344">
        <v>0</v>
      </c>
      <c r="X2344">
        <v>0</v>
      </c>
      <c r="Y2344" t="s">
        <v>89</v>
      </c>
      <c r="Z2344" t="s">
        <v>198</v>
      </c>
    </row>
    <row r="2345" spans="1:26" x14ac:dyDescent="0.25">
      <c r="A2345" s="147">
        <v>3865</v>
      </c>
      <c r="B2345" s="25">
        <v>43084</v>
      </c>
      <c r="C2345" t="s">
        <v>909</v>
      </c>
      <c r="D2345">
        <v>70.5</v>
      </c>
      <c r="E2345">
        <v>62</v>
      </c>
      <c r="F2345" t="s">
        <v>193</v>
      </c>
      <c r="G2345">
        <v>625212</v>
      </c>
      <c r="H2345">
        <v>13160</v>
      </c>
      <c r="I2345">
        <v>21.4</v>
      </c>
      <c r="J2345">
        <v>90</v>
      </c>
      <c r="K2345">
        <v>90</v>
      </c>
      <c r="L2345">
        <v>19.7</v>
      </c>
      <c r="M2345">
        <v>0.93584656084656093</v>
      </c>
      <c r="N2345">
        <v>5.2325999999999997</v>
      </c>
      <c r="O2345">
        <v>5.1681999999999997</v>
      </c>
      <c r="P2345">
        <v>0.67800000000000005</v>
      </c>
      <c r="Q2345">
        <v>0.68</v>
      </c>
      <c r="R2345">
        <v>5.0941999999999998</v>
      </c>
      <c r="S2345">
        <v>6.6000000000000003E-2</v>
      </c>
      <c r="T2345">
        <v>6.7000000000000004E-2</v>
      </c>
      <c r="U2345">
        <v>6.2E-2</v>
      </c>
      <c r="V2345">
        <v>6.2E-2</v>
      </c>
      <c r="W2345" t="s">
        <v>148</v>
      </c>
      <c r="X2345" t="s">
        <v>190</v>
      </c>
      <c r="Y2345" t="s">
        <v>89</v>
      </c>
      <c r="Z2345" t="s">
        <v>198</v>
      </c>
    </row>
    <row r="2346" spans="1:26" x14ac:dyDescent="0.25">
      <c r="A2346" s="147">
        <v>3864</v>
      </c>
      <c r="B2346" s="25">
        <v>43084</v>
      </c>
      <c r="C2346" t="s">
        <v>233</v>
      </c>
      <c r="D2346">
        <v>70.5</v>
      </c>
      <c r="E2346">
        <v>62</v>
      </c>
      <c r="F2346" t="s">
        <v>193</v>
      </c>
      <c r="G2346">
        <v>625212</v>
      </c>
      <c r="H2346">
        <v>13160</v>
      </c>
      <c r="I2346">
        <v>21.4</v>
      </c>
      <c r="J2346">
        <v>90</v>
      </c>
      <c r="K2346">
        <v>90</v>
      </c>
      <c r="L2346">
        <v>19.7</v>
      </c>
      <c r="M2346">
        <v>0.93584656084656093</v>
      </c>
      <c r="N2346">
        <v>5.1292999999999997</v>
      </c>
      <c r="O2346">
        <v>5.1486999999999998</v>
      </c>
      <c r="P2346">
        <v>0.55400000000000005</v>
      </c>
      <c r="Q2346">
        <v>0.53600000000000003</v>
      </c>
      <c r="R2346">
        <v>5.0941999999999998</v>
      </c>
      <c r="S2346">
        <v>5.5E-2</v>
      </c>
      <c r="T2346">
        <v>5.2999999999999999E-2</v>
      </c>
      <c r="U2346">
        <v>5.0999999999999997E-2</v>
      </c>
      <c r="V2346">
        <v>5.0999999999999997E-2</v>
      </c>
      <c r="W2346" t="s">
        <v>148</v>
      </c>
      <c r="X2346" t="s">
        <v>190</v>
      </c>
      <c r="Y2346" t="s">
        <v>89</v>
      </c>
      <c r="Z2346" t="s">
        <v>198</v>
      </c>
    </row>
    <row r="2347" spans="1:26" x14ac:dyDescent="0.25">
      <c r="A2347" s="147">
        <v>3863</v>
      </c>
      <c r="B2347" s="25">
        <v>43084</v>
      </c>
      <c r="C2347" t="s">
        <v>264</v>
      </c>
      <c r="D2347">
        <v>70.7</v>
      </c>
      <c r="E2347">
        <v>62</v>
      </c>
      <c r="F2347" t="s">
        <v>187</v>
      </c>
      <c r="G2347">
        <v>916148</v>
      </c>
      <c r="H2347">
        <v>13160</v>
      </c>
      <c r="I2347">
        <v>34.799999999999997</v>
      </c>
      <c r="J2347">
        <v>75</v>
      </c>
      <c r="K2347">
        <v>75</v>
      </c>
      <c r="L2347">
        <v>33.5</v>
      </c>
      <c r="M2347">
        <v>0.85757575757575755</v>
      </c>
      <c r="N2347">
        <v>5.1409000000000002</v>
      </c>
      <c r="O2347">
        <v>5.2267999999999999</v>
      </c>
      <c r="P2347">
        <v>0.29299999999999998</v>
      </c>
      <c r="Q2347">
        <v>0.29799999999999999</v>
      </c>
      <c r="R2347">
        <v>5.0941999999999998</v>
      </c>
      <c r="S2347">
        <v>2.9000000000000001E-2</v>
      </c>
      <c r="T2347">
        <v>2.9000000000000001E-2</v>
      </c>
      <c r="U2347">
        <v>2.5000000000000001E-2</v>
      </c>
      <c r="V2347">
        <v>2.5000000000000001E-2</v>
      </c>
      <c r="W2347" t="s">
        <v>148</v>
      </c>
      <c r="X2347" t="s">
        <v>190</v>
      </c>
      <c r="Y2347" t="s">
        <v>89</v>
      </c>
      <c r="Z2347" t="s">
        <v>207</v>
      </c>
    </row>
    <row r="2348" spans="1:26" x14ac:dyDescent="0.25">
      <c r="A2348" s="147">
        <v>3862</v>
      </c>
      <c r="B2348" s="25">
        <v>43083</v>
      </c>
      <c r="C2348" t="s">
        <v>394</v>
      </c>
      <c r="D2348">
        <v>74.5</v>
      </c>
      <c r="E2348">
        <v>58</v>
      </c>
      <c r="F2348" t="s">
        <v>193</v>
      </c>
      <c r="G2348">
        <v>625212</v>
      </c>
      <c r="H2348">
        <v>13160</v>
      </c>
      <c r="I2348">
        <v>21.5</v>
      </c>
      <c r="J2348">
        <v>89</v>
      </c>
      <c r="K2348">
        <v>89</v>
      </c>
      <c r="L2348">
        <v>19.8</v>
      </c>
      <c r="M2348">
        <v>0.93522802379378711</v>
      </c>
      <c r="N2348">
        <v>5.1172000000000004</v>
      </c>
      <c r="O2348">
        <v>5.2538999999999998</v>
      </c>
      <c r="P2348">
        <v>0.89300000000000002</v>
      </c>
      <c r="Q2348">
        <v>0.90700000000000003</v>
      </c>
      <c r="R2348">
        <v>5.0999999999999996</v>
      </c>
      <c r="S2348">
        <v>8.8999999999999996E-2</v>
      </c>
      <c r="T2348">
        <v>8.7999999999999995E-2</v>
      </c>
      <c r="U2348">
        <v>8.3000000000000004E-2</v>
      </c>
      <c r="V2348">
        <v>8.3000000000000004E-2</v>
      </c>
      <c r="W2348" t="s">
        <v>148</v>
      </c>
      <c r="X2348" t="s">
        <v>190</v>
      </c>
      <c r="Y2348" t="s">
        <v>89</v>
      </c>
      <c r="Z2348" t="s">
        <v>198</v>
      </c>
    </row>
    <row r="2349" spans="1:26" x14ac:dyDescent="0.25">
      <c r="A2349" s="147">
        <v>3861</v>
      </c>
      <c r="B2349" s="25">
        <v>43083</v>
      </c>
      <c r="C2349" t="s">
        <v>263</v>
      </c>
      <c r="D2349">
        <v>74.5</v>
      </c>
      <c r="E2349">
        <v>58</v>
      </c>
      <c r="F2349" t="s">
        <v>193</v>
      </c>
      <c r="G2349">
        <v>625212</v>
      </c>
      <c r="H2349">
        <v>13160</v>
      </c>
      <c r="I2349">
        <v>21.5</v>
      </c>
      <c r="J2349">
        <v>89</v>
      </c>
      <c r="K2349">
        <v>89</v>
      </c>
      <c r="L2349">
        <v>19.8</v>
      </c>
      <c r="M2349">
        <v>0.93522802379378711</v>
      </c>
      <c r="N2349">
        <v>5.2091000000000003</v>
      </c>
      <c r="O2349">
        <v>5.1276000000000002</v>
      </c>
      <c r="P2349">
        <v>0.86799999999999999</v>
      </c>
      <c r="Q2349">
        <v>0.82399999999999995</v>
      </c>
      <c r="R2349">
        <v>5.0999999999999996</v>
      </c>
      <c r="S2349">
        <v>8.5000000000000006E-2</v>
      </c>
      <c r="T2349">
        <v>8.2000000000000003E-2</v>
      </c>
      <c r="U2349">
        <v>7.8E-2</v>
      </c>
      <c r="V2349">
        <v>7.8E-2</v>
      </c>
      <c r="W2349" t="s">
        <v>148</v>
      </c>
      <c r="X2349" t="s">
        <v>190</v>
      </c>
      <c r="Y2349" t="s">
        <v>89</v>
      </c>
      <c r="Z2349" t="s">
        <v>198</v>
      </c>
    </row>
    <row r="2350" spans="1:26" x14ac:dyDescent="0.25">
      <c r="A2350" s="147">
        <v>3860</v>
      </c>
      <c r="B2350" s="25">
        <v>43083</v>
      </c>
      <c r="C2350" t="s">
        <v>236</v>
      </c>
      <c r="D2350">
        <v>74.5</v>
      </c>
      <c r="E2350">
        <v>58</v>
      </c>
      <c r="F2350" t="s">
        <v>187</v>
      </c>
      <c r="G2350">
        <v>916148</v>
      </c>
      <c r="H2350">
        <v>13160</v>
      </c>
      <c r="I2350">
        <v>35.1</v>
      </c>
      <c r="J2350">
        <v>80.5</v>
      </c>
      <c r="K2350">
        <v>80.5</v>
      </c>
      <c r="L2350">
        <v>33.299999999999997</v>
      </c>
      <c r="M2350">
        <v>0.85861650485436891</v>
      </c>
      <c r="N2350">
        <v>5.1414</v>
      </c>
      <c r="O2350">
        <v>5.1877000000000004</v>
      </c>
      <c r="P2350">
        <v>0.42299999999999999</v>
      </c>
      <c r="Q2350">
        <v>0.42722235294117655</v>
      </c>
      <c r="R2350">
        <v>5.0999999999999996</v>
      </c>
      <c r="S2350">
        <v>4.2000000000000003E-2</v>
      </c>
      <c r="T2350">
        <v>4.2000000000000003E-2</v>
      </c>
      <c r="U2350">
        <v>3.5999999999999997E-2</v>
      </c>
      <c r="V2350">
        <v>3.5999999999999997E-2</v>
      </c>
      <c r="W2350" t="s">
        <v>148</v>
      </c>
      <c r="X2350" t="s">
        <v>190</v>
      </c>
      <c r="Y2350" t="s">
        <v>89</v>
      </c>
      <c r="Z2350" t="s">
        <v>207</v>
      </c>
    </row>
    <row r="2351" spans="1:26" x14ac:dyDescent="0.25">
      <c r="A2351" s="147">
        <v>3859</v>
      </c>
      <c r="B2351" s="25">
        <v>43083</v>
      </c>
      <c r="C2351" t="s">
        <v>372</v>
      </c>
      <c r="D2351">
        <v>74.5</v>
      </c>
      <c r="E2351">
        <v>58</v>
      </c>
      <c r="F2351" t="s">
        <v>187</v>
      </c>
      <c r="G2351">
        <v>916148</v>
      </c>
      <c r="H2351">
        <v>13160</v>
      </c>
      <c r="I2351">
        <v>35.200000000000003</v>
      </c>
      <c r="J2351">
        <v>81</v>
      </c>
      <c r="K2351">
        <v>81</v>
      </c>
      <c r="L2351">
        <v>33.299999999999997</v>
      </c>
      <c r="M2351">
        <v>0.85861650485436891</v>
      </c>
      <c r="N2351">
        <v>5.3209</v>
      </c>
      <c r="O2351">
        <v>5.1521999999999997</v>
      </c>
      <c r="P2351">
        <v>0.38600000000000001</v>
      </c>
      <c r="Q2351">
        <v>0.35399999999999998</v>
      </c>
      <c r="R2351">
        <v>5.0999999999999996</v>
      </c>
      <c r="S2351">
        <v>3.6999999999999998E-2</v>
      </c>
      <c r="T2351">
        <v>3.5000000000000003E-2</v>
      </c>
      <c r="U2351">
        <v>3.1E-2</v>
      </c>
      <c r="V2351">
        <v>3.1E-2</v>
      </c>
      <c r="W2351" t="s">
        <v>148</v>
      </c>
      <c r="X2351" t="s">
        <v>190</v>
      </c>
      <c r="Y2351" t="s">
        <v>89</v>
      </c>
      <c r="Z2351" t="s">
        <v>207</v>
      </c>
    </row>
    <row r="2352" spans="1:26" x14ac:dyDescent="0.25">
      <c r="A2352" s="147">
        <v>3858</v>
      </c>
      <c r="B2352" s="25">
        <v>43082</v>
      </c>
      <c r="C2352" t="s">
        <v>475</v>
      </c>
      <c r="D2352">
        <v>68</v>
      </c>
      <c r="E2352">
        <v>51</v>
      </c>
      <c r="F2352" t="s">
        <v>193</v>
      </c>
      <c r="G2352">
        <v>625212</v>
      </c>
      <c r="H2352">
        <v>13160</v>
      </c>
      <c r="I2352">
        <v>21</v>
      </c>
      <c r="J2352">
        <v>89</v>
      </c>
      <c r="K2352">
        <v>89</v>
      </c>
      <c r="L2352">
        <v>18.899999999999999</v>
      </c>
      <c r="M2352">
        <v>0.94082446808510634</v>
      </c>
      <c r="N2352">
        <v>5.0589000000000004</v>
      </c>
      <c r="O2352">
        <v>5.0610999999999997</v>
      </c>
      <c r="P2352">
        <v>0.60399999999999998</v>
      </c>
      <c r="Q2352">
        <v>0.61599999999999999</v>
      </c>
      <c r="R2352">
        <v>5.1067999999999998</v>
      </c>
      <c r="S2352">
        <v>6.0999999999999999E-2</v>
      </c>
      <c r="T2352">
        <v>6.2E-2</v>
      </c>
      <c r="U2352">
        <v>5.8000000000000003E-2</v>
      </c>
      <c r="V2352">
        <v>5.8000000000000003E-2</v>
      </c>
      <c r="W2352" t="s">
        <v>148</v>
      </c>
      <c r="X2352" t="s">
        <v>192</v>
      </c>
      <c r="Y2352" t="s">
        <v>89</v>
      </c>
      <c r="Z2352" t="s">
        <v>207</v>
      </c>
    </row>
    <row r="2353" spans="1:26" x14ac:dyDescent="0.25">
      <c r="A2353" s="147">
        <v>3857</v>
      </c>
      <c r="B2353" s="25">
        <v>43082</v>
      </c>
      <c r="C2353" t="s">
        <v>1004</v>
      </c>
      <c r="D2353">
        <v>68</v>
      </c>
      <c r="E2353">
        <v>51</v>
      </c>
      <c r="F2353" t="s">
        <v>187</v>
      </c>
      <c r="G2353">
        <v>916148</v>
      </c>
      <c r="H2353">
        <v>13160</v>
      </c>
      <c r="I2353">
        <v>35.4</v>
      </c>
      <c r="J2353">
        <v>84</v>
      </c>
      <c r="K2353">
        <v>84</v>
      </c>
      <c r="L2353">
        <v>33.299999999999997</v>
      </c>
      <c r="M2353">
        <v>0.85861650485436891</v>
      </c>
      <c r="N2353">
        <v>5.1001000000000003</v>
      </c>
      <c r="O2353">
        <v>5.0994000000000002</v>
      </c>
      <c r="P2353">
        <v>0.27800000000000002</v>
      </c>
      <c r="Q2353">
        <v>0.26600000000000001</v>
      </c>
      <c r="R2353">
        <v>5.1067999999999998</v>
      </c>
      <c r="S2353">
        <v>2.8000000000000001E-2</v>
      </c>
      <c r="T2353">
        <v>2.7E-2</v>
      </c>
      <c r="U2353">
        <v>2.4E-2</v>
      </c>
      <c r="V2353">
        <v>2.4E-2</v>
      </c>
      <c r="W2353" t="s">
        <v>148</v>
      </c>
      <c r="X2353" t="s">
        <v>192</v>
      </c>
      <c r="Y2353" t="s">
        <v>89</v>
      </c>
      <c r="Z2353" t="s">
        <v>207</v>
      </c>
    </row>
    <row r="2354" spans="1:26" x14ac:dyDescent="0.25">
      <c r="A2354" s="147">
        <v>3856</v>
      </c>
      <c r="B2354" s="25">
        <v>43082</v>
      </c>
      <c r="C2354" t="s">
        <v>476</v>
      </c>
      <c r="D2354">
        <v>69.3</v>
      </c>
      <c r="E2354">
        <v>54</v>
      </c>
      <c r="F2354" t="s">
        <v>187</v>
      </c>
      <c r="G2354">
        <v>916148</v>
      </c>
      <c r="H2354">
        <v>13160</v>
      </c>
      <c r="I2354">
        <v>35.6</v>
      </c>
      <c r="J2354">
        <v>84.5</v>
      </c>
      <c r="K2354">
        <v>84.5</v>
      </c>
      <c r="L2354">
        <v>33.4</v>
      </c>
      <c r="M2354">
        <v>0.85809581564584592</v>
      </c>
      <c r="N2354">
        <v>5.0289000000000001</v>
      </c>
      <c r="O2354">
        <v>5.0305999999999997</v>
      </c>
      <c r="P2354">
        <v>0.246</v>
      </c>
      <c r="Q2354">
        <v>0.25800000000000001</v>
      </c>
      <c r="R2354">
        <v>5.1067999999999998</v>
      </c>
      <c r="S2354">
        <v>2.5000000000000001E-2</v>
      </c>
      <c r="T2354">
        <v>2.5999999999999999E-2</v>
      </c>
      <c r="U2354">
        <v>2.1999999999999999E-2</v>
      </c>
      <c r="V2354">
        <v>2.1999999999999999E-2</v>
      </c>
      <c r="W2354" t="s">
        <v>148</v>
      </c>
      <c r="X2354" t="s">
        <v>192</v>
      </c>
      <c r="Y2354" t="s">
        <v>89</v>
      </c>
      <c r="Z2354" t="s">
        <v>207</v>
      </c>
    </row>
    <row r="2355" spans="1:26" x14ac:dyDescent="0.25">
      <c r="A2355" s="147">
        <v>3855</v>
      </c>
      <c r="B2355" s="25">
        <v>43082</v>
      </c>
      <c r="C2355" t="s">
        <v>1003</v>
      </c>
      <c r="D2355">
        <v>69.3</v>
      </c>
      <c r="E2355">
        <v>54</v>
      </c>
      <c r="F2355" t="s">
        <v>193</v>
      </c>
      <c r="G2355">
        <v>625212</v>
      </c>
      <c r="H2355">
        <v>13160</v>
      </c>
      <c r="I2355">
        <v>20.5</v>
      </c>
      <c r="J2355">
        <v>88.5</v>
      </c>
      <c r="K2355">
        <v>88.5</v>
      </c>
      <c r="L2355">
        <v>18.899999999999999</v>
      </c>
      <c r="M2355">
        <v>0.94082446808510634</v>
      </c>
      <c r="N2355">
        <v>5.0989000000000004</v>
      </c>
      <c r="O2355">
        <v>5.1002000000000001</v>
      </c>
      <c r="P2355">
        <v>0.53800000000000003</v>
      </c>
      <c r="Q2355">
        <v>0.54700000000000004</v>
      </c>
      <c r="R2355">
        <v>5.1067999999999998</v>
      </c>
      <c r="S2355">
        <v>5.3999999999999999E-2</v>
      </c>
      <c r="T2355">
        <v>5.5E-2</v>
      </c>
      <c r="U2355">
        <v>5.0999999999999997E-2</v>
      </c>
      <c r="V2355">
        <v>5.0999999999999997E-2</v>
      </c>
      <c r="W2355" t="s">
        <v>148</v>
      </c>
      <c r="X2355" t="s">
        <v>192</v>
      </c>
      <c r="Y2355" t="s">
        <v>89</v>
      </c>
      <c r="Z2355" t="s">
        <v>198</v>
      </c>
    </row>
    <row r="2356" spans="1:26" x14ac:dyDescent="0.25">
      <c r="A2356" s="147">
        <v>3854</v>
      </c>
      <c r="B2356" s="25">
        <v>43082</v>
      </c>
      <c r="C2356" t="s">
        <v>776</v>
      </c>
      <c r="D2356">
        <v>69.3</v>
      </c>
      <c r="E2356">
        <v>54</v>
      </c>
      <c r="F2356" t="s">
        <v>193</v>
      </c>
      <c r="G2356">
        <v>625212</v>
      </c>
      <c r="H2356">
        <v>13160</v>
      </c>
      <c r="I2356">
        <v>20.6</v>
      </c>
      <c r="J2356">
        <v>89</v>
      </c>
      <c r="K2356">
        <v>89</v>
      </c>
      <c r="L2356">
        <v>18.899999999999999</v>
      </c>
      <c r="M2356">
        <v>0.94082446808510634</v>
      </c>
      <c r="N2356">
        <v>5.0589000000000004</v>
      </c>
      <c r="O2356">
        <v>5.0605000000000002</v>
      </c>
      <c r="P2356">
        <v>0.58799999999999997</v>
      </c>
      <c r="Q2356">
        <v>0.59599999999999997</v>
      </c>
      <c r="R2356">
        <v>5.1067999999999998</v>
      </c>
      <c r="S2356">
        <v>5.8999999999999997E-2</v>
      </c>
      <c r="T2356">
        <v>0.06</v>
      </c>
      <c r="U2356">
        <v>5.6000000000000001E-2</v>
      </c>
      <c r="V2356">
        <v>5.6000000000000001E-2</v>
      </c>
      <c r="W2356" t="s">
        <v>148</v>
      </c>
      <c r="X2356" t="s">
        <v>192</v>
      </c>
      <c r="Y2356" t="s">
        <v>89</v>
      </c>
      <c r="Z2356" t="s">
        <v>198</v>
      </c>
    </row>
    <row r="2357" spans="1:26" x14ac:dyDescent="0.25">
      <c r="A2357" s="147">
        <v>3853</v>
      </c>
      <c r="B2357" s="25">
        <v>43082</v>
      </c>
      <c r="C2357" t="s">
        <v>882</v>
      </c>
      <c r="D2357">
        <v>69.3</v>
      </c>
      <c r="E2357">
        <v>54</v>
      </c>
      <c r="F2357" t="s">
        <v>193</v>
      </c>
      <c r="G2357">
        <v>625212</v>
      </c>
      <c r="H2357">
        <v>13160</v>
      </c>
      <c r="I2357">
        <v>20.8</v>
      </c>
      <c r="J2357">
        <v>89</v>
      </c>
      <c r="K2357">
        <v>89</v>
      </c>
      <c r="L2357">
        <v>19.100000000000001</v>
      </c>
      <c r="M2357">
        <v>0.93957503320053126</v>
      </c>
      <c r="N2357">
        <v>5.1090999999999998</v>
      </c>
      <c r="O2357">
        <v>5.1100000000000003</v>
      </c>
      <c r="P2357">
        <v>0.55900000000000005</v>
      </c>
      <c r="Q2357">
        <v>0.56699999999999995</v>
      </c>
      <c r="R2357">
        <v>5.1067999999999998</v>
      </c>
      <c r="S2357">
        <v>5.6000000000000001E-2</v>
      </c>
      <c r="T2357">
        <v>5.7000000000000002E-2</v>
      </c>
      <c r="U2357">
        <v>5.2999999999999999E-2</v>
      </c>
      <c r="V2357">
        <v>5.2999999999999999E-2</v>
      </c>
      <c r="W2357" t="s">
        <v>148</v>
      </c>
      <c r="X2357" t="s">
        <v>192</v>
      </c>
      <c r="Y2357" t="s">
        <v>89</v>
      </c>
      <c r="Z2357" t="s">
        <v>198</v>
      </c>
    </row>
    <row r="2358" spans="1:26" x14ac:dyDescent="0.25">
      <c r="A2358" s="147">
        <v>3852</v>
      </c>
      <c r="B2358" s="25">
        <v>43082</v>
      </c>
      <c r="C2358" t="s">
        <v>462</v>
      </c>
      <c r="D2358">
        <v>69.3</v>
      </c>
      <c r="E2358">
        <v>54</v>
      </c>
      <c r="F2358" t="s">
        <v>187</v>
      </c>
      <c r="G2358">
        <v>916148</v>
      </c>
      <c r="H2358">
        <v>13160</v>
      </c>
      <c r="I2358">
        <v>35.5</v>
      </c>
      <c r="J2358">
        <v>84.5</v>
      </c>
      <c r="K2358">
        <v>84.5</v>
      </c>
      <c r="L2358">
        <v>33.299999999999997</v>
      </c>
      <c r="M2358">
        <v>0.85861650485436891</v>
      </c>
      <c r="N2358">
        <v>5.0892999999999997</v>
      </c>
      <c r="O2358">
        <v>5.0902000000000003</v>
      </c>
      <c r="P2358">
        <v>0.23200000000000001</v>
      </c>
      <c r="Q2358">
        <v>0.24099999999999999</v>
      </c>
      <c r="R2358">
        <v>5.1067999999999998</v>
      </c>
      <c r="S2358">
        <v>2.3E-2</v>
      </c>
      <c r="T2358">
        <v>2.4E-2</v>
      </c>
      <c r="U2358">
        <v>0.02</v>
      </c>
      <c r="V2358">
        <v>0.02</v>
      </c>
      <c r="W2358" t="s">
        <v>148</v>
      </c>
      <c r="X2358" t="s">
        <v>192</v>
      </c>
      <c r="Y2358" t="s">
        <v>89</v>
      </c>
      <c r="Z2358" t="s">
        <v>207</v>
      </c>
    </row>
    <row r="2359" spans="1:26" x14ac:dyDescent="0.25">
      <c r="A2359" s="147">
        <v>3851</v>
      </c>
      <c r="B2359" s="25">
        <v>43081</v>
      </c>
      <c r="C2359" t="s">
        <v>533</v>
      </c>
      <c r="D2359">
        <v>68.599999999999994</v>
      </c>
      <c r="E2359">
        <v>65</v>
      </c>
      <c r="F2359" t="s">
        <v>193</v>
      </c>
      <c r="G2359">
        <v>625212</v>
      </c>
      <c r="H2359">
        <v>13160</v>
      </c>
      <c r="I2359">
        <v>21.9</v>
      </c>
      <c r="J2359">
        <v>88.5</v>
      </c>
      <c r="K2359">
        <v>88.5</v>
      </c>
      <c r="L2359">
        <v>20.2</v>
      </c>
      <c r="M2359">
        <v>0.93276203032300598</v>
      </c>
      <c r="N2359">
        <v>5.0397999999999996</v>
      </c>
      <c r="O2359">
        <v>5.0404999999999998</v>
      </c>
      <c r="P2359">
        <v>0.54400000000000004</v>
      </c>
      <c r="Q2359">
        <v>0.55600000000000005</v>
      </c>
      <c r="R2359">
        <v>5.1192000000000002</v>
      </c>
      <c r="S2359">
        <v>5.5E-2</v>
      </c>
      <c r="T2359">
        <v>5.6000000000000001E-2</v>
      </c>
      <c r="U2359">
        <v>5.1999999999999998E-2</v>
      </c>
      <c r="V2359">
        <v>5.1999999999999998E-2</v>
      </c>
      <c r="W2359" t="s">
        <v>148</v>
      </c>
      <c r="X2359" t="s">
        <v>192</v>
      </c>
      <c r="Y2359" t="s">
        <v>89</v>
      </c>
      <c r="Z2359" t="s">
        <v>198</v>
      </c>
    </row>
    <row r="2360" spans="1:26" x14ac:dyDescent="0.25">
      <c r="A2360" s="147">
        <v>3850</v>
      </c>
      <c r="B2360" s="25">
        <v>43081</v>
      </c>
      <c r="C2360" t="s">
        <v>314</v>
      </c>
      <c r="D2360">
        <v>68.599999999999994</v>
      </c>
      <c r="E2360">
        <v>65</v>
      </c>
      <c r="F2360" t="s">
        <v>193</v>
      </c>
      <c r="G2360">
        <v>625212</v>
      </c>
      <c r="H2360">
        <v>13160</v>
      </c>
      <c r="I2360">
        <v>21.9</v>
      </c>
      <c r="J2360">
        <v>89</v>
      </c>
      <c r="K2360">
        <v>89</v>
      </c>
      <c r="L2360">
        <v>20.2</v>
      </c>
      <c r="M2360">
        <v>0.93276203032300598</v>
      </c>
      <c r="N2360">
        <v>5.1288999999999998</v>
      </c>
      <c r="O2360">
        <v>5.1311</v>
      </c>
      <c r="P2360">
        <v>0.59899999999999998</v>
      </c>
      <c r="Q2360">
        <v>0.60799999999999998</v>
      </c>
      <c r="R2360">
        <v>5.1192000000000002</v>
      </c>
      <c r="S2360">
        <v>0.06</v>
      </c>
      <c r="T2360">
        <v>6.0999999999999999E-2</v>
      </c>
      <c r="U2360">
        <v>5.6000000000000001E-2</v>
      </c>
      <c r="V2360">
        <v>5.6000000000000001E-2</v>
      </c>
      <c r="W2360" t="s">
        <v>148</v>
      </c>
      <c r="X2360" t="s">
        <v>192</v>
      </c>
      <c r="Y2360" t="s">
        <v>89</v>
      </c>
      <c r="Z2360" t="s">
        <v>198</v>
      </c>
    </row>
    <row r="2361" spans="1:26" x14ac:dyDescent="0.25">
      <c r="A2361" s="147">
        <v>3849</v>
      </c>
      <c r="B2361" s="25">
        <v>43081</v>
      </c>
      <c r="C2361" t="s">
        <v>405</v>
      </c>
      <c r="D2361">
        <v>68.599999999999994</v>
      </c>
      <c r="E2361">
        <v>65</v>
      </c>
      <c r="F2361" t="s">
        <v>193</v>
      </c>
      <c r="G2361">
        <v>625212</v>
      </c>
      <c r="H2361">
        <v>13160</v>
      </c>
      <c r="I2361">
        <v>21.8</v>
      </c>
      <c r="J2361">
        <v>89</v>
      </c>
      <c r="K2361">
        <v>89</v>
      </c>
      <c r="L2361">
        <v>20.100000000000001</v>
      </c>
      <c r="M2361">
        <v>0.9333773087071241</v>
      </c>
      <c r="N2361">
        <v>5.0587</v>
      </c>
      <c r="O2361">
        <v>5.0603999999999996</v>
      </c>
      <c r="P2361">
        <v>0.57499999999999996</v>
      </c>
      <c r="Q2361">
        <v>0.58699999999999997</v>
      </c>
      <c r="R2361">
        <v>5.1192000000000002</v>
      </c>
      <c r="S2361">
        <v>5.8000000000000003E-2</v>
      </c>
      <c r="T2361">
        <v>5.8999999999999997E-2</v>
      </c>
      <c r="U2361">
        <v>5.5E-2</v>
      </c>
      <c r="V2361">
        <v>5.5E-2</v>
      </c>
      <c r="W2361" t="s">
        <v>148</v>
      </c>
      <c r="X2361" t="s">
        <v>192</v>
      </c>
      <c r="Y2361" t="s">
        <v>89</v>
      </c>
      <c r="Z2361" t="s">
        <v>198</v>
      </c>
    </row>
    <row r="2362" spans="1:26" x14ac:dyDescent="0.25">
      <c r="A2362" s="147">
        <v>3848</v>
      </c>
      <c r="B2362" s="25">
        <v>43081</v>
      </c>
      <c r="C2362" t="s">
        <v>288</v>
      </c>
      <c r="D2362">
        <v>68.599999999999994</v>
      </c>
      <c r="E2362">
        <v>65</v>
      </c>
      <c r="F2362" t="s">
        <v>193</v>
      </c>
      <c r="G2362">
        <v>625212</v>
      </c>
      <c r="H2362">
        <v>13160</v>
      </c>
      <c r="I2362">
        <v>21.9</v>
      </c>
      <c r="J2362">
        <v>88.5</v>
      </c>
      <c r="K2362">
        <v>88.5</v>
      </c>
      <c r="L2362">
        <v>20.2</v>
      </c>
      <c r="M2362">
        <v>0.93276203032300598</v>
      </c>
      <c r="N2362">
        <v>5.1007999999999996</v>
      </c>
      <c r="O2362">
        <v>5.0995999999999997</v>
      </c>
      <c r="P2362">
        <v>0.54400000000000004</v>
      </c>
      <c r="Q2362">
        <v>0.53300000000000003</v>
      </c>
      <c r="R2362">
        <v>5.1192000000000002</v>
      </c>
      <c r="S2362">
        <v>5.5E-2</v>
      </c>
      <c r="T2362">
        <v>5.3999999999999999E-2</v>
      </c>
      <c r="U2362">
        <v>5.0999999999999997E-2</v>
      </c>
      <c r="V2362">
        <v>5.0999999999999997E-2</v>
      </c>
      <c r="W2362" t="s">
        <v>148</v>
      </c>
      <c r="X2362" t="s">
        <v>192</v>
      </c>
      <c r="Y2362" t="s">
        <v>89</v>
      </c>
      <c r="Z2362" t="s">
        <v>198</v>
      </c>
    </row>
    <row r="2363" spans="1:26" x14ac:dyDescent="0.25">
      <c r="A2363" s="147">
        <v>3847</v>
      </c>
      <c r="B2363" s="25">
        <v>43080</v>
      </c>
      <c r="C2363" t="s">
        <v>658</v>
      </c>
      <c r="D2363">
        <v>69.599999999999994</v>
      </c>
      <c r="E2363">
        <v>67</v>
      </c>
      <c r="F2363" t="s">
        <v>187</v>
      </c>
      <c r="G2363">
        <v>916148</v>
      </c>
      <c r="H2363">
        <v>13160</v>
      </c>
      <c r="I2363">
        <v>36.1</v>
      </c>
      <c r="J2363">
        <v>83.5</v>
      </c>
      <c r="K2363">
        <v>83.5</v>
      </c>
      <c r="L2363">
        <v>34</v>
      </c>
      <c r="M2363">
        <v>0.85498489425981872</v>
      </c>
      <c r="N2363">
        <v>5.0987</v>
      </c>
      <c r="O2363">
        <v>5.1002000000000001</v>
      </c>
      <c r="P2363">
        <v>0.26300000000000001</v>
      </c>
      <c r="Q2363">
        <v>0.27200000000000002</v>
      </c>
      <c r="R2363">
        <v>5.1218000000000004</v>
      </c>
      <c r="S2363">
        <v>2.5999999999999999E-2</v>
      </c>
      <c r="T2363">
        <v>2.7E-2</v>
      </c>
      <c r="U2363">
        <v>2.3E-2</v>
      </c>
      <c r="V2363">
        <v>2.3E-2</v>
      </c>
      <c r="W2363" t="s">
        <v>148</v>
      </c>
      <c r="X2363" t="s">
        <v>192</v>
      </c>
      <c r="Y2363" t="s">
        <v>89</v>
      </c>
      <c r="Z2363" t="s">
        <v>207</v>
      </c>
    </row>
    <row r="2364" spans="1:26" x14ac:dyDescent="0.25">
      <c r="A2364" s="147">
        <v>3846</v>
      </c>
      <c r="B2364" s="25">
        <v>43080</v>
      </c>
      <c r="C2364" t="s">
        <v>250</v>
      </c>
      <c r="D2364">
        <v>69.599999999999994</v>
      </c>
      <c r="E2364">
        <v>67</v>
      </c>
      <c r="F2364" t="s">
        <v>187</v>
      </c>
      <c r="G2364">
        <v>916148</v>
      </c>
      <c r="H2364">
        <v>13160</v>
      </c>
      <c r="I2364">
        <v>36.200000000000003</v>
      </c>
      <c r="J2364">
        <v>84</v>
      </c>
      <c r="K2364">
        <v>84</v>
      </c>
      <c r="L2364">
        <v>34</v>
      </c>
      <c r="M2364">
        <v>0.85498489425981872</v>
      </c>
      <c r="N2364">
        <v>5.1604000000000001</v>
      </c>
      <c r="O2364">
        <v>5.1589999999999998</v>
      </c>
      <c r="P2364">
        <v>0.20499999999999999</v>
      </c>
      <c r="Q2364">
        <v>0.19400000000000001</v>
      </c>
      <c r="R2364">
        <v>5.1218000000000004</v>
      </c>
      <c r="S2364">
        <v>0.02</v>
      </c>
      <c r="T2364">
        <v>1.9E-2</v>
      </c>
      <c r="U2364">
        <v>1.7000000000000001E-2</v>
      </c>
      <c r="V2364">
        <v>1.7000000000000001E-2</v>
      </c>
      <c r="W2364" t="s">
        <v>148</v>
      </c>
      <c r="X2364" t="s">
        <v>192</v>
      </c>
      <c r="Y2364" t="s">
        <v>89</v>
      </c>
      <c r="Z2364" t="s">
        <v>207</v>
      </c>
    </row>
    <row r="2365" spans="1:26" x14ac:dyDescent="0.25">
      <c r="A2365" s="147">
        <v>3845</v>
      </c>
      <c r="B2365" s="25">
        <v>43080</v>
      </c>
      <c r="C2365" t="s">
        <v>238</v>
      </c>
      <c r="D2365">
        <v>69.599999999999994</v>
      </c>
      <c r="E2365">
        <v>67</v>
      </c>
      <c r="F2365" t="s">
        <v>187</v>
      </c>
      <c r="G2365">
        <v>916148</v>
      </c>
      <c r="H2365">
        <v>13160</v>
      </c>
      <c r="I2365">
        <v>36.4</v>
      </c>
      <c r="J2365">
        <v>84</v>
      </c>
      <c r="K2365">
        <v>84</v>
      </c>
      <c r="L2365">
        <v>34.200000000000003</v>
      </c>
      <c r="M2365">
        <v>0.85395292697646352</v>
      </c>
      <c r="N2365">
        <v>5.0491000000000001</v>
      </c>
      <c r="O2365">
        <v>5.0510000000000002</v>
      </c>
      <c r="P2365">
        <v>0.223</v>
      </c>
      <c r="Q2365">
        <v>0.23599999999999999</v>
      </c>
      <c r="R2365">
        <v>5.1218000000000004</v>
      </c>
      <c r="S2365">
        <v>2.3E-2</v>
      </c>
      <c r="T2365">
        <v>2.4E-2</v>
      </c>
      <c r="U2365">
        <v>0.02</v>
      </c>
      <c r="V2365">
        <v>0.02</v>
      </c>
      <c r="W2365" t="s">
        <v>148</v>
      </c>
      <c r="X2365" t="s">
        <v>192</v>
      </c>
      <c r="Y2365" t="s">
        <v>89</v>
      </c>
      <c r="Z2365" t="s">
        <v>207</v>
      </c>
    </row>
    <row r="2366" spans="1:26" x14ac:dyDescent="0.25">
      <c r="A2366" s="147">
        <v>3844</v>
      </c>
      <c r="B2366" s="25">
        <v>43080</v>
      </c>
      <c r="C2366" t="s">
        <v>990</v>
      </c>
      <c r="D2366">
        <v>69.599999999999994</v>
      </c>
      <c r="E2366">
        <v>67</v>
      </c>
      <c r="F2366" t="s">
        <v>193</v>
      </c>
      <c r="G2366">
        <v>625212</v>
      </c>
      <c r="H2366">
        <v>13160</v>
      </c>
      <c r="I2366">
        <v>21.2</v>
      </c>
      <c r="J2366">
        <v>88.5</v>
      </c>
      <c r="K2366">
        <v>88.5</v>
      </c>
      <c r="L2366">
        <v>19.600000000000001</v>
      </c>
      <c r="M2366">
        <v>0.93646591661151557</v>
      </c>
      <c r="N2366">
        <v>5.1505000000000001</v>
      </c>
      <c r="O2366">
        <v>5.1493000000000002</v>
      </c>
      <c r="P2366">
        <v>0.57799999999999996</v>
      </c>
      <c r="Q2366">
        <v>0.56399999999999995</v>
      </c>
      <c r="R2366">
        <v>5.1218000000000004</v>
      </c>
      <c r="S2366">
        <v>5.7000000000000002E-2</v>
      </c>
      <c r="T2366">
        <v>5.6000000000000001E-2</v>
      </c>
      <c r="U2366">
        <v>5.2999999999999999E-2</v>
      </c>
      <c r="V2366">
        <v>5.2999999999999999E-2</v>
      </c>
      <c r="W2366" t="s">
        <v>148</v>
      </c>
      <c r="X2366" t="s">
        <v>192</v>
      </c>
      <c r="Y2366" t="s">
        <v>89</v>
      </c>
      <c r="Z2366" t="s">
        <v>198</v>
      </c>
    </row>
    <row r="2367" spans="1:26" x14ac:dyDescent="0.25">
      <c r="A2367" s="147">
        <v>3843</v>
      </c>
      <c r="B2367" s="25">
        <v>43080</v>
      </c>
      <c r="C2367" t="s">
        <v>414</v>
      </c>
      <c r="D2367">
        <v>69.599999999999994</v>
      </c>
      <c r="E2367">
        <v>67</v>
      </c>
      <c r="F2367" t="s">
        <v>187</v>
      </c>
      <c r="G2367">
        <v>916148</v>
      </c>
      <c r="H2367">
        <v>13160</v>
      </c>
      <c r="I2367">
        <v>36.200000000000003</v>
      </c>
      <c r="J2367">
        <v>84</v>
      </c>
      <c r="K2367">
        <v>84</v>
      </c>
      <c r="L2367">
        <v>34</v>
      </c>
      <c r="M2367">
        <v>0.85498489425981872</v>
      </c>
      <c r="N2367">
        <v>5.1197999999999997</v>
      </c>
      <c r="O2367">
        <v>5.1201999999999996</v>
      </c>
      <c r="P2367">
        <v>0.252</v>
      </c>
      <c r="Q2367">
        <v>0.26400000000000001</v>
      </c>
      <c r="R2367">
        <v>5.1218000000000004</v>
      </c>
      <c r="S2367">
        <v>2.5000000000000001E-2</v>
      </c>
      <c r="T2367">
        <v>2.5999999999999999E-2</v>
      </c>
      <c r="U2367">
        <v>2.1999999999999999E-2</v>
      </c>
      <c r="V2367">
        <v>2.1999999999999999E-2</v>
      </c>
      <c r="W2367" t="s">
        <v>148</v>
      </c>
      <c r="X2367" t="s">
        <v>192</v>
      </c>
      <c r="Y2367" t="s">
        <v>89</v>
      </c>
      <c r="Z2367" t="s">
        <v>207</v>
      </c>
    </row>
    <row r="2368" spans="1:26" x14ac:dyDescent="0.25">
      <c r="A2368" s="147">
        <v>3842</v>
      </c>
      <c r="B2368" s="25">
        <v>43080</v>
      </c>
      <c r="C2368" t="s">
        <v>460</v>
      </c>
      <c r="D2368">
        <v>69.599999999999994</v>
      </c>
      <c r="E2368">
        <v>67</v>
      </c>
      <c r="F2368" t="s">
        <v>187</v>
      </c>
      <c r="G2368">
        <v>916148</v>
      </c>
      <c r="H2368">
        <v>13160</v>
      </c>
      <c r="I2368">
        <v>36.4</v>
      </c>
      <c r="J2368">
        <v>84.5</v>
      </c>
      <c r="K2368">
        <v>84.5</v>
      </c>
      <c r="L2368">
        <v>34.200000000000003</v>
      </c>
      <c r="M2368">
        <v>0.85395292697646352</v>
      </c>
      <c r="N2368">
        <v>5.1102999999999996</v>
      </c>
      <c r="O2368">
        <v>5.1093999999999999</v>
      </c>
      <c r="P2368">
        <v>0.21199999999999999</v>
      </c>
      <c r="Q2368">
        <v>0.20399999999999999</v>
      </c>
      <c r="R2368">
        <v>5.1218000000000004</v>
      </c>
      <c r="S2368">
        <v>2.1000000000000001E-2</v>
      </c>
      <c r="T2368">
        <v>0.02</v>
      </c>
      <c r="U2368">
        <v>1.7999999999999999E-2</v>
      </c>
      <c r="V2368">
        <v>1.7999999999999999E-2</v>
      </c>
      <c r="W2368" t="s">
        <v>148</v>
      </c>
      <c r="X2368" t="s">
        <v>192</v>
      </c>
      <c r="Y2368" t="s">
        <v>89</v>
      </c>
      <c r="Z2368" t="s">
        <v>207</v>
      </c>
    </row>
    <row r="2369" spans="1:26" x14ac:dyDescent="0.25">
      <c r="A2369" s="147">
        <v>3841</v>
      </c>
      <c r="B2369" s="25">
        <v>43080</v>
      </c>
      <c r="C2369" t="s">
        <v>997</v>
      </c>
      <c r="D2369">
        <v>69.599999999999994</v>
      </c>
      <c r="E2369">
        <v>67</v>
      </c>
      <c r="F2369" t="s">
        <v>193</v>
      </c>
      <c r="G2369">
        <v>625212</v>
      </c>
      <c r="H2369">
        <v>13160</v>
      </c>
      <c r="I2369">
        <v>21.8</v>
      </c>
      <c r="J2369">
        <v>89</v>
      </c>
      <c r="K2369">
        <v>89</v>
      </c>
      <c r="L2369">
        <v>20.100000000000001</v>
      </c>
      <c r="M2369">
        <v>0.9333773087071241</v>
      </c>
      <c r="N2369">
        <v>5.0887000000000002</v>
      </c>
      <c r="O2369">
        <v>5.0903999999999998</v>
      </c>
      <c r="P2369">
        <v>0.63700000000000001</v>
      </c>
      <c r="Q2369">
        <v>0.64600000000000002</v>
      </c>
      <c r="R2369">
        <v>5.1218000000000004</v>
      </c>
      <c r="S2369">
        <v>6.4000000000000001E-2</v>
      </c>
      <c r="T2369">
        <v>6.5000000000000002E-2</v>
      </c>
      <c r="U2369">
        <v>0.06</v>
      </c>
      <c r="V2369">
        <v>0.06</v>
      </c>
      <c r="W2369" t="s">
        <v>148</v>
      </c>
      <c r="X2369" t="s">
        <v>192</v>
      </c>
      <c r="Y2369" t="s">
        <v>89</v>
      </c>
      <c r="Z2369" t="s">
        <v>198</v>
      </c>
    </row>
    <row r="2370" spans="1:26" x14ac:dyDescent="0.25">
      <c r="A2370" s="147">
        <v>3840</v>
      </c>
      <c r="B2370" s="25">
        <v>43080</v>
      </c>
      <c r="C2370" t="s">
        <v>912</v>
      </c>
      <c r="D2370">
        <v>69.599999999999994</v>
      </c>
      <c r="E2370">
        <v>67</v>
      </c>
      <c r="F2370" t="s">
        <v>193</v>
      </c>
      <c r="G2370">
        <v>625212</v>
      </c>
      <c r="H2370">
        <v>13160</v>
      </c>
      <c r="I2370">
        <v>21.2</v>
      </c>
      <c r="J2370">
        <v>88.5</v>
      </c>
      <c r="K2370">
        <v>88.5</v>
      </c>
      <c r="L2370">
        <v>19.600000000000001</v>
      </c>
      <c r="M2370">
        <v>0.93646591661151557</v>
      </c>
      <c r="N2370">
        <v>5.1208999999999998</v>
      </c>
      <c r="O2370">
        <v>5.1195000000000004</v>
      </c>
      <c r="P2370">
        <v>0.623</v>
      </c>
      <c r="Q2370">
        <v>0.61399999999999999</v>
      </c>
      <c r="R2370">
        <v>5.1218000000000004</v>
      </c>
      <c r="S2370">
        <v>6.2E-2</v>
      </c>
      <c r="T2370">
        <v>6.0999999999999999E-2</v>
      </c>
      <c r="U2370">
        <v>5.8000000000000003E-2</v>
      </c>
      <c r="V2370">
        <v>5.8000000000000003E-2</v>
      </c>
      <c r="W2370" t="s">
        <v>148</v>
      </c>
      <c r="X2370" t="s">
        <v>192</v>
      </c>
      <c r="Y2370" t="s">
        <v>89</v>
      </c>
      <c r="Z2370" t="s">
        <v>198</v>
      </c>
    </row>
    <row r="2371" spans="1:26" x14ac:dyDescent="0.25">
      <c r="A2371" s="147">
        <v>3839</v>
      </c>
      <c r="B2371" s="25">
        <v>43080</v>
      </c>
      <c r="C2371" t="s">
        <v>620</v>
      </c>
      <c r="D2371">
        <v>69.599999999999994</v>
      </c>
      <c r="E2371">
        <v>67</v>
      </c>
      <c r="F2371" t="s">
        <v>193</v>
      </c>
      <c r="G2371">
        <v>625212</v>
      </c>
      <c r="H2371">
        <v>13160</v>
      </c>
      <c r="I2371">
        <v>21.3</v>
      </c>
      <c r="J2371">
        <v>89</v>
      </c>
      <c r="K2371">
        <v>89</v>
      </c>
      <c r="L2371">
        <v>19.600000000000001</v>
      </c>
      <c r="M2371">
        <v>0.93646591661151557</v>
      </c>
      <c r="N2371">
        <v>5.0467000000000004</v>
      </c>
      <c r="O2371">
        <v>5.0397999999999996</v>
      </c>
      <c r="P2371">
        <v>0.56299999999999994</v>
      </c>
      <c r="Q2371">
        <v>0.55200000000000005</v>
      </c>
      <c r="R2371">
        <v>5.1218000000000004</v>
      </c>
      <c r="S2371">
        <v>5.7000000000000002E-2</v>
      </c>
      <c r="T2371">
        <v>5.6000000000000001E-2</v>
      </c>
      <c r="U2371">
        <v>5.2999999999999999E-2</v>
      </c>
      <c r="V2371">
        <v>5.2999999999999999E-2</v>
      </c>
      <c r="W2371" t="s">
        <v>148</v>
      </c>
      <c r="X2371" t="s">
        <v>192</v>
      </c>
      <c r="Y2371" t="s">
        <v>89</v>
      </c>
      <c r="Z2371" t="s">
        <v>198</v>
      </c>
    </row>
    <row r="2372" spans="1:26" x14ac:dyDescent="0.25">
      <c r="A2372" s="147">
        <v>3838</v>
      </c>
      <c r="B2372" s="25">
        <v>43080</v>
      </c>
      <c r="C2372" t="s">
        <v>346</v>
      </c>
      <c r="D2372">
        <v>69.599999999999994</v>
      </c>
      <c r="E2372">
        <v>67</v>
      </c>
      <c r="F2372" t="s">
        <v>193</v>
      </c>
      <c r="G2372">
        <v>625212</v>
      </c>
      <c r="H2372">
        <v>13160</v>
      </c>
      <c r="I2372">
        <v>21.2</v>
      </c>
      <c r="J2372">
        <v>88.5</v>
      </c>
      <c r="K2372">
        <v>88.5</v>
      </c>
      <c r="L2372">
        <v>19.600000000000001</v>
      </c>
      <c r="M2372">
        <v>0.93646591661151557</v>
      </c>
      <c r="N2372">
        <v>5.1002999999999998</v>
      </c>
      <c r="O2372">
        <v>5.0991</v>
      </c>
      <c r="P2372">
        <v>0.54800000000000004</v>
      </c>
      <c r="Q2372">
        <v>0.53500000000000003</v>
      </c>
      <c r="R2372">
        <v>5.1218000000000004</v>
      </c>
      <c r="S2372">
        <v>5.5E-2</v>
      </c>
      <c r="T2372">
        <v>5.3999999999999999E-2</v>
      </c>
      <c r="U2372">
        <v>5.0999999999999997E-2</v>
      </c>
      <c r="V2372">
        <v>5.0999999999999997E-2</v>
      </c>
      <c r="W2372" t="s">
        <v>148</v>
      </c>
      <c r="X2372" t="s">
        <v>192</v>
      </c>
      <c r="Y2372" t="s">
        <v>89</v>
      </c>
      <c r="Z2372" t="s">
        <v>198</v>
      </c>
    </row>
    <row r="2373" spans="1:26" x14ac:dyDescent="0.25">
      <c r="A2373" s="147">
        <v>3837</v>
      </c>
      <c r="B2373" s="25">
        <v>43079</v>
      </c>
      <c r="C2373" t="s">
        <v>244</v>
      </c>
      <c r="D2373">
        <v>68.400000000000006</v>
      </c>
      <c r="E2373">
        <v>66</v>
      </c>
      <c r="F2373" t="s">
        <v>193</v>
      </c>
      <c r="G2373">
        <v>625212</v>
      </c>
      <c r="H2373">
        <v>13160</v>
      </c>
      <c r="I2373">
        <v>21.3</v>
      </c>
      <c r="J2373">
        <v>90</v>
      </c>
      <c r="K2373">
        <v>90</v>
      </c>
      <c r="L2373">
        <v>19.600000000000001</v>
      </c>
      <c r="M2373">
        <v>0.93646591661151557</v>
      </c>
      <c r="N2373">
        <v>5.1089000000000002</v>
      </c>
      <c r="O2373">
        <v>5.1120999999999999</v>
      </c>
      <c r="P2373">
        <v>0.55600000000000005</v>
      </c>
      <c r="Q2373">
        <v>0.56899999999999995</v>
      </c>
      <c r="R2373">
        <v>5.1289999999999996</v>
      </c>
      <c r="S2373">
        <v>5.6000000000000001E-2</v>
      </c>
      <c r="T2373">
        <v>5.7000000000000002E-2</v>
      </c>
      <c r="U2373">
        <v>5.2999999999999999E-2</v>
      </c>
      <c r="V2373">
        <v>5.2999999999999999E-2</v>
      </c>
      <c r="W2373" t="s">
        <v>148</v>
      </c>
      <c r="X2373" t="s">
        <v>192</v>
      </c>
      <c r="Y2373" t="s">
        <v>89</v>
      </c>
      <c r="Z2373" t="s">
        <v>198</v>
      </c>
    </row>
    <row r="2374" spans="1:26" x14ac:dyDescent="0.25">
      <c r="A2374" s="147">
        <v>3836</v>
      </c>
      <c r="B2374" s="25">
        <v>43079</v>
      </c>
      <c r="C2374" t="s">
        <v>451</v>
      </c>
      <c r="D2374">
        <v>68.400000000000006</v>
      </c>
      <c r="E2374">
        <v>66</v>
      </c>
      <c r="F2374" t="s">
        <v>193</v>
      </c>
      <c r="G2374">
        <v>625212</v>
      </c>
      <c r="H2374">
        <v>13160</v>
      </c>
      <c r="I2374">
        <v>21.1</v>
      </c>
      <c r="J2374">
        <v>88.5</v>
      </c>
      <c r="K2374">
        <v>88.5</v>
      </c>
      <c r="L2374">
        <v>19.5</v>
      </c>
      <c r="M2374">
        <v>0.9370860927152318</v>
      </c>
      <c r="N2374">
        <v>5.1600999999999999</v>
      </c>
      <c r="O2374">
        <v>5.1588000000000003</v>
      </c>
      <c r="P2374">
        <v>0.628</v>
      </c>
      <c r="Q2374">
        <v>0.61199999999999999</v>
      </c>
      <c r="R2374">
        <v>5.1289999999999996</v>
      </c>
      <c r="S2374">
        <v>6.2E-2</v>
      </c>
      <c r="T2374">
        <v>6.0999999999999999E-2</v>
      </c>
      <c r="U2374">
        <v>5.8000000000000003E-2</v>
      </c>
      <c r="V2374">
        <v>5.8000000000000003E-2</v>
      </c>
      <c r="W2374" t="s">
        <v>148</v>
      </c>
      <c r="X2374" t="s">
        <v>192</v>
      </c>
      <c r="Y2374" t="s">
        <v>89</v>
      </c>
      <c r="Z2374" t="s">
        <v>198</v>
      </c>
    </row>
    <row r="2375" spans="1:26" x14ac:dyDescent="0.25">
      <c r="A2375" s="147">
        <v>3835</v>
      </c>
      <c r="B2375" s="25">
        <v>43079</v>
      </c>
      <c r="C2375" t="s">
        <v>604</v>
      </c>
      <c r="D2375">
        <v>68.400000000000006</v>
      </c>
      <c r="E2375">
        <v>66</v>
      </c>
      <c r="F2375" t="s">
        <v>187</v>
      </c>
      <c r="G2375">
        <v>916148</v>
      </c>
      <c r="H2375">
        <v>13160</v>
      </c>
      <c r="I2375">
        <v>36.1</v>
      </c>
      <c r="J2375">
        <v>83.5</v>
      </c>
      <c r="K2375">
        <v>83.5</v>
      </c>
      <c r="L2375">
        <v>34</v>
      </c>
      <c r="M2375">
        <v>0.85498489425981872</v>
      </c>
      <c r="N2375">
        <v>5.0987</v>
      </c>
      <c r="O2375">
        <v>5.1003999999999996</v>
      </c>
      <c r="P2375">
        <v>0.215</v>
      </c>
      <c r="Q2375">
        <v>0.224</v>
      </c>
      <c r="R2375">
        <v>5.1289999999999996</v>
      </c>
      <c r="S2375">
        <v>2.1999999999999999E-2</v>
      </c>
      <c r="T2375">
        <v>2.3E-2</v>
      </c>
      <c r="U2375">
        <v>1.9E-2</v>
      </c>
      <c r="V2375">
        <v>1.9E-2</v>
      </c>
      <c r="W2375" t="s">
        <v>148</v>
      </c>
      <c r="X2375" t="s">
        <v>192</v>
      </c>
      <c r="Y2375" t="s">
        <v>89</v>
      </c>
      <c r="Z2375" t="s">
        <v>207</v>
      </c>
    </row>
    <row r="2376" spans="1:26" x14ac:dyDescent="0.25">
      <c r="A2376" s="147">
        <v>3834</v>
      </c>
      <c r="B2376" s="25">
        <v>43079</v>
      </c>
      <c r="C2376" t="s">
        <v>289</v>
      </c>
      <c r="D2376">
        <v>68.400000000000006</v>
      </c>
      <c r="E2376">
        <v>66</v>
      </c>
      <c r="F2376" t="s">
        <v>193</v>
      </c>
      <c r="G2376">
        <v>625212</v>
      </c>
      <c r="H2376">
        <v>13160</v>
      </c>
      <c r="I2376">
        <v>21.3</v>
      </c>
      <c r="J2376">
        <v>90</v>
      </c>
      <c r="K2376">
        <v>90</v>
      </c>
      <c r="L2376">
        <v>19.600000000000001</v>
      </c>
      <c r="M2376">
        <v>0.93646591661151557</v>
      </c>
      <c r="N2376">
        <v>5.1691000000000003</v>
      </c>
      <c r="O2376">
        <v>5.1727999999999996</v>
      </c>
      <c r="P2376">
        <v>0.54700000000000004</v>
      </c>
      <c r="Q2376">
        <v>0.55900000000000005</v>
      </c>
      <c r="R2376">
        <v>5.1289999999999996</v>
      </c>
      <c r="S2376">
        <v>5.3999999999999999E-2</v>
      </c>
      <c r="T2376">
        <v>5.5E-2</v>
      </c>
      <c r="U2376">
        <v>5.0999999999999997E-2</v>
      </c>
      <c r="V2376">
        <v>5.0999999999999997E-2</v>
      </c>
      <c r="W2376" t="s">
        <v>148</v>
      </c>
      <c r="X2376" t="s">
        <v>192</v>
      </c>
      <c r="Y2376" t="s">
        <v>89</v>
      </c>
      <c r="Z2376" t="s">
        <v>198</v>
      </c>
    </row>
    <row r="2377" spans="1:26" x14ac:dyDescent="0.25">
      <c r="A2377" s="147">
        <v>3833</v>
      </c>
      <c r="B2377" s="25">
        <v>43079</v>
      </c>
      <c r="C2377" t="s">
        <v>237</v>
      </c>
      <c r="D2377">
        <v>68.400000000000006</v>
      </c>
      <c r="E2377">
        <v>66</v>
      </c>
      <c r="F2377" t="s">
        <v>193</v>
      </c>
      <c r="G2377">
        <v>625212</v>
      </c>
      <c r="H2377">
        <v>13160</v>
      </c>
      <c r="I2377">
        <v>21.1</v>
      </c>
      <c r="J2377">
        <v>88.5</v>
      </c>
      <c r="K2377">
        <v>88.5</v>
      </c>
      <c r="L2377">
        <v>19.5</v>
      </c>
      <c r="M2377">
        <v>0.9370860927152318</v>
      </c>
      <c r="N2377">
        <v>5.1401000000000003</v>
      </c>
      <c r="O2377">
        <v>5.15</v>
      </c>
      <c r="P2377">
        <v>0.66900000000000004</v>
      </c>
      <c r="Q2377">
        <v>0.67800000000000005</v>
      </c>
      <c r="R2377">
        <v>5.1289999999999996</v>
      </c>
      <c r="S2377">
        <v>6.7000000000000004E-2</v>
      </c>
      <c r="T2377">
        <v>6.8000000000000005E-2</v>
      </c>
      <c r="U2377">
        <v>6.3E-2</v>
      </c>
      <c r="V2377">
        <v>6.3E-2</v>
      </c>
      <c r="W2377" t="s">
        <v>148</v>
      </c>
      <c r="X2377" t="s">
        <v>192</v>
      </c>
      <c r="Y2377" t="s">
        <v>89</v>
      </c>
      <c r="Z2377" t="s">
        <v>198</v>
      </c>
    </row>
    <row r="2378" spans="1:26" x14ac:dyDescent="0.25">
      <c r="A2378" s="147">
        <v>3832</v>
      </c>
      <c r="B2378" s="25">
        <v>43079</v>
      </c>
      <c r="C2378" t="s">
        <v>278</v>
      </c>
      <c r="D2378">
        <v>68.400000000000006</v>
      </c>
      <c r="E2378">
        <v>66</v>
      </c>
      <c r="F2378" t="s">
        <v>187</v>
      </c>
      <c r="G2378">
        <v>916148</v>
      </c>
      <c r="H2378">
        <v>13160</v>
      </c>
      <c r="I2378">
        <v>36.299999999999997</v>
      </c>
      <c r="J2378">
        <v>83.5</v>
      </c>
      <c r="K2378">
        <v>83.5</v>
      </c>
      <c r="L2378">
        <v>34.200000000000003</v>
      </c>
      <c r="M2378">
        <v>0.85395292697646352</v>
      </c>
      <c r="N2378">
        <v>5.1303000000000001</v>
      </c>
      <c r="O2378">
        <v>5.1295999999999999</v>
      </c>
      <c r="P2378">
        <v>0.246</v>
      </c>
      <c r="Q2378">
        <v>0.23599999999999999</v>
      </c>
      <c r="R2378">
        <v>5.1289999999999996</v>
      </c>
      <c r="S2378">
        <v>2.5000000000000001E-2</v>
      </c>
      <c r="T2378">
        <v>2.4E-2</v>
      </c>
      <c r="U2378">
        <v>2.1000000000000001E-2</v>
      </c>
      <c r="V2378">
        <v>2.1000000000000001E-2</v>
      </c>
      <c r="W2378" t="s">
        <v>148</v>
      </c>
      <c r="X2378" t="s">
        <v>192</v>
      </c>
      <c r="Y2378" t="s">
        <v>89</v>
      </c>
      <c r="Z2378" t="s">
        <v>207</v>
      </c>
    </row>
    <row r="2379" spans="1:26" x14ac:dyDescent="0.25">
      <c r="A2379" s="147">
        <v>3831</v>
      </c>
      <c r="B2379" s="25">
        <v>43079</v>
      </c>
      <c r="C2379" t="s">
        <v>996</v>
      </c>
      <c r="D2379">
        <v>68.400000000000006</v>
      </c>
      <c r="E2379">
        <v>66</v>
      </c>
      <c r="F2379" t="s">
        <v>187</v>
      </c>
      <c r="G2379">
        <v>916148</v>
      </c>
      <c r="H2379">
        <v>13160</v>
      </c>
      <c r="I2379">
        <v>36.299999999999997</v>
      </c>
      <c r="J2379">
        <v>84</v>
      </c>
      <c r="K2379">
        <v>84</v>
      </c>
      <c r="L2379">
        <v>34.1</v>
      </c>
      <c r="M2379">
        <v>0.85446859903381644</v>
      </c>
      <c r="N2379">
        <v>5.1093000000000002</v>
      </c>
      <c r="O2379">
        <v>5.1124000000000001</v>
      </c>
      <c r="P2379">
        <v>0.28399999999999997</v>
      </c>
      <c r="Q2379">
        <v>0.29599999999999999</v>
      </c>
      <c r="R2379">
        <v>5.1289999999999996</v>
      </c>
      <c r="S2379">
        <v>2.9000000000000001E-2</v>
      </c>
      <c r="T2379">
        <v>0.03</v>
      </c>
      <c r="U2379">
        <v>2.5000000000000001E-2</v>
      </c>
      <c r="V2379">
        <v>2.5000000000000001E-2</v>
      </c>
      <c r="W2379" t="s">
        <v>148</v>
      </c>
      <c r="X2379" t="s">
        <v>192</v>
      </c>
      <c r="Y2379" t="s">
        <v>89</v>
      </c>
      <c r="Z2379" t="s">
        <v>207</v>
      </c>
    </row>
    <row r="2380" spans="1:26" x14ac:dyDescent="0.25">
      <c r="A2380" s="147">
        <v>3830</v>
      </c>
      <c r="B2380" s="25">
        <v>43079</v>
      </c>
      <c r="C2380" t="s">
        <v>379</v>
      </c>
      <c r="D2380">
        <v>68.400000000000006</v>
      </c>
      <c r="E2380">
        <v>66</v>
      </c>
      <c r="F2380" t="s">
        <v>193</v>
      </c>
      <c r="G2380">
        <v>625212</v>
      </c>
      <c r="H2380">
        <v>13160</v>
      </c>
      <c r="I2380">
        <v>21.1</v>
      </c>
      <c r="J2380">
        <v>88.5</v>
      </c>
      <c r="K2380">
        <v>88.5</v>
      </c>
      <c r="L2380">
        <v>19.5</v>
      </c>
      <c r="M2380">
        <v>0.9370860927152318</v>
      </c>
      <c r="N2380">
        <v>5.0541999999999998</v>
      </c>
      <c r="O2380">
        <v>5.1002000000000001</v>
      </c>
      <c r="P2380">
        <v>0.56599999999999995</v>
      </c>
      <c r="Q2380">
        <v>0.58099999999999996</v>
      </c>
      <c r="R2380">
        <v>5.1289999999999996</v>
      </c>
      <c r="S2380">
        <v>5.7000000000000002E-2</v>
      </c>
      <c r="T2380">
        <v>5.8000000000000003E-2</v>
      </c>
      <c r="U2380">
        <v>5.3999999999999999E-2</v>
      </c>
      <c r="V2380">
        <v>5.3999999999999999E-2</v>
      </c>
      <c r="W2380" t="s">
        <v>148</v>
      </c>
      <c r="X2380" t="s">
        <v>192</v>
      </c>
      <c r="Y2380" t="s">
        <v>89</v>
      </c>
      <c r="Z2380" t="s">
        <v>198</v>
      </c>
    </row>
    <row r="2381" spans="1:26" x14ac:dyDescent="0.25">
      <c r="A2381" s="147">
        <v>3829</v>
      </c>
      <c r="B2381" s="25">
        <v>43079</v>
      </c>
      <c r="C2381" t="s">
        <v>233</v>
      </c>
      <c r="D2381">
        <v>68.400000000000006</v>
      </c>
      <c r="E2381">
        <v>66</v>
      </c>
      <c r="F2381" t="s">
        <v>193</v>
      </c>
      <c r="G2381">
        <v>625212</v>
      </c>
      <c r="H2381">
        <v>13160</v>
      </c>
      <c r="I2381">
        <v>21.4</v>
      </c>
      <c r="J2381">
        <v>89</v>
      </c>
      <c r="K2381">
        <v>89</v>
      </c>
      <c r="L2381">
        <v>19.7</v>
      </c>
      <c r="M2381">
        <v>0.93584656084656093</v>
      </c>
      <c r="N2381">
        <v>5.0125000000000002</v>
      </c>
      <c r="O2381">
        <v>5.0202999999999998</v>
      </c>
      <c r="P2381">
        <v>0.57699999999999996</v>
      </c>
      <c r="Q2381">
        <v>0.58399999999999996</v>
      </c>
      <c r="R2381">
        <v>5.1289999999999996</v>
      </c>
      <c r="S2381">
        <v>5.8999999999999997E-2</v>
      </c>
      <c r="T2381">
        <v>0.06</v>
      </c>
      <c r="U2381">
        <v>5.6000000000000001E-2</v>
      </c>
      <c r="V2381">
        <v>5.6000000000000001E-2</v>
      </c>
      <c r="W2381" t="s">
        <v>148</v>
      </c>
      <c r="X2381" t="s">
        <v>192</v>
      </c>
      <c r="Y2381" t="s">
        <v>89</v>
      </c>
      <c r="Z2381" t="s">
        <v>198</v>
      </c>
    </row>
    <row r="2382" spans="1:26" x14ac:dyDescent="0.25">
      <c r="A2382" s="147">
        <v>3828</v>
      </c>
      <c r="B2382" s="25">
        <v>43078</v>
      </c>
      <c r="C2382" t="s">
        <v>704</v>
      </c>
      <c r="D2382">
        <v>68.900000000000006</v>
      </c>
      <c r="E2382">
        <v>68</v>
      </c>
      <c r="F2382" t="s">
        <v>187</v>
      </c>
      <c r="G2382">
        <v>916148</v>
      </c>
      <c r="H2382">
        <v>13160</v>
      </c>
      <c r="I2382">
        <v>36.5</v>
      </c>
      <c r="J2382">
        <v>84</v>
      </c>
      <c r="K2382">
        <v>84</v>
      </c>
      <c r="L2382">
        <v>34.299999999999997</v>
      </c>
      <c r="M2382">
        <v>0.85343787696019291</v>
      </c>
      <c r="N2382">
        <v>5.1501000000000001</v>
      </c>
      <c r="O2382">
        <v>5.1497000000000002</v>
      </c>
      <c r="P2382">
        <v>0.217</v>
      </c>
      <c r="Q2382">
        <v>0.20799999999999999</v>
      </c>
      <c r="R2382">
        <v>5.1327999999999996</v>
      </c>
      <c r="S2382">
        <v>2.1999999999999999E-2</v>
      </c>
      <c r="T2382">
        <v>2.1000000000000001E-2</v>
      </c>
      <c r="U2382">
        <v>1.7999999999999999E-2</v>
      </c>
      <c r="V2382">
        <v>1.7999999999999999E-2</v>
      </c>
      <c r="W2382" t="s">
        <v>148</v>
      </c>
      <c r="X2382" t="s">
        <v>192</v>
      </c>
      <c r="Y2382" t="s">
        <v>89</v>
      </c>
      <c r="Z2382" t="s">
        <v>207</v>
      </c>
    </row>
    <row r="2383" spans="1:26" x14ac:dyDescent="0.25">
      <c r="A2383" s="147">
        <v>3827</v>
      </c>
      <c r="B2383" s="25">
        <v>43078</v>
      </c>
      <c r="C2383" t="s">
        <v>395</v>
      </c>
      <c r="D2383">
        <v>68.900000000000006</v>
      </c>
      <c r="E2383">
        <v>68</v>
      </c>
      <c r="F2383" t="s">
        <v>187</v>
      </c>
      <c r="G2383">
        <v>916148</v>
      </c>
      <c r="H2383">
        <v>13160</v>
      </c>
      <c r="I2383">
        <v>36</v>
      </c>
      <c r="J2383">
        <v>84</v>
      </c>
      <c r="K2383">
        <v>84</v>
      </c>
      <c r="L2383">
        <v>33.799999999999997</v>
      </c>
      <c r="M2383">
        <v>0.85601935874168178</v>
      </c>
      <c r="N2383">
        <v>5.1002000000000001</v>
      </c>
      <c r="O2383">
        <v>5.9970999999999997</v>
      </c>
      <c r="P2383">
        <v>0.221</v>
      </c>
      <c r="Q2383">
        <v>0.215</v>
      </c>
      <c r="R2383">
        <v>5.1327999999999996</v>
      </c>
      <c r="S2383">
        <v>2.1999999999999999E-2</v>
      </c>
      <c r="T2383">
        <v>1.7999999999999999E-2</v>
      </c>
      <c r="U2383">
        <v>1.7000000000000001E-2</v>
      </c>
      <c r="V2383">
        <v>1.7000000000000001E-2</v>
      </c>
      <c r="W2383" t="s">
        <v>148</v>
      </c>
      <c r="X2383" t="s">
        <v>192</v>
      </c>
      <c r="Y2383" t="s">
        <v>89</v>
      </c>
      <c r="Z2383" t="s">
        <v>207</v>
      </c>
    </row>
    <row r="2384" spans="1:26" x14ac:dyDescent="0.25">
      <c r="A2384" s="147">
        <v>3826</v>
      </c>
      <c r="B2384" s="25">
        <v>43078</v>
      </c>
      <c r="C2384" t="s">
        <v>994</v>
      </c>
      <c r="D2384">
        <v>68.900000000000006</v>
      </c>
      <c r="E2384">
        <v>68</v>
      </c>
      <c r="F2384" t="s">
        <v>187</v>
      </c>
      <c r="G2384">
        <v>916148</v>
      </c>
      <c r="H2384">
        <v>13160</v>
      </c>
      <c r="I2384">
        <v>36.799999999999997</v>
      </c>
      <c r="J2384">
        <v>84</v>
      </c>
      <c r="K2384">
        <v>84</v>
      </c>
      <c r="L2384">
        <v>34.6</v>
      </c>
      <c r="M2384">
        <v>0.85189644792293806</v>
      </c>
      <c r="N2384">
        <v>5.1391999999999998</v>
      </c>
      <c r="O2384">
        <v>5.1403999999999996</v>
      </c>
      <c r="P2384">
        <v>0.26700000000000002</v>
      </c>
      <c r="Q2384">
        <v>0.27800000000000002</v>
      </c>
      <c r="R2384">
        <v>5.1327999999999996</v>
      </c>
      <c r="S2384">
        <v>2.7E-2</v>
      </c>
      <c r="T2384">
        <v>2.8000000000000001E-2</v>
      </c>
      <c r="U2384">
        <v>2.3E-2</v>
      </c>
      <c r="V2384">
        <v>2.3E-2</v>
      </c>
      <c r="W2384" t="s">
        <v>148</v>
      </c>
      <c r="X2384" t="s">
        <v>192</v>
      </c>
      <c r="Y2384" t="s">
        <v>89</v>
      </c>
      <c r="Z2384" t="s">
        <v>207</v>
      </c>
    </row>
    <row r="2385" spans="1:26" x14ac:dyDescent="0.25">
      <c r="A2385" s="147">
        <v>3825</v>
      </c>
      <c r="B2385" s="25">
        <v>43078</v>
      </c>
      <c r="C2385" t="s">
        <v>830</v>
      </c>
      <c r="D2385">
        <v>68.900000000000006</v>
      </c>
      <c r="E2385">
        <v>68</v>
      </c>
      <c r="F2385" t="s">
        <v>193</v>
      </c>
      <c r="G2385">
        <v>625212</v>
      </c>
      <c r="H2385">
        <v>13160</v>
      </c>
      <c r="I2385">
        <v>21.4</v>
      </c>
      <c r="J2385">
        <v>88.5</v>
      </c>
      <c r="K2385">
        <v>88.5</v>
      </c>
      <c r="L2385">
        <v>19.7</v>
      </c>
      <c r="M2385">
        <v>0.93584656084656093</v>
      </c>
      <c r="N2385">
        <v>5.1189</v>
      </c>
      <c r="O2385">
        <v>5.2298999999999998</v>
      </c>
      <c r="P2385">
        <v>0.65</v>
      </c>
      <c r="Q2385">
        <v>0.66800000000000004</v>
      </c>
      <c r="R2385">
        <v>5.1327999999999996</v>
      </c>
      <c r="S2385">
        <v>6.5000000000000002E-2</v>
      </c>
      <c r="T2385">
        <v>6.6000000000000003E-2</v>
      </c>
      <c r="U2385">
        <v>6.0999999999999999E-2</v>
      </c>
      <c r="V2385">
        <v>6.0999999999999999E-2</v>
      </c>
      <c r="W2385" t="s">
        <v>148</v>
      </c>
      <c r="X2385" t="s">
        <v>192</v>
      </c>
      <c r="Y2385" t="s">
        <v>89</v>
      </c>
      <c r="Z2385" t="s">
        <v>198</v>
      </c>
    </row>
    <row r="2386" spans="1:26" x14ac:dyDescent="0.25">
      <c r="A2386" s="147">
        <v>3824</v>
      </c>
      <c r="B2386" s="25">
        <v>43078</v>
      </c>
      <c r="C2386" t="s">
        <v>230</v>
      </c>
      <c r="D2386">
        <v>68.900000000000006</v>
      </c>
      <c r="E2386">
        <v>68</v>
      </c>
      <c r="F2386" t="s">
        <v>187</v>
      </c>
      <c r="G2386">
        <v>916148</v>
      </c>
      <c r="H2386">
        <v>13160</v>
      </c>
      <c r="I2386">
        <v>36.1</v>
      </c>
      <c r="J2386">
        <v>83.5</v>
      </c>
      <c r="K2386">
        <v>83.5</v>
      </c>
      <c r="L2386">
        <v>34</v>
      </c>
      <c r="M2386">
        <v>0.85498489425981872</v>
      </c>
      <c r="N2386">
        <v>5.0290999999999997</v>
      </c>
      <c r="O2386">
        <v>5.0312000000000001</v>
      </c>
      <c r="P2386">
        <v>0.21</v>
      </c>
      <c r="Q2386">
        <v>0.219</v>
      </c>
      <c r="R2386">
        <v>5.1327999999999996</v>
      </c>
      <c r="S2386">
        <v>2.1000000000000001E-2</v>
      </c>
      <c r="T2386">
        <v>2.1999999999999999E-2</v>
      </c>
      <c r="U2386">
        <v>1.7999999999999999E-2</v>
      </c>
      <c r="V2386">
        <v>1.7999999999999999E-2</v>
      </c>
      <c r="W2386" t="s">
        <v>148</v>
      </c>
      <c r="X2386" t="s">
        <v>192</v>
      </c>
      <c r="Y2386" t="s">
        <v>89</v>
      </c>
      <c r="Z2386" t="s">
        <v>207</v>
      </c>
    </row>
    <row r="2387" spans="1:26" x14ac:dyDescent="0.25">
      <c r="A2387" s="147">
        <v>3823</v>
      </c>
      <c r="B2387" s="25">
        <v>43078</v>
      </c>
      <c r="C2387" t="s">
        <v>993</v>
      </c>
      <c r="D2387">
        <v>68.900000000000006</v>
      </c>
      <c r="E2387">
        <v>68</v>
      </c>
      <c r="F2387" t="s">
        <v>193</v>
      </c>
      <c r="G2387">
        <v>625212</v>
      </c>
      <c r="H2387">
        <v>13160</v>
      </c>
      <c r="I2387">
        <v>22.4</v>
      </c>
      <c r="J2387">
        <v>88</v>
      </c>
      <c r="K2387">
        <v>88</v>
      </c>
      <c r="L2387">
        <v>20.7</v>
      </c>
      <c r="M2387">
        <v>0.92969776609724053</v>
      </c>
      <c r="N2387">
        <v>5.1845999999999997</v>
      </c>
      <c r="O2387">
        <v>5.1902999999999997</v>
      </c>
      <c r="P2387">
        <v>0.71299999999999997</v>
      </c>
      <c r="Q2387">
        <v>0.73099999999999998</v>
      </c>
      <c r="R2387">
        <v>5.1327999999999996</v>
      </c>
      <c r="S2387">
        <v>7.0999999999999994E-2</v>
      </c>
      <c r="T2387">
        <v>7.1999999999999995E-2</v>
      </c>
      <c r="U2387">
        <v>6.6000000000000003E-2</v>
      </c>
      <c r="V2387">
        <v>6.6000000000000003E-2</v>
      </c>
      <c r="W2387" t="s">
        <v>148</v>
      </c>
      <c r="X2387" t="s">
        <v>192</v>
      </c>
      <c r="Y2387" t="s">
        <v>89</v>
      </c>
      <c r="Z2387" t="s">
        <v>198</v>
      </c>
    </row>
    <row r="2388" spans="1:26" x14ac:dyDescent="0.25">
      <c r="A2388" s="147">
        <v>3822</v>
      </c>
      <c r="B2388" s="25">
        <v>43078</v>
      </c>
      <c r="C2388" t="s">
        <v>494</v>
      </c>
      <c r="D2388">
        <v>68.900000000000006</v>
      </c>
      <c r="E2388">
        <v>68</v>
      </c>
      <c r="F2388" t="s">
        <v>187</v>
      </c>
      <c r="G2388">
        <v>916148</v>
      </c>
      <c r="H2388">
        <v>13160</v>
      </c>
      <c r="I2388">
        <v>35.9</v>
      </c>
      <c r="J2388">
        <v>84</v>
      </c>
      <c r="K2388">
        <v>84</v>
      </c>
      <c r="L2388">
        <v>33.700000000000003</v>
      </c>
      <c r="M2388">
        <v>0.85653753026634394</v>
      </c>
      <c r="N2388">
        <v>5.1191000000000004</v>
      </c>
      <c r="O2388">
        <v>5.12</v>
      </c>
      <c r="P2388">
        <v>0.23</v>
      </c>
      <c r="Q2388">
        <v>0.24099999999999999</v>
      </c>
      <c r="R2388">
        <v>5.1327999999999996</v>
      </c>
      <c r="S2388">
        <v>2.3E-2</v>
      </c>
      <c r="T2388">
        <v>2.4E-2</v>
      </c>
      <c r="U2388">
        <v>0.02</v>
      </c>
      <c r="V2388">
        <v>0.02</v>
      </c>
      <c r="W2388" t="s">
        <v>148</v>
      </c>
      <c r="X2388" t="s">
        <v>192</v>
      </c>
      <c r="Y2388" t="s">
        <v>89</v>
      </c>
      <c r="Z2388" t="s">
        <v>207</v>
      </c>
    </row>
    <row r="2389" spans="1:26" x14ac:dyDescent="0.25">
      <c r="A2389" s="147">
        <v>3821</v>
      </c>
      <c r="B2389" s="25">
        <v>43078</v>
      </c>
      <c r="C2389" t="s">
        <v>691</v>
      </c>
      <c r="D2389">
        <v>68.900000000000006</v>
      </c>
      <c r="E2389">
        <v>68</v>
      </c>
      <c r="F2389" t="s">
        <v>193</v>
      </c>
      <c r="G2389">
        <v>625212</v>
      </c>
      <c r="H2389">
        <v>13160</v>
      </c>
      <c r="I2389">
        <v>21.3</v>
      </c>
      <c r="J2389">
        <v>88</v>
      </c>
      <c r="K2389">
        <v>88</v>
      </c>
      <c r="L2389">
        <v>19.7</v>
      </c>
      <c r="M2389">
        <v>0.93584656084656093</v>
      </c>
      <c r="N2389">
        <v>5.1429</v>
      </c>
      <c r="O2389">
        <v>5.1506999999999996</v>
      </c>
      <c r="P2389">
        <v>0.57499999999999996</v>
      </c>
      <c r="Q2389">
        <v>0.58699999999999997</v>
      </c>
      <c r="R2389">
        <v>5.1327999999999996</v>
      </c>
      <c r="S2389">
        <v>5.7000000000000002E-2</v>
      </c>
      <c r="T2389">
        <v>5.8000000000000003E-2</v>
      </c>
      <c r="U2389">
        <v>5.3999999999999999E-2</v>
      </c>
      <c r="V2389">
        <v>5.3999999999999999E-2</v>
      </c>
      <c r="W2389" t="s">
        <v>148</v>
      </c>
      <c r="X2389" t="s">
        <v>192</v>
      </c>
      <c r="Y2389" t="s">
        <v>89</v>
      </c>
      <c r="Z2389" t="s">
        <v>198</v>
      </c>
    </row>
    <row r="2390" spans="1:26" x14ac:dyDescent="0.25">
      <c r="A2390" s="147">
        <v>3820</v>
      </c>
      <c r="B2390" s="25">
        <v>43078</v>
      </c>
      <c r="C2390" t="s">
        <v>691</v>
      </c>
      <c r="D2390">
        <v>68.900000000000006</v>
      </c>
      <c r="E2390">
        <v>68</v>
      </c>
      <c r="F2390" t="s">
        <v>187</v>
      </c>
      <c r="G2390">
        <v>916148</v>
      </c>
      <c r="H2390">
        <v>13160</v>
      </c>
      <c r="I2390">
        <v>36.6</v>
      </c>
      <c r="J2390">
        <v>83.5</v>
      </c>
      <c r="K2390">
        <v>83.5</v>
      </c>
      <c r="L2390">
        <v>34.5</v>
      </c>
      <c r="M2390">
        <v>0.85240963855421692</v>
      </c>
      <c r="N2390">
        <v>5.1210000000000004</v>
      </c>
      <c r="O2390">
        <v>5.1193</v>
      </c>
      <c r="P2390">
        <v>0.23799999999999999</v>
      </c>
      <c r="Q2390">
        <v>0.22500000000000001</v>
      </c>
      <c r="R2390">
        <v>5.1327999999999996</v>
      </c>
      <c r="S2390">
        <v>2.4E-2</v>
      </c>
      <c r="T2390">
        <v>2.3E-2</v>
      </c>
      <c r="U2390">
        <v>0.02</v>
      </c>
      <c r="V2390">
        <v>0.02</v>
      </c>
      <c r="W2390" t="s">
        <v>148</v>
      </c>
      <c r="X2390" t="s">
        <v>192</v>
      </c>
      <c r="Y2390" t="s">
        <v>89</v>
      </c>
      <c r="Z2390" t="s">
        <v>207</v>
      </c>
    </row>
    <row r="2391" spans="1:26" x14ac:dyDescent="0.25">
      <c r="A2391" s="147">
        <v>3819</v>
      </c>
      <c r="B2391" s="25">
        <v>43078</v>
      </c>
      <c r="C2391" t="s">
        <v>229</v>
      </c>
      <c r="D2391">
        <v>68.900000000000006</v>
      </c>
      <c r="E2391">
        <v>68</v>
      </c>
      <c r="F2391" t="s">
        <v>193</v>
      </c>
      <c r="G2391">
        <v>625212</v>
      </c>
      <c r="H2391">
        <v>13160</v>
      </c>
      <c r="I2391">
        <v>22.5</v>
      </c>
      <c r="J2391">
        <v>88.5</v>
      </c>
      <c r="K2391">
        <v>88.5</v>
      </c>
      <c r="L2391">
        <v>20.8</v>
      </c>
      <c r="M2391">
        <v>0.92908732764281021</v>
      </c>
      <c r="N2391">
        <v>5.0483000000000002</v>
      </c>
      <c r="O2391">
        <v>5.0502000000000002</v>
      </c>
      <c r="P2391">
        <v>0.624</v>
      </c>
      <c r="Q2391">
        <v>0.63200000000000001</v>
      </c>
      <c r="R2391">
        <v>5.1327999999999996</v>
      </c>
      <c r="S2391">
        <v>6.3E-2</v>
      </c>
      <c r="T2391">
        <v>6.4000000000000001E-2</v>
      </c>
      <c r="U2391">
        <v>5.8999999999999997E-2</v>
      </c>
      <c r="V2391">
        <v>5.8999999999999997E-2</v>
      </c>
      <c r="W2391" t="s">
        <v>148</v>
      </c>
      <c r="X2391" t="s">
        <v>192</v>
      </c>
      <c r="Y2391" t="s">
        <v>89</v>
      </c>
      <c r="Z2391" t="s">
        <v>198</v>
      </c>
    </row>
    <row r="2392" spans="1:26" x14ac:dyDescent="0.25">
      <c r="A2392" s="147">
        <v>3818</v>
      </c>
      <c r="B2392" s="25">
        <v>43078</v>
      </c>
      <c r="C2392" t="s">
        <v>992</v>
      </c>
      <c r="D2392">
        <v>68.900000000000006</v>
      </c>
      <c r="E2392">
        <v>68</v>
      </c>
      <c r="F2392" t="s">
        <v>193</v>
      </c>
      <c r="G2392">
        <v>625212</v>
      </c>
      <c r="H2392">
        <v>13160</v>
      </c>
      <c r="I2392">
        <v>22.3</v>
      </c>
      <c r="J2392">
        <v>88.5</v>
      </c>
      <c r="K2392">
        <v>88.5</v>
      </c>
      <c r="L2392">
        <v>20.6</v>
      </c>
      <c r="M2392">
        <v>0.93030900723208421</v>
      </c>
      <c r="N2392">
        <v>5.1001000000000003</v>
      </c>
      <c r="O2392">
        <v>5.9981999999999998</v>
      </c>
      <c r="P2392">
        <v>0.754</v>
      </c>
      <c r="Q2392">
        <v>0.747</v>
      </c>
      <c r="R2392">
        <v>5.1327999999999996</v>
      </c>
      <c r="S2392">
        <v>7.5999999999999998E-2</v>
      </c>
      <c r="T2392">
        <v>6.4000000000000001E-2</v>
      </c>
      <c r="U2392">
        <v>6.5000000000000002E-2</v>
      </c>
      <c r="V2392">
        <v>6.5000000000000002E-2</v>
      </c>
      <c r="W2392" t="s">
        <v>148</v>
      </c>
      <c r="X2392" t="s">
        <v>192</v>
      </c>
      <c r="Y2392" t="s">
        <v>89</v>
      </c>
      <c r="Z2392" t="s">
        <v>198</v>
      </c>
    </row>
    <row r="2393" spans="1:26" x14ac:dyDescent="0.25">
      <c r="A2393" s="147">
        <v>3817</v>
      </c>
      <c r="B2393" s="25">
        <v>43077</v>
      </c>
      <c r="C2393" t="s">
        <v>215</v>
      </c>
      <c r="D2393">
        <v>69.3</v>
      </c>
      <c r="E2393">
        <v>67</v>
      </c>
      <c r="F2393" t="s">
        <v>193</v>
      </c>
      <c r="G2393">
        <v>625212</v>
      </c>
      <c r="H2393">
        <v>13160</v>
      </c>
      <c r="I2393">
        <v>36.200000000000003</v>
      </c>
      <c r="J2393">
        <v>84</v>
      </c>
      <c r="K2393">
        <v>84</v>
      </c>
      <c r="L2393">
        <v>34</v>
      </c>
      <c r="M2393">
        <v>0.85498489425981872</v>
      </c>
      <c r="N2393">
        <v>5.1295000000000002</v>
      </c>
      <c r="O2393">
        <v>5.1318999999999999</v>
      </c>
      <c r="P2393">
        <v>0.26200000000000001</v>
      </c>
      <c r="Q2393">
        <v>0.27300000000000002</v>
      </c>
      <c r="R2393">
        <v>5.1351000000000004</v>
      </c>
      <c r="S2393">
        <v>2.5999999999999999E-2</v>
      </c>
      <c r="T2393">
        <v>2.7E-2</v>
      </c>
      <c r="U2393">
        <v>2.3E-2</v>
      </c>
      <c r="V2393">
        <v>2.3E-2</v>
      </c>
      <c r="W2393" t="s">
        <v>148</v>
      </c>
      <c r="X2393" t="s">
        <v>192</v>
      </c>
      <c r="Y2393" t="s">
        <v>89</v>
      </c>
      <c r="Z2393" t="s">
        <v>207</v>
      </c>
    </row>
    <row r="2394" spans="1:26" x14ac:dyDescent="0.25">
      <c r="A2394" s="147">
        <v>3816</v>
      </c>
      <c r="B2394" s="25">
        <v>43077</v>
      </c>
      <c r="C2394" t="s">
        <v>519</v>
      </c>
      <c r="D2394">
        <v>69.3</v>
      </c>
      <c r="E2394">
        <v>67</v>
      </c>
      <c r="F2394" t="s">
        <v>193</v>
      </c>
      <c r="G2394">
        <v>625212</v>
      </c>
      <c r="H2394">
        <v>13160</v>
      </c>
      <c r="I2394">
        <v>22.5</v>
      </c>
      <c r="J2394">
        <v>88.5</v>
      </c>
      <c r="K2394">
        <v>88.5</v>
      </c>
      <c r="L2394">
        <v>20.8</v>
      </c>
      <c r="M2394">
        <v>0.92908732764281021</v>
      </c>
      <c r="N2394">
        <v>5.0488999999999997</v>
      </c>
      <c r="O2394">
        <v>5.0510000000000002</v>
      </c>
      <c r="P2394">
        <v>0.67100000000000004</v>
      </c>
      <c r="Q2394">
        <v>0.68100000000000005</v>
      </c>
      <c r="R2394">
        <v>5.1351000000000004</v>
      </c>
      <c r="S2394">
        <v>6.8000000000000005E-2</v>
      </c>
      <c r="T2394">
        <v>6.9000000000000006E-2</v>
      </c>
      <c r="U2394">
        <v>6.4000000000000001E-2</v>
      </c>
      <c r="V2394">
        <v>6.4000000000000001E-2</v>
      </c>
      <c r="W2394" t="s">
        <v>148</v>
      </c>
      <c r="X2394" t="s">
        <v>192</v>
      </c>
      <c r="Y2394" t="s">
        <v>89</v>
      </c>
      <c r="Z2394" t="s">
        <v>198</v>
      </c>
    </row>
    <row r="2395" spans="1:26" x14ac:dyDescent="0.25">
      <c r="A2395" s="147">
        <v>3815</v>
      </c>
      <c r="B2395" s="25">
        <v>43077</v>
      </c>
      <c r="C2395" t="s">
        <v>989</v>
      </c>
      <c r="D2395">
        <v>69.3</v>
      </c>
      <c r="E2395">
        <v>67</v>
      </c>
      <c r="F2395" t="s">
        <v>187</v>
      </c>
      <c r="G2395">
        <v>916148</v>
      </c>
      <c r="H2395">
        <v>13160</v>
      </c>
      <c r="I2395">
        <v>36.299999999999997</v>
      </c>
      <c r="J2395">
        <v>84</v>
      </c>
      <c r="K2395">
        <v>84</v>
      </c>
      <c r="L2395">
        <v>34.1</v>
      </c>
      <c r="M2395">
        <v>0.85446859903381644</v>
      </c>
      <c r="N2395">
        <v>5.1565000000000003</v>
      </c>
      <c r="O2395">
        <v>5.1600999999999999</v>
      </c>
      <c r="P2395">
        <v>0.20899999999999999</v>
      </c>
      <c r="Q2395">
        <v>0.219</v>
      </c>
      <c r="R2395">
        <v>5.1351000000000004</v>
      </c>
      <c r="S2395">
        <v>2.1000000000000001E-2</v>
      </c>
      <c r="T2395">
        <v>2.1999999999999999E-2</v>
      </c>
      <c r="U2395">
        <v>1.7999999999999999E-2</v>
      </c>
      <c r="V2395">
        <v>1.7999999999999999E-2</v>
      </c>
      <c r="W2395" t="s">
        <v>148</v>
      </c>
      <c r="X2395" t="s">
        <v>192</v>
      </c>
      <c r="Y2395" t="s">
        <v>89</v>
      </c>
      <c r="Z2395" t="s">
        <v>207</v>
      </c>
    </row>
    <row r="2396" spans="1:26" x14ac:dyDescent="0.25">
      <c r="A2396" s="147">
        <v>3814</v>
      </c>
      <c r="B2396" s="25">
        <v>43077</v>
      </c>
      <c r="C2396" t="s">
        <v>988</v>
      </c>
      <c r="D2396">
        <v>69.3</v>
      </c>
      <c r="E2396">
        <v>67</v>
      </c>
      <c r="F2396" t="s">
        <v>193</v>
      </c>
      <c r="G2396">
        <v>625212</v>
      </c>
      <c r="H2396">
        <v>13160</v>
      </c>
      <c r="I2396">
        <v>22.3</v>
      </c>
      <c r="J2396">
        <v>88.5</v>
      </c>
      <c r="K2396">
        <v>88.5</v>
      </c>
      <c r="L2396">
        <v>20.6</v>
      </c>
      <c r="M2396">
        <v>0.93030900723208421</v>
      </c>
      <c r="N2396">
        <v>5.1192000000000002</v>
      </c>
      <c r="O2396">
        <v>5.12</v>
      </c>
      <c r="P2396">
        <v>0.57999999999999996</v>
      </c>
      <c r="Q2396">
        <v>0.59099999999999997</v>
      </c>
      <c r="R2396">
        <v>5.1351000000000004</v>
      </c>
      <c r="S2396">
        <v>5.8000000000000003E-2</v>
      </c>
      <c r="T2396">
        <v>5.8999999999999997E-2</v>
      </c>
      <c r="U2396">
        <v>5.3999999999999999E-2</v>
      </c>
      <c r="V2396">
        <v>5.3999999999999999E-2</v>
      </c>
      <c r="W2396" t="s">
        <v>148</v>
      </c>
      <c r="X2396" t="s">
        <v>192</v>
      </c>
      <c r="Y2396" t="s">
        <v>89</v>
      </c>
      <c r="Z2396" t="s">
        <v>198</v>
      </c>
    </row>
    <row r="2397" spans="1:26" x14ac:dyDescent="0.25">
      <c r="A2397" s="147">
        <v>3813</v>
      </c>
      <c r="B2397" s="25">
        <v>43077</v>
      </c>
      <c r="C2397" t="s">
        <v>283</v>
      </c>
      <c r="D2397">
        <v>69.3</v>
      </c>
      <c r="E2397">
        <v>67</v>
      </c>
      <c r="F2397" t="s">
        <v>187</v>
      </c>
      <c r="G2397">
        <v>916148</v>
      </c>
      <c r="H2397">
        <v>13160</v>
      </c>
      <c r="I2397">
        <v>36.1</v>
      </c>
      <c r="J2397">
        <v>83.5</v>
      </c>
      <c r="K2397">
        <v>83.5</v>
      </c>
      <c r="L2397">
        <v>34</v>
      </c>
      <c r="M2397">
        <v>0.85498489425981872</v>
      </c>
      <c r="N2397">
        <v>5.1208999999999998</v>
      </c>
      <c r="O2397">
        <v>5.1322000000000001</v>
      </c>
      <c r="P2397">
        <v>0.253</v>
      </c>
      <c r="Q2397">
        <v>0.26200000000000001</v>
      </c>
      <c r="R2397">
        <v>5.1351000000000004</v>
      </c>
      <c r="S2397">
        <v>2.5000000000000001E-2</v>
      </c>
      <c r="T2397">
        <v>2.5999999999999999E-2</v>
      </c>
      <c r="U2397">
        <v>2.1999999999999999E-2</v>
      </c>
      <c r="V2397">
        <v>2.1999999999999999E-2</v>
      </c>
      <c r="W2397" t="s">
        <v>148</v>
      </c>
      <c r="X2397" t="s">
        <v>192</v>
      </c>
      <c r="Y2397" t="s">
        <v>89</v>
      </c>
      <c r="Z2397" t="s">
        <v>207</v>
      </c>
    </row>
    <row r="2398" spans="1:26" x14ac:dyDescent="0.25">
      <c r="A2398" s="147">
        <v>3812</v>
      </c>
      <c r="B2398" s="25">
        <v>43077</v>
      </c>
      <c r="C2398" t="s">
        <v>882</v>
      </c>
      <c r="D2398">
        <v>69.3</v>
      </c>
      <c r="E2398">
        <v>67</v>
      </c>
      <c r="F2398" t="s">
        <v>193</v>
      </c>
      <c r="G2398">
        <v>625212</v>
      </c>
      <c r="H2398">
        <v>13160</v>
      </c>
      <c r="I2398">
        <v>22.5</v>
      </c>
      <c r="J2398">
        <v>88.5</v>
      </c>
      <c r="K2398">
        <v>88.5</v>
      </c>
      <c r="L2398">
        <v>20.8</v>
      </c>
      <c r="M2398">
        <v>0.92908732764281021</v>
      </c>
      <c r="N2398">
        <v>5.0921000000000003</v>
      </c>
      <c r="O2398">
        <v>5.1002999999999998</v>
      </c>
      <c r="P2398">
        <v>0.68300000000000005</v>
      </c>
      <c r="Q2398">
        <v>0.69499999999999995</v>
      </c>
      <c r="R2398">
        <v>5.1351000000000004</v>
      </c>
      <c r="S2398">
        <v>6.9000000000000006E-2</v>
      </c>
      <c r="T2398">
        <v>7.0000000000000007E-2</v>
      </c>
      <c r="U2398">
        <v>6.5000000000000002E-2</v>
      </c>
      <c r="V2398">
        <v>6.5000000000000002E-2</v>
      </c>
      <c r="W2398" t="s">
        <v>148</v>
      </c>
      <c r="X2398" t="s">
        <v>192</v>
      </c>
      <c r="Y2398" t="s">
        <v>89</v>
      </c>
      <c r="Z2398" t="s">
        <v>198</v>
      </c>
    </row>
    <row r="2399" spans="1:26" x14ac:dyDescent="0.25">
      <c r="A2399" s="147">
        <v>3811</v>
      </c>
      <c r="B2399" s="25">
        <v>43077</v>
      </c>
      <c r="C2399" t="s">
        <v>235</v>
      </c>
      <c r="D2399">
        <v>69.3</v>
      </c>
      <c r="E2399">
        <v>67</v>
      </c>
      <c r="F2399" t="s">
        <v>187</v>
      </c>
      <c r="G2399">
        <v>916148</v>
      </c>
      <c r="H2399">
        <v>13160</v>
      </c>
      <c r="I2399">
        <v>36.299999999999997</v>
      </c>
      <c r="J2399">
        <v>84</v>
      </c>
      <c r="K2399">
        <v>84</v>
      </c>
      <c r="L2399">
        <v>34.1</v>
      </c>
      <c r="M2399">
        <v>0.85446859903381644</v>
      </c>
      <c r="N2399">
        <v>5.0198</v>
      </c>
      <c r="O2399">
        <v>5.0209999999999999</v>
      </c>
      <c r="P2399">
        <v>0.216</v>
      </c>
      <c r="Q2399">
        <v>0.224</v>
      </c>
      <c r="R2399">
        <v>5.1351000000000004</v>
      </c>
      <c r="S2399">
        <v>2.1999999999999999E-2</v>
      </c>
      <c r="T2399">
        <v>2.3E-2</v>
      </c>
      <c r="U2399">
        <v>1.9E-2</v>
      </c>
      <c r="V2399">
        <v>1.9E-2</v>
      </c>
      <c r="W2399" t="s">
        <v>148</v>
      </c>
      <c r="X2399" t="s">
        <v>192</v>
      </c>
      <c r="Y2399" t="s">
        <v>89</v>
      </c>
      <c r="Z2399" t="s">
        <v>207</v>
      </c>
    </row>
    <row r="2400" spans="1:26" x14ac:dyDescent="0.25">
      <c r="A2400" s="147">
        <v>3810</v>
      </c>
      <c r="B2400" s="25">
        <v>43077</v>
      </c>
      <c r="C2400" t="s">
        <v>590</v>
      </c>
      <c r="D2400">
        <v>69.3</v>
      </c>
      <c r="E2400">
        <v>67</v>
      </c>
      <c r="F2400" t="s">
        <v>193</v>
      </c>
      <c r="G2400">
        <v>625212</v>
      </c>
      <c r="H2400">
        <v>13160</v>
      </c>
      <c r="I2400">
        <v>22.6</v>
      </c>
      <c r="J2400">
        <v>89</v>
      </c>
      <c r="K2400">
        <v>89</v>
      </c>
      <c r="L2400">
        <v>20.9</v>
      </c>
      <c r="M2400">
        <v>0.92847769028871385</v>
      </c>
      <c r="N2400">
        <v>5.032</v>
      </c>
      <c r="O2400">
        <v>5.0400999999999998</v>
      </c>
      <c r="P2400">
        <v>0.64200000000000002</v>
      </c>
      <c r="Q2400">
        <v>0.65600000000000003</v>
      </c>
      <c r="R2400">
        <v>5.1351000000000004</v>
      </c>
      <c r="S2400">
        <v>6.6000000000000003E-2</v>
      </c>
      <c r="T2400">
        <v>6.7000000000000004E-2</v>
      </c>
      <c r="U2400">
        <v>6.2E-2</v>
      </c>
      <c r="V2400">
        <v>6.2E-2</v>
      </c>
      <c r="W2400" t="s">
        <v>148</v>
      </c>
      <c r="X2400" t="s">
        <v>192</v>
      </c>
      <c r="Y2400" t="s">
        <v>89</v>
      </c>
      <c r="Z2400" t="s">
        <v>198</v>
      </c>
    </row>
    <row r="2401" spans="1:26" x14ac:dyDescent="0.25">
      <c r="A2401" s="147">
        <v>3809</v>
      </c>
      <c r="B2401" s="25">
        <v>43077</v>
      </c>
      <c r="C2401" t="s">
        <v>948</v>
      </c>
      <c r="D2401">
        <v>69.3</v>
      </c>
      <c r="E2401">
        <v>67</v>
      </c>
      <c r="F2401" t="s">
        <v>193</v>
      </c>
      <c r="G2401">
        <v>625212</v>
      </c>
      <c r="H2401">
        <v>13160</v>
      </c>
      <c r="I2401">
        <v>22.4</v>
      </c>
      <c r="J2401">
        <v>89</v>
      </c>
      <c r="K2401">
        <v>89</v>
      </c>
      <c r="L2401">
        <v>20.7</v>
      </c>
      <c r="M2401">
        <v>0.92969776609724053</v>
      </c>
      <c r="N2401">
        <v>5.1021000000000001</v>
      </c>
      <c r="O2401">
        <v>5.1101000000000001</v>
      </c>
      <c r="P2401">
        <v>0.60199999999999998</v>
      </c>
      <c r="Q2401">
        <v>0.61299999999999999</v>
      </c>
      <c r="R2401">
        <v>5.1351000000000004</v>
      </c>
      <c r="S2401">
        <v>6.0999999999999999E-2</v>
      </c>
      <c r="T2401">
        <v>6.2E-2</v>
      </c>
      <c r="U2401">
        <v>5.7000000000000002E-2</v>
      </c>
      <c r="V2401">
        <v>5.7000000000000002E-2</v>
      </c>
      <c r="W2401" t="s">
        <v>148</v>
      </c>
      <c r="X2401" t="s">
        <v>192</v>
      </c>
      <c r="Y2401" t="s">
        <v>89</v>
      </c>
      <c r="Z2401" t="s">
        <v>198</v>
      </c>
    </row>
    <row r="2402" spans="1:26" x14ac:dyDescent="0.25">
      <c r="A2402" s="147">
        <v>3808</v>
      </c>
      <c r="B2402" s="25">
        <v>43076</v>
      </c>
      <c r="C2402" t="s">
        <v>525</v>
      </c>
      <c r="D2402">
        <v>63.4</v>
      </c>
      <c r="E2402">
        <v>56</v>
      </c>
      <c r="F2402" t="s">
        <v>193</v>
      </c>
      <c r="G2402">
        <v>625212</v>
      </c>
      <c r="H2402">
        <v>13160</v>
      </c>
      <c r="I2402">
        <v>22.5</v>
      </c>
      <c r="J2402">
        <v>88</v>
      </c>
      <c r="K2402">
        <v>88</v>
      </c>
      <c r="L2402">
        <v>20.8</v>
      </c>
      <c r="M2402">
        <v>0.92908732764281021</v>
      </c>
      <c r="N2402">
        <v>4.9907000000000004</v>
      </c>
      <c r="O2402">
        <v>5.0452000000000004</v>
      </c>
      <c r="P2402">
        <v>0.97699999999999998</v>
      </c>
      <c r="Q2402">
        <v>1.06</v>
      </c>
      <c r="R2402">
        <v>5.14</v>
      </c>
      <c r="S2402">
        <v>0.10100000000000001</v>
      </c>
      <c r="T2402">
        <v>0.108</v>
      </c>
      <c r="U2402">
        <v>9.7000000000000003E-2</v>
      </c>
      <c r="V2402">
        <v>9.7000000000000003E-2</v>
      </c>
      <c r="W2402" t="s">
        <v>148</v>
      </c>
      <c r="X2402" t="s">
        <v>191</v>
      </c>
      <c r="Y2402" t="s">
        <v>89</v>
      </c>
      <c r="Z2402" t="s">
        <v>198</v>
      </c>
    </row>
    <row r="2403" spans="1:26" x14ac:dyDescent="0.25">
      <c r="A2403" s="147">
        <v>3807</v>
      </c>
      <c r="B2403" s="25">
        <v>43076</v>
      </c>
      <c r="C2403" t="s">
        <v>843</v>
      </c>
      <c r="D2403">
        <v>63.4</v>
      </c>
      <c r="E2403">
        <v>56</v>
      </c>
      <c r="F2403" t="s">
        <v>193</v>
      </c>
      <c r="G2403">
        <v>625212</v>
      </c>
      <c r="H2403">
        <v>13160</v>
      </c>
      <c r="I2403">
        <v>22.1</v>
      </c>
      <c r="J2403">
        <v>88</v>
      </c>
      <c r="K2403">
        <v>88</v>
      </c>
      <c r="L2403">
        <v>20.5</v>
      </c>
      <c r="M2403">
        <v>0.93092105263157898</v>
      </c>
      <c r="N2403">
        <v>5.0067000000000004</v>
      </c>
      <c r="O2403">
        <v>5.0401999999999996</v>
      </c>
      <c r="P2403">
        <v>0.81799999999999995</v>
      </c>
      <c r="Q2403">
        <v>0.79300000000000004</v>
      </c>
      <c r="R2403">
        <v>5.14</v>
      </c>
      <c r="S2403">
        <v>8.4000000000000005E-2</v>
      </c>
      <c r="T2403">
        <v>8.1000000000000003E-2</v>
      </c>
      <c r="U2403">
        <v>7.6999999999999999E-2</v>
      </c>
      <c r="V2403">
        <v>7.6999999999999999E-2</v>
      </c>
      <c r="W2403" t="s">
        <v>148</v>
      </c>
      <c r="X2403" t="s">
        <v>191</v>
      </c>
      <c r="Y2403" t="s">
        <v>89</v>
      </c>
      <c r="Z2403" t="s">
        <v>198</v>
      </c>
    </row>
    <row r="2404" spans="1:26" x14ac:dyDescent="0.25">
      <c r="A2404" s="147">
        <v>3806</v>
      </c>
      <c r="B2404" s="25">
        <v>43076</v>
      </c>
      <c r="C2404" t="s">
        <v>239</v>
      </c>
      <c r="D2404">
        <v>63.4</v>
      </c>
      <c r="E2404">
        <v>56</v>
      </c>
      <c r="F2404" t="s">
        <v>187</v>
      </c>
      <c r="G2404">
        <v>916148</v>
      </c>
      <c r="H2404">
        <v>13160</v>
      </c>
      <c r="I2404">
        <v>35.5</v>
      </c>
      <c r="J2404">
        <v>84</v>
      </c>
      <c r="K2404">
        <v>84</v>
      </c>
      <c r="L2404">
        <v>33.4</v>
      </c>
      <c r="M2404">
        <v>0.85809581564584592</v>
      </c>
      <c r="N2404">
        <v>5.0347</v>
      </c>
      <c r="O2404">
        <v>5.0075000000000003</v>
      </c>
      <c r="P2404">
        <v>0.28399999999999997</v>
      </c>
      <c r="Q2404">
        <v>0.25600000000000001</v>
      </c>
      <c r="R2404">
        <v>5.14</v>
      </c>
      <c r="S2404">
        <v>2.9000000000000001E-2</v>
      </c>
      <c r="T2404">
        <v>2.5999999999999999E-2</v>
      </c>
      <c r="U2404">
        <v>2.4E-2</v>
      </c>
      <c r="V2404">
        <v>2.4E-2</v>
      </c>
      <c r="W2404" t="s">
        <v>148</v>
      </c>
      <c r="X2404" t="s">
        <v>191</v>
      </c>
      <c r="Y2404" t="s">
        <v>89</v>
      </c>
      <c r="Z2404" t="s">
        <v>207</v>
      </c>
    </row>
    <row r="2405" spans="1:26" x14ac:dyDescent="0.25">
      <c r="A2405" s="147">
        <v>3805</v>
      </c>
      <c r="B2405" s="25">
        <v>43076</v>
      </c>
      <c r="C2405" t="s">
        <v>270</v>
      </c>
      <c r="D2405">
        <v>63.4</v>
      </c>
      <c r="E2405">
        <v>56</v>
      </c>
      <c r="F2405" t="s">
        <v>193</v>
      </c>
      <c r="G2405">
        <v>625212</v>
      </c>
      <c r="H2405">
        <v>13160</v>
      </c>
      <c r="I2405">
        <v>22</v>
      </c>
      <c r="J2405">
        <v>86.5</v>
      </c>
      <c r="K2405">
        <v>86.5</v>
      </c>
      <c r="L2405">
        <v>20.399999999999999</v>
      </c>
      <c r="M2405">
        <v>0.93153390388413426</v>
      </c>
      <c r="N2405">
        <v>5.0613000000000001</v>
      </c>
      <c r="O2405">
        <v>5.0098000000000003</v>
      </c>
      <c r="P2405">
        <v>0.83799999999999997</v>
      </c>
      <c r="Q2405">
        <v>0.80500000000000005</v>
      </c>
      <c r="R2405">
        <v>5.14</v>
      </c>
      <c r="S2405">
        <v>8.5000000000000006E-2</v>
      </c>
      <c r="T2405">
        <v>8.3000000000000004E-2</v>
      </c>
      <c r="U2405">
        <v>7.8E-2</v>
      </c>
      <c r="V2405">
        <v>7.8E-2</v>
      </c>
      <c r="W2405" t="s">
        <v>148</v>
      </c>
      <c r="X2405" t="s">
        <v>191</v>
      </c>
      <c r="Y2405" t="s">
        <v>89</v>
      </c>
      <c r="Z2405" t="s">
        <v>198</v>
      </c>
    </row>
    <row r="2406" spans="1:26" x14ac:dyDescent="0.25">
      <c r="A2406" s="147">
        <v>3804</v>
      </c>
      <c r="B2406" s="25">
        <v>43076</v>
      </c>
      <c r="C2406" t="s">
        <v>493</v>
      </c>
      <c r="D2406">
        <v>63.4</v>
      </c>
      <c r="E2406">
        <v>56</v>
      </c>
      <c r="F2406" t="s">
        <v>187</v>
      </c>
      <c r="G2406">
        <v>916148</v>
      </c>
      <c r="H2406">
        <v>13160</v>
      </c>
      <c r="I2406">
        <v>35.6</v>
      </c>
      <c r="J2406">
        <v>84.5</v>
      </c>
      <c r="K2406">
        <v>84.5</v>
      </c>
      <c r="L2406">
        <v>33.4</v>
      </c>
      <c r="M2406">
        <v>0.85809581564584592</v>
      </c>
      <c r="N2406">
        <v>4.9907000000000004</v>
      </c>
      <c r="O2406">
        <v>5.0172999999999996</v>
      </c>
      <c r="P2406">
        <v>0.32600000000000001</v>
      </c>
      <c r="Q2406">
        <v>0.36699999999999999</v>
      </c>
      <c r="R2406">
        <v>5.14</v>
      </c>
      <c r="S2406">
        <v>3.4000000000000002E-2</v>
      </c>
      <c r="T2406">
        <v>3.7999999999999999E-2</v>
      </c>
      <c r="U2406">
        <v>3.1E-2</v>
      </c>
      <c r="V2406">
        <v>3.1E-2</v>
      </c>
      <c r="W2406" t="s">
        <v>148</v>
      </c>
      <c r="X2406" t="s">
        <v>191</v>
      </c>
      <c r="Y2406" t="s">
        <v>89</v>
      </c>
      <c r="Z2406" t="s">
        <v>207</v>
      </c>
    </row>
    <row r="2407" spans="1:26" x14ac:dyDescent="0.25">
      <c r="A2407" s="147">
        <v>3803</v>
      </c>
      <c r="B2407" s="25">
        <v>43076</v>
      </c>
      <c r="C2407" t="s">
        <v>1002</v>
      </c>
      <c r="D2407">
        <v>63.4</v>
      </c>
      <c r="E2407">
        <v>56</v>
      </c>
      <c r="F2407" t="s">
        <v>193</v>
      </c>
      <c r="G2407">
        <v>625212</v>
      </c>
      <c r="H2407">
        <v>13160</v>
      </c>
      <c r="I2407">
        <v>22.1</v>
      </c>
      <c r="J2407">
        <v>86.5</v>
      </c>
      <c r="K2407">
        <v>86.5</v>
      </c>
      <c r="L2407">
        <v>20.5</v>
      </c>
      <c r="M2407">
        <v>0.93092105263157898</v>
      </c>
      <c r="N2407">
        <v>4.9071999999999996</v>
      </c>
      <c r="O2407">
        <v>5.0053000000000001</v>
      </c>
      <c r="P2407">
        <v>0.998</v>
      </c>
      <c r="Q2407">
        <v>1.034</v>
      </c>
      <c r="R2407">
        <v>5.14</v>
      </c>
      <c r="S2407">
        <v>0.105</v>
      </c>
      <c r="T2407">
        <v>0.106</v>
      </c>
      <c r="U2407">
        <v>9.8000000000000004E-2</v>
      </c>
      <c r="V2407">
        <v>9.8000000000000004E-2</v>
      </c>
      <c r="W2407" t="s">
        <v>148</v>
      </c>
      <c r="X2407" t="s">
        <v>191</v>
      </c>
      <c r="Y2407" t="s">
        <v>89</v>
      </c>
      <c r="Z2407" t="s">
        <v>198</v>
      </c>
    </row>
    <row r="2408" spans="1:26" x14ac:dyDescent="0.25">
      <c r="A2408" s="147">
        <v>3802</v>
      </c>
      <c r="B2408" s="25">
        <v>43076</v>
      </c>
      <c r="C2408" t="s">
        <v>287</v>
      </c>
      <c r="D2408">
        <v>63.4</v>
      </c>
      <c r="E2408">
        <v>56</v>
      </c>
      <c r="F2408" t="s">
        <v>193</v>
      </c>
      <c r="G2408">
        <v>625212</v>
      </c>
      <c r="H2408">
        <v>13160</v>
      </c>
      <c r="I2408">
        <v>22.1</v>
      </c>
      <c r="J2408">
        <v>86</v>
      </c>
      <c r="K2408">
        <v>86</v>
      </c>
      <c r="L2408">
        <v>20.6</v>
      </c>
      <c r="M2408">
        <v>0.93030900723208421</v>
      </c>
      <c r="N2408">
        <v>4.9904999999999999</v>
      </c>
      <c r="O2408">
        <v>5.0467000000000004</v>
      </c>
      <c r="P2408">
        <v>0.64300000000000002</v>
      </c>
      <c r="Q2408">
        <v>0.66200000000000003</v>
      </c>
      <c r="R2408">
        <v>5.14</v>
      </c>
      <c r="S2408">
        <v>6.6000000000000003E-2</v>
      </c>
      <c r="T2408">
        <v>6.7000000000000004E-2</v>
      </c>
      <c r="U2408">
        <v>6.2E-2</v>
      </c>
      <c r="V2408">
        <v>6.2E-2</v>
      </c>
      <c r="W2408" t="s">
        <v>148</v>
      </c>
      <c r="X2408" t="s">
        <v>191</v>
      </c>
      <c r="Y2408" t="s">
        <v>89</v>
      </c>
      <c r="Z2408" t="s">
        <v>198</v>
      </c>
    </row>
    <row r="2409" spans="1:26" x14ac:dyDescent="0.25">
      <c r="A2409" s="147">
        <v>3801</v>
      </c>
      <c r="B2409" s="25">
        <v>43076</v>
      </c>
      <c r="C2409" t="s">
        <v>1001</v>
      </c>
      <c r="D2409">
        <v>63.4</v>
      </c>
      <c r="E2409">
        <v>56</v>
      </c>
      <c r="F2409" t="s">
        <v>187</v>
      </c>
      <c r="G2409">
        <v>916148</v>
      </c>
      <c r="H2409">
        <v>13160</v>
      </c>
      <c r="I2409">
        <v>35.6</v>
      </c>
      <c r="J2409">
        <v>84</v>
      </c>
      <c r="K2409">
        <v>84</v>
      </c>
      <c r="L2409">
        <v>33.5</v>
      </c>
      <c r="M2409">
        <v>0.85757575757575755</v>
      </c>
      <c r="N2409">
        <v>4.9071999999999996</v>
      </c>
      <c r="O2409">
        <v>5.0122999999999998</v>
      </c>
      <c r="P2409">
        <v>0.29299999999999998</v>
      </c>
      <c r="Q2409">
        <v>0.29799999999999999</v>
      </c>
      <c r="R2409">
        <v>5.14</v>
      </c>
      <c r="S2409">
        <v>3.1E-2</v>
      </c>
      <c r="T2409">
        <v>3.1E-2</v>
      </c>
      <c r="U2409">
        <v>2.7E-2</v>
      </c>
      <c r="V2409">
        <v>2.7E-2</v>
      </c>
      <c r="W2409" t="s">
        <v>148</v>
      </c>
      <c r="X2409" t="s">
        <v>191</v>
      </c>
      <c r="Y2409" t="s">
        <v>89</v>
      </c>
      <c r="Z2409" t="s">
        <v>207</v>
      </c>
    </row>
    <row r="2410" spans="1:26" x14ac:dyDescent="0.25">
      <c r="A2410" s="147">
        <v>3800</v>
      </c>
      <c r="B2410" s="25">
        <v>43076</v>
      </c>
      <c r="C2410" t="s">
        <v>263</v>
      </c>
      <c r="D2410">
        <v>63.4</v>
      </c>
      <c r="E2410">
        <v>56</v>
      </c>
      <c r="F2410" t="s">
        <v>187</v>
      </c>
      <c r="G2410">
        <v>916148</v>
      </c>
      <c r="H2410">
        <v>13160</v>
      </c>
      <c r="I2410">
        <v>35.5</v>
      </c>
      <c r="J2410">
        <v>84</v>
      </c>
      <c r="K2410">
        <v>84</v>
      </c>
      <c r="L2410">
        <v>33.4</v>
      </c>
      <c r="M2410">
        <v>0.85809581564584592</v>
      </c>
      <c r="N2410">
        <v>5.0071000000000003</v>
      </c>
      <c r="O2410">
        <v>5.0282</v>
      </c>
      <c r="P2410">
        <v>0.23400000000000001</v>
      </c>
      <c r="Q2410">
        <v>0.26300000000000001</v>
      </c>
      <c r="R2410">
        <v>5.14</v>
      </c>
      <c r="S2410">
        <v>2.4E-2</v>
      </c>
      <c r="T2410">
        <v>2.7E-2</v>
      </c>
      <c r="U2410">
        <v>2.1999999999999999E-2</v>
      </c>
      <c r="V2410">
        <v>2.1999999999999999E-2</v>
      </c>
      <c r="W2410" t="s">
        <v>148</v>
      </c>
      <c r="X2410" t="s">
        <v>191</v>
      </c>
      <c r="Y2410" t="s">
        <v>89</v>
      </c>
      <c r="Z2410" t="s">
        <v>207</v>
      </c>
    </row>
    <row r="2411" spans="1:26" x14ac:dyDescent="0.25">
      <c r="A2411" s="147">
        <v>3799</v>
      </c>
      <c r="B2411" s="25">
        <v>43075</v>
      </c>
      <c r="C2411" t="s">
        <v>968</v>
      </c>
      <c r="D2411">
        <v>67.2</v>
      </c>
      <c r="E2411">
        <v>50</v>
      </c>
      <c r="F2411" t="s">
        <v>193</v>
      </c>
      <c r="G2411">
        <v>625212</v>
      </c>
      <c r="H2411">
        <v>13160</v>
      </c>
      <c r="I2411">
        <v>22</v>
      </c>
      <c r="J2411">
        <v>90</v>
      </c>
      <c r="K2411">
        <v>90</v>
      </c>
      <c r="L2411">
        <v>20.2</v>
      </c>
      <c r="M2411">
        <v>0.93276203032300598</v>
      </c>
      <c r="N2411">
        <v>4.9070999999999998</v>
      </c>
      <c r="O2411">
        <v>5.0035999999999996</v>
      </c>
      <c r="P2411">
        <v>0.85199999999999998</v>
      </c>
      <c r="Q2411">
        <v>0.88</v>
      </c>
      <c r="R2411">
        <v>5.1824000000000003</v>
      </c>
      <c r="S2411">
        <v>0.09</v>
      </c>
      <c r="T2411">
        <v>9.0999999999999998E-2</v>
      </c>
      <c r="U2411">
        <v>8.4000000000000005E-2</v>
      </c>
      <c r="V2411">
        <v>8.4000000000000005E-2</v>
      </c>
      <c r="W2411" t="s">
        <v>148</v>
      </c>
      <c r="X2411" t="s">
        <v>191</v>
      </c>
      <c r="Y2411" t="s">
        <v>89</v>
      </c>
      <c r="Z2411" t="s">
        <v>198</v>
      </c>
    </row>
    <row r="2412" spans="1:26" x14ac:dyDescent="0.25">
      <c r="A2412" s="147">
        <v>3798</v>
      </c>
      <c r="B2412" s="25">
        <v>43075</v>
      </c>
      <c r="C2412" t="s">
        <v>541</v>
      </c>
      <c r="D2412">
        <v>67.2</v>
      </c>
      <c r="E2412">
        <v>50</v>
      </c>
      <c r="F2412" t="s">
        <v>193</v>
      </c>
      <c r="G2412">
        <v>625212</v>
      </c>
      <c r="H2412">
        <v>13160</v>
      </c>
      <c r="I2412">
        <v>22.3</v>
      </c>
      <c r="J2412">
        <v>89</v>
      </c>
      <c r="K2412">
        <v>89</v>
      </c>
      <c r="L2412">
        <v>20.6</v>
      </c>
      <c r="M2412">
        <v>0.93030900723208421</v>
      </c>
      <c r="N2412">
        <v>5.0037000000000003</v>
      </c>
      <c r="O2412">
        <v>5.0278</v>
      </c>
      <c r="P2412">
        <v>0.90300000000000002</v>
      </c>
      <c r="Q2412">
        <v>0.85099999999999998</v>
      </c>
      <c r="R2412">
        <v>5.1824000000000003</v>
      </c>
      <c r="S2412">
        <v>9.4E-2</v>
      </c>
      <c r="T2412">
        <v>8.7999999999999995E-2</v>
      </c>
      <c r="U2412">
        <v>8.5000000000000006E-2</v>
      </c>
      <c r="V2412">
        <v>8.5000000000000006E-2</v>
      </c>
      <c r="W2412" t="s">
        <v>148</v>
      </c>
      <c r="X2412" t="s">
        <v>191</v>
      </c>
      <c r="Y2412" t="s">
        <v>89</v>
      </c>
      <c r="Z2412" t="s">
        <v>198</v>
      </c>
    </row>
    <row r="2413" spans="1:26" x14ac:dyDescent="0.25">
      <c r="A2413" s="147">
        <v>3797</v>
      </c>
      <c r="B2413" s="25">
        <v>43075</v>
      </c>
      <c r="C2413" t="s">
        <v>1000</v>
      </c>
      <c r="D2413">
        <v>67.2</v>
      </c>
      <c r="E2413">
        <v>50</v>
      </c>
      <c r="F2413" t="s">
        <v>187</v>
      </c>
      <c r="G2413">
        <v>916148</v>
      </c>
      <c r="H2413">
        <v>13160</v>
      </c>
      <c r="I2413">
        <v>34.4</v>
      </c>
      <c r="J2413">
        <v>88</v>
      </c>
      <c r="K2413">
        <v>88</v>
      </c>
      <c r="L2413">
        <v>31.9</v>
      </c>
      <c r="M2413">
        <v>0.8659730722154223</v>
      </c>
      <c r="N2413">
        <v>5.0109000000000004</v>
      </c>
      <c r="O2413">
        <v>5.0423</v>
      </c>
      <c r="P2413">
        <v>0.80700000000000005</v>
      </c>
      <c r="Q2413">
        <v>0.81200000000000006</v>
      </c>
      <c r="R2413">
        <v>5.1824000000000003</v>
      </c>
      <c r="S2413">
        <v>8.3000000000000004E-2</v>
      </c>
      <c r="T2413">
        <v>8.3000000000000004E-2</v>
      </c>
      <c r="U2413">
        <v>7.1999999999999995E-2</v>
      </c>
      <c r="V2413">
        <v>7.1999999999999995E-2</v>
      </c>
      <c r="W2413" t="s">
        <v>148</v>
      </c>
      <c r="X2413" t="s">
        <v>191</v>
      </c>
      <c r="Y2413" t="s">
        <v>89</v>
      </c>
      <c r="Z2413" t="s">
        <v>207</v>
      </c>
    </row>
    <row r="2414" spans="1:26" x14ac:dyDescent="0.25">
      <c r="A2414" s="147">
        <v>3796</v>
      </c>
      <c r="B2414" s="25">
        <v>43075</v>
      </c>
      <c r="C2414" t="s">
        <v>999</v>
      </c>
      <c r="D2414">
        <v>67.2</v>
      </c>
      <c r="E2414">
        <v>50</v>
      </c>
      <c r="F2414" t="s">
        <v>193</v>
      </c>
      <c r="G2414">
        <v>625212</v>
      </c>
      <c r="H2414">
        <v>13160</v>
      </c>
      <c r="I2414">
        <v>22.8</v>
      </c>
      <c r="J2414">
        <v>89</v>
      </c>
      <c r="K2414">
        <v>89</v>
      </c>
      <c r="L2414">
        <v>20.7</v>
      </c>
      <c r="M2414">
        <v>0.92969776609724053</v>
      </c>
      <c r="N2414">
        <v>5.0612000000000004</v>
      </c>
      <c r="O2414">
        <v>5.0092999999999996</v>
      </c>
      <c r="P2414">
        <v>0.88600000000000001</v>
      </c>
      <c r="Q2414">
        <v>0.83299999999999996</v>
      </c>
      <c r="R2414">
        <v>5.1824000000000003</v>
      </c>
      <c r="S2414">
        <v>9.0999999999999998E-2</v>
      </c>
      <c r="T2414">
        <v>8.5999999999999993E-2</v>
      </c>
      <c r="U2414">
        <v>8.2000000000000003E-2</v>
      </c>
      <c r="V2414">
        <v>8.2000000000000003E-2</v>
      </c>
      <c r="W2414" t="s">
        <v>148</v>
      </c>
      <c r="X2414" t="s">
        <v>191</v>
      </c>
      <c r="Y2414" t="s">
        <v>89</v>
      </c>
      <c r="Z2414" t="s">
        <v>207</v>
      </c>
    </row>
    <row r="2415" spans="1:26" x14ac:dyDescent="0.25">
      <c r="A2415" s="147">
        <v>3795</v>
      </c>
      <c r="B2415" s="25">
        <v>43075</v>
      </c>
      <c r="C2415" t="s">
        <v>435</v>
      </c>
      <c r="D2415">
        <v>67.2</v>
      </c>
      <c r="E2415">
        <v>50</v>
      </c>
      <c r="F2415" t="s">
        <v>187</v>
      </c>
      <c r="G2415">
        <v>916148</v>
      </c>
      <c r="H2415">
        <v>13160</v>
      </c>
      <c r="I2415">
        <v>37.1</v>
      </c>
      <c r="J2415">
        <v>88.5</v>
      </c>
      <c r="K2415">
        <v>88.5</v>
      </c>
      <c r="L2415">
        <v>34.5</v>
      </c>
      <c r="M2415">
        <v>0.85240963855421692</v>
      </c>
      <c r="N2415">
        <v>5.0122</v>
      </c>
      <c r="O2415">
        <v>5.0982000000000003</v>
      </c>
      <c r="P2415">
        <v>0.36499999999999999</v>
      </c>
      <c r="Q2415">
        <v>0.39200000000000002</v>
      </c>
      <c r="R2415">
        <v>5.1824000000000003</v>
      </c>
      <c r="S2415">
        <v>3.7999999999999999E-2</v>
      </c>
      <c r="T2415">
        <v>0.04</v>
      </c>
      <c r="U2415">
        <v>3.3000000000000002E-2</v>
      </c>
      <c r="V2415">
        <v>3.3000000000000002E-2</v>
      </c>
      <c r="W2415" t="s">
        <v>148</v>
      </c>
      <c r="X2415" t="s">
        <v>191</v>
      </c>
      <c r="Y2415" t="s">
        <v>89</v>
      </c>
      <c r="Z2415" t="s">
        <v>207</v>
      </c>
    </row>
    <row r="2416" spans="1:26" x14ac:dyDescent="0.25">
      <c r="A2416" s="147">
        <v>3794</v>
      </c>
      <c r="B2416" s="25">
        <v>43075</v>
      </c>
      <c r="C2416" t="s">
        <v>664</v>
      </c>
      <c r="D2416">
        <v>67.2</v>
      </c>
      <c r="E2416">
        <v>50</v>
      </c>
      <c r="F2416" t="s">
        <v>193</v>
      </c>
      <c r="G2416">
        <v>625212</v>
      </c>
      <c r="H2416">
        <v>13160</v>
      </c>
      <c r="I2416">
        <v>22.3</v>
      </c>
      <c r="J2416">
        <v>88.5</v>
      </c>
      <c r="K2416">
        <v>88.5</v>
      </c>
      <c r="L2416">
        <v>20.6</v>
      </c>
      <c r="M2416">
        <v>0.93030900723208421</v>
      </c>
      <c r="N2416">
        <v>5.0072000000000001</v>
      </c>
      <c r="O2416">
        <v>5.0914999999999999</v>
      </c>
      <c r="P2416">
        <v>0.83399999999999996</v>
      </c>
      <c r="Q2416">
        <v>0.88600000000000001</v>
      </c>
      <c r="R2416">
        <v>5.1824000000000003</v>
      </c>
      <c r="S2416">
        <v>8.5999999999999993E-2</v>
      </c>
      <c r="T2416">
        <v>0.09</v>
      </c>
      <c r="U2416">
        <v>8.2000000000000003E-2</v>
      </c>
      <c r="V2416">
        <v>8.2000000000000003E-2</v>
      </c>
      <c r="W2416" t="s">
        <v>148</v>
      </c>
      <c r="X2416" t="s">
        <v>191</v>
      </c>
      <c r="Y2416" t="s">
        <v>89</v>
      </c>
      <c r="Z2416" t="s">
        <v>198</v>
      </c>
    </row>
    <row r="2417" spans="1:26" x14ac:dyDescent="0.25">
      <c r="A2417" s="147">
        <v>3793</v>
      </c>
      <c r="B2417" s="25">
        <v>43074</v>
      </c>
      <c r="C2417" t="s">
        <v>998</v>
      </c>
      <c r="D2417">
        <v>64.3</v>
      </c>
      <c r="E2417">
        <v>55</v>
      </c>
      <c r="F2417" t="s">
        <v>187</v>
      </c>
      <c r="G2417">
        <v>916148</v>
      </c>
      <c r="H2417">
        <v>13160</v>
      </c>
      <c r="I2417">
        <v>36.6</v>
      </c>
      <c r="J2417">
        <v>85</v>
      </c>
      <c r="K2417">
        <v>85</v>
      </c>
      <c r="L2417">
        <v>34.299999999999997</v>
      </c>
      <c r="M2417">
        <v>0.85343787696019291</v>
      </c>
      <c r="N2417">
        <v>5.0914999999999999</v>
      </c>
      <c r="O2417">
        <v>5.0671999999999997</v>
      </c>
      <c r="P2417">
        <v>0.29399999999999998</v>
      </c>
      <c r="Q2417">
        <v>0.28199999999999997</v>
      </c>
      <c r="R2417">
        <v>5.14</v>
      </c>
      <c r="S2417">
        <v>0.03</v>
      </c>
      <c r="T2417">
        <v>2.9000000000000001E-2</v>
      </c>
      <c r="U2417">
        <v>2.5000000000000001E-2</v>
      </c>
      <c r="V2417">
        <v>2.5000000000000001E-2</v>
      </c>
      <c r="W2417" t="s">
        <v>148</v>
      </c>
      <c r="X2417" t="s">
        <v>191</v>
      </c>
      <c r="Y2417" t="s">
        <v>89</v>
      </c>
      <c r="Z2417" t="s">
        <v>207</v>
      </c>
    </row>
    <row r="2418" spans="1:26" x14ac:dyDescent="0.25">
      <c r="A2418" s="147">
        <v>3792</v>
      </c>
      <c r="B2418" s="25">
        <v>43074</v>
      </c>
      <c r="C2418" t="s">
        <v>372</v>
      </c>
      <c r="D2418">
        <v>64.3</v>
      </c>
      <c r="E2418">
        <v>55</v>
      </c>
      <c r="F2418" t="s">
        <v>187</v>
      </c>
      <c r="G2418">
        <v>916148</v>
      </c>
      <c r="H2418">
        <v>13160</v>
      </c>
      <c r="I2418">
        <v>36.9</v>
      </c>
      <c r="J2418">
        <v>85</v>
      </c>
      <c r="K2418">
        <v>85</v>
      </c>
      <c r="L2418">
        <v>34.6</v>
      </c>
      <c r="M2418">
        <v>0.85189644792293806</v>
      </c>
      <c r="N2418">
        <v>5.0372000000000003</v>
      </c>
      <c r="O2418">
        <v>5.0681000000000003</v>
      </c>
      <c r="P2418">
        <v>0.45300000000000001</v>
      </c>
      <c r="Q2418">
        <v>0.505</v>
      </c>
      <c r="R2418">
        <v>5.14</v>
      </c>
      <c r="S2418">
        <v>4.5999999999999999E-2</v>
      </c>
      <c r="T2418">
        <v>5.0999999999999997E-2</v>
      </c>
      <c r="U2418">
        <v>4.1000000000000002E-2</v>
      </c>
      <c r="V2418">
        <v>4.1000000000000002E-2</v>
      </c>
      <c r="W2418" t="s">
        <v>148</v>
      </c>
      <c r="X2418" t="s">
        <v>191</v>
      </c>
      <c r="Y2418" t="s">
        <v>89</v>
      </c>
      <c r="Z2418" t="s">
        <v>207</v>
      </c>
    </row>
    <row r="2419" spans="1:26" x14ac:dyDescent="0.25">
      <c r="A2419" s="147">
        <v>3791</v>
      </c>
      <c r="B2419" s="25">
        <v>43074</v>
      </c>
      <c r="C2419" t="s">
        <v>367</v>
      </c>
      <c r="D2419">
        <v>64.3</v>
      </c>
      <c r="E2419">
        <v>55</v>
      </c>
      <c r="F2419" t="s">
        <v>187</v>
      </c>
      <c r="G2419">
        <v>916148</v>
      </c>
      <c r="H2419">
        <v>13160</v>
      </c>
      <c r="I2419">
        <v>36.700000000000003</v>
      </c>
      <c r="J2419">
        <v>85.5</v>
      </c>
      <c r="K2419">
        <v>85.5</v>
      </c>
      <c r="L2419">
        <v>34.4</v>
      </c>
      <c r="M2419">
        <v>0.85292344786015672</v>
      </c>
      <c r="N2419">
        <v>4.9806999999999997</v>
      </c>
      <c r="O2419">
        <v>5.0125999999999999</v>
      </c>
      <c r="P2419">
        <v>0.80400000000000005</v>
      </c>
      <c r="Q2419">
        <v>0.84599999999999997</v>
      </c>
      <c r="R2419">
        <v>5.1188000000000002</v>
      </c>
      <c r="S2419">
        <v>8.3000000000000004E-2</v>
      </c>
      <c r="T2419">
        <v>8.5999999999999993E-2</v>
      </c>
      <c r="U2419">
        <v>7.1999999999999995E-2</v>
      </c>
      <c r="V2419">
        <v>7.1999999999999995E-2</v>
      </c>
      <c r="W2419" t="s">
        <v>148</v>
      </c>
      <c r="X2419" t="s">
        <v>191</v>
      </c>
      <c r="Y2419" t="s">
        <v>89</v>
      </c>
      <c r="Z2419" t="s">
        <v>207</v>
      </c>
    </row>
    <row r="2420" spans="1:26" x14ac:dyDescent="0.25">
      <c r="A2420" s="147">
        <v>3790</v>
      </c>
      <c r="B2420" s="25">
        <v>43074</v>
      </c>
      <c r="C2420" t="s">
        <v>591</v>
      </c>
      <c r="D2420">
        <v>64.3</v>
      </c>
      <c r="E2420">
        <v>55</v>
      </c>
      <c r="F2420" t="s">
        <v>193</v>
      </c>
      <c r="G2420">
        <v>625212</v>
      </c>
      <c r="H2420">
        <v>13160</v>
      </c>
      <c r="I2420">
        <v>21.9</v>
      </c>
      <c r="J2420">
        <v>90</v>
      </c>
      <c r="K2420">
        <v>90</v>
      </c>
      <c r="L2420">
        <v>20.100000000000001</v>
      </c>
      <c r="M2420">
        <v>0.9333773087071241</v>
      </c>
      <c r="N2420">
        <v>5.0467000000000004</v>
      </c>
      <c r="O2420">
        <v>5.0198</v>
      </c>
      <c r="P2420">
        <v>0.629</v>
      </c>
      <c r="Q2420">
        <v>0.56699999999999995</v>
      </c>
      <c r="R2420">
        <v>5.1188000000000002</v>
      </c>
      <c r="S2420">
        <v>6.4000000000000001E-2</v>
      </c>
      <c r="T2420">
        <v>5.8000000000000003E-2</v>
      </c>
      <c r="U2420">
        <v>5.7000000000000002E-2</v>
      </c>
      <c r="V2420">
        <v>5.7000000000000002E-2</v>
      </c>
      <c r="W2420" t="s">
        <v>148</v>
      </c>
      <c r="X2420" t="s">
        <v>191</v>
      </c>
      <c r="Y2420" t="s">
        <v>89</v>
      </c>
      <c r="Z2420" t="s">
        <v>198</v>
      </c>
    </row>
    <row r="2421" spans="1:26" x14ac:dyDescent="0.25">
      <c r="A2421" s="147">
        <v>3789</v>
      </c>
      <c r="B2421" s="25">
        <v>43074</v>
      </c>
      <c r="C2421" t="s">
        <v>236</v>
      </c>
      <c r="D2421">
        <v>64.3</v>
      </c>
      <c r="E2421">
        <v>55</v>
      </c>
      <c r="F2421" t="s">
        <v>187</v>
      </c>
      <c r="G2421">
        <v>916148</v>
      </c>
      <c r="H2421">
        <v>13160</v>
      </c>
      <c r="I2421">
        <v>36.5</v>
      </c>
      <c r="J2421">
        <v>85.5</v>
      </c>
      <c r="K2421">
        <v>85.5</v>
      </c>
      <c r="L2421">
        <v>34.200000000000003</v>
      </c>
      <c r="M2421">
        <v>0.85395292697646352</v>
      </c>
      <c r="N2421">
        <v>5.0026000000000002</v>
      </c>
      <c r="O2421">
        <v>5.0137999999999998</v>
      </c>
      <c r="P2421">
        <v>0.29599999999999999</v>
      </c>
      <c r="Q2421">
        <v>0.31900000000000001</v>
      </c>
      <c r="R2421">
        <v>5.1188000000000002</v>
      </c>
      <c r="S2421">
        <v>0.03</v>
      </c>
      <c r="T2421">
        <v>3.3000000000000002E-2</v>
      </c>
      <c r="U2421">
        <v>2.7E-2</v>
      </c>
      <c r="V2421">
        <v>2.7E-2</v>
      </c>
      <c r="W2421" t="s">
        <v>148</v>
      </c>
      <c r="X2421" t="s">
        <v>191</v>
      </c>
      <c r="Y2421" t="s">
        <v>89</v>
      </c>
      <c r="Z2421" t="s">
        <v>207</v>
      </c>
    </row>
    <row r="2422" spans="1:26" x14ac:dyDescent="0.25">
      <c r="A2422" s="147">
        <v>3788</v>
      </c>
      <c r="B2422" s="25">
        <v>43074</v>
      </c>
      <c r="C2422" t="s">
        <v>314</v>
      </c>
      <c r="D2422">
        <v>64.3</v>
      </c>
      <c r="E2422">
        <v>55</v>
      </c>
      <c r="F2422" t="s">
        <v>193</v>
      </c>
      <c r="G2422">
        <v>625212</v>
      </c>
      <c r="H2422">
        <v>13160</v>
      </c>
      <c r="I2422">
        <v>22.3</v>
      </c>
      <c r="J2422">
        <v>88.5</v>
      </c>
      <c r="K2422">
        <v>88.5</v>
      </c>
      <c r="L2422">
        <v>20.6</v>
      </c>
      <c r="M2422">
        <v>0.93030900723208421</v>
      </c>
      <c r="N2422">
        <v>5.0347</v>
      </c>
      <c r="O2422">
        <v>5.0128000000000004</v>
      </c>
      <c r="P2422">
        <v>0.91300000000000003</v>
      </c>
      <c r="Q2422">
        <v>0.86199999999999999</v>
      </c>
      <c r="R2422">
        <v>5.1188000000000002</v>
      </c>
      <c r="S2422">
        <v>9.2999999999999999E-2</v>
      </c>
      <c r="T2422">
        <v>8.7999999999999995E-2</v>
      </c>
      <c r="U2422">
        <v>8.4000000000000005E-2</v>
      </c>
      <c r="V2422">
        <v>8.4000000000000005E-2</v>
      </c>
      <c r="W2422" t="s">
        <v>148</v>
      </c>
      <c r="X2422" t="s">
        <v>191</v>
      </c>
      <c r="Y2422" t="s">
        <v>89</v>
      </c>
      <c r="Z2422" t="s">
        <v>198</v>
      </c>
    </row>
    <row r="2423" spans="1:26" x14ac:dyDescent="0.25">
      <c r="A2423" s="147">
        <v>3787</v>
      </c>
      <c r="B2423" s="25">
        <v>43074</v>
      </c>
      <c r="C2423" t="s">
        <v>976</v>
      </c>
      <c r="D2423">
        <v>64.3</v>
      </c>
      <c r="E2423">
        <v>55</v>
      </c>
      <c r="F2423" t="s">
        <v>193</v>
      </c>
      <c r="G2423">
        <v>625212</v>
      </c>
      <c r="H2423">
        <v>13160</v>
      </c>
      <c r="I2423">
        <v>20.9</v>
      </c>
      <c r="J2423">
        <v>89</v>
      </c>
      <c r="K2423">
        <v>89</v>
      </c>
      <c r="L2423">
        <v>19.2</v>
      </c>
      <c r="M2423">
        <v>0.93895155938951569</v>
      </c>
      <c r="N2423">
        <v>4.9908000000000001</v>
      </c>
      <c r="O2423">
        <v>5.0361000000000002</v>
      </c>
      <c r="P2423">
        <v>0.79800000000000004</v>
      </c>
      <c r="Q2423">
        <v>0.82899999999999996</v>
      </c>
      <c r="R2423">
        <v>5.1188000000000002</v>
      </c>
      <c r="S2423">
        <v>8.2000000000000003E-2</v>
      </c>
      <c r="T2423">
        <v>8.4000000000000005E-2</v>
      </c>
      <c r="U2423">
        <v>7.8E-2</v>
      </c>
      <c r="V2423">
        <v>7.8E-2</v>
      </c>
      <c r="W2423" t="s">
        <v>148</v>
      </c>
      <c r="X2423" t="s">
        <v>191</v>
      </c>
      <c r="Y2423" t="s">
        <v>89</v>
      </c>
      <c r="Z2423" t="s">
        <v>198</v>
      </c>
    </row>
    <row r="2424" spans="1:26" x14ac:dyDescent="0.25">
      <c r="A2424" s="147">
        <v>3786</v>
      </c>
      <c r="B2424" s="25">
        <v>43074</v>
      </c>
      <c r="C2424" t="s">
        <v>232</v>
      </c>
      <c r="D2424">
        <v>64.3</v>
      </c>
      <c r="E2424">
        <v>55</v>
      </c>
      <c r="F2424" t="s">
        <v>187</v>
      </c>
      <c r="G2424">
        <v>916148</v>
      </c>
      <c r="H2424">
        <v>13160</v>
      </c>
      <c r="I2424">
        <v>35.799999999999997</v>
      </c>
      <c r="J2424">
        <v>85</v>
      </c>
      <c r="K2424">
        <v>85</v>
      </c>
      <c r="L2424">
        <v>33.6</v>
      </c>
      <c r="M2424">
        <v>0.85705632949727439</v>
      </c>
      <c r="N2424">
        <v>5.0107999999999997</v>
      </c>
      <c r="O2424">
        <v>5.0411000000000001</v>
      </c>
      <c r="P2424">
        <v>0.28299999999999997</v>
      </c>
      <c r="Q2424">
        <v>0.32800000000000001</v>
      </c>
      <c r="R2424">
        <v>5.1188000000000002</v>
      </c>
      <c r="S2424">
        <v>2.9000000000000001E-2</v>
      </c>
      <c r="T2424">
        <v>3.3000000000000002E-2</v>
      </c>
      <c r="U2424">
        <v>2.7E-2</v>
      </c>
      <c r="V2424">
        <v>2.7E-2</v>
      </c>
      <c r="W2424" t="s">
        <v>148</v>
      </c>
      <c r="X2424" t="s">
        <v>191</v>
      </c>
      <c r="Y2424" t="s">
        <v>89</v>
      </c>
      <c r="Z2424" t="s">
        <v>207</v>
      </c>
    </row>
    <row r="2425" spans="1:26" x14ac:dyDescent="0.25">
      <c r="A2425" s="147">
        <v>3785</v>
      </c>
      <c r="B2425" s="25">
        <v>43074</v>
      </c>
      <c r="C2425" t="s">
        <v>219</v>
      </c>
      <c r="D2425">
        <v>64.3</v>
      </c>
      <c r="E2425">
        <v>55</v>
      </c>
      <c r="F2425" t="s">
        <v>193</v>
      </c>
      <c r="G2425">
        <v>625212</v>
      </c>
      <c r="H2425">
        <v>13160</v>
      </c>
      <c r="I2425">
        <v>21.6</v>
      </c>
      <c r="J2425">
        <v>89</v>
      </c>
      <c r="K2425">
        <v>89</v>
      </c>
      <c r="L2425">
        <v>19.899999999999999</v>
      </c>
      <c r="M2425">
        <v>0.93461030383091148</v>
      </c>
      <c r="N2425">
        <v>4.9071999999999996</v>
      </c>
      <c r="O2425">
        <v>4.9451000000000001</v>
      </c>
      <c r="P2425">
        <v>0.56200000000000006</v>
      </c>
      <c r="Q2425">
        <v>0.59599999999999997</v>
      </c>
      <c r="R2425">
        <v>5.1188000000000002</v>
      </c>
      <c r="S2425">
        <v>5.8999999999999997E-2</v>
      </c>
      <c r="T2425">
        <v>6.2E-2</v>
      </c>
      <c r="U2425">
        <v>5.7000000000000002E-2</v>
      </c>
      <c r="V2425">
        <v>5.7000000000000002E-2</v>
      </c>
      <c r="W2425" t="s">
        <v>148</v>
      </c>
      <c r="X2425" t="s">
        <v>191</v>
      </c>
      <c r="Y2425" t="s">
        <v>89</v>
      </c>
      <c r="Z2425" t="s">
        <v>198</v>
      </c>
    </row>
    <row r="2426" spans="1:26" x14ac:dyDescent="0.25">
      <c r="A2426" s="147">
        <v>3784</v>
      </c>
      <c r="B2426" s="25">
        <v>43074</v>
      </c>
      <c r="C2426" t="s">
        <v>476</v>
      </c>
      <c r="D2426">
        <v>64.3</v>
      </c>
      <c r="E2426">
        <v>55</v>
      </c>
      <c r="F2426" t="s">
        <v>187</v>
      </c>
      <c r="G2426">
        <v>916148</v>
      </c>
      <c r="H2426">
        <v>13160</v>
      </c>
      <c r="I2426">
        <v>35.5</v>
      </c>
      <c r="J2426">
        <v>84</v>
      </c>
      <c r="K2426">
        <v>84</v>
      </c>
      <c r="L2426">
        <v>33.4</v>
      </c>
      <c r="M2426">
        <v>0.85809581564584592</v>
      </c>
      <c r="N2426">
        <v>5.0915999999999997</v>
      </c>
      <c r="O2426">
        <v>5.0183</v>
      </c>
      <c r="P2426">
        <v>0.39600000000000002</v>
      </c>
      <c r="Q2426">
        <v>0.34200000000000003</v>
      </c>
      <c r="R2426">
        <v>5.1188000000000002</v>
      </c>
      <c r="S2426">
        <v>0.04</v>
      </c>
      <c r="T2426">
        <v>3.5000000000000003E-2</v>
      </c>
      <c r="U2426">
        <v>3.2000000000000001E-2</v>
      </c>
      <c r="V2426">
        <v>3.2000000000000001E-2</v>
      </c>
      <c r="W2426" t="s">
        <v>148</v>
      </c>
      <c r="X2426" t="s">
        <v>191</v>
      </c>
      <c r="Y2426" t="s">
        <v>89</v>
      </c>
      <c r="Z2426" t="s">
        <v>207</v>
      </c>
    </row>
    <row r="2427" spans="1:26" x14ac:dyDescent="0.25">
      <c r="A2427" s="147">
        <v>3783</v>
      </c>
      <c r="B2427" s="25">
        <v>43074</v>
      </c>
      <c r="C2427" t="s">
        <v>210</v>
      </c>
      <c r="D2427">
        <v>64.3</v>
      </c>
      <c r="E2427">
        <v>55</v>
      </c>
      <c r="F2427" t="s">
        <v>193</v>
      </c>
      <c r="G2427">
        <v>625212</v>
      </c>
      <c r="H2427">
        <v>13160</v>
      </c>
      <c r="I2427">
        <v>20.8</v>
      </c>
      <c r="J2427">
        <v>89.5</v>
      </c>
      <c r="K2427">
        <v>89.5</v>
      </c>
      <c r="L2427">
        <v>19.100000000000001</v>
      </c>
      <c r="M2427">
        <v>0.93957503320053126</v>
      </c>
      <c r="N2427">
        <v>5.0027999999999997</v>
      </c>
      <c r="O2427">
        <v>5.0125999999999999</v>
      </c>
      <c r="P2427">
        <v>0.64300000000000002</v>
      </c>
      <c r="Q2427">
        <v>0.69699999999999995</v>
      </c>
      <c r="R2427">
        <v>5.1188000000000002</v>
      </c>
      <c r="S2427">
        <v>6.6000000000000003E-2</v>
      </c>
      <c r="T2427">
        <v>7.0999999999999994E-2</v>
      </c>
      <c r="U2427">
        <v>6.4000000000000001E-2</v>
      </c>
      <c r="V2427">
        <v>6.4000000000000001E-2</v>
      </c>
      <c r="W2427" t="s">
        <v>148</v>
      </c>
      <c r="X2427" t="s">
        <v>191</v>
      </c>
      <c r="Y2427" t="s">
        <v>89</v>
      </c>
      <c r="Z2427" t="s">
        <v>198</v>
      </c>
    </row>
    <row r="2428" spans="1:26" x14ac:dyDescent="0.25">
      <c r="A2428" s="147">
        <v>3782</v>
      </c>
      <c r="B2428" s="25">
        <v>43073</v>
      </c>
      <c r="C2428" t="s">
        <v>233</v>
      </c>
      <c r="D2428">
        <v>67.5</v>
      </c>
      <c r="E2428">
        <v>52</v>
      </c>
      <c r="F2428" t="s">
        <v>193</v>
      </c>
      <c r="G2428">
        <v>625212</v>
      </c>
      <c r="H2428">
        <v>13160</v>
      </c>
      <c r="I2428">
        <v>21.6</v>
      </c>
      <c r="J2428">
        <v>88</v>
      </c>
      <c r="K2428">
        <v>88</v>
      </c>
      <c r="L2428">
        <v>20</v>
      </c>
      <c r="M2428">
        <v>0.93399339933993397</v>
      </c>
      <c r="N2428">
        <v>5.0913000000000004</v>
      </c>
      <c r="O2428">
        <v>5.0728</v>
      </c>
      <c r="P2428">
        <v>0.72899999999999998</v>
      </c>
      <c r="Q2428">
        <v>0.69199999999999995</v>
      </c>
      <c r="R2428">
        <v>5.1246</v>
      </c>
      <c r="S2428">
        <v>7.2999999999999995E-2</v>
      </c>
      <c r="T2428">
        <v>7.0000000000000007E-2</v>
      </c>
      <c r="U2428">
        <v>6.7000000000000004E-2</v>
      </c>
      <c r="V2428">
        <v>6.7000000000000004E-2</v>
      </c>
      <c r="W2428" t="s">
        <v>148</v>
      </c>
      <c r="X2428" t="s">
        <v>191</v>
      </c>
      <c r="Y2428" t="s">
        <v>89</v>
      </c>
      <c r="Z2428" t="s">
        <v>198</v>
      </c>
    </row>
    <row r="2429" spans="1:26" x14ac:dyDescent="0.25">
      <c r="A2429" s="147">
        <v>3781</v>
      </c>
      <c r="B2429" s="25">
        <v>43073</v>
      </c>
      <c r="C2429" t="s">
        <v>658</v>
      </c>
      <c r="D2429">
        <v>67.5</v>
      </c>
      <c r="E2429">
        <v>52</v>
      </c>
      <c r="F2429" t="s">
        <v>187</v>
      </c>
      <c r="G2429">
        <v>916148</v>
      </c>
      <c r="H2429">
        <v>13160</v>
      </c>
      <c r="I2429">
        <v>35.6</v>
      </c>
      <c r="J2429">
        <v>84.5</v>
      </c>
      <c r="K2429">
        <v>84.5</v>
      </c>
      <c r="L2429">
        <v>33.4</v>
      </c>
      <c r="M2429">
        <v>0.85809581564584592</v>
      </c>
      <c r="N2429">
        <v>5.0126999999999997</v>
      </c>
      <c r="O2429">
        <v>5.0091999999999999</v>
      </c>
      <c r="P2429">
        <v>0.39600000000000002</v>
      </c>
      <c r="Q2429">
        <v>0.34399999999999997</v>
      </c>
      <c r="R2429">
        <v>5.1246</v>
      </c>
      <c r="S2429">
        <v>0.04</v>
      </c>
      <c r="T2429">
        <v>3.5000000000000003E-2</v>
      </c>
      <c r="U2429">
        <v>3.2000000000000001E-2</v>
      </c>
      <c r="V2429">
        <v>3.2000000000000001E-2</v>
      </c>
      <c r="W2429" t="s">
        <v>148</v>
      </c>
      <c r="X2429" t="s">
        <v>191</v>
      </c>
      <c r="Y2429" t="s">
        <v>89</v>
      </c>
      <c r="Z2429" t="s">
        <v>207</v>
      </c>
    </row>
    <row r="2430" spans="1:26" x14ac:dyDescent="0.25">
      <c r="A2430" s="147">
        <v>3780</v>
      </c>
      <c r="B2430" s="25">
        <v>43073</v>
      </c>
      <c r="C2430" t="s">
        <v>264</v>
      </c>
      <c r="D2430">
        <v>67.5</v>
      </c>
      <c r="E2430">
        <v>52</v>
      </c>
      <c r="F2430" t="s">
        <v>187</v>
      </c>
      <c r="G2430">
        <v>916148</v>
      </c>
      <c r="H2430">
        <v>13160</v>
      </c>
      <c r="I2430">
        <v>34.4</v>
      </c>
      <c r="J2430">
        <v>84</v>
      </c>
      <c r="K2430">
        <v>84</v>
      </c>
      <c r="L2430">
        <v>32.299999999999997</v>
      </c>
      <c r="M2430">
        <v>0.86385836385836379</v>
      </c>
      <c r="N2430">
        <v>5.0915999999999997</v>
      </c>
      <c r="O2430">
        <v>5.0328999999999997</v>
      </c>
      <c r="P2430">
        <v>0.39700000000000002</v>
      </c>
      <c r="Q2430">
        <v>0.34200000000000003</v>
      </c>
      <c r="R2430">
        <v>5.1246</v>
      </c>
      <c r="S2430">
        <v>0.04</v>
      </c>
      <c r="T2430">
        <v>3.5000000000000003E-2</v>
      </c>
      <c r="U2430">
        <v>3.2000000000000001E-2</v>
      </c>
      <c r="V2430">
        <v>3.2000000000000001E-2</v>
      </c>
      <c r="W2430" t="s">
        <v>148</v>
      </c>
      <c r="X2430" t="s">
        <v>191</v>
      </c>
      <c r="Y2430" t="s">
        <v>89</v>
      </c>
      <c r="Z2430" t="s">
        <v>207</v>
      </c>
    </row>
    <row r="2431" spans="1:26" x14ac:dyDescent="0.25">
      <c r="A2431" s="147">
        <v>3779</v>
      </c>
      <c r="B2431" s="25">
        <v>43073</v>
      </c>
      <c r="C2431" t="s">
        <v>991</v>
      </c>
      <c r="D2431">
        <v>67.5</v>
      </c>
      <c r="E2431">
        <v>52</v>
      </c>
      <c r="F2431" t="s">
        <v>187</v>
      </c>
      <c r="G2431">
        <v>916148</v>
      </c>
      <c r="H2431">
        <v>13160</v>
      </c>
      <c r="I2431">
        <v>35.799999999999997</v>
      </c>
      <c r="J2431">
        <v>84</v>
      </c>
      <c r="K2431">
        <v>84</v>
      </c>
      <c r="L2431">
        <v>33.6</v>
      </c>
      <c r="M2431">
        <v>0.85705632949727439</v>
      </c>
      <c r="N2431">
        <v>5.0719000000000003</v>
      </c>
      <c r="O2431">
        <v>5.0236000000000001</v>
      </c>
      <c r="P2431">
        <v>0.32900000000000001</v>
      </c>
      <c r="Q2431">
        <v>0.28499999999999998</v>
      </c>
      <c r="R2431">
        <v>5.1246</v>
      </c>
      <c r="S2431">
        <v>3.3000000000000002E-2</v>
      </c>
      <c r="T2431">
        <v>2.9000000000000001E-2</v>
      </c>
      <c r="U2431">
        <v>2.7E-2</v>
      </c>
      <c r="V2431">
        <v>2.7E-2</v>
      </c>
      <c r="W2431" t="s">
        <v>148</v>
      </c>
      <c r="X2431" t="s">
        <v>191</v>
      </c>
      <c r="Y2431" t="s">
        <v>89</v>
      </c>
      <c r="Z2431" t="s">
        <v>207</v>
      </c>
    </row>
    <row r="2432" spans="1:26" x14ac:dyDescent="0.25">
      <c r="A2432" s="147">
        <v>3778</v>
      </c>
      <c r="B2432" s="25">
        <v>43073</v>
      </c>
      <c r="C2432" t="s">
        <v>830</v>
      </c>
      <c r="D2432">
        <v>67.5</v>
      </c>
      <c r="E2432">
        <v>52</v>
      </c>
      <c r="F2432" t="s">
        <v>193</v>
      </c>
      <c r="G2432">
        <v>625212</v>
      </c>
      <c r="H2432">
        <v>13160</v>
      </c>
      <c r="I2432">
        <v>20.6</v>
      </c>
      <c r="J2432">
        <v>88</v>
      </c>
      <c r="K2432">
        <v>88</v>
      </c>
      <c r="L2432">
        <v>19</v>
      </c>
      <c r="M2432">
        <v>0.94019933554817281</v>
      </c>
      <c r="N2432">
        <v>5.0670999999999999</v>
      </c>
      <c r="O2432">
        <v>5.0128000000000004</v>
      </c>
      <c r="P2432">
        <v>0.66400000000000003</v>
      </c>
      <c r="Q2432">
        <v>0.63100000000000001</v>
      </c>
      <c r="R2432">
        <v>5.1246</v>
      </c>
      <c r="S2432">
        <v>6.7000000000000004E-2</v>
      </c>
      <c r="T2432">
        <v>6.5000000000000002E-2</v>
      </c>
      <c r="U2432">
        <v>6.2E-2</v>
      </c>
      <c r="V2432">
        <v>6.2E-2</v>
      </c>
      <c r="W2432" t="s">
        <v>148</v>
      </c>
      <c r="X2432" t="s">
        <v>191</v>
      </c>
      <c r="Y2432" t="s">
        <v>89</v>
      </c>
      <c r="Z2432" t="s">
        <v>198</v>
      </c>
    </row>
    <row r="2433" spans="1:26" x14ac:dyDescent="0.25">
      <c r="A2433" s="147">
        <v>3777</v>
      </c>
      <c r="B2433" s="25">
        <v>43073</v>
      </c>
      <c r="C2433" t="s">
        <v>995</v>
      </c>
      <c r="D2433">
        <v>67.5</v>
      </c>
      <c r="E2433">
        <v>52</v>
      </c>
      <c r="F2433" t="s">
        <v>193</v>
      </c>
      <c r="G2433">
        <v>625212</v>
      </c>
      <c r="H2433">
        <v>13160</v>
      </c>
      <c r="I2433">
        <v>20.7</v>
      </c>
      <c r="J2433">
        <v>88.5</v>
      </c>
      <c r="K2433">
        <v>88.5</v>
      </c>
      <c r="L2433">
        <v>19.100000000000001</v>
      </c>
      <c r="M2433">
        <v>0.93957503320053126</v>
      </c>
      <c r="N2433">
        <v>4.9972000000000003</v>
      </c>
      <c r="O2433">
        <v>4.9893000000000001</v>
      </c>
      <c r="P2433">
        <v>0.51100000000000001</v>
      </c>
      <c r="Q2433">
        <v>0.48899999999999999</v>
      </c>
      <c r="R2433">
        <v>5.1246</v>
      </c>
      <c r="S2433">
        <v>5.1999999999999998E-2</v>
      </c>
      <c r="T2433">
        <v>0.05</v>
      </c>
      <c r="U2433">
        <v>4.8000000000000001E-2</v>
      </c>
      <c r="V2433">
        <v>4.8000000000000001E-2</v>
      </c>
      <c r="W2433" t="s">
        <v>148</v>
      </c>
      <c r="X2433" t="s">
        <v>191</v>
      </c>
      <c r="Y2433" t="s">
        <v>89</v>
      </c>
      <c r="Z2433" t="s">
        <v>198</v>
      </c>
    </row>
    <row r="2434" spans="1:26" x14ac:dyDescent="0.25">
      <c r="A2434" s="147">
        <v>3776</v>
      </c>
      <c r="B2434" s="25">
        <v>43073</v>
      </c>
      <c r="C2434" t="s">
        <v>990</v>
      </c>
      <c r="D2434">
        <v>67.5</v>
      </c>
      <c r="E2434">
        <v>52</v>
      </c>
      <c r="F2434" t="s">
        <v>193</v>
      </c>
      <c r="G2434">
        <v>625212</v>
      </c>
      <c r="H2434">
        <v>13160</v>
      </c>
      <c r="I2434">
        <v>21.1</v>
      </c>
      <c r="J2434">
        <v>88.5</v>
      </c>
      <c r="K2434">
        <v>88.5</v>
      </c>
      <c r="L2434">
        <v>19.5</v>
      </c>
      <c r="M2434">
        <v>0.9370860927152318</v>
      </c>
      <c r="N2434">
        <v>5.0671999999999997</v>
      </c>
      <c r="O2434">
        <v>5.0418000000000003</v>
      </c>
      <c r="P2434">
        <v>0.76900000000000002</v>
      </c>
      <c r="Q2434">
        <v>0.73399999999999999</v>
      </c>
      <c r="R2434">
        <v>5.1246</v>
      </c>
      <c r="S2434">
        <v>7.8E-2</v>
      </c>
      <c r="T2434">
        <v>7.4999999999999997E-2</v>
      </c>
      <c r="U2434">
        <v>7.1999999999999995E-2</v>
      </c>
      <c r="V2434">
        <v>7.1999999999999995E-2</v>
      </c>
      <c r="W2434" t="s">
        <v>148</v>
      </c>
      <c r="X2434" t="s">
        <v>191</v>
      </c>
      <c r="Y2434" t="s">
        <v>89</v>
      </c>
      <c r="Z2434" t="s">
        <v>198</v>
      </c>
    </row>
    <row r="2435" spans="1:26" x14ac:dyDescent="0.25">
      <c r="A2435" s="147">
        <v>3775</v>
      </c>
      <c r="B2435" s="25">
        <v>43073</v>
      </c>
      <c r="C2435" t="s">
        <v>266</v>
      </c>
      <c r="D2435">
        <v>67.5</v>
      </c>
      <c r="E2435">
        <v>52</v>
      </c>
      <c r="F2435" t="s">
        <v>193</v>
      </c>
      <c r="G2435">
        <v>625212</v>
      </c>
      <c r="H2435">
        <v>13160</v>
      </c>
      <c r="I2435">
        <v>20.8</v>
      </c>
      <c r="J2435">
        <v>88</v>
      </c>
      <c r="K2435">
        <v>88</v>
      </c>
      <c r="L2435">
        <v>19.2</v>
      </c>
      <c r="M2435">
        <v>0.93895155938951569</v>
      </c>
      <c r="N2435">
        <v>4.9907000000000004</v>
      </c>
      <c r="O2435">
        <v>5.0126999999999997</v>
      </c>
      <c r="P2435">
        <v>0.61199999999999999</v>
      </c>
      <c r="Q2435">
        <v>0.64100000000000001</v>
      </c>
      <c r="R2435">
        <v>5.1246</v>
      </c>
      <c r="S2435">
        <v>6.3E-2</v>
      </c>
      <c r="T2435">
        <v>6.6000000000000003E-2</v>
      </c>
      <c r="U2435">
        <v>6.0999999999999999E-2</v>
      </c>
      <c r="V2435">
        <v>6.0999999999999999E-2</v>
      </c>
      <c r="W2435" t="s">
        <v>148</v>
      </c>
      <c r="X2435" t="s">
        <v>191</v>
      </c>
      <c r="Y2435" t="s">
        <v>89</v>
      </c>
      <c r="Z2435" t="s">
        <v>198</v>
      </c>
    </row>
    <row r="2436" spans="1:26" x14ac:dyDescent="0.25">
      <c r="A2436" s="147">
        <v>3774</v>
      </c>
      <c r="B2436" s="25">
        <v>43072</v>
      </c>
      <c r="C2436" t="s">
        <v>479</v>
      </c>
      <c r="D2436">
        <v>68.900000000000006</v>
      </c>
      <c r="E2436">
        <v>52</v>
      </c>
      <c r="F2436" t="s">
        <v>193</v>
      </c>
      <c r="G2436">
        <v>625212</v>
      </c>
      <c r="H2436">
        <v>13160</v>
      </c>
      <c r="I2436">
        <v>21.1</v>
      </c>
      <c r="J2436">
        <v>88</v>
      </c>
      <c r="K2436">
        <v>88</v>
      </c>
      <c r="L2436">
        <v>19.5</v>
      </c>
      <c r="M2436">
        <v>0.9370860927152318</v>
      </c>
      <c r="N2436">
        <v>5.0266999999999999</v>
      </c>
      <c r="O2436">
        <v>5.0571000000000002</v>
      </c>
      <c r="P2436">
        <v>0.73</v>
      </c>
      <c r="Q2436">
        <v>0.78</v>
      </c>
      <c r="R2436">
        <v>5.1391</v>
      </c>
      <c r="S2436">
        <v>7.4999999999999997E-2</v>
      </c>
      <c r="T2436">
        <v>7.9000000000000001E-2</v>
      </c>
      <c r="U2436">
        <v>7.1999999999999995E-2</v>
      </c>
      <c r="V2436">
        <v>7.1999999999999995E-2</v>
      </c>
      <c r="W2436" t="s">
        <v>148</v>
      </c>
      <c r="X2436" t="s">
        <v>191</v>
      </c>
      <c r="Y2436" t="s">
        <v>89</v>
      </c>
      <c r="Z2436" t="s">
        <v>198</v>
      </c>
    </row>
    <row r="2437" spans="1:26" x14ac:dyDescent="0.25">
      <c r="A2437" s="147">
        <v>3773</v>
      </c>
      <c r="B2437" s="25">
        <v>43072</v>
      </c>
      <c r="C2437" t="s">
        <v>301</v>
      </c>
      <c r="D2437">
        <v>68.900000000000006</v>
      </c>
      <c r="E2437">
        <v>52</v>
      </c>
      <c r="F2437" t="s">
        <v>187</v>
      </c>
      <c r="G2437">
        <v>916148</v>
      </c>
      <c r="H2437">
        <v>13160</v>
      </c>
      <c r="I2437">
        <v>34.6</v>
      </c>
      <c r="J2437">
        <v>85</v>
      </c>
      <c r="K2437">
        <v>85</v>
      </c>
      <c r="L2437">
        <v>32.4</v>
      </c>
      <c r="M2437">
        <v>0.86333129957291033</v>
      </c>
      <c r="N2437">
        <v>5.0091999999999999</v>
      </c>
      <c r="O2437">
        <v>4.9908000000000001</v>
      </c>
      <c r="P2437">
        <v>0.99399999999999999</v>
      </c>
      <c r="Q2437">
        <v>0.89800000000000002</v>
      </c>
      <c r="R2437">
        <v>5.1391</v>
      </c>
      <c r="S2437">
        <v>0.10199999999999999</v>
      </c>
      <c r="T2437">
        <v>9.1999999999999998E-2</v>
      </c>
      <c r="U2437">
        <v>8.4000000000000005E-2</v>
      </c>
      <c r="V2437">
        <v>8.4000000000000005E-2</v>
      </c>
      <c r="W2437" t="s">
        <v>148</v>
      </c>
      <c r="X2437" t="s">
        <v>191</v>
      </c>
      <c r="Y2437" t="s">
        <v>89</v>
      </c>
      <c r="Z2437" t="s">
        <v>207</v>
      </c>
    </row>
    <row r="2438" spans="1:26" x14ac:dyDescent="0.25">
      <c r="A2438" s="147">
        <v>3772</v>
      </c>
      <c r="B2438" s="25">
        <v>43072</v>
      </c>
      <c r="C2438" t="s">
        <v>634</v>
      </c>
      <c r="D2438">
        <v>68.900000000000006</v>
      </c>
      <c r="E2438">
        <v>52</v>
      </c>
      <c r="F2438" t="s">
        <v>193</v>
      </c>
      <c r="G2438">
        <v>625212</v>
      </c>
      <c r="H2438">
        <v>13160</v>
      </c>
      <c r="I2438">
        <v>21</v>
      </c>
      <c r="J2438">
        <v>88.5</v>
      </c>
      <c r="K2438">
        <v>88.5</v>
      </c>
      <c r="L2438">
        <v>19.399999999999999</v>
      </c>
      <c r="M2438">
        <v>0.9377070907886017</v>
      </c>
      <c r="N2438">
        <v>4.9806999999999997</v>
      </c>
      <c r="O2438">
        <v>5.0231000000000003</v>
      </c>
      <c r="P2438">
        <v>0.78400000000000003</v>
      </c>
      <c r="Q2438">
        <v>0.752</v>
      </c>
      <c r="R2438">
        <v>5.1391</v>
      </c>
      <c r="S2438">
        <v>8.1000000000000003E-2</v>
      </c>
      <c r="T2438">
        <v>7.6999999999999999E-2</v>
      </c>
      <c r="U2438">
        <v>7.3999999999999996E-2</v>
      </c>
      <c r="V2438">
        <v>7.3999999999999996E-2</v>
      </c>
      <c r="W2438" t="s">
        <v>148</v>
      </c>
      <c r="X2438" t="s">
        <v>191</v>
      </c>
      <c r="Y2438" t="s">
        <v>89</v>
      </c>
      <c r="Z2438" t="s">
        <v>198</v>
      </c>
    </row>
    <row r="2439" spans="1:26" x14ac:dyDescent="0.25">
      <c r="A2439" s="147">
        <v>3771</v>
      </c>
      <c r="B2439" s="25">
        <v>43072</v>
      </c>
      <c r="C2439" t="s">
        <v>228</v>
      </c>
      <c r="D2439">
        <v>68.900000000000006</v>
      </c>
      <c r="E2439">
        <v>52</v>
      </c>
      <c r="F2439" t="s">
        <v>187</v>
      </c>
      <c r="G2439">
        <v>916148</v>
      </c>
      <c r="H2439">
        <v>13160</v>
      </c>
      <c r="I2439">
        <v>34.6</v>
      </c>
      <c r="J2439">
        <v>85</v>
      </c>
      <c r="K2439">
        <v>85</v>
      </c>
      <c r="L2439">
        <v>32.4</v>
      </c>
      <c r="M2439">
        <v>0.86333129957291033</v>
      </c>
      <c r="N2439">
        <v>5.0532000000000004</v>
      </c>
      <c r="O2439">
        <v>5.0023</v>
      </c>
      <c r="P2439">
        <v>0.254</v>
      </c>
      <c r="Q2439">
        <v>0.26500000000000001</v>
      </c>
      <c r="R2439">
        <v>5.1391</v>
      </c>
      <c r="S2439">
        <v>2.5999999999999999E-2</v>
      </c>
      <c r="T2439">
        <v>2.7E-2</v>
      </c>
      <c r="U2439">
        <v>2.3E-2</v>
      </c>
      <c r="V2439">
        <v>2.3E-2</v>
      </c>
      <c r="W2439" t="s">
        <v>148</v>
      </c>
      <c r="X2439" t="s">
        <v>191</v>
      </c>
      <c r="Y2439" t="s">
        <v>89</v>
      </c>
      <c r="Z2439" t="s">
        <v>207</v>
      </c>
    </row>
    <row r="2440" spans="1:26" x14ac:dyDescent="0.25">
      <c r="A2440" s="147">
        <v>3770</v>
      </c>
      <c r="B2440" s="25">
        <v>43072</v>
      </c>
      <c r="C2440" t="s">
        <v>704</v>
      </c>
      <c r="D2440">
        <v>68.900000000000006</v>
      </c>
      <c r="E2440">
        <v>52</v>
      </c>
      <c r="F2440" t="s">
        <v>187</v>
      </c>
      <c r="G2440">
        <v>916148</v>
      </c>
      <c r="H2440">
        <v>13160</v>
      </c>
      <c r="I2440">
        <v>34.4</v>
      </c>
      <c r="J2440">
        <v>85.5</v>
      </c>
      <c r="K2440">
        <v>85.5</v>
      </c>
      <c r="L2440">
        <v>32.200000000000003</v>
      </c>
      <c r="M2440">
        <v>0.86438607208307883</v>
      </c>
      <c r="N2440">
        <v>5.0932000000000004</v>
      </c>
      <c r="O2440">
        <v>5.0377999999999998</v>
      </c>
      <c r="P2440">
        <v>0.26700000000000002</v>
      </c>
      <c r="Q2440">
        <v>0.27800000000000002</v>
      </c>
      <c r="R2440">
        <v>5.1391</v>
      </c>
      <c r="S2440">
        <v>2.7E-2</v>
      </c>
      <c r="T2440">
        <v>2.8000000000000001E-2</v>
      </c>
      <c r="U2440">
        <v>2.4E-2</v>
      </c>
      <c r="V2440">
        <v>2.4E-2</v>
      </c>
      <c r="W2440" t="s">
        <v>148</v>
      </c>
      <c r="X2440" t="s">
        <v>191</v>
      </c>
      <c r="Y2440" t="s">
        <v>89</v>
      </c>
      <c r="Z2440" t="s">
        <v>207</v>
      </c>
    </row>
    <row r="2441" spans="1:26" x14ac:dyDescent="0.25">
      <c r="A2441" s="147">
        <v>3769</v>
      </c>
      <c r="B2441" s="25">
        <v>43072</v>
      </c>
      <c r="C2441" t="s">
        <v>645</v>
      </c>
      <c r="D2441">
        <v>68.900000000000006</v>
      </c>
      <c r="E2441">
        <v>52</v>
      </c>
      <c r="F2441" t="s">
        <v>193</v>
      </c>
      <c r="G2441">
        <v>625212</v>
      </c>
      <c r="H2441">
        <v>13160</v>
      </c>
      <c r="I2441">
        <v>21.1</v>
      </c>
      <c r="J2441">
        <v>89</v>
      </c>
      <c r="K2441">
        <v>89</v>
      </c>
      <c r="L2441">
        <v>19.399999999999999</v>
      </c>
      <c r="M2441">
        <v>0.9377070907886017</v>
      </c>
      <c r="N2441">
        <v>5.0031999999999996</v>
      </c>
      <c r="O2441">
        <v>5.0937999999999999</v>
      </c>
      <c r="P2441">
        <v>0.78200000000000003</v>
      </c>
      <c r="Q2441">
        <v>0.85599999999999998</v>
      </c>
      <c r="R2441">
        <v>5.1391</v>
      </c>
      <c r="S2441">
        <v>0.08</v>
      </c>
      <c r="T2441">
        <v>8.5999999999999993E-2</v>
      </c>
      <c r="U2441">
        <v>7.8E-2</v>
      </c>
      <c r="V2441">
        <v>7.8E-2</v>
      </c>
      <c r="W2441" t="s">
        <v>148</v>
      </c>
      <c r="X2441" t="s">
        <v>191</v>
      </c>
      <c r="Y2441" t="s">
        <v>89</v>
      </c>
      <c r="Z2441" t="s">
        <v>198</v>
      </c>
    </row>
    <row r="2442" spans="1:26" x14ac:dyDescent="0.25">
      <c r="A2442" s="147">
        <v>3768</v>
      </c>
      <c r="B2442" s="25">
        <v>43072</v>
      </c>
      <c r="C2442" t="s">
        <v>289</v>
      </c>
      <c r="D2442">
        <v>68.900000000000006</v>
      </c>
      <c r="E2442">
        <v>52</v>
      </c>
      <c r="F2442" t="s">
        <v>193</v>
      </c>
      <c r="G2442">
        <v>625212</v>
      </c>
      <c r="H2442">
        <v>13160</v>
      </c>
      <c r="I2442">
        <v>21.3</v>
      </c>
      <c r="J2442">
        <v>88</v>
      </c>
      <c r="K2442">
        <v>88</v>
      </c>
      <c r="L2442">
        <v>19.7</v>
      </c>
      <c r="M2442">
        <v>0.93584656084656093</v>
      </c>
      <c r="N2442">
        <v>5.0342000000000002</v>
      </c>
      <c r="O2442">
        <v>5.0126999999999997</v>
      </c>
      <c r="P2442">
        <v>0.98699999999999999</v>
      </c>
      <c r="Q2442">
        <v>0.92300000000000004</v>
      </c>
      <c r="R2442">
        <v>5.1391</v>
      </c>
      <c r="S2442">
        <v>0.10100000000000001</v>
      </c>
      <c r="T2442">
        <v>9.5000000000000001E-2</v>
      </c>
      <c r="U2442">
        <v>9.1999999999999998E-2</v>
      </c>
      <c r="V2442">
        <v>9.1999999999999998E-2</v>
      </c>
      <c r="W2442" t="s">
        <v>148</v>
      </c>
      <c r="X2442" t="s">
        <v>191</v>
      </c>
      <c r="Y2442" t="s">
        <v>89</v>
      </c>
      <c r="Z2442" t="s">
        <v>198</v>
      </c>
    </row>
    <row r="2443" spans="1:26" x14ac:dyDescent="0.25">
      <c r="A2443" s="147">
        <v>3767</v>
      </c>
      <c r="B2443" s="25">
        <v>43072</v>
      </c>
      <c r="C2443" t="s">
        <v>949</v>
      </c>
      <c r="D2443">
        <v>68.900000000000006</v>
      </c>
      <c r="E2443">
        <v>52</v>
      </c>
      <c r="F2443" t="s">
        <v>193</v>
      </c>
      <c r="G2443">
        <v>625212</v>
      </c>
      <c r="H2443">
        <v>13160</v>
      </c>
      <c r="I2443">
        <v>21.3</v>
      </c>
      <c r="J2443">
        <v>89</v>
      </c>
      <c r="K2443">
        <v>89</v>
      </c>
      <c r="L2443">
        <v>19.600000000000001</v>
      </c>
      <c r="M2443">
        <v>0.93646591661151557</v>
      </c>
      <c r="N2443">
        <v>5.0983999999999998</v>
      </c>
      <c r="O2443">
        <v>5.0673000000000004</v>
      </c>
      <c r="P2443">
        <v>0.97599999999999998</v>
      </c>
      <c r="Q2443">
        <v>0.83399999999999996</v>
      </c>
      <c r="R2443">
        <v>5.1391</v>
      </c>
      <c r="S2443">
        <v>9.8000000000000004E-2</v>
      </c>
      <c r="T2443">
        <v>8.5000000000000006E-2</v>
      </c>
      <c r="U2443">
        <v>8.5999999999999993E-2</v>
      </c>
      <c r="V2443">
        <v>8.5999999999999993E-2</v>
      </c>
      <c r="W2443" t="s">
        <v>148</v>
      </c>
      <c r="X2443" t="s">
        <v>191</v>
      </c>
      <c r="Y2443" t="s">
        <v>89</v>
      </c>
      <c r="Z2443" t="s">
        <v>198</v>
      </c>
    </row>
    <row r="2444" spans="1:26" x14ac:dyDescent="0.25">
      <c r="A2444" s="147">
        <v>3766</v>
      </c>
      <c r="B2444" s="25">
        <v>43072</v>
      </c>
      <c r="C2444" t="s">
        <v>985</v>
      </c>
      <c r="D2444">
        <v>68.900000000000006</v>
      </c>
      <c r="E2444">
        <v>52</v>
      </c>
      <c r="F2444" t="s">
        <v>193</v>
      </c>
      <c r="G2444">
        <v>625212</v>
      </c>
      <c r="H2444">
        <v>13160</v>
      </c>
      <c r="I2444">
        <v>21.2</v>
      </c>
      <c r="J2444">
        <v>89.5</v>
      </c>
      <c r="K2444">
        <v>89.5</v>
      </c>
      <c r="L2444">
        <v>19.5</v>
      </c>
      <c r="M2444">
        <v>0.9370860927152318</v>
      </c>
      <c r="N2444">
        <v>5.0391000000000004</v>
      </c>
      <c r="O2444">
        <v>5.0788000000000002</v>
      </c>
      <c r="P2444">
        <v>0.76300000000000001</v>
      </c>
      <c r="Q2444">
        <v>0.82499999999999996</v>
      </c>
      <c r="R2444">
        <v>5.1391</v>
      </c>
      <c r="S2444">
        <v>7.8E-2</v>
      </c>
      <c r="T2444">
        <v>8.3000000000000004E-2</v>
      </c>
      <c r="U2444">
        <v>7.4999999999999997E-2</v>
      </c>
      <c r="V2444">
        <v>7.4999999999999997E-2</v>
      </c>
      <c r="W2444" t="s">
        <v>148</v>
      </c>
      <c r="X2444" t="s">
        <v>191</v>
      </c>
      <c r="Y2444" t="s">
        <v>89</v>
      </c>
      <c r="Z2444" t="s">
        <v>198</v>
      </c>
    </row>
    <row r="2445" spans="1:26" x14ac:dyDescent="0.25">
      <c r="A2445" s="147">
        <v>3765</v>
      </c>
      <c r="B2445" s="25">
        <v>43072</v>
      </c>
      <c r="C2445" t="s">
        <v>984</v>
      </c>
      <c r="D2445">
        <v>68.900000000000006</v>
      </c>
      <c r="E2445">
        <v>52</v>
      </c>
      <c r="F2445" t="s">
        <v>187</v>
      </c>
      <c r="G2445">
        <v>916148</v>
      </c>
      <c r="H2445">
        <v>13160</v>
      </c>
      <c r="I2445">
        <v>34.799999999999997</v>
      </c>
      <c r="J2445">
        <v>85</v>
      </c>
      <c r="K2445">
        <v>85</v>
      </c>
      <c r="L2445">
        <v>32.6</v>
      </c>
      <c r="M2445">
        <v>0.86227909811090797</v>
      </c>
      <c r="N2445">
        <v>5.0176999999999996</v>
      </c>
      <c r="O2445">
        <v>5.0091999999999999</v>
      </c>
      <c r="P2445">
        <v>0.245</v>
      </c>
      <c r="Q2445">
        <v>0.223</v>
      </c>
      <c r="R2445">
        <v>5.1391</v>
      </c>
      <c r="S2445">
        <v>2.5000000000000001E-2</v>
      </c>
      <c r="T2445">
        <v>2.3E-2</v>
      </c>
      <c r="U2445">
        <v>2.1000000000000001E-2</v>
      </c>
      <c r="V2445">
        <v>2.1000000000000001E-2</v>
      </c>
      <c r="W2445" t="s">
        <v>148</v>
      </c>
      <c r="X2445" t="s">
        <v>191</v>
      </c>
      <c r="Y2445" t="s">
        <v>89</v>
      </c>
      <c r="Z2445" t="s">
        <v>207</v>
      </c>
    </row>
    <row r="2446" spans="1:26" x14ac:dyDescent="0.25">
      <c r="A2446" s="147">
        <v>3764</v>
      </c>
      <c r="B2446" s="25">
        <v>43072</v>
      </c>
      <c r="C2446" t="s">
        <v>396</v>
      </c>
      <c r="D2446">
        <v>68.900000000000006</v>
      </c>
      <c r="E2446">
        <v>52</v>
      </c>
      <c r="F2446" t="s">
        <v>187</v>
      </c>
      <c r="G2446">
        <v>916148</v>
      </c>
      <c r="H2446">
        <v>13160</v>
      </c>
      <c r="I2446">
        <v>34.299999999999997</v>
      </c>
      <c r="J2446">
        <v>85</v>
      </c>
      <c r="K2446">
        <v>85</v>
      </c>
      <c r="L2446">
        <v>32.1</v>
      </c>
      <c r="M2446">
        <v>0.86491442542787289</v>
      </c>
      <c r="N2446">
        <v>5.0031999999999996</v>
      </c>
      <c r="O2446">
        <v>5.0376000000000003</v>
      </c>
      <c r="P2446">
        <v>0.34499999999999997</v>
      </c>
      <c r="Q2446">
        <v>0.32100000000000001</v>
      </c>
      <c r="R2446">
        <v>5.1391</v>
      </c>
      <c r="S2446">
        <v>3.5000000000000003E-2</v>
      </c>
      <c r="T2446">
        <v>3.3000000000000002E-2</v>
      </c>
      <c r="U2446">
        <v>2.9000000000000001E-2</v>
      </c>
      <c r="V2446">
        <v>2.9000000000000001E-2</v>
      </c>
      <c r="W2446" t="s">
        <v>148</v>
      </c>
      <c r="X2446" t="s">
        <v>191</v>
      </c>
      <c r="Y2446" t="s">
        <v>89</v>
      </c>
      <c r="Z2446" t="s">
        <v>207</v>
      </c>
    </row>
    <row r="2447" spans="1:26" x14ac:dyDescent="0.25">
      <c r="A2447" s="147">
        <v>3763</v>
      </c>
      <c r="B2447" s="25">
        <v>43071</v>
      </c>
      <c r="C2447" t="s">
        <v>258</v>
      </c>
      <c r="D2447">
        <v>69.5</v>
      </c>
      <c r="E2447">
        <v>55</v>
      </c>
      <c r="F2447" t="s">
        <v>193</v>
      </c>
      <c r="G2447">
        <v>625212</v>
      </c>
      <c r="H2447">
        <v>13160</v>
      </c>
      <c r="I2447">
        <v>22</v>
      </c>
      <c r="J2447">
        <v>86.5</v>
      </c>
      <c r="K2447">
        <v>86.5</v>
      </c>
      <c r="L2447">
        <v>20.399999999999999</v>
      </c>
      <c r="M2447">
        <v>0.93153390388413426</v>
      </c>
      <c r="N2447">
        <v>5.0023</v>
      </c>
      <c r="O2447">
        <v>5.0129000000000001</v>
      </c>
      <c r="P2447">
        <v>0.72299999999999998</v>
      </c>
      <c r="Q2447">
        <v>0.75</v>
      </c>
      <c r="R2447">
        <v>5.1277999999999997</v>
      </c>
      <c r="S2447">
        <v>7.3999999999999996E-2</v>
      </c>
      <c r="T2447">
        <v>7.6999999999999999E-2</v>
      </c>
      <c r="U2447">
        <v>7.0000000000000007E-2</v>
      </c>
      <c r="V2447">
        <v>7.0000000000000007E-2</v>
      </c>
      <c r="W2447" t="s">
        <v>148</v>
      </c>
      <c r="X2447" t="s">
        <v>191</v>
      </c>
      <c r="Y2447" t="s">
        <v>89</v>
      </c>
      <c r="Z2447" t="s">
        <v>198</v>
      </c>
    </row>
    <row r="2448" spans="1:26" x14ac:dyDescent="0.25">
      <c r="A2448" s="147">
        <v>3762</v>
      </c>
      <c r="B2448" s="25">
        <v>43071</v>
      </c>
      <c r="C2448" t="s">
        <v>315</v>
      </c>
      <c r="D2448">
        <v>69.5</v>
      </c>
      <c r="E2448">
        <v>55</v>
      </c>
      <c r="F2448" t="s">
        <v>193</v>
      </c>
      <c r="G2448">
        <v>625212</v>
      </c>
      <c r="H2448">
        <v>13160</v>
      </c>
      <c r="I2448">
        <v>21.8</v>
      </c>
      <c r="J2448">
        <v>87</v>
      </c>
      <c r="K2448">
        <v>87</v>
      </c>
      <c r="L2448">
        <v>20.2</v>
      </c>
      <c r="M2448">
        <v>0.93276203032300598</v>
      </c>
      <c r="N2448">
        <v>5.0125999999999999</v>
      </c>
      <c r="O2448">
        <v>5.0629999999999997</v>
      </c>
      <c r="P2448">
        <v>0.34599999999999997</v>
      </c>
      <c r="Q2448">
        <v>0.38200000000000001</v>
      </c>
      <c r="R2448">
        <v>5.1277999999999997</v>
      </c>
      <c r="S2448">
        <v>3.5000000000000003E-2</v>
      </c>
      <c r="T2448">
        <v>3.9E-2</v>
      </c>
      <c r="U2448">
        <v>3.5000000000000003E-2</v>
      </c>
      <c r="V2448">
        <v>3.5000000000000003E-2</v>
      </c>
      <c r="W2448" t="s">
        <v>148</v>
      </c>
      <c r="X2448" t="s">
        <v>191</v>
      </c>
      <c r="Y2448" t="s">
        <v>89</v>
      </c>
      <c r="Z2448" t="s">
        <v>198</v>
      </c>
    </row>
    <row r="2449" spans="1:26" x14ac:dyDescent="0.25">
      <c r="A2449" s="147">
        <v>3761</v>
      </c>
      <c r="B2449" s="25">
        <v>43071</v>
      </c>
      <c r="C2449" t="s">
        <v>414</v>
      </c>
      <c r="D2449">
        <v>69.5</v>
      </c>
      <c r="E2449">
        <v>55</v>
      </c>
      <c r="F2449" t="s">
        <v>187</v>
      </c>
      <c r="G2449">
        <v>916148</v>
      </c>
      <c r="H2449">
        <v>13160</v>
      </c>
      <c r="I2449">
        <v>34.9</v>
      </c>
      <c r="J2449">
        <v>85.5</v>
      </c>
      <c r="K2449">
        <v>85.5</v>
      </c>
      <c r="L2449">
        <v>32.6</v>
      </c>
      <c r="M2449">
        <v>0.86227909811090797</v>
      </c>
      <c r="N2449">
        <v>5.0972</v>
      </c>
      <c r="O2449">
        <v>5.0438000000000001</v>
      </c>
      <c r="P2449">
        <v>0.34499999999999997</v>
      </c>
      <c r="Q2449">
        <v>0.32100000000000001</v>
      </c>
      <c r="R2449">
        <v>5.1277999999999997</v>
      </c>
      <c r="S2449">
        <v>3.5000000000000003E-2</v>
      </c>
      <c r="T2449">
        <v>3.3000000000000002E-2</v>
      </c>
      <c r="U2449">
        <v>2.9000000000000001E-2</v>
      </c>
      <c r="V2449">
        <v>2.9000000000000001E-2</v>
      </c>
      <c r="W2449" t="s">
        <v>148</v>
      </c>
      <c r="X2449" t="s">
        <v>191</v>
      </c>
      <c r="Y2449" t="s">
        <v>89</v>
      </c>
      <c r="Z2449" t="s">
        <v>207</v>
      </c>
    </row>
    <row r="2450" spans="1:26" x14ac:dyDescent="0.25">
      <c r="A2450" s="147">
        <v>3760</v>
      </c>
      <c r="B2450" s="25">
        <v>43071</v>
      </c>
      <c r="C2450" t="s">
        <v>635</v>
      </c>
      <c r="D2450">
        <v>69.5</v>
      </c>
      <c r="E2450">
        <v>55</v>
      </c>
      <c r="F2450" t="s">
        <v>187</v>
      </c>
      <c r="G2450">
        <v>916148</v>
      </c>
      <c r="H2450">
        <v>13160</v>
      </c>
      <c r="I2450">
        <v>35.1</v>
      </c>
      <c r="J2450">
        <v>85</v>
      </c>
      <c r="K2450">
        <v>85</v>
      </c>
      <c r="L2450">
        <v>32.9</v>
      </c>
      <c r="M2450">
        <v>0.86070559610705588</v>
      </c>
      <c r="N2450">
        <v>5.0072000000000001</v>
      </c>
      <c r="O2450">
        <v>5.0134999999999996</v>
      </c>
      <c r="P2450">
        <v>0.32600000000000001</v>
      </c>
      <c r="Q2450">
        <v>0.36799999999999999</v>
      </c>
      <c r="R2450">
        <v>5.1277999999999997</v>
      </c>
      <c r="S2450">
        <v>3.3000000000000002E-2</v>
      </c>
      <c r="T2450">
        <v>3.7999999999999999E-2</v>
      </c>
      <c r="U2450">
        <v>3.1E-2</v>
      </c>
      <c r="V2450">
        <v>3.1E-2</v>
      </c>
      <c r="W2450" t="s">
        <v>148</v>
      </c>
      <c r="X2450" t="s">
        <v>191</v>
      </c>
      <c r="Y2450" t="s">
        <v>89</v>
      </c>
      <c r="Z2450" t="s">
        <v>207</v>
      </c>
    </row>
    <row r="2451" spans="1:26" x14ac:dyDescent="0.25">
      <c r="A2451" s="147">
        <v>3759</v>
      </c>
      <c r="B2451" s="25">
        <v>43071</v>
      </c>
      <c r="C2451" t="s">
        <v>841</v>
      </c>
      <c r="D2451">
        <v>69.5</v>
      </c>
      <c r="E2451">
        <v>55</v>
      </c>
      <c r="F2451" t="s">
        <v>193</v>
      </c>
      <c r="G2451">
        <v>625212</v>
      </c>
      <c r="H2451">
        <v>13160</v>
      </c>
      <c r="I2451">
        <v>21</v>
      </c>
      <c r="J2451">
        <v>87</v>
      </c>
      <c r="K2451">
        <v>87</v>
      </c>
      <c r="L2451">
        <v>19.399999999999999</v>
      </c>
      <c r="M2451">
        <v>0.9377070907886017</v>
      </c>
      <c r="N2451">
        <v>5.0030999999999999</v>
      </c>
      <c r="O2451">
        <v>5.0932000000000004</v>
      </c>
      <c r="P2451">
        <v>0.57599999999999996</v>
      </c>
      <c r="Q2451">
        <v>0.67200000000000004</v>
      </c>
      <c r="R2451">
        <v>5.1277999999999997</v>
      </c>
      <c r="S2451">
        <v>5.8999999999999997E-2</v>
      </c>
      <c r="T2451">
        <v>6.8000000000000005E-2</v>
      </c>
      <c r="U2451">
        <v>0.06</v>
      </c>
      <c r="V2451">
        <v>0.06</v>
      </c>
      <c r="W2451" t="s">
        <v>148</v>
      </c>
      <c r="X2451" t="s">
        <v>191</v>
      </c>
      <c r="Y2451" t="s">
        <v>89</v>
      </c>
      <c r="Z2451" t="s">
        <v>198</v>
      </c>
    </row>
    <row r="2452" spans="1:26" x14ac:dyDescent="0.25">
      <c r="A2452" s="147">
        <v>3758</v>
      </c>
      <c r="B2452" s="25">
        <v>43071</v>
      </c>
      <c r="C2452" t="s">
        <v>678</v>
      </c>
      <c r="D2452">
        <v>69.5</v>
      </c>
      <c r="E2452">
        <v>55</v>
      </c>
      <c r="F2452" t="s">
        <v>187</v>
      </c>
      <c r="G2452">
        <v>916148</v>
      </c>
      <c r="H2452">
        <v>13160</v>
      </c>
      <c r="I2452">
        <v>35</v>
      </c>
      <c r="J2452">
        <v>85</v>
      </c>
      <c r="K2452">
        <v>85</v>
      </c>
      <c r="L2452">
        <v>32.799999999999997</v>
      </c>
      <c r="M2452">
        <v>0.86122945830797315</v>
      </c>
      <c r="N2452">
        <v>5.0213000000000001</v>
      </c>
      <c r="O2452">
        <v>5.0632000000000001</v>
      </c>
      <c r="P2452">
        <v>0.23400000000000001</v>
      </c>
      <c r="Q2452">
        <v>0.245</v>
      </c>
      <c r="R2452">
        <v>5.1277999999999997</v>
      </c>
      <c r="S2452">
        <v>2.4E-2</v>
      </c>
      <c r="T2452">
        <v>2.5000000000000001E-2</v>
      </c>
      <c r="U2452">
        <v>2.1000000000000001E-2</v>
      </c>
      <c r="V2452">
        <v>2.1000000000000001E-2</v>
      </c>
      <c r="W2452" t="s">
        <v>148</v>
      </c>
      <c r="X2452" t="s">
        <v>191</v>
      </c>
      <c r="Y2452" t="s">
        <v>89</v>
      </c>
      <c r="Z2452" t="s">
        <v>207</v>
      </c>
    </row>
    <row r="2453" spans="1:26" x14ac:dyDescent="0.25">
      <c r="A2453" s="147">
        <v>3757</v>
      </c>
      <c r="B2453" s="25">
        <v>43071</v>
      </c>
      <c r="C2453" t="s">
        <v>724</v>
      </c>
      <c r="D2453">
        <v>69.5</v>
      </c>
      <c r="E2453">
        <v>55</v>
      </c>
      <c r="F2453" t="s">
        <v>193</v>
      </c>
      <c r="G2453">
        <v>625212</v>
      </c>
      <c r="H2453">
        <v>13160</v>
      </c>
      <c r="I2453">
        <v>20.9</v>
      </c>
      <c r="J2453">
        <v>87</v>
      </c>
      <c r="K2453">
        <v>87</v>
      </c>
      <c r="L2453">
        <v>19.3</v>
      </c>
      <c r="M2453">
        <v>0.93832891246684347</v>
      </c>
      <c r="N2453">
        <v>5.0781999999999998</v>
      </c>
      <c r="O2453">
        <v>5.0932000000000004</v>
      </c>
      <c r="P2453">
        <v>0.78400000000000003</v>
      </c>
      <c r="Q2453">
        <v>0.77500000000000002</v>
      </c>
      <c r="R2453">
        <v>5.1277999999999997</v>
      </c>
      <c r="S2453">
        <v>7.9000000000000001E-2</v>
      </c>
      <c r="T2453">
        <v>7.8E-2</v>
      </c>
      <c r="U2453">
        <v>7.3999999999999996E-2</v>
      </c>
      <c r="V2453">
        <v>7.3999999999999996E-2</v>
      </c>
      <c r="W2453" t="s">
        <v>148</v>
      </c>
      <c r="X2453" t="s">
        <v>191</v>
      </c>
      <c r="Y2453" t="s">
        <v>89</v>
      </c>
      <c r="Z2453" t="s">
        <v>198</v>
      </c>
    </row>
    <row r="2454" spans="1:26" x14ac:dyDescent="0.25">
      <c r="A2454" s="147">
        <v>3756</v>
      </c>
      <c r="B2454" s="25">
        <v>43071</v>
      </c>
      <c r="C2454" t="s">
        <v>625</v>
      </c>
      <c r="D2454">
        <v>69.5</v>
      </c>
      <c r="E2454">
        <v>55</v>
      </c>
      <c r="F2454" t="s">
        <v>187</v>
      </c>
      <c r="G2454">
        <v>916148</v>
      </c>
      <c r="H2454">
        <v>13160</v>
      </c>
      <c r="I2454">
        <v>35.1</v>
      </c>
      <c r="J2454">
        <v>84.5</v>
      </c>
      <c r="K2454">
        <v>84.5</v>
      </c>
      <c r="L2454">
        <v>32.9</v>
      </c>
      <c r="M2454">
        <v>0.86070559610705588</v>
      </c>
      <c r="N2454">
        <v>5.0621</v>
      </c>
      <c r="O2454">
        <v>5.0233999999999996</v>
      </c>
      <c r="P2454">
        <v>0.23400000000000001</v>
      </c>
      <c r="Q2454">
        <v>0.221</v>
      </c>
      <c r="R2454">
        <v>5.1277999999999997</v>
      </c>
      <c r="S2454">
        <v>2.4E-2</v>
      </c>
      <c r="T2454">
        <v>2.3E-2</v>
      </c>
      <c r="U2454">
        <v>0.02</v>
      </c>
      <c r="V2454">
        <v>0.02</v>
      </c>
      <c r="W2454" t="s">
        <v>148</v>
      </c>
      <c r="X2454" t="s">
        <v>191</v>
      </c>
      <c r="Y2454" t="s">
        <v>89</v>
      </c>
      <c r="Z2454" t="s">
        <v>207</v>
      </c>
    </row>
    <row r="2455" spans="1:26" x14ac:dyDescent="0.25">
      <c r="A2455" s="147">
        <v>3755</v>
      </c>
      <c r="B2455" s="25">
        <v>43071</v>
      </c>
      <c r="C2455" t="s">
        <v>615</v>
      </c>
      <c r="D2455">
        <v>69.5</v>
      </c>
      <c r="E2455">
        <v>55</v>
      </c>
      <c r="F2455" t="s">
        <v>193</v>
      </c>
      <c r="G2455">
        <v>625212</v>
      </c>
      <c r="H2455">
        <v>13160</v>
      </c>
      <c r="I2455">
        <v>22</v>
      </c>
      <c r="J2455">
        <v>86</v>
      </c>
      <c r="K2455">
        <v>86</v>
      </c>
      <c r="L2455">
        <v>20.5</v>
      </c>
      <c r="M2455">
        <v>0.93092105263157898</v>
      </c>
      <c r="N2455">
        <v>5.0091999999999999</v>
      </c>
      <c r="O2455">
        <v>5.0126999999999997</v>
      </c>
      <c r="P2455">
        <v>0.45600000000000002</v>
      </c>
      <c r="Q2455">
        <v>0.497</v>
      </c>
      <c r="R2455">
        <v>5.1277999999999997</v>
      </c>
      <c r="S2455">
        <v>4.7E-2</v>
      </c>
      <c r="T2455">
        <v>5.0999999999999997E-2</v>
      </c>
      <c r="U2455">
        <v>4.5999999999999999E-2</v>
      </c>
      <c r="V2455">
        <v>4.5999999999999999E-2</v>
      </c>
      <c r="W2455" t="s">
        <v>148</v>
      </c>
      <c r="X2455" t="s">
        <v>191</v>
      </c>
      <c r="Y2455" t="s">
        <v>89</v>
      </c>
      <c r="Z2455" t="s">
        <v>198</v>
      </c>
    </row>
    <row r="2456" spans="1:26" x14ac:dyDescent="0.25">
      <c r="A2456" s="147">
        <v>3754</v>
      </c>
      <c r="B2456" s="25">
        <v>43070</v>
      </c>
      <c r="C2456" t="s">
        <v>628</v>
      </c>
      <c r="D2456">
        <v>71.2</v>
      </c>
      <c r="E2456">
        <v>53</v>
      </c>
      <c r="F2456" t="s">
        <v>187</v>
      </c>
      <c r="G2456">
        <v>916148</v>
      </c>
      <c r="H2456">
        <v>13160</v>
      </c>
      <c r="I2456">
        <v>36.1</v>
      </c>
      <c r="J2456">
        <v>87</v>
      </c>
      <c r="K2456">
        <v>87</v>
      </c>
      <c r="L2456">
        <v>33.700000000000003</v>
      </c>
      <c r="M2456">
        <v>0.85653753026634394</v>
      </c>
      <c r="N2456">
        <v>5.0052000000000003</v>
      </c>
      <c r="O2456">
        <v>5.0137</v>
      </c>
      <c r="P2456">
        <v>0.34499999999999997</v>
      </c>
      <c r="Q2456">
        <v>0.371</v>
      </c>
      <c r="R2456">
        <v>5.1786000000000003</v>
      </c>
      <c r="S2456">
        <v>3.5999999999999997E-2</v>
      </c>
      <c r="T2456">
        <v>3.7999999999999999E-2</v>
      </c>
      <c r="U2456">
        <v>3.2000000000000001E-2</v>
      </c>
      <c r="V2456">
        <v>3.2000000000000001E-2</v>
      </c>
      <c r="W2456" t="s">
        <v>148</v>
      </c>
      <c r="X2456" t="s">
        <v>191</v>
      </c>
      <c r="Y2456" t="s">
        <v>89</v>
      </c>
      <c r="Z2456" t="s">
        <v>207</v>
      </c>
    </row>
    <row r="2457" spans="1:26" x14ac:dyDescent="0.25">
      <c r="A2457" s="147">
        <v>3753</v>
      </c>
      <c r="B2457" s="25">
        <v>43070</v>
      </c>
      <c r="C2457" t="s">
        <v>950</v>
      </c>
      <c r="D2457">
        <v>71.2</v>
      </c>
      <c r="E2457">
        <v>53</v>
      </c>
      <c r="F2457" t="s">
        <v>193</v>
      </c>
      <c r="G2457">
        <v>625212</v>
      </c>
      <c r="H2457">
        <v>13160</v>
      </c>
      <c r="I2457">
        <v>21.8</v>
      </c>
      <c r="J2457">
        <v>90.5</v>
      </c>
      <c r="K2457">
        <v>90.5</v>
      </c>
      <c r="L2457">
        <v>20</v>
      </c>
      <c r="M2457">
        <v>0.93399339933993397</v>
      </c>
      <c r="N2457">
        <v>5.0260999999999996</v>
      </c>
      <c r="O2457">
        <v>5.0026000000000002</v>
      </c>
      <c r="P2457">
        <v>0.96299999999999997</v>
      </c>
      <c r="Q2457">
        <v>0.98299999999999998</v>
      </c>
      <c r="R2457">
        <v>5.1786000000000003</v>
      </c>
      <c r="S2457">
        <v>9.9000000000000005E-2</v>
      </c>
      <c r="T2457">
        <v>0.10199999999999999</v>
      </c>
      <c r="U2457">
        <v>9.4E-2</v>
      </c>
      <c r="V2457">
        <v>9.4E-2</v>
      </c>
      <c r="W2457" t="s">
        <v>148</v>
      </c>
      <c r="X2457" t="s">
        <v>191</v>
      </c>
      <c r="Y2457" t="s">
        <v>89</v>
      </c>
      <c r="Z2457" t="s">
        <v>198</v>
      </c>
    </row>
    <row r="2458" spans="1:26" x14ac:dyDescent="0.25">
      <c r="A2458" s="147">
        <v>3752</v>
      </c>
      <c r="B2458" s="25">
        <v>43070</v>
      </c>
      <c r="C2458" t="s">
        <v>604</v>
      </c>
      <c r="D2458">
        <v>71.2</v>
      </c>
      <c r="E2458">
        <v>53</v>
      </c>
      <c r="F2458" t="s">
        <v>187</v>
      </c>
      <c r="G2458">
        <v>916148</v>
      </c>
      <c r="H2458">
        <v>13160</v>
      </c>
      <c r="I2458">
        <v>33.299999999999997</v>
      </c>
      <c r="J2458">
        <v>86</v>
      </c>
      <c r="K2458">
        <v>86</v>
      </c>
      <c r="L2458">
        <v>31.1</v>
      </c>
      <c r="M2458">
        <v>0.87023370233702335</v>
      </c>
      <c r="N2458">
        <v>5.0037000000000003</v>
      </c>
      <c r="O2458">
        <v>5.0162000000000004</v>
      </c>
      <c r="P2458">
        <v>0.27700000000000002</v>
      </c>
      <c r="Q2458">
        <v>0.29099999999999998</v>
      </c>
      <c r="R2458">
        <v>5.1786000000000003</v>
      </c>
      <c r="S2458">
        <v>2.9000000000000001E-2</v>
      </c>
      <c r="T2458">
        <v>0.03</v>
      </c>
      <c r="U2458">
        <v>2.5999999999999999E-2</v>
      </c>
      <c r="V2458">
        <v>2.5999999999999999E-2</v>
      </c>
      <c r="W2458" t="s">
        <v>148</v>
      </c>
      <c r="X2458" t="s">
        <v>191</v>
      </c>
      <c r="Y2458" t="s">
        <v>89</v>
      </c>
      <c r="Z2458" t="s">
        <v>207</v>
      </c>
    </row>
    <row r="2459" spans="1:26" x14ac:dyDescent="0.25">
      <c r="A2459" s="147">
        <v>3751</v>
      </c>
      <c r="B2459" s="25">
        <v>43070</v>
      </c>
      <c r="C2459" t="s">
        <v>233</v>
      </c>
      <c r="D2459">
        <v>71.2</v>
      </c>
      <c r="E2459">
        <v>53</v>
      </c>
      <c r="F2459" t="s">
        <v>193</v>
      </c>
      <c r="G2459">
        <v>625212</v>
      </c>
      <c r="H2459">
        <v>13160</v>
      </c>
      <c r="I2459">
        <v>21.4</v>
      </c>
      <c r="J2459">
        <v>86</v>
      </c>
      <c r="K2459">
        <v>86</v>
      </c>
      <c r="L2459">
        <v>19.899999999999999</v>
      </c>
      <c r="M2459">
        <v>0.93461030383091148</v>
      </c>
      <c r="N2459">
        <v>5.0061999999999998</v>
      </c>
      <c r="O2459">
        <v>5.0159000000000002</v>
      </c>
      <c r="P2459">
        <v>0.623</v>
      </c>
      <c r="Q2459">
        <v>0.69499999999999995</v>
      </c>
      <c r="R2459">
        <v>5.1786000000000003</v>
      </c>
      <c r="S2459">
        <v>6.4000000000000001E-2</v>
      </c>
      <c r="T2459">
        <v>7.1999999999999995E-2</v>
      </c>
      <c r="U2459">
        <v>6.4000000000000001E-2</v>
      </c>
      <c r="V2459">
        <v>6.4000000000000001E-2</v>
      </c>
      <c r="W2459" t="s">
        <v>148</v>
      </c>
      <c r="X2459" t="s">
        <v>191</v>
      </c>
      <c r="Y2459" t="s">
        <v>89</v>
      </c>
      <c r="Z2459" t="s">
        <v>198</v>
      </c>
    </row>
    <row r="2460" spans="1:26" x14ac:dyDescent="0.25">
      <c r="A2460" s="147">
        <v>3750</v>
      </c>
      <c r="B2460" s="25">
        <v>43070</v>
      </c>
      <c r="C2460" t="s">
        <v>270</v>
      </c>
      <c r="D2460">
        <v>71.2</v>
      </c>
      <c r="E2460">
        <v>53</v>
      </c>
      <c r="F2460" t="s">
        <v>193</v>
      </c>
      <c r="G2460">
        <v>625212</v>
      </c>
      <c r="H2460">
        <v>13160</v>
      </c>
      <c r="I2460">
        <v>21.8</v>
      </c>
      <c r="J2460">
        <v>90</v>
      </c>
      <c r="K2460">
        <v>90</v>
      </c>
      <c r="L2460">
        <v>20</v>
      </c>
      <c r="M2460">
        <v>0.93399339933993397</v>
      </c>
      <c r="N2460">
        <v>4.9870999999999999</v>
      </c>
      <c r="O2460">
        <v>5.0034000000000001</v>
      </c>
      <c r="P2460">
        <v>0.94499999999999995</v>
      </c>
      <c r="Q2460">
        <v>0.99199999999999999</v>
      </c>
      <c r="R2460">
        <v>5.1786000000000003</v>
      </c>
      <c r="S2460">
        <v>9.8000000000000004E-2</v>
      </c>
      <c r="T2460">
        <v>0.10299999999999999</v>
      </c>
      <c r="U2460">
        <v>9.4E-2</v>
      </c>
      <c r="V2460">
        <v>9.4E-2</v>
      </c>
      <c r="W2460" t="s">
        <v>148</v>
      </c>
      <c r="X2460" t="s">
        <v>191</v>
      </c>
      <c r="Y2460" t="s">
        <v>89</v>
      </c>
      <c r="Z2460" t="s">
        <v>198</v>
      </c>
    </row>
    <row r="2461" spans="1:26" x14ac:dyDescent="0.25">
      <c r="A2461" s="147">
        <v>3749</v>
      </c>
      <c r="B2461" s="25">
        <v>43070</v>
      </c>
      <c r="C2461" t="s">
        <v>232</v>
      </c>
      <c r="D2461">
        <v>71.2</v>
      </c>
      <c r="E2461">
        <v>53</v>
      </c>
      <c r="F2461" t="s">
        <v>187</v>
      </c>
      <c r="G2461">
        <v>916148</v>
      </c>
      <c r="H2461">
        <v>13160</v>
      </c>
      <c r="I2461">
        <v>36.1</v>
      </c>
      <c r="J2461">
        <v>86.5</v>
      </c>
      <c r="K2461">
        <v>86.5</v>
      </c>
      <c r="L2461">
        <v>33.700000000000003</v>
      </c>
      <c r="M2461">
        <v>0.85653753026634394</v>
      </c>
      <c r="N2461">
        <v>5.0418000000000003</v>
      </c>
      <c r="O2461">
        <v>5.0983000000000001</v>
      </c>
      <c r="P2461">
        <v>0.45300000000000001</v>
      </c>
      <c r="Q2461">
        <v>0.47199999999999998</v>
      </c>
      <c r="R2461">
        <v>5.1786000000000003</v>
      </c>
      <c r="S2461">
        <v>4.7E-2</v>
      </c>
      <c r="T2461">
        <v>4.8000000000000001E-2</v>
      </c>
      <c r="U2461">
        <v>4.1000000000000002E-2</v>
      </c>
      <c r="V2461">
        <v>4.1000000000000002E-2</v>
      </c>
      <c r="W2461" t="s">
        <v>148</v>
      </c>
      <c r="X2461" t="s">
        <v>191</v>
      </c>
      <c r="Y2461" t="s">
        <v>89</v>
      </c>
      <c r="Z2461" t="s">
        <v>207</v>
      </c>
    </row>
    <row r="2462" spans="1:26" x14ac:dyDescent="0.25">
      <c r="A2462" s="147">
        <v>3748</v>
      </c>
      <c r="B2462" s="25">
        <v>43070</v>
      </c>
      <c r="C2462" t="s">
        <v>968</v>
      </c>
      <c r="D2462">
        <v>71.2</v>
      </c>
      <c r="E2462">
        <v>53</v>
      </c>
      <c r="F2462" t="s">
        <v>193</v>
      </c>
      <c r="G2462">
        <v>625212</v>
      </c>
      <c r="H2462">
        <v>13160</v>
      </c>
      <c r="I2462">
        <v>21.9</v>
      </c>
      <c r="J2462">
        <v>90</v>
      </c>
      <c r="K2462">
        <v>90</v>
      </c>
      <c r="L2462">
        <v>20.100000000000001</v>
      </c>
      <c r="M2462">
        <v>0.9333773087071241</v>
      </c>
      <c r="N2462">
        <v>4.9907000000000004</v>
      </c>
      <c r="O2462">
        <v>5.0128000000000004</v>
      </c>
      <c r="P2462">
        <v>0.54700000000000004</v>
      </c>
      <c r="Q2462">
        <v>0.63200000000000001</v>
      </c>
      <c r="R2462">
        <v>5.1786000000000003</v>
      </c>
      <c r="S2462">
        <v>5.7000000000000002E-2</v>
      </c>
      <c r="T2462">
        <v>6.5000000000000002E-2</v>
      </c>
      <c r="U2462">
        <v>5.7000000000000002E-2</v>
      </c>
      <c r="V2462">
        <v>5.7000000000000002E-2</v>
      </c>
      <c r="W2462" t="s">
        <v>148</v>
      </c>
      <c r="X2462" t="s">
        <v>191</v>
      </c>
      <c r="Y2462" t="s">
        <v>89</v>
      </c>
      <c r="Z2462" t="s">
        <v>198</v>
      </c>
    </row>
    <row r="2463" spans="1:26" x14ac:dyDescent="0.25">
      <c r="A2463" s="147">
        <v>3747</v>
      </c>
      <c r="B2463" s="25">
        <v>43070</v>
      </c>
      <c r="C2463" t="s">
        <v>440</v>
      </c>
      <c r="D2463">
        <v>71.2</v>
      </c>
      <c r="E2463">
        <v>53</v>
      </c>
      <c r="F2463" t="s">
        <v>187</v>
      </c>
      <c r="G2463">
        <v>916148</v>
      </c>
      <c r="H2463">
        <v>13160</v>
      </c>
      <c r="I2463">
        <v>35.6</v>
      </c>
      <c r="J2463">
        <v>86</v>
      </c>
      <c r="K2463">
        <v>86</v>
      </c>
      <c r="L2463">
        <v>33.6</v>
      </c>
      <c r="M2463">
        <v>0.85705632949727439</v>
      </c>
      <c r="N2463">
        <v>5.0972</v>
      </c>
      <c r="O2463">
        <v>5.0354999999999999</v>
      </c>
      <c r="P2463">
        <v>0.434</v>
      </c>
      <c r="Q2463">
        <v>0.374</v>
      </c>
      <c r="R2463">
        <v>5.1786000000000003</v>
      </c>
      <c r="S2463">
        <v>4.3999999999999997E-2</v>
      </c>
      <c r="T2463">
        <v>3.7999999999999999E-2</v>
      </c>
      <c r="U2463">
        <v>3.5000000000000003E-2</v>
      </c>
      <c r="V2463">
        <v>3.5000000000000003E-2</v>
      </c>
      <c r="W2463" t="s">
        <v>148</v>
      </c>
      <c r="X2463" t="s">
        <v>191</v>
      </c>
      <c r="Y2463" t="s">
        <v>89</v>
      </c>
      <c r="Z2463" t="s">
        <v>198</v>
      </c>
    </row>
    <row r="2464" spans="1:26" x14ac:dyDescent="0.25">
      <c r="A2464" s="147">
        <v>3746</v>
      </c>
      <c r="B2464" s="25">
        <v>43070</v>
      </c>
      <c r="C2464" t="s">
        <v>967</v>
      </c>
      <c r="D2464">
        <v>71.2</v>
      </c>
      <c r="E2464">
        <v>53</v>
      </c>
      <c r="F2464" t="s">
        <v>193</v>
      </c>
      <c r="G2464">
        <v>625212</v>
      </c>
      <c r="H2464">
        <v>13160</v>
      </c>
      <c r="I2464">
        <v>22</v>
      </c>
      <c r="J2464">
        <v>90</v>
      </c>
      <c r="K2464">
        <v>90</v>
      </c>
      <c r="L2464">
        <v>20.2</v>
      </c>
      <c r="M2464">
        <v>0.93276203032300598</v>
      </c>
      <c r="N2464">
        <v>5.0026000000000002</v>
      </c>
      <c r="O2464">
        <v>5.0109000000000004</v>
      </c>
      <c r="P2464">
        <v>0.59299999999999997</v>
      </c>
      <c r="Q2464">
        <v>0.63200000000000001</v>
      </c>
      <c r="R2464">
        <v>5.1786000000000003</v>
      </c>
      <c r="S2464">
        <v>6.0999999999999999E-2</v>
      </c>
      <c r="T2464">
        <v>6.5000000000000002E-2</v>
      </c>
      <c r="U2464">
        <v>5.8999999999999997E-2</v>
      </c>
      <c r="V2464">
        <v>5.8999999999999997E-2</v>
      </c>
      <c r="W2464" t="s">
        <v>148</v>
      </c>
      <c r="X2464" t="s">
        <v>191</v>
      </c>
      <c r="Y2464" t="s">
        <v>89</v>
      </c>
      <c r="Z2464" t="s">
        <v>198</v>
      </c>
    </row>
    <row r="2465" spans="1:26" x14ac:dyDescent="0.25">
      <c r="A2465" s="147">
        <v>3745</v>
      </c>
      <c r="B2465" s="25">
        <v>43069</v>
      </c>
      <c r="C2465" t="s">
        <v>620</v>
      </c>
      <c r="D2465">
        <v>70.8</v>
      </c>
      <c r="E2465">
        <v>44</v>
      </c>
      <c r="F2465" t="s">
        <v>187</v>
      </c>
      <c r="G2465">
        <v>916148</v>
      </c>
      <c r="H2465">
        <v>13160</v>
      </c>
      <c r="I2465">
        <v>36.700000000000003</v>
      </c>
      <c r="J2465">
        <v>86.5</v>
      </c>
      <c r="K2465">
        <v>86.5</v>
      </c>
      <c r="L2465">
        <v>34.299999999999997</v>
      </c>
      <c r="M2465">
        <v>0.85343787696019291</v>
      </c>
      <c r="N2465">
        <v>5.0231000000000003</v>
      </c>
      <c r="O2465">
        <v>5.0025000000000004</v>
      </c>
      <c r="P2465">
        <v>0.245</v>
      </c>
      <c r="Q2465">
        <v>0.22700000000000001</v>
      </c>
      <c r="R2465">
        <v>5.1329000000000002</v>
      </c>
      <c r="S2465">
        <v>2.5000000000000001E-2</v>
      </c>
      <c r="T2465">
        <v>2.3E-2</v>
      </c>
      <c r="U2465">
        <v>0.02</v>
      </c>
      <c r="V2465">
        <v>0.02</v>
      </c>
      <c r="W2465" t="s">
        <v>148</v>
      </c>
      <c r="X2465" t="s">
        <v>191</v>
      </c>
      <c r="Y2465" t="s">
        <v>89</v>
      </c>
      <c r="Z2465" t="s">
        <v>207</v>
      </c>
    </row>
    <row r="2466" spans="1:26" x14ac:dyDescent="0.25">
      <c r="A2466" s="147">
        <v>3744</v>
      </c>
      <c r="B2466" s="25">
        <v>43069</v>
      </c>
      <c r="C2466" t="s">
        <v>535</v>
      </c>
      <c r="D2466">
        <v>70.8</v>
      </c>
      <c r="E2466">
        <v>44</v>
      </c>
      <c r="F2466" t="s">
        <v>193</v>
      </c>
      <c r="G2466">
        <v>625212</v>
      </c>
      <c r="H2466">
        <v>13160</v>
      </c>
      <c r="I2466">
        <v>22.2</v>
      </c>
      <c r="J2466">
        <v>90</v>
      </c>
      <c r="K2466">
        <v>90</v>
      </c>
      <c r="L2466">
        <v>20.399999999999999</v>
      </c>
      <c r="M2466">
        <v>0.93153390388413426</v>
      </c>
      <c r="N2466">
        <v>5.0872999999999999</v>
      </c>
      <c r="O2466">
        <v>5.0655000000000001</v>
      </c>
      <c r="P2466">
        <v>0.45600000000000002</v>
      </c>
      <c r="Q2466">
        <v>0.41199999999999998</v>
      </c>
      <c r="R2466">
        <v>5.1329000000000002</v>
      </c>
      <c r="S2466">
        <v>4.5999999999999999E-2</v>
      </c>
      <c r="T2466">
        <v>4.2000000000000003E-2</v>
      </c>
      <c r="U2466">
        <v>4.1000000000000002E-2</v>
      </c>
      <c r="V2466">
        <v>4.1000000000000002E-2</v>
      </c>
      <c r="W2466" t="s">
        <v>148</v>
      </c>
      <c r="X2466" t="s">
        <v>191</v>
      </c>
      <c r="Y2466" t="s">
        <v>89</v>
      </c>
      <c r="Z2466" t="s">
        <v>198</v>
      </c>
    </row>
    <row r="2467" spans="1:26" x14ac:dyDescent="0.25">
      <c r="A2467" s="147">
        <v>3743</v>
      </c>
      <c r="B2467" s="25">
        <v>43069</v>
      </c>
      <c r="C2467" t="s">
        <v>363</v>
      </c>
      <c r="D2467">
        <v>70.8</v>
      </c>
      <c r="E2467">
        <v>44</v>
      </c>
      <c r="F2467" t="s">
        <v>193</v>
      </c>
      <c r="G2467">
        <v>625212</v>
      </c>
      <c r="H2467">
        <v>13160</v>
      </c>
      <c r="I2467">
        <v>22</v>
      </c>
      <c r="J2467">
        <v>90.5</v>
      </c>
      <c r="K2467">
        <v>90.5</v>
      </c>
      <c r="L2467">
        <v>20.2</v>
      </c>
      <c r="M2467">
        <v>0.93276203032300598</v>
      </c>
      <c r="N2467">
        <v>5.0260999999999996</v>
      </c>
      <c r="O2467">
        <v>5.0282999999999998</v>
      </c>
      <c r="P2467">
        <v>0.45</v>
      </c>
      <c r="Q2467">
        <v>0.46300000000000002</v>
      </c>
      <c r="R2467">
        <v>5.1329000000000002</v>
      </c>
      <c r="S2467">
        <v>4.5999999999999999E-2</v>
      </c>
      <c r="T2467">
        <v>4.7E-2</v>
      </c>
      <c r="U2467">
        <v>4.2999999999999997E-2</v>
      </c>
      <c r="V2467">
        <v>4.2999999999999997E-2</v>
      </c>
      <c r="W2467" t="s">
        <v>148</v>
      </c>
      <c r="X2467" t="s">
        <v>191</v>
      </c>
      <c r="Y2467" t="s">
        <v>89</v>
      </c>
      <c r="Z2467" t="s">
        <v>198</v>
      </c>
    </row>
    <row r="2468" spans="1:26" x14ac:dyDescent="0.25">
      <c r="A2468" s="147">
        <v>3742</v>
      </c>
      <c r="B2468" s="25">
        <v>43069</v>
      </c>
      <c r="C2468" t="s">
        <v>709</v>
      </c>
      <c r="D2468">
        <v>70.8</v>
      </c>
      <c r="E2468">
        <v>44</v>
      </c>
      <c r="F2468" t="s">
        <v>187</v>
      </c>
      <c r="G2468">
        <v>916148</v>
      </c>
      <c r="H2468">
        <v>13160</v>
      </c>
      <c r="I2468">
        <v>36.1</v>
      </c>
      <c r="J2468">
        <v>86.5</v>
      </c>
      <c r="K2468">
        <v>86.5</v>
      </c>
      <c r="L2468">
        <v>33.700000000000003</v>
      </c>
      <c r="M2468">
        <v>0.85653753026634394</v>
      </c>
      <c r="N2468">
        <v>5.0023</v>
      </c>
      <c r="O2468">
        <v>5.0872000000000002</v>
      </c>
      <c r="P2468">
        <v>0.34200000000000003</v>
      </c>
      <c r="Q2468">
        <v>0.39800000000000002</v>
      </c>
      <c r="R2468">
        <v>5.1329000000000002</v>
      </c>
      <c r="S2468">
        <v>3.5000000000000003E-2</v>
      </c>
      <c r="T2468">
        <v>0.04</v>
      </c>
      <c r="U2468">
        <v>3.2000000000000001E-2</v>
      </c>
      <c r="V2468">
        <v>3.2000000000000001E-2</v>
      </c>
      <c r="W2468" t="s">
        <v>148</v>
      </c>
      <c r="X2468" t="s">
        <v>191</v>
      </c>
      <c r="Y2468" t="s">
        <v>89</v>
      </c>
      <c r="Z2468" t="s">
        <v>207</v>
      </c>
    </row>
    <row r="2469" spans="1:26" x14ac:dyDescent="0.25">
      <c r="A2469" s="147">
        <v>3741</v>
      </c>
      <c r="B2469" s="25">
        <v>43069</v>
      </c>
      <c r="C2469" t="s">
        <v>394</v>
      </c>
      <c r="D2469">
        <v>70.8</v>
      </c>
      <c r="E2469">
        <v>44</v>
      </c>
      <c r="F2469" t="s">
        <v>187</v>
      </c>
      <c r="G2469">
        <v>916148</v>
      </c>
      <c r="H2469">
        <v>13160</v>
      </c>
      <c r="I2469">
        <v>36</v>
      </c>
      <c r="J2469">
        <v>86</v>
      </c>
      <c r="K2469">
        <v>86</v>
      </c>
      <c r="L2469">
        <v>33.700000000000003</v>
      </c>
      <c r="M2469">
        <v>0.85653753026634394</v>
      </c>
      <c r="N2469">
        <v>5.0072000000000001</v>
      </c>
      <c r="O2469">
        <v>5.0162000000000004</v>
      </c>
      <c r="P2469">
        <v>0.223</v>
      </c>
      <c r="Q2469">
        <v>0.23100000000000001</v>
      </c>
      <c r="R2469">
        <v>5.1329000000000002</v>
      </c>
      <c r="S2469">
        <v>2.3E-2</v>
      </c>
      <c r="T2469">
        <v>2.4E-2</v>
      </c>
      <c r="U2469">
        <v>0.02</v>
      </c>
      <c r="V2469">
        <v>0.02</v>
      </c>
      <c r="W2469" t="s">
        <v>148</v>
      </c>
      <c r="X2469" t="s">
        <v>191</v>
      </c>
      <c r="Y2469" t="s">
        <v>89</v>
      </c>
      <c r="Z2469" t="s">
        <v>207</v>
      </c>
    </row>
    <row r="2470" spans="1:26" x14ac:dyDescent="0.25">
      <c r="A2470" s="147">
        <v>3740</v>
      </c>
      <c r="B2470" s="25">
        <v>43069</v>
      </c>
      <c r="C2470" t="s">
        <v>263</v>
      </c>
      <c r="D2470">
        <v>70.8</v>
      </c>
      <c r="E2470">
        <v>44</v>
      </c>
      <c r="F2470" t="s">
        <v>187</v>
      </c>
      <c r="G2470">
        <v>916148</v>
      </c>
      <c r="H2470">
        <v>13160</v>
      </c>
      <c r="I2470">
        <v>35.799999999999997</v>
      </c>
      <c r="J2470">
        <v>86</v>
      </c>
      <c r="K2470">
        <v>86</v>
      </c>
      <c r="L2470">
        <v>33.5</v>
      </c>
      <c r="M2470">
        <v>0.85757575757575755</v>
      </c>
      <c r="N2470">
        <v>5.0231000000000003</v>
      </c>
      <c r="O2470">
        <v>5.0048000000000004</v>
      </c>
      <c r="P2470">
        <v>0.34200000000000003</v>
      </c>
      <c r="Q2470">
        <v>0.29799999999999999</v>
      </c>
      <c r="R2470">
        <v>5.1329000000000002</v>
      </c>
      <c r="S2470">
        <v>3.5000000000000003E-2</v>
      </c>
      <c r="T2470">
        <v>3.1E-2</v>
      </c>
      <c r="U2470">
        <v>2.8000000000000001E-2</v>
      </c>
      <c r="V2470">
        <v>2.8000000000000001E-2</v>
      </c>
      <c r="W2470" t="s">
        <v>148</v>
      </c>
      <c r="X2470" t="s">
        <v>191</v>
      </c>
      <c r="Y2470" t="s">
        <v>89</v>
      </c>
      <c r="Z2470" t="s">
        <v>207</v>
      </c>
    </row>
    <row r="2471" spans="1:26" x14ac:dyDescent="0.25">
      <c r="A2471" s="147">
        <v>3739</v>
      </c>
      <c r="B2471" s="25">
        <v>43069</v>
      </c>
      <c r="C2471" t="s">
        <v>294</v>
      </c>
      <c r="D2471">
        <v>70.8</v>
      </c>
      <c r="E2471">
        <v>44</v>
      </c>
      <c r="F2471" t="s">
        <v>193</v>
      </c>
      <c r="G2471">
        <v>625212</v>
      </c>
      <c r="H2471">
        <v>13160</v>
      </c>
      <c r="I2471">
        <v>21.9</v>
      </c>
      <c r="J2471">
        <v>90.5</v>
      </c>
      <c r="K2471">
        <v>90.5</v>
      </c>
      <c r="L2471">
        <v>20.100000000000001</v>
      </c>
      <c r="M2471">
        <v>0.9333773087071241</v>
      </c>
      <c r="N2471">
        <v>4.9871999999999996</v>
      </c>
      <c r="O2471">
        <v>5.0037000000000003</v>
      </c>
      <c r="P2471">
        <v>0.52300000000000002</v>
      </c>
      <c r="Q2471">
        <v>0.54100000000000004</v>
      </c>
      <c r="R2471">
        <v>5.1329000000000002</v>
      </c>
      <c r="S2471">
        <v>5.3999999999999999E-2</v>
      </c>
      <c r="T2471">
        <v>5.5E-2</v>
      </c>
      <c r="U2471">
        <v>5.0999999999999997E-2</v>
      </c>
      <c r="V2471">
        <v>5.0999999999999997E-2</v>
      </c>
      <c r="W2471" t="s">
        <v>148</v>
      </c>
      <c r="X2471" t="s">
        <v>191</v>
      </c>
      <c r="Y2471" t="s">
        <v>89</v>
      </c>
      <c r="Z2471" t="s">
        <v>198</v>
      </c>
    </row>
    <row r="2472" spans="1:26" x14ac:dyDescent="0.25">
      <c r="A2472" s="147">
        <v>3738</v>
      </c>
      <c r="B2472" s="25">
        <v>43069</v>
      </c>
      <c r="C2472" t="s">
        <v>463</v>
      </c>
      <c r="D2472">
        <v>70.8</v>
      </c>
      <c r="E2472">
        <v>44</v>
      </c>
      <c r="F2472" t="s">
        <v>193</v>
      </c>
      <c r="G2472">
        <v>625212</v>
      </c>
      <c r="H2472">
        <v>13160</v>
      </c>
      <c r="I2472">
        <v>22.1</v>
      </c>
      <c r="J2472">
        <v>90</v>
      </c>
      <c r="K2472">
        <v>90</v>
      </c>
      <c r="L2472">
        <v>20.3</v>
      </c>
      <c r="M2472">
        <v>0.9321475625823451</v>
      </c>
      <c r="N2472">
        <v>5.0726000000000004</v>
      </c>
      <c r="O2472">
        <v>5.0351999999999997</v>
      </c>
      <c r="P2472">
        <v>0.56299999999999994</v>
      </c>
      <c r="Q2472">
        <v>0.51200000000000001</v>
      </c>
      <c r="R2472">
        <v>5.1329000000000002</v>
      </c>
      <c r="S2472">
        <v>5.7000000000000002E-2</v>
      </c>
      <c r="T2472">
        <v>5.1999999999999998E-2</v>
      </c>
      <c r="U2472">
        <v>5.0999999999999997E-2</v>
      </c>
      <c r="V2472">
        <v>5.0999999999999997E-2</v>
      </c>
      <c r="W2472" t="s">
        <v>148</v>
      </c>
      <c r="X2472" t="s">
        <v>191</v>
      </c>
      <c r="Y2472" t="s">
        <v>89</v>
      </c>
      <c r="Z2472" t="s">
        <v>198</v>
      </c>
    </row>
    <row r="2473" spans="1:26" x14ac:dyDescent="0.25">
      <c r="A2473" s="147">
        <v>3737</v>
      </c>
      <c r="B2473" s="25">
        <v>43069</v>
      </c>
      <c r="C2473" t="s">
        <v>850</v>
      </c>
      <c r="D2473">
        <v>70.8</v>
      </c>
      <c r="E2473">
        <v>44</v>
      </c>
      <c r="F2473" t="s">
        <v>193</v>
      </c>
      <c r="G2473">
        <v>625212</v>
      </c>
      <c r="H2473">
        <v>13160</v>
      </c>
      <c r="I2473">
        <v>21.6</v>
      </c>
      <c r="J2473">
        <v>90</v>
      </c>
      <c r="K2473">
        <v>90</v>
      </c>
      <c r="L2473">
        <v>19.899999999999999</v>
      </c>
      <c r="M2473">
        <v>0.93461030383091148</v>
      </c>
      <c r="N2473">
        <v>5.0082000000000004</v>
      </c>
      <c r="O2473">
        <v>5.0252999999999997</v>
      </c>
      <c r="P2473">
        <v>0.45600000000000002</v>
      </c>
      <c r="Q2473">
        <v>0.51200000000000001</v>
      </c>
      <c r="R2473">
        <v>5.1329000000000002</v>
      </c>
      <c r="S2473">
        <v>4.7E-2</v>
      </c>
      <c r="T2473">
        <v>5.1999999999999998E-2</v>
      </c>
      <c r="U2473">
        <v>4.5999999999999999E-2</v>
      </c>
      <c r="V2473">
        <v>4.5999999999999999E-2</v>
      </c>
      <c r="W2473" t="s">
        <v>148</v>
      </c>
      <c r="X2473" t="s">
        <v>191</v>
      </c>
      <c r="Y2473" t="s">
        <v>89</v>
      </c>
      <c r="Z2473" t="s">
        <v>198</v>
      </c>
    </row>
    <row r="2474" spans="1:26" x14ac:dyDescent="0.25">
      <c r="A2474" s="147">
        <v>3736</v>
      </c>
      <c r="B2474" s="25">
        <v>43068</v>
      </c>
      <c r="C2474" t="s">
        <v>283</v>
      </c>
      <c r="D2474">
        <v>70</v>
      </c>
      <c r="E2474">
        <v>45</v>
      </c>
      <c r="F2474" t="s">
        <v>187</v>
      </c>
      <c r="G2474">
        <v>916148</v>
      </c>
      <c r="H2474">
        <v>13160</v>
      </c>
      <c r="I2474">
        <v>35.799999999999997</v>
      </c>
      <c r="J2474">
        <v>86</v>
      </c>
      <c r="K2474">
        <v>86</v>
      </c>
      <c r="L2474">
        <v>33.5</v>
      </c>
      <c r="M2474">
        <v>0.85757575757575755</v>
      </c>
      <c r="N2474">
        <v>4.3966000000000003</v>
      </c>
      <c r="O2474">
        <v>5.2840999999999996</v>
      </c>
      <c r="P2474">
        <v>0.19600000000000001</v>
      </c>
      <c r="Q2474">
        <v>0.214</v>
      </c>
      <c r="R2474">
        <v>5.1920000000000002</v>
      </c>
      <c r="S2474">
        <v>2.3E-2</v>
      </c>
      <c r="T2474">
        <v>2.1000000000000001E-2</v>
      </c>
      <c r="U2474">
        <v>1.9E-2</v>
      </c>
      <c r="V2474">
        <v>1.9E-2</v>
      </c>
      <c r="W2474">
        <v>0</v>
      </c>
      <c r="X2474" t="s">
        <v>188</v>
      </c>
      <c r="Y2474" t="s">
        <v>89</v>
      </c>
      <c r="Z2474" t="s">
        <v>207</v>
      </c>
    </row>
    <row r="2475" spans="1:26" x14ac:dyDescent="0.25">
      <c r="A2475" s="147">
        <v>3735</v>
      </c>
      <c r="B2475" s="25">
        <v>43068</v>
      </c>
      <c r="C2475" t="s">
        <v>983</v>
      </c>
      <c r="D2475">
        <v>70</v>
      </c>
      <c r="E2475">
        <v>45</v>
      </c>
      <c r="F2475" t="s">
        <v>187</v>
      </c>
      <c r="G2475">
        <v>916148</v>
      </c>
      <c r="H2475">
        <v>13160</v>
      </c>
      <c r="I2475">
        <v>35.9</v>
      </c>
      <c r="J2475">
        <v>82</v>
      </c>
      <c r="K2475">
        <v>82</v>
      </c>
      <c r="L2475">
        <v>33.9</v>
      </c>
      <c r="M2475">
        <v>0.8555018137847642</v>
      </c>
      <c r="N2475">
        <v>4.6628999999999996</v>
      </c>
      <c r="O2475">
        <v>4.859</v>
      </c>
      <c r="P2475">
        <v>0.26600000000000001</v>
      </c>
      <c r="Q2475">
        <v>0.224</v>
      </c>
      <c r="R2475">
        <v>5.1920000000000002</v>
      </c>
      <c r="S2475">
        <v>0.03</v>
      </c>
      <c r="T2475">
        <v>2.4E-2</v>
      </c>
      <c r="U2475">
        <v>2.3E-2</v>
      </c>
      <c r="V2475">
        <v>2.3E-2</v>
      </c>
      <c r="W2475">
        <v>0</v>
      </c>
      <c r="X2475" t="s">
        <v>188</v>
      </c>
      <c r="Y2475" t="s">
        <v>89</v>
      </c>
      <c r="Z2475" t="s">
        <v>207</v>
      </c>
    </row>
    <row r="2476" spans="1:26" x14ac:dyDescent="0.25">
      <c r="A2476" s="147">
        <v>3734</v>
      </c>
      <c r="B2476" s="25">
        <v>43068</v>
      </c>
      <c r="C2476" t="s">
        <v>301</v>
      </c>
      <c r="D2476">
        <v>70</v>
      </c>
      <c r="E2476">
        <v>45</v>
      </c>
      <c r="F2476" t="s">
        <v>187</v>
      </c>
      <c r="G2476">
        <v>916148</v>
      </c>
      <c r="H2476">
        <v>13160</v>
      </c>
      <c r="I2476">
        <v>36.1</v>
      </c>
      <c r="J2476">
        <v>83</v>
      </c>
      <c r="K2476">
        <v>83</v>
      </c>
      <c r="L2476">
        <v>34</v>
      </c>
      <c r="M2476">
        <v>0.85498489425981872</v>
      </c>
      <c r="N2476">
        <v>4.1936</v>
      </c>
      <c r="O2476">
        <v>4.7862999999999998</v>
      </c>
      <c r="P2476">
        <v>0.155</v>
      </c>
      <c r="Q2476">
        <v>0.17399999999999999</v>
      </c>
      <c r="R2476">
        <v>5.1920000000000002</v>
      </c>
      <c r="S2476">
        <v>1.9E-2</v>
      </c>
      <c r="T2476">
        <v>1.9E-2</v>
      </c>
      <c r="U2476">
        <v>1.6E-2</v>
      </c>
      <c r="V2476">
        <v>1.6E-2</v>
      </c>
      <c r="W2476">
        <v>0</v>
      </c>
      <c r="X2476" t="s">
        <v>188</v>
      </c>
      <c r="Y2476" t="s">
        <v>89</v>
      </c>
      <c r="Z2476" t="s">
        <v>207</v>
      </c>
    </row>
    <row r="2477" spans="1:26" x14ac:dyDescent="0.25">
      <c r="A2477" s="147">
        <v>3733</v>
      </c>
      <c r="B2477" s="25">
        <v>43068</v>
      </c>
      <c r="C2477" t="s">
        <v>229</v>
      </c>
      <c r="D2477">
        <v>70</v>
      </c>
      <c r="E2477">
        <v>45</v>
      </c>
      <c r="F2477" t="s">
        <v>193</v>
      </c>
      <c r="G2477">
        <v>625212</v>
      </c>
      <c r="H2477">
        <v>13160</v>
      </c>
      <c r="I2477">
        <v>22.5</v>
      </c>
      <c r="J2477">
        <v>94</v>
      </c>
      <c r="K2477">
        <v>94</v>
      </c>
      <c r="L2477">
        <v>20</v>
      </c>
      <c r="M2477">
        <v>0.93399339933993397</v>
      </c>
      <c r="N2477">
        <v>5.2107000000000001</v>
      </c>
      <c r="O2477">
        <v>4.74</v>
      </c>
      <c r="P2477">
        <v>0.45600000000000002</v>
      </c>
      <c r="Q2477">
        <v>0.50700000000000001</v>
      </c>
      <c r="R2477">
        <v>5.1920000000000002</v>
      </c>
      <c r="S2477">
        <v>4.4999999999999998E-2</v>
      </c>
      <c r="T2477">
        <v>5.6000000000000001E-2</v>
      </c>
      <c r="U2477">
        <v>4.7E-2</v>
      </c>
      <c r="V2477">
        <v>4.7E-2</v>
      </c>
      <c r="W2477">
        <v>0</v>
      </c>
      <c r="X2477" t="s">
        <v>188</v>
      </c>
      <c r="Y2477" t="s">
        <v>89</v>
      </c>
      <c r="Z2477" t="s">
        <v>207</v>
      </c>
    </row>
    <row r="2478" spans="1:26" x14ac:dyDescent="0.25">
      <c r="A2478" s="147">
        <v>3732</v>
      </c>
      <c r="B2478" s="25">
        <v>43068</v>
      </c>
      <c r="C2478" t="s">
        <v>400</v>
      </c>
      <c r="D2478">
        <v>70</v>
      </c>
      <c r="E2478">
        <v>45</v>
      </c>
      <c r="F2478" t="s">
        <v>193</v>
      </c>
      <c r="G2478">
        <v>625212</v>
      </c>
      <c r="H2478">
        <v>13160</v>
      </c>
      <c r="I2478">
        <v>22.9</v>
      </c>
      <c r="J2478">
        <v>94</v>
      </c>
      <c r="K2478">
        <v>94</v>
      </c>
      <c r="L2478">
        <v>20.399999999999999</v>
      </c>
      <c r="M2478">
        <v>0.93153390388413426</v>
      </c>
      <c r="N2478">
        <v>5.0669000000000004</v>
      </c>
      <c r="O2478">
        <v>4.2862999999999998</v>
      </c>
      <c r="P2478">
        <v>0.47699999999999998</v>
      </c>
      <c r="Q2478">
        <v>0.50600000000000001</v>
      </c>
      <c r="R2478">
        <v>5.1920000000000002</v>
      </c>
      <c r="S2478">
        <v>4.9000000000000002E-2</v>
      </c>
      <c r="T2478">
        <v>6.0999999999999999E-2</v>
      </c>
      <c r="U2478">
        <v>5.0999999999999997E-2</v>
      </c>
      <c r="V2478">
        <v>5.0999999999999997E-2</v>
      </c>
      <c r="W2478">
        <v>0</v>
      </c>
      <c r="X2478" t="s">
        <v>188</v>
      </c>
      <c r="Y2478" t="s">
        <v>89</v>
      </c>
      <c r="Z2478" t="s">
        <v>207</v>
      </c>
    </row>
    <row r="2479" spans="1:26" x14ac:dyDescent="0.25">
      <c r="A2479" s="147">
        <v>3731</v>
      </c>
      <c r="B2479" s="25">
        <v>43068</v>
      </c>
      <c r="C2479" t="s">
        <v>484</v>
      </c>
      <c r="D2479">
        <v>70</v>
      </c>
      <c r="E2479">
        <v>45</v>
      </c>
      <c r="F2479" t="s">
        <v>193</v>
      </c>
      <c r="G2479">
        <v>625212</v>
      </c>
      <c r="H2479">
        <v>13160</v>
      </c>
      <c r="I2479">
        <v>22.1</v>
      </c>
      <c r="J2479">
        <v>91</v>
      </c>
      <c r="K2479">
        <v>91</v>
      </c>
      <c r="L2479">
        <v>19.899999999999999</v>
      </c>
      <c r="M2479">
        <v>0.93461030383091148</v>
      </c>
      <c r="N2479">
        <v>4.6692</v>
      </c>
      <c r="O2479">
        <v>4.7403000000000004</v>
      </c>
      <c r="P2479">
        <v>0.42899999999999999</v>
      </c>
      <c r="Q2479">
        <v>0.5</v>
      </c>
      <c r="R2479">
        <v>5.1920000000000002</v>
      </c>
      <c r="S2479">
        <v>4.8000000000000001E-2</v>
      </c>
      <c r="T2479">
        <v>5.5E-2</v>
      </c>
      <c r="U2479">
        <v>4.8000000000000001E-2</v>
      </c>
      <c r="V2479">
        <v>4.8000000000000001E-2</v>
      </c>
      <c r="W2479">
        <v>0</v>
      </c>
      <c r="X2479" t="s">
        <v>188</v>
      </c>
      <c r="Y2479" t="s">
        <v>89</v>
      </c>
      <c r="Z2479" t="s">
        <v>207</v>
      </c>
    </row>
    <row r="2480" spans="1:26" x14ac:dyDescent="0.25">
      <c r="A2480" s="147">
        <v>3730</v>
      </c>
      <c r="B2480" s="25">
        <v>43068</v>
      </c>
      <c r="C2480" t="s">
        <v>214</v>
      </c>
      <c r="D2480">
        <v>70</v>
      </c>
      <c r="E2480">
        <v>45</v>
      </c>
      <c r="F2480" t="s">
        <v>193</v>
      </c>
      <c r="G2480">
        <v>625212</v>
      </c>
      <c r="H2480">
        <v>13160</v>
      </c>
      <c r="I2480">
        <v>22.2</v>
      </c>
      <c r="J2480">
        <v>90</v>
      </c>
      <c r="K2480">
        <v>90</v>
      </c>
      <c r="L2480">
        <v>20</v>
      </c>
      <c r="M2480">
        <v>0.93399339933993397</v>
      </c>
      <c r="N2480">
        <v>4.5899000000000001</v>
      </c>
      <c r="O2480">
        <v>4.7018000000000004</v>
      </c>
      <c r="P2480">
        <v>0.68300000000000005</v>
      </c>
      <c r="Q2480">
        <v>0.72199999999999998</v>
      </c>
      <c r="R2480">
        <v>5.1920000000000002</v>
      </c>
      <c r="S2480">
        <v>7.6999999999999999E-2</v>
      </c>
      <c r="T2480">
        <v>0.08</v>
      </c>
      <c r="U2480">
        <v>7.2999999999999995E-2</v>
      </c>
      <c r="V2480">
        <v>7.2999999999999995E-2</v>
      </c>
      <c r="W2480">
        <v>0</v>
      </c>
      <c r="X2480" t="s">
        <v>188</v>
      </c>
      <c r="Y2480" t="s">
        <v>89</v>
      </c>
      <c r="Z2480" t="s">
        <v>207</v>
      </c>
    </row>
    <row r="2481" spans="1:26" x14ac:dyDescent="0.25">
      <c r="A2481" s="147">
        <v>3729</v>
      </c>
      <c r="B2481" s="25">
        <v>43068</v>
      </c>
      <c r="C2481" t="s">
        <v>925</v>
      </c>
      <c r="D2481">
        <v>70</v>
      </c>
      <c r="E2481">
        <v>45</v>
      </c>
      <c r="F2481" t="s">
        <v>193</v>
      </c>
      <c r="G2481">
        <v>625212</v>
      </c>
      <c r="H2481">
        <v>13160</v>
      </c>
      <c r="I2481">
        <v>22.6</v>
      </c>
      <c r="J2481">
        <v>91</v>
      </c>
      <c r="K2481">
        <v>91</v>
      </c>
      <c r="L2481">
        <v>20.3</v>
      </c>
      <c r="M2481">
        <v>0.9321475625823451</v>
      </c>
      <c r="N2481">
        <v>4.1936</v>
      </c>
      <c r="O2481">
        <v>4.2854999999999999</v>
      </c>
      <c r="P2481">
        <v>0.59299999999999997</v>
      </c>
      <c r="Q2481">
        <v>0.56599999999999995</v>
      </c>
      <c r="R2481">
        <v>5.1920000000000002</v>
      </c>
      <c r="S2481">
        <v>7.2999999999999995E-2</v>
      </c>
      <c r="T2481">
        <v>6.9000000000000006E-2</v>
      </c>
      <c r="U2481">
        <v>6.6000000000000003E-2</v>
      </c>
      <c r="V2481">
        <v>6.6000000000000003E-2</v>
      </c>
      <c r="W2481">
        <v>0</v>
      </c>
      <c r="X2481" t="s">
        <v>188</v>
      </c>
      <c r="Y2481" t="s">
        <v>89</v>
      </c>
      <c r="Z2481" t="s">
        <v>207</v>
      </c>
    </row>
    <row r="2482" spans="1:26" x14ac:dyDescent="0.25">
      <c r="A2482" s="147">
        <v>3728</v>
      </c>
      <c r="B2482" s="25">
        <v>43068</v>
      </c>
      <c r="C2482" t="s">
        <v>379</v>
      </c>
      <c r="D2482">
        <v>70</v>
      </c>
      <c r="E2482">
        <v>45</v>
      </c>
      <c r="F2482" t="s">
        <v>193</v>
      </c>
      <c r="G2482">
        <v>625212</v>
      </c>
      <c r="H2482">
        <v>13160</v>
      </c>
      <c r="I2482">
        <v>22.4</v>
      </c>
      <c r="J2482">
        <v>92</v>
      </c>
      <c r="K2482">
        <v>92</v>
      </c>
      <c r="L2482">
        <v>20.100000000000001</v>
      </c>
      <c r="M2482">
        <v>0.9333773087071241</v>
      </c>
      <c r="N2482">
        <v>4.7103999999999999</v>
      </c>
      <c r="O2482">
        <v>5.0210999999999997</v>
      </c>
      <c r="P2482">
        <v>0.51400000000000001</v>
      </c>
      <c r="Q2482">
        <v>0.55500000000000005</v>
      </c>
      <c r="R2482">
        <v>5.1920000000000002</v>
      </c>
      <c r="S2482">
        <v>5.7000000000000002E-2</v>
      </c>
      <c r="T2482">
        <v>5.7000000000000002E-2</v>
      </c>
      <c r="U2482">
        <v>5.2999999999999999E-2</v>
      </c>
      <c r="V2482">
        <v>5.2999999999999999E-2</v>
      </c>
      <c r="W2482">
        <v>0</v>
      </c>
      <c r="X2482" t="s">
        <v>188</v>
      </c>
      <c r="Y2482" t="s">
        <v>89</v>
      </c>
      <c r="Z2482" t="s">
        <v>207</v>
      </c>
    </row>
    <row r="2483" spans="1:26" x14ac:dyDescent="0.25">
      <c r="A2483" s="147">
        <v>3727</v>
      </c>
      <c r="B2483" s="25">
        <v>43067</v>
      </c>
      <c r="C2483" t="s">
        <v>236</v>
      </c>
      <c r="D2483">
        <v>72</v>
      </c>
      <c r="E2483">
        <v>50</v>
      </c>
      <c r="F2483" t="s">
        <v>187</v>
      </c>
      <c r="G2483">
        <v>916148</v>
      </c>
      <c r="H2483">
        <v>13160</v>
      </c>
      <c r="I2483">
        <v>36</v>
      </c>
      <c r="J2483">
        <v>82</v>
      </c>
      <c r="K2483">
        <v>82</v>
      </c>
      <c r="L2483">
        <v>34</v>
      </c>
      <c r="M2483">
        <v>0.85498489425981872</v>
      </c>
      <c r="N2483">
        <v>5.0871000000000004</v>
      </c>
      <c r="O2483">
        <v>4.1963999999999997</v>
      </c>
      <c r="P2483">
        <v>0.31</v>
      </c>
      <c r="Q2483">
        <v>0.28699999999999998</v>
      </c>
      <c r="R2483">
        <v>5.2013999999999996</v>
      </c>
      <c r="S2483">
        <v>3.2000000000000001E-2</v>
      </c>
      <c r="T2483">
        <v>3.5999999999999997E-2</v>
      </c>
      <c r="U2483">
        <v>2.9000000000000001E-2</v>
      </c>
      <c r="V2483">
        <v>2.9000000000000001E-2</v>
      </c>
      <c r="W2483">
        <v>0</v>
      </c>
      <c r="X2483" t="s">
        <v>188</v>
      </c>
      <c r="Y2483" t="s">
        <v>89</v>
      </c>
      <c r="Z2483" t="s">
        <v>207</v>
      </c>
    </row>
    <row r="2484" spans="1:26" x14ac:dyDescent="0.25">
      <c r="A2484" s="147">
        <v>3726</v>
      </c>
      <c r="B2484" s="25">
        <v>43067</v>
      </c>
      <c r="C2484" t="s">
        <v>216</v>
      </c>
      <c r="D2484">
        <v>72</v>
      </c>
      <c r="E2484">
        <v>50</v>
      </c>
      <c r="F2484" t="s">
        <v>187</v>
      </c>
      <c r="G2484">
        <v>916148</v>
      </c>
      <c r="H2484">
        <v>13160</v>
      </c>
      <c r="I2484">
        <v>36</v>
      </c>
      <c r="J2484">
        <v>83</v>
      </c>
      <c r="K2484">
        <v>83</v>
      </c>
      <c r="L2484">
        <v>33.9</v>
      </c>
      <c r="M2484">
        <v>0.8555018137847642</v>
      </c>
      <c r="N2484">
        <v>4.9267000000000003</v>
      </c>
      <c r="O2484">
        <v>5.1173999999999999</v>
      </c>
      <c r="P2484">
        <v>0.36599999999999999</v>
      </c>
      <c r="Q2484">
        <v>0.34799999999999998</v>
      </c>
      <c r="R2484">
        <v>5.2013999999999996</v>
      </c>
      <c r="S2484">
        <v>3.9E-2</v>
      </c>
      <c r="T2484">
        <v>3.5000000000000003E-2</v>
      </c>
      <c r="U2484">
        <v>3.2000000000000001E-2</v>
      </c>
      <c r="V2484">
        <v>3.2000000000000001E-2</v>
      </c>
      <c r="W2484">
        <v>0</v>
      </c>
      <c r="X2484" t="s">
        <v>188</v>
      </c>
      <c r="Y2484" t="s">
        <v>89</v>
      </c>
      <c r="Z2484" t="s">
        <v>207</v>
      </c>
    </row>
    <row r="2485" spans="1:26" x14ac:dyDescent="0.25">
      <c r="A2485" s="147">
        <v>3725</v>
      </c>
      <c r="B2485" s="25">
        <v>43067</v>
      </c>
      <c r="C2485" t="s">
        <v>327</v>
      </c>
      <c r="D2485">
        <v>72</v>
      </c>
      <c r="E2485">
        <v>50</v>
      </c>
      <c r="F2485" t="s">
        <v>187</v>
      </c>
      <c r="G2485">
        <v>916148</v>
      </c>
      <c r="H2485">
        <v>13160</v>
      </c>
      <c r="I2485">
        <v>36.299999999999997</v>
      </c>
      <c r="J2485">
        <v>84</v>
      </c>
      <c r="K2485">
        <v>84</v>
      </c>
      <c r="L2485">
        <v>34.1</v>
      </c>
      <c r="M2485">
        <v>0.85446859903381644</v>
      </c>
      <c r="N2485">
        <v>4.1106999999999996</v>
      </c>
      <c r="O2485">
        <v>4.3067000000000002</v>
      </c>
      <c r="P2485">
        <v>0.217</v>
      </c>
      <c r="Q2485">
        <v>0.23599999999999999</v>
      </c>
      <c r="R2485">
        <v>5.2013999999999996</v>
      </c>
      <c r="S2485">
        <v>2.7E-2</v>
      </c>
      <c r="T2485">
        <v>2.9000000000000001E-2</v>
      </c>
      <c r="U2485">
        <v>2.4E-2</v>
      </c>
      <c r="V2485">
        <v>2.4E-2</v>
      </c>
      <c r="W2485">
        <v>0</v>
      </c>
      <c r="X2485" t="s">
        <v>188</v>
      </c>
      <c r="Y2485" t="s">
        <v>89</v>
      </c>
      <c r="Z2485" t="s">
        <v>207</v>
      </c>
    </row>
    <row r="2486" spans="1:26" s="198" customFormat="1" x14ac:dyDescent="0.25">
      <c r="A2486" s="196">
        <v>3724</v>
      </c>
      <c r="B2486" s="197">
        <v>43067</v>
      </c>
      <c r="C2486" s="198" t="s">
        <v>304</v>
      </c>
      <c r="D2486" s="198">
        <v>72</v>
      </c>
      <c r="E2486" s="198">
        <v>50</v>
      </c>
      <c r="F2486" s="198" t="s">
        <v>187</v>
      </c>
      <c r="G2486" s="198">
        <v>916148</v>
      </c>
      <c r="H2486" s="198">
        <v>13160</v>
      </c>
      <c r="I2486" s="198">
        <v>35.9</v>
      </c>
      <c r="J2486" s="198">
        <v>81</v>
      </c>
      <c r="K2486" s="198">
        <v>81</v>
      </c>
      <c r="L2486" s="198">
        <v>34</v>
      </c>
      <c r="M2486" s="198">
        <v>0.85498489425981872</v>
      </c>
      <c r="N2486" s="198">
        <v>4.9271000000000003</v>
      </c>
      <c r="O2486" s="198">
        <v>5.0366</v>
      </c>
      <c r="P2486" s="198">
        <v>0.20499999999999999</v>
      </c>
      <c r="Q2486" s="198">
        <v>0.19600000000000001</v>
      </c>
      <c r="R2486" s="198">
        <v>5.2013999999999996</v>
      </c>
      <c r="S2486" s="198">
        <v>2.1999999999999999E-2</v>
      </c>
      <c r="T2486" s="198">
        <v>0.02</v>
      </c>
      <c r="U2486" s="198">
        <v>1.7999999999999999E-2</v>
      </c>
      <c r="V2486" s="198">
        <v>1.7999999999999999E-2</v>
      </c>
      <c r="W2486" s="198">
        <v>0</v>
      </c>
      <c r="X2486" s="198" t="s">
        <v>188</v>
      </c>
      <c r="Y2486" s="198" t="s">
        <v>89</v>
      </c>
      <c r="Z2486" s="198" t="s">
        <v>207</v>
      </c>
    </row>
    <row r="2487" spans="1:26" x14ac:dyDescent="0.25">
      <c r="A2487" s="147">
        <v>3723</v>
      </c>
      <c r="B2487" s="25">
        <v>43067</v>
      </c>
      <c r="C2487" t="s">
        <v>435</v>
      </c>
      <c r="D2487">
        <v>70</v>
      </c>
      <c r="E2487">
        <v>50</v>
      </c>
      <c r="F2487" t="s">
        <v>193</v>
      </c>
      <c r="G2487">
        <v>625212</v>
      </c>
      <c r="H2487">
        <v>13160</v>
      </c>
      <c r="I2487">
        <v>23</v>
      </c>
      <c r="J2487">
        <v>92</v>
      </c>
      <c r="K2487">
        <v>92</v>
      </c>
      <c r="L2487">
        <v>20.7</v>
      </c>
      <c r="M2487">
        <v>0.92969776609724053</v>
      </c>
      <c r="N2487">
        <v>4.9038000000000004</v>
      </c>
      <c r="O2487">
        <v>4.7811000000000003</v>
      </c>
      <c r="P2487">
        <v>0.441</v>
      </c>
      <c r="Q2487">
        <v>0.48299999999999998</v>
      </c>
      <c r="R2487">
        <v>5.2013999999999996</v>
      </c>
      <c r="S2487">
        <v>4.7E-2</v>
      </c>
      <c r="T2487">
        <v>5.2999999999999999E-2</v>
      </c>
      <c r="U2487">
        <v>4.5999999999999999E-2</v>
      </c>
      <c r="V2487">
        <v>4.5999999999999999E-2</v>
      </c>
      <c r="W2487">
        <v>0</v>
      </c>
      <c r="X2487" t="s">
        <v>188</v>
      </c>
      <c r="Y2487" t="s">
        <v>89</v>
      </c>
      <c r="Z2487" t="s">
        <v>207</v>
      </c>
    </row>
    <row r="2488" spans="1:26" x14ac:dyDescent="0.25">
      <c r="A2488" s="147">
        <v>3722</v>
      </c>
      <c r="B2488" s="25">
        <v>43067</v>
      </c>
      <c r="C2488" t="s">
        <v>776</v>
      </c>
      <c r="D2488">
        <v>74</v>
      </c>
      <c r="E2488">
        <v>50</v>
      </c>
      <c r="F2488" t="s">
        <v>193</v>
      </c>
      <c r="G2488">
        <v>625212</v>
      </c>
      <c r="H2488">
        <v>13160</v>
      </c>
      <c r="I2488">
        <v>22.3</v>
      </c>
      <c r="J2488">
        <v>93</v>
      </c>
      <c r="K2488">
        <v>93</v>
      </c>
      <c r="L2488">
        <v>19.899999999999999</v>
      </c>
      <c r="M2488">
        <v>0.93461030383091148</v>
      </c>
      <c r="N2488">
        <v>4.0987999999999998</v>
      </c>
      <c r="O2488">
        <v>4.5730000000000004</v>
      </c>
      <c r="P2488">
        <v>0.66900000000000004</v>
      </c>
      <c r="Q2488">
        <v>0.73199999999999998</v>
      </c>
      <c r="R2488">
        <v>5.2013999999999996</v>
      </c>
      <c r="S2488">
        <v>8.5000000000000006E-2</v>
      </c>
      <c r="T2488">
        <v>8.3000000000000004E-2</v>
      </c>
      <c r="U2488">
        <v>7.9000000000000001E-2</v>
      </c>
      <c r="V2488">
        <v>7.9000000000000001E-2</v>
      </c>
      <c r="W2488">
        <v>0</v>
      </c>
      <c r="X2488" t="s">
        <v>188</v>
      </c>
      <c r="Y2488" t="s">
        <v>89</v>
      </c>
      <c r="Z2488" t="s">
        <v>207</v>
      </c>
    </row>
    <row r="2489" spans="1:26" x14ac:dyDescent="0.25">
      <c r="A2489" s="147">
        <v>3721</v>
      </c>
      <c r="B2489" s="25">
        <v>43067</v>
      </c>
      <c r="C2489" t="s">
        <v>288</v>
      </c>
      <c r="D2489">
        <v>72</v>
      </c>
      <c r="E2489">
        <v>50</v>
      </c>
      <c r="F2489" t="s">
        <v>193</v>
      </c>
      <c r="G2489">
        <v>625212</v>
      </c>
      <c r="H2489">
        <v>13160</v>
      </c>
      <c r="I2489">
        <v>21.8</v>
      </c>
      <c r="J2489">
        <v>91</v>
      </c>
      <c r="K2489">
        <v>91</v>
      </c>
      <c r="L2489">
        <v>19.600000000000001</v>
      </c>
      <c r="M2489">
        <v>0.93646591661151557</v>
      </c>
      <c r="N2489">
        <v>5.0227000000000004</v>
      </c>
      <c r="O2489">
        <v>4.7633000000000001</v>
      </c>
      <c r="P2489">
        <v>0.51400000000000001</v>
      </c>
      <c r="Q2489">
        <v>0.56699999999999995</v>
      </c>
      <c r="R2489">
        <v>5.2013999999999996</v>
      </c>
      <c r="S2489">
        <v>5.2999999999999999E-2</v>
      </c>
      <c r="T2489">
        <v>6.2E-2</v>
      </c>
      <c r="U2489">
        <v>5.3999999999999999E-2</v>
      </c>
      <c r="V2489">
        <v>5.3999999999999999E-2</v>
      </c>
      <c r="W2489">
        <v>0</v>
      </c>
      <c r="X2489" t="s">
        <v>188</v>
      </c>
      <c r="Y2489" t="s">
        <v>89</v>
      </c>
      <c r="Z2489" t="s">
        <v>207</v>
      </c>
    </row>
    <row r="2490" spans="1:26" x14ac:dyDescent="0.25">
      <c r="A2490" s="147">
        <v>3720</v>
      </c>
      <c r="B2490" s="25">
        <v>43067</v>
      </c>
      <c r="C2490" t="s">
        <v>350</v>
      </c>
      <c r="D2490">
        <v>72</v>
      </c>
      <c r="E2490">
        <v>50</v>
      </c>
      <c r="F2490" t="s">
        <v>193</v>
      </c>
      <c r="G2490">
        <v>625212</v>
      </c>
      <c r="H2490">
        <v>13160</v>
      </c>
      <c r="I2490">
        <v>22.5</v>
      </c>
      <c r="J2490">
        <v>93</v>
      </c>
      <c r="K2490">
        <v>93</v>
      </c>
      <c r="L2490">
        <v>20.100000000000001</v>
      </c>
      <c r="M2490">
        <v>0.9333773087071241</v>
      </c>
      <c r="N2490">
        <v>5.0321999999999996</v>
      </c>
      <c r="O2490">
        <v>4.6528</v>
      </c>
      <c r="P2490">
        <v>0.63900000000000001</v>
      </c>
      <c r="Q2490">
        <v>0.60299999999999998</v>
      </c>
      <c r="R2490">
        <v>5.2013999999999996</v>
      </c>
      <c r="S2490">
        <v>6.6000000000000003E-2</v>
      </c>
      <c r="T2490">
        <v>6.7000000000000004E-2</v>
      </c>
      <c r="U2490">
        <v>6.2E-2</v>
      </c>
      <c r="V2490">
        <v>6.2E-2</v>
      </c>
      <c r="W2490">
        <v>0</v>
      </c>
      <c r="X2490" t="s">
        <v>188</v>
      </c>
      <c r="Y2490" t="s">
        <v>89</v>
      </c>
      <c r="Z2490" t="s">
        <v>207</v>
      </c>
    </row>
    <row r="2491" spans="1:26" x14ac:dyDescent="0.25">
      <c r="A2491" s="147">
        <v>3719</v>
      </c>
      <c r="B2491" s="25">
        <v>43067</v>
      </c>
      <c r="C2491" t="s">
        <v>314</v>
      </c>
      <c r="D2491">
        <v>72</v>
      </c>
      <c r="E2491">
        <v>49</v>
      </c>
      <c r="F2491" t="s">
        <v>193</v>
      </c>
      <c r="G2491">
        <v>625212</v>
      </c>
      <c r="H2491">
        <v>13160</v>
      </c>
      <c r="I2491">
        <v>22.3</v>
      </c>
      <c r="J2491">
        <v>92</v>
      </c>
      <c r="K2491">
        <v>92</v>
      </c>
      <c r="L2491">
        <v>20</v>
      </c>
      <c r="M2491">
        <v>0.93399339933993397</v>
      </c>
      <c r="N2491">
        <v>4.7125000000000004</v>
      </c>
      <c r="O2491">
        <v>4.8933</v>
      </c>
      <c r="P2491">
        <v>0.38600000000000001</v>
      </c>
      <c r="Q2491">
        <v>0.41699999999999998</v>
      </c>
      <c r="R2491">
        <v>5.2013999999999996</v>
      </c>
      <c r="S2491">
        <v>4.2999999999999997E-2</v>
      </c>
      <c r="T2491">
        <v>4.3999999999999997E-2</v>
      </c>
      <c r="U2491">
        <v>4.1000000000000002E-2</v>
      </c>
      <c r="V2491">
        <v>4.1000000000000002E-2</v>
      </c>
      <c r="W2491">
        <v>0</v>
      </c>
      <c r="X2491" t="s">
        <v>188</v>
      </c>
      <c r="Y2491" t="s">
        <v>89</v>
      </c>
      <c r="Z2491" t="s">
        <v>207</v>
      </c>
    </row>
    <row r="2492" spans="1:26" x14ac:dyDescent="0.25">
      <c r="A2492" s="147">
        <v>3718</v>
      </c>
      <c r="B2492" s="25">
        <v>43066</v>
      </c>
      <c r="C2492" t="s">
        <v>372</v>
      </c>
      <c r="D2492">
        <v>70</v>
      </c>
      <c r="E2492">
        <v>50</v>
      </c>
      <c r="F2492" t="s">
        <v>187</v>
      </c>
      <c r="G2492">
        <v>916148</v>
      </c>
      <c r="H2492">
        <v>13160</v>
      </c>
      <c r="I2492">
        <v>36.299999999999997</v>
      </c>
      <c r="J2492">
        <v>86</v>
      </c>
      <c r="K2492">
        <v>86</v>
      </c>
      <c r="L2492">
        <v>33.9</v>
      </c>
      <c r="M2492">
        <v>0.8555018137847642</v>
      </c>
      <c r="N2492">
        <v>5.0366</v>
      </c>
      <c r="O2492">
        <v>4.8746999999999998</v>
      </c>
      <c r="P2492">
        <v>0.25600000000000001</v>
      </c>
      <c r="Q2492">
        <v>0.30199999999999999</v>
      </c>
      <c r="R2492">
        <v>5.2925000000000004</v>
      </c>
      <c r="S2492">
        <v>2.7E-2</v>
      </c>
      <c r="T2492">
        <v>3.3000000000000002E-2</v>
      </c>
      <c r="U2492">
        <v>2.5999999999999999E-2</v>
      </c>
      <c r="V2492">
        <v>2.5999999999999999E-2</v>
      </c>
      <c r="W2492">
        <v>0</v>
      </c>
      <c r="X2492" t="s">
        <v>188</v>
      </c>
      <c r="Y2492" t="s">
        <v>89</v>
      </c>
      <c r="Z2492" t="s">
        <v>207</v>
      </c>
    </row>
    <row r="2493" spans="1:26" s="198" customFormat="1" x14ac:dyDescent="0.25">
      <c r="A2493" s="196">
        <v>3717</v>
      </c>
      <c r="B2493" s="197">
        <v>43066</v>
      </c>
      <c r="C2493" s="198" t="s">
        <v>658</v>
      </c>
      <c r="D2493" s="198">
        <v>70</v>
      </c>
      <c r="E2493" s="198">
        <v>50</v>
      </c>
      <c r="F2493" s="198" t="s">
        <v>187</v>
      </c>
      <c r="G2493" s="198">
        <v>916148</v>
      </c>
      <c r="H2493" s="198">
        <v>13160</v>
      </c>
      <c r="I2493" s="198">
        <v>36.4</v>
      </c>
      <c r="J2493" s="198">
        <v>86</v>
      </c>
      <c r="K2493" s="198">
        <v>86</v>
      </c>
      <c r="L2493" s="198">
        <v>34</v>
      </c>
      <c r="M2493" s="198">
        <v>0.85498489425981872</v>
      </c>
      <c r="N2493" s="198">
        <v>4.1106999999999996</v>
      </c>
      <c r="O2493" s="198">
        <v>4.3964999999999996</v>
      </c>
      <c r="P2493" s="198">
        <v>0.16900000000000001</v>
      </c>
      <c r="Q2493" s="198">
        <v>0.19600000000000001</v>
      </c>
      <c r="R2493" s="198">
        <v>5.2925000000000004</v>
      </c>
      <c r="S2493" s="198">
        <v>2.1999999999999999E-2</v>
      </c>
      <c r="T2493" s="198">
        <v>2.4E-2</v>
      </c>
      <c r="U2493" s="198">
        <v>0.02</v>
      </c>
      <c r="V2493" s="198">
        <v>0.02</v>
      </c>
      <c r="W2493" s="198">
        <v>0</v>
      </c>
      <c r="X2493" s="198" t="s">
        <v>188</v>
      </c>
      <c r="Y2493" s="198" t="s">
        <v>89</v>
      </c>
      <c r="Z2493" s="198" t="s">
        <v>207</v>
      </c>
    </row>
    <row r="2494" spans="1:26" s="201" customFormat="1" x14ac:dyDescent="0.25">
      <c r="A2494" s="199">
        <v>3716</v>
      </c>
      <c r="B2494" s="200">
        <v>43066</v>
      </c>
      <c r="C2494" s="201" t="s">
        <v>462</v>
      </c>
      <c r="D2494" s="201">
        <v>70</v>
      </c>
      <c r="E2494" s="201">
        <v>50</v>
      </c>
      <c r="F2494" s="201" t="s">
        <v>187</v>
      </c>
      <c r="G2494" s="201">
        <v>916148</v>
      </c>
      <c r="H2494" s="201">
        <v>13160</v>
      </c>
      <c r="I2494" s="201">
        <v>36.1</v>
      </c>
      <c r="J2494" s="201">
        <v>86</v>
      </c>
      <c r="K2494" s="201">
        <v>86</v>
      </c>
      <c r="L2494" s="201">
        <v>33.799999999999997</v>
      </c>
      <c r="M2494" s="201">
        <v>0.85601935874168178</v>
      </c>
      <c r="N2494" s="201">
        <v>4.7712000000000003</v>
      </c>
      <c r="O2494" s="201">
        <v>5.2107999999999999</v>
      </c>
      <c r="P2494" s="201">
        <v>0.14699999999999999</v>
      </c>
      <c r="Q2494" s="201">
        <v>0.17399999999999999</v>
      </c>
      <c r="R2494" s="201">
        <v>5.2925000000000004</v>
      </c>
      <c r="S2494" s="201">
        <v>1.6E-2</v>
      </c>
      <c r="T2494" s="201">
        <v>1.7999999999999999E-2</v>
      </c>
      <c r="U2494" s="201">
        <v>1.4999999999999999E-2</v>
      </c>
      <c r="V2494" s="201">
        <v>1.4999999999999999E-2</v>
      </c>
      <c r="W2494" s="201">
        <v>0</v>
      </c>
      <c r="X2494" s="201" t="s">
        <v>188</v>
      </c>
      <c r="Y2494" s="201" t="s">
        <v>89</v>
      </c>
      <c r="Z2494" s="201" t="s">
        <v>207</v>
      </c>
    </row>
    <row r="2495" spans="1:26" s="201" customFormat="1" x14ac:dyDescent="0.25">
      <c r="A2495" s="199">
        <v>3715</v>
      </c>
      <c r="B2495" s="200">
        <v>43066</v>
      </c>
      <c r="C2495" s="201" t="s">
        <v>232</v>
      </c>
      <c r="D2495" s="201">
        <v>70</v>
      </c>
      <c r="E2495" s="201">
        <v>50</v>
      </c>
      <c r="F2495" s="201" t="s">
        <v>187</v>
      </c>
      <c r="G2495" s="201">
        <v>916148</v>
      </c>
      <c r="H2495" s="201">
        <v>13160</v>
      </c>
      <c r="I2495" s="201">
        <v>35.799999999999997</v>
      </c>
      <c r="J2495" s="201">
        <v>85</v>
      </c>
      <c r="K2495" s="201">
        <v>85</v>
      </c>
      <c r="L2495" s="201">
        <v>33.6</v>
      </c>
      <c r="M2495" s="201">
        <v>0.85705632949727439</v>
      </c>
      <c r="N2495" s="201">
        <v>4.0865999999999998</v>
      </c>
      <c r="O2495" s="201">
        <v>5.1066000000000003</v>
      </c>
      <c r="P2495" s="201">
        <v>0.188</v>
      </c>
      <c r="Q2495" s="201">
        <v>0.19600000000000001</v>
      </c>
      <c r="R2495" s="201">
        <v>5.2925000000000004</v>
      </c>
      <c r="S2495" s="201">
        <v>2.4E-2</v>
      </c>
      <c r="T2495" s="201">
        <v>0.02</v>
      </c>
      <c r="U2495" s="201">
        <v>1.9E-2</v>
      </c>
      <c r="V2495" s="201">
        <v>1.9E-2</v>
      </c>
      <c r="W2495" s="201">
        <v>0</v>
      </c>
      <c r="X2495" s="201" t="s">
        <v>188</v>
      </c>
      <c r="Y2495" s="201" t="s">
        <v>89</v>
      </c>
      <c r="Z2495" s="201" t="s">
        <v>207</v>
      </c>
    </row>
    <row r="2496" spans="1:26" x14ac:dyDescent="0.25">
      <c r="A2496" s="147">
        <v>3714</v>
      </c>
      <c r="B2496" s="25">
        <v>43066</v>
      </c>
      <c r="C2496" t="s">
        <v>233</v>
      </c>
      <c r="D2496">
        <v>70</v>
      </c>
      <c r="E2496">
        <v>50</v>
      </c>
      <c r="F2496" t="s">
        <v>193</v>
      </c>
      <c r="G2496">
        <v>625212</v>
      </c>
      <c r="H2496">
        <v>13160</v>
      </c>
      <c r="I2496">
        <v>23.3</v>
      </c>
      <c r="J2496">
        <v>93</v>
      </c>
      <c r="K2496">
        <v>93</v>
      </c>
      <c r="L2496">
        <v>20.9</v>
      </c>
      <c r="M2496">
        <v>0.92847769028871385</v>
      </c>
      <c r="N2496">
        <v>4.1070000000000002</v>
      </c>
      <c r="O2496">
        <v>4.8135000000000003</v>
      </c>
      <c r="P2496">
        <v>0.51400000000000001</v>
      </c>
      <c r="Q2496">
        <v>0.53600000000000003</v>
      </c>
      <c r="R2496">
        <v>5.2925000000000004</v>
      </c>
      <c r="S2496">
        <v>6.6000000000000003E-2</v>
      </c>
      <c r="T2496">
        <v>5.8999999999999997E-2</v>
      </c>
      <c r="U2496">
        <v>5.8000000000000003E-2</v>
      </c>
      <c r="V2496">
        <v>5.8000000000000003E-2</v>
      </c>
      <c r="W2496">
        <v>0</v>
      </c>
      <c r="X2496" t="s">
        <v>188</v>
      </c>
      <c r="Y2496" t="s">
        <v>89</v>
      </c>
      <c r="Z2496" t="s">
        <v>207</v>
      </c>
    </row>
    <row r="2497" spans="1:26" s="201" customFormat="1" x14ac:dyDescent="0.25">
      <c r="A2497" s="199">
        <v>3713</v>
      </c>
      <c r="B2497" s="200">
        <v>43066</v>
      </c>
      <c r="C2497" s="201" t="s">
        <v>981</v>
      </c>
      <c r="D2497" s="201">
        <v>70</v>
      </c>
      <c r="E2497" s="201">
        <v>50</v>
      </c>
      <c r="F2497" s="201" t="s">
        <v>193</v>
      </c>
      <c r="G2497" s="201">
        <v>625212</v>
      </c>
      <c r="H2497" s="201">
        <v>13160</v>
      </c>
      <c r="I2497" s="201">
        <v>23.4</v>
      </c>
      <c r="J2497" s="201">
        <v>93</v>
      </c>
      <c r="K2497" s="201">
        <v>93</v>
      </c>
      <c r="L2497" s="201">
        <v>21</v>
      </c>
      <c r="M2497" s="201">
        <v>0.9278688524590164</v>
      </c>
      <c r="N2497" s="201">
        <v>4.7701000000000002</v>
      </c>
      <c r="O2497" s="201">
        <v>4.8525999999999998</v>
      </c>
      <c r="P2497" s="201">
        <v>0.81599999999999995</v>
      </c>
      <c r="Q2497" s="201">
        <v>0.78800000000000003</v>
      </c>
      <c r="R2497" s="201">
        <v>5.2925000000000004</v>
      </c>
      <c r="S2497" s="201">
        <v>9.0999999999999998E-2</v>
      </c>
      <c r="T2497" s="201">
        <v>8.5999999999999993E-2</v>
      </c>
      <c r="U2497" s="201">
        <v>8.2000000000000003E-2</v>
      </c>
      <c r="V2497" s="201">
        <v>8.2000000000000003E-2</v>
      </c>
      <c r="W2497" s="201">
        <v>0</v>
      </c>
      <c r="X2497" s="201" t="s">
        <v>188</v>
      </c>
      <c r="Y2497" s="201" t="s">
        <v>89</v>
      </c>
      <c r="Z2497" s="201" t="s">
        <v>207</v>
      </c>
    </row>
    <row r="2498" spans="1:26" x14ac:dyDescent="0.25">
      <c r="A2498" s="147">
        <v>3712</v>
      </c>
      <c r="B2498" s="25">
        <v>43066</v>
      </c>
      <c r="C2498" t="s">
        <v>929</v>
      </c>
      <c r="D2498">
        <v>69</v>
      </c>
      <c r="E2498">
        <v>50</v>
      </c>
      <c r="F2498" t="s">
        <v>193</v>
      </c>
      <c r="G2498">
        <v>625212</v>
      </c>
      <c r="H2498">
        <v>13160</v>
      </c>
      <c r="I2498">
        <v>22.9</v>
      </c>
      <c r="J2498">
        <v>91</v>
      </c>
      <c r="K2498">
        <v>91</v>
      </c>
      <c r="L2498">
        <v>20.6</v>
      </c>
      <c r="M2498">
        <v>0.93030900723208421</v>
      </c>
      <c r="N2498">
        <v>4.8528000000000002</v>
      </c>
      <c r="O2498">
        <v>4.9600999999999997</v>
      </c>
      <c r="P2498">
        <v>0.51400000000000001</v>
      </c>
      <c r="Q2498">
        <v>0.439</v>
      </c>
      <c r="R2498">
        <v>5.2925000000000004</v>
      </c>
      <c r="S2498">
        <v>5.6000000000000001E-2</v>
      </c>
      <c r="T2498">
        <v>4.7E-2</v>
      </c>
      <c r="U2498">
        <v>4.8000000000000001E-2</v>
      </c>
      <c r="V2498">
        <v>4.8000000000000001E-2</v>
      </c>
      <c r="W2498">
        <v>0</v>
      </c>
      <c r="X2498" t="s">
        <v>188</v>
      </c>
      <c r="Y2498" t="s">
        <v>89</v>
      </c>
      <c r="Z2498" t="s">
        <v>207</v>
      </c>
    </row>
    <row r="2499" spans="1:26" x14ac:dyDescent="0.25">
      <c r="A2499" s="147">
        <v>3711</v>
      </c>
      <c r="B2499" s="25">
        <v>43066</v>
      </c>
      <c r="C2499" t="s">
        <v>387</v>
      </c>
      <c r="D2499">
        <v>70</v>
      </c>
      <c r="E2499">
        <v>49</v>
      </c>
      <c r="F2499" t="s">
        <v>193</v>
      </c>
      <c r="G2499">
        <v>625212</v>
      </c>
      <c r="H2499">
        <v>13160</v>
      </c>
      <c r="I2499">
        <v>22</v>
      </c>
      <c r="J2499">
        <v>92</v>
      </c>
      <c r="K2499">
        <v>92</v>
      </c>
      <c r="L2499">
        <v>19.7</v>
      </c>
      <c r="M2499">
        <v>0.93584656084656093</v>
      </c>
      <c r="N2499">
        <v>4.7824999999999998</v>
      </c>
      <c r="O2499">
        <v>5.0328999999999997</v>
      </c>
      <c r="P2499">
        <v>0.80200000000000005</v>
      </c>
      <c r="Q2499">
        <v>0.755</v>
      </c>
      <c r="R2499">
        <v>5.2925000000000004</v>
      </c>
      <c r="S2499">
        <v>8.8999999999999996E-2</v>
      </c>
      <c r="T2499">
        <v>7.9000000000000001E-2</v>
      </c>
      <c r="U2499">
        <v>7.9000000000000001E-2</v>
      </c>
      <c r="V2499">
        <v>7.9000000000000001E-2</v>
      </c>
      <c r="W2499">
        <v>0</v>
      </c>
      <c r="X2499" t="s">
        <v>188</v>
      </c>
      <c r="Y2499" t="s">
        <v>89</v>
      </c>
      <c r="Z2499" t="s">
        <v>207</v>
      </c>
    </row>
    <row r="2500" spans="1:26" x14ac:dyDescent="0.25">
      <c r="A2500" s="147">
        <v>3710</v>
      </c>
      <c r="B2500" s="25">
        <v>43066</v>
      </c>
      <c r="C2500" t="s">
        <v>980</v>
      </c>
      <c r="D2500">
        <v>69</v>
      </c>
      <c r="E2500">
        <v>50</v>
      </c>
      <c r="F2500" t="s">
        <v>193</v>
      </c>
      <c r="G2500">
        <v>625212</v>
      </c>
      <c r="H2500">
        <v>13160</v>
      </c>
      <c r="I2500">
        <v>21.8</v>
      </c>
      <c r="J2500">
        <v>91</v>
      </c>
      <c r="K2500">
        <v>91</v>
      </c>
      <c r="L2500">
        <v>19.600000000000001</v>
      </c>
      <c r="M2500">
        <v>0.93646591661151557</v>
      </c>
      <c r="N2500">
        <v>5.0326000000000004</v>
      </c>
      <c r="O2500">
        <v>4.9633000000000003</v>
      </c>
      <c r="P2500">
        <v>0.65800000000000003</v>
      </c>
      <c r="Q2500">
        <v>0.628</v>
      </c>
      <c r="R2500">
        <v>5.2925000000000004</v>
      </c>
      <c r="S2500">
        <v>6.9000000000000006E-2</v>
      </c>
      <c r="T2500">
        <v>6.7000000000000004E-2</v>
      </c>
      <c r="U2500">
        <v>6.4000000000000001E-2</v>
      </c>
      <c r="V2500">
        <v>6.4000000000000001E-2</v>
      </c>
      <c r="W2500">
        <v>0</v>
      </c>
      <c r="X2500" t="s">
        <v>188</v>
      </c>
      <c r="Y2500" t="s">
        <v>89</v>
      </c>
      <c r="Z2500" t="s">
        <v>207</v>
      </c>
    </row>
    <row r="2501" spans="1:26" x14ac:dyDescent="0.25">
      <c r="A2501" s="147">
        <v>3709</v>
      </c>
      <c r="B2501" s="25">
        <v>43066</v>
      </c>
      <c r="C2501" t="s">
        <v>841</v>
      </c>
      <c r="D2501">
        <v>70</v>
      </c>
      <c r="E2501">
        <v>49</v>
      </c>
      <c r="F2501" t="s">
        <v>193</v>
      </c>
      <c r="G2501">
        <v>625212</v>
      </c>
      <c r="H2501">
        <v>13160</v>
      </c>
      <c r="I2501">
        <v>23.4</v>
      </c>
      <c r="J2501">
        <v>92</v>
      </c>
      <c r="K2501">
        <v>92</v>
      </c>
      <c r="L2501">
        <v>21</v>
      </c>
      <c r="M2501">
        <v>0.9278688524590164</v>
      </c>
      <c r="N2501">
        <v>4.2582000000000004</v>
      </c>
      <c r="O2501">
        <v>4.7693000000000003</v>
      </c>
      <c r="P2501">
        <v>0.47599999999999998</v>
      </c>
      <c r="Q2501">
        <v>0.57799999999999996</v>
      </c>
      <c r="R2501">
        <v>5.2925000000000004</v>
      </c>
      <c r="S2501">
        <v>5.8999999999999997E-2</v>
      </c>
      <c r="T2501">
        <v>6.4000000000000001E-2</v>
      </c>
      <c r="U2501">
        <v>5.7000000000000002E-2</v>
      </c>
      <c r="V2501">
        <v>5.7000000000000002E-2</v>
      </c>
      <c r="W2501">
        <v>0</v>
      </c>
      <c r="X2501" t="s">
        <v>979</v>
      </c>
      <c r="Y2501" t="s">
        <v>89</v>
      </c>
      <c r="Z2501" t="s">
        <v>207</v>
      </c>
    </row>
    <row r="2502" spans="1:26" x14ac:dyDescent="0.25">
      <c r="A2502" s="147">
        <v>3708</v>
      </c>
      <c r="B2502" s="25">
        <v>43065</v>
      </c>
      <c r="C2502" t="s">
        <v>476</v>
      </c>
      <c r="D2502">
        <v>69</v>
      </c>
      <c r="E2502">
        <v>50</v>
      </c>
      <c r="F2502" t="s">
        <v>187</v>
      </c>
      <c r="G2502">
        <v>916148</v>
      </c>
      <c r="H2502">
        <v>13160</v>
      </c>
      <c r="I2502">
        <v>35.700000000000003</v>
      </c>
      <c r="J2502">
        <v>82</v>
      </c>
      <c r="K2502">
        <v>82</v>
      </c>
      <c r="L2502">
        <v>33.700000000000003</v>
      </c>
      <c r="M2502">
        <v>0.85653753026634394</v>
      </c>
      <c r="N2502">
        <v>4.0921000000000003</v>
      </c>
      <c r="O2502">
        <v>5.0476999999999999</v>
      </c>
      <c r="P2502">
        <v>0.214</v>
      </c>
      <c r="Q2502">
        <v>0.19900000000000001</v>
      </c>
      <c r="R2502">
        <v>5.0983999999999998</v>
      </c>
      <c r="S2502">
        <v>2.7E-2</v>
      </c>
      <c r="T2502">
        <v>0.02</v>
      </c>
      <c r="U2502">
        <v>0.02</v>
      </c>
      <c r="V2502">
        <v>0.02</v>
      </c>
      <c r="W2502">
        <v>0</v>
      </c>
      <c r="X2502" t="s">
        <v>188</v>
      </c>
      <c r="Y2502" t="s">
        <v>89</v>
      </c>
      <c r="Z2502" t="s">
        <v>207</v>
      </c>
    </row>
    <row r="2503" spans="1:26" x14ac:dyDescent="0.25">
      <c r="A2503" s="147">
        <v>3707</v>
      </c>
      <c r="B2503" s="25">
        <v>43065</v>
      </c>
      <c r="C2503" t="s">
        <v>978</v>
      </c>
      <c r="D2503">
        <v>69</v>
      </c>
      <c r="E2503">
        <v>50</v>
      </c>
      <c r="F2503" t="s">
        <v>193</v>
      </c>
      <c r="G2503">
        <v>625212</v>
      </c>
      <c r="H2503">
        <v>13160</v>
      </c>
      <c r="I2503">
        <v>21.5</v>
      </c>
      <c r="J2503">
        <v>86</v>
      </c>
      <c r="K2503">
        <v>86</v>
      </c>
      <c r="L2503">
        <v>19.600000000000001</v>
      </c>
      <c r="M2503">
        <v>0.93646591661151557</v>
      </c>
      <c r="N2503">
        <v>4.3692000000000002</v>
      </c>
      <c r="O2503">
        <v>5.032</v>
      </c>
      <c r="P2503">
        <v>0.68300000000000005</v>
      </c>
      <c r="Q2503">
        <v>0.7</v>
      </c>
      <c r="R2503">
        <v>5.0983999999999998</v>
      </c>
      <c r="S2503">
        <v>0.08</v>
      </c>
      <c r="T2503">
        <v>7.0999999999999994E-2</v>
      </c>
      <c r="U2503">
        <v>7.0999999999999994E-2</v>
      </c>
      <c r="V2503">
        <v>7.0999999999999994E-2</v>
      </c>
      <c r="W2503">
        <v>0</v>
      </c>
      <c r="X2503" t="s">
        <v>188</v>
      </c>
      <c r="Y2503" t="s">
        <v>89</v>
      </c>
      <c r="Z2503" t="s">
        <v>207</v>
      </c>
    </row>
    <row r="2504" spans="1:26" x14ac:dyDescent="0.25">
      <c r="A2504" s="147">
        <v>3706</v>
      </c>
      <c r="B2504" s="25">
        <v>43065</v>
      </c>
      <c r="C2504" t="s">
        <v>229</v>
      </c>
      <c r="D2504">
        <v>69</v>
      </c>
      <c r="E2504">
        <v>50</v>
      </c>
      <c r="F2504" t="s">
        <v>193</v>
      </c>
      <c r="G2504">
        <v>625212</v>
      </c>
      <c r="H2504">
        <v>13160</v>
      </c>
      <c r="I2504">
        <v>21.8</v>
      </c>
      <c r="J2504">
        <v>90</v>
      </c>
      <c r="K2504">
        <v>90</v>
      </c>
      <c r="L2504">
        <v>19.600000000000001</v>
      </c>
      <c r="M2504">
        <v>0.93646591661151557</v>
      </c>
      <c r="N2504">
        <v>4.7107999999999999</v>
      </c>
      <c r="O2504">
        <v>4.9305000000000003</v>
      </c>
      <c r="P2504">
        <v>0.63300000000000001</v>
      </c>
      <c r="Q2504">
        <v>0.66400000000000003</v>
      </c>
      <c r="R2504">
        <v>5.0983999999999998</v>
      </c>
      <c r="S2504">
        <v>6.9000000000000006E-2</v>
      </c>
      <c r="T2504">
        <v>6.9000000000000006E-2</v>
      </c>
      <c r="U2504">
        <v>6.5000000000000002E-2</v>
      </c>
      <c r="V2504">
        <v>6.5000000000000002E-2</v>
      </c>
      <c r="W2504">
        <v>0</v>
      </c>
      <c r="X2504" t="s">
        <v>188</v>
      </c>
      <c r="Y2504" t="s">
        <v>89</v>
      </c>
      <c r="Z2504" t="s">
        <v>207</v>
      </c>
    </row>
    <row r="2505" spans="1:26" x14ac:dyDescent="0.25">
      <c r="A2505" s="147">
        <v>3705</v>
      </c>
      <c r="B2505" s="25">
        <v>43065</v>
      </c>
      <c r="C2505" t="s">
        <v>458</v>
      </c>
      <c r="D2505">
        <v>69</v>
      </c>
      <c r="E2505">
        <v>50</v>
      </c>
      <c r="F2505" t="s">
        <v>193</v>
      </c>
      <c r="G2505">
        <v>625212</v>
      </c>
      <c r="H2505">
        <v>13160</v>
      </c>
      <c r="I2505">
        <v>23</v>
      </c>
      <c r="J2505">
        <v>90</v>
      </c>
      <c r="K2505">
        <v>90</v>
      </c>
      <c r="L2505">
        <v>20.8</v>
      </c>
      <c r="M2505">
        <v>0.92908732764281021</v>
      </c>
      <c r="N2505">
        <v>5.0396000000000001</v>
      </c>
      <c r="O2505">
        <v>4.7103999999999999</v>
      </c>
      <c r="P2505">
        <v>0.59299999999999997</v>
      </c>
      <c r="Q2505">
        <v>0.66</v>
      </c>
      <c r="R2505">
        <v>5.0983999999999998</v>
      </c>
      <c r="S2505">
        <v>0.06</v>
      </c>
      <c r="T2505">
        <v>7.0999999999999994E-2</v>
      </c>
      <c r="U2505">
        <v>6.0999999999999999E-2</v>
      </c>
      <c r="V2505">
        <v>6.0999999999999999E-2</v>
      </c>
      <c r="W2505">
        <v>0</v>
      </c>
      <c r="X2505" t="s">
        <v>188</v>
      </c>
      <c r="Y2505" t="s">
        <v>89</v>
      </c>
      <c r="Z2505" t="s">
        <v>207</v>
      </c>
    </row>
    <row r="2506" spans="1:26" x14ac:dyDescent="0.25">
      <c r="A2506" s="147">
        <v>3704</v>
      </c>
      <c r="B2506" s="25">
        <v>43065</v>
      </c>
      <c r="C2506" t="s">
        <v>289</v>
      </c>
      <c r="D2506">
        <v>69</v>
      </c>
      <c r="E2506">
        <v>50</v>
      </c>
      <c r="F2506" t="s">
        <v>193</v>
      </c>
      <c r="G2506">
        <v>625212</v>
      </c>
      <c r="H2506">
        <v>13160</v>
      </c>
      <c r="I2506">
        <v>21.7</v>
      </c>
      <c r="J2506">
        <v>89</v>
      </c>
      <c r="K2506">
        <v>89</v>
      </c>
      <c r="L2506">
        <v>19.600000000000001</v>
      </c>
      <c r="M2506">
        <v>0.93646591661151557</v>
      </c>
      <c r="N2506">
        <v>4.5869</v>
      </c>
      <c r="O2506">
        <v>5.0477999999999996</v>
      </c>
      <c r="P2506">
        <v>0.68200000000000005</v>
      </c>
      <c r="Q2506">
        <v>0.75800000000000001</v>
      </c>
      <c r="R2506">
        <v>5.0983999999999998</v>
      </c>
      <c r="S2506">
        <v>7.5999999999999998E-2</v>
      </c>
      <c r="T2506">
        <v>7.6999999999999999E-2</v>
      </c>
      <c r="U2506">
        <v>7.1999999999999995E-2</v>
      </c>
      <c r="V2506">
        <v>7.1999999999999995E-2</v>
      </c>
      <c r="W2506">
        <v>0</v>
      </c>
      <c r="X2506" t="s">
        <v>188</v>
      </c>
      <c r="Y2506" t="s">
        <v>89</v>
      </c>
      <c r="Z2506" t="s">
        <v>207</v>
      </c>
    </row>
    <row r="2507" spans="1:26" x14ac:dyDescent="0.25">
      <c r="A2507" s="147">
        <v>3703</v>
      </c>
      <c r="B2507" s="25">
        <v>43065</v>
      </c>
      <c r="C2507" t="s">
        <v>313</v>
      </c>
      <c r="D2507">
        <v>69</v>
      </c>
      <c r="E2507">
        <v>50</v>
      </c>
      <c r="F2507" t="s">
        <v>193</v>
      </c>
      <c r="G2507">
        <v>625212</v>
      </c>
      <c r="H2507">
        <v>13160</v>
      </c>
      <c r="I2507">
        <v>21.5</v>
      </c>
      <c r="J2507">
        <v>88</v>
      </c>
      <c r="K2507">
        <v>88</v>
      </c>
      <c r="L2507">
        <v>19.5</v>
      </c>
      <c r="M2507">
        <v>0.9370860927152318</v>
      </c>
      <c r="N2507">
        <v>5.0321999999999996</v>
      </c>
      <c r="O2507">
        <v>4.6108000000000002</v>
      </c>
      <c r="P2507">
        <v>0.504</v>
      </c>
      <c r="Q2507">
        <v>0.48699999999999999</v>
      </c>
      <c r="R2507">
        <v>5.0983999999999998</v>
      </c>
      <c r="S2507">
        <v>5.0999999999999997E-2</v>
      </c>
      <c r="T2507">
        <v>5.3999999999999999E-2</v>
      </c>
      <c r="U2507">
        <v>4.9000000000000002E-2</v>
      </c>
      <c r="V2507">
        <v>4.9000000000000002E-2</v>
      </c>
      <c r="W2507">
        <v>0</v>
      </c>
      <c r="X2507" t="s">
        <v>188</v>
      </c>
      <c r="Y2507" t="s">
        <v>89</v>
      </c>
      <c r="Z2507" t="s">
        <v>207</v>
      </c>
    </row>
    <row r="2508" spans="1:26" x14ac:dyDescent="0.25">
      <c r="A2508" s="147">
        <v>3702</v>
      </c>
      <c r="B2508" s="25">
        <v>43065</v>
      </c>
      <c r="C2508" t="s">
        <v>237</v>
      </c>
      <c r="D2508">
        <v>69</v>
      </c>
      <c r="E2508">
        <v>50</v>
      </c>
      <c r="F2508" t="s">
        <v>193</v>
      </c>
      <c r="G2508">
        <v>625212</v>
      </c>
      <c r="H2508">
        <v>13160</v>
      </c>
      <c r="I2508">
        <v>22.1</v>
      </c>
      <c r="J2508">
        <v>89</v>
      </c>
      <c r="K2508">
        <v>89</v>
      </c>
      <c r="L2508">
        <v>20</v>
      </c>
      <c r="M2508">
        <v>0.93399339933993397</v>
      </c>
      <c r="N2508">
        <v>4.7220000000000004</v>
      </c>
      <c r="O2508">
        <v>4.8539000000000003</v>
      </c>
      <c r="P2508">
        <v>0.54100000000000004</v>
      </c>
      <c r="Q2508">
        <v>0.55500000000000005</v>
      </c>
      <c r="R2508">
        <v>5.0983999999999998</v>
      </c>
      <c r="S2508">
        <v>5.8000000000000003E-2</v>
      </c>
      <c r="T2508">
        <v>5.8000000000000003E-2</v>
      </c>
      <c r="U2508">
        <v>5.3999999999999999E-2</v>
      </c>
      <c r="V2508">
        <v>5.3999999999999999E-2</v>
      </c>
      <c r="W2508">
        <v>0</v>
      </c>
      <c r="X2508" t="s">
        <v>188</v>
      </c>
      <c r="Y2508" t="s">
        <v>89</v>
      </c>
      <c r="Z2508" t="s">
        <v>207</v>
      </c>
    </row>
    <row r="2509" spans="1:26" s="150" customFormat="1" x14ac:dyDescent="0.25">
      <c r="A2509" s="194">
        <v>3701</v>
      </c>
      <c r="B2509" s="195">
        <v>43064</v>
      </c>
      <c r="C2509" s="150" t="s">
        <v>315</v>
      </c>
      <c r="D2509" s="150">
        <v>70</v>
      </c>
      <c r="E2509" s="150">
        <v>45</v>
      </c>
      <c r="F2509" s="150" t="s">
        <v>187</v>
      </c>
      <c r="G2509" s="150">
        <v>916148</v>
      </c>
      <c r="H2509" s="150">
        <v>13160</v>
      </c>
      <c r="I2509" s="150">
        <v>34.9</v>
      </c>
      <c r="J2509" s="150">
        <v>81</v>
      </c>
      <c r="K2509" s="150">
        <v>81</v>
      </c>
      <c r="L2509" s="150">
        <v>33</v>
      </c>
      <c r="M2509" s="150">
        <v>0.86018237082066873</v>
      </c>
      <c r="N2509" s="150">
        <v>4.7103999999999999</v>
      </c>
      <c r="O2509" s="150">
        <v>5.0335999999999999</v>
      </c>
      <c r="P2509" s="150">
        <v>0.25900000000000001</v>
      </c>
      <c r="Q2509" s="150">
        <v>0.314</v>
      </c>
      <c r="R2509" s="150">
        <v>5.1006</v>
      </c>
      <c r="S2509" s="150">
        <v>2.8000000000000001E-2</v>
      </c>
      <c r="T2509" s="150">
        <v>3.2000000000000001E-2</v>
      </c>
      <c r="U2509" s="150">
        <v>2.5999999999999999E-2</v>
      </c>
      <c r="V2509" s="150">
        <v>2.5999999999999999E-2</v>
      </c>
      <c r="W2509" s="150">
        <v>0</v>
      </c>
      <c r="X2509" s="150" t="s">
        <v>188</v>
      </c>
      <c r="Y2509" s="150" t="s">
        <v>89</v>
      </c>
      <c r="Z2509" s="150" t="s">
        <v>207</v>
      </c>
    </row>
    <row r="2510" spans="1:26" x14ac:dyDescent="0.25">
      <c r="A2510" s="147">
        <v>3700</v>
      </c>
      <c r="B2510" s="25">
        <v>43064</v>
      </c>
      <c r="C2510" t="s">
        <v>264</v>
      </c>
      <c r="D2510">
        <v>70</v>
      </c>
      <c r="E2510">
        <v>45</v>
      </c>
      <c r="F2510" t="s">
        <v>187</v>
      </c>
      <c r="G2510">
        <v>916148</v>
      </c>
      <c r="H2510">
        <v>13160</v>
      </c>
      <c r="I2510">
        <v>34.9</v>
      </c>
      <c r="J2510">
        <v>81</v>
      </c>
      <c r="K2510">
        <v>81</v>
      </c>
      <c r="L2510">
        <v>33</v>
      </c>
      <c r="M2510">
        <v>0.86018237082066873</v>
      </c>
      <c r="N2510">
        <v>5.0335999999999999</v>
      </c>
      <c r="O2510">
        <v>4.9204999999999997</v>
      </c>
      <c r="P2510">
        <v>0.151</v>
      </c>
      <c r="Q2510">
        <v>0.17199999999999999</v>
      </c>
      <c r="R2510">
        <v>5.1006</v>
      </c>
      <c r="S2510">
        <v>1.4999999999999999E-2</v>
      </c>
      <c r="T2510">
        <v>1.7999999999999999E-2</v>
      </c>
      <c r="U2510">
        <v>1.4E-2</v>
      </c>
      <c r="V2510">
        <v>1.4E-2</v>
      </c>
      <c r="W2510">
        <v>0</v>
      </c>
      <c r="X2510" t="s">
        <v>188</v>
      </c>
      <c r="Y2510" t="s">
        <v>89</v>
      </c>
      <c r="Z2510" t="s">
        <v>207</v>
      </c>
    </row>
    <row r="2511" spans="1:26" x14ac:dyDescent="0.25">
      <c r="A2511" s="147">
        <v>3697</v>
      </c>
      <c r="B2511" s="25">
        <v>43064</v>
      </c>
      <c r="C2511" t="s">
        <v>219</v>
      </c>
      <c r="D2511">
        <v>70</v>
      </c>
      <c r="E2511">
        <v>45</v>
      </c>
      <c r="F2511" t="s">
        <v>193</v>
      </c>
      <c r="G2511">
        <v>625212</v>
      </c>
      <c r="H2511">
        <v>13160</v>
      </c>
      <c r="I2511">
        <v>21.8</v>
      </c>
      <c r="J2511">
        <v>85</v>
      </c>
      <c r="K2511">
        <v>85</v>
      </c>
      <c r="L2511">
        <v>20</v>
      </c>
      <c r="M2511">
        <v>0.93399339933993397</v>
      </c>
      <c r="N2511">
        <v>4.6935000000000002</v>
      </c>
      <c r="O2511">
        <v>4.7851999999999997</v>
      </c>
      <c r="P2511">
        <v>0.61899999999999999</v>
      </c>
      <c r="Q2511">
        <v>0.70099999999999996</v>
      </c>
      <c r="R2511">
        <v>5.1006</v>
      </c>
      <c r="S2511">
        <v>6.7000000000000004E-2</v>
      </c>
      <c r="T2511">
        <v>7.4999999999999997E-2</v>
      </c>
      <c r="U2511">
        <v>6.6000000000000003E-2</v>
      </c>
      <c r="V2511">
        <v>6.6000000000000003E-2</v>
      </c>
      <c r="W2511">
        <v>0</v>
      </c>
      <c r="X2511" t="s">
        <v>188</v>
      </c>
      <c r="Y2511" t="s">
        <v>89</v>
      </c>
      <c r="Z2511" t="s">
        <v>207</v>
      </c>
    </row>
    <row r="2512" spans="1:26" x14ac:dyDescent="0.25">
      <c r="A2512" s="147">
        <v>3698</v>
      </c>
      <c r="B2512" s="25">
        <v>43063</v>
      </c>
      <c r="C2512" t="s">
        <v>258</v>
      </c>
      <c r="D2512">
        <v>70</v>
      </c>
      <c r="E2512">
        <v>45</v>
      </c>
      <c r="F2512" t="s">
        <v>187</v>
      </c>
      <c r="G2512">
        <v>916148</v>
      </c>
      <c r="H2512">
        <v>13160</v>
      </c>
      <c r="I2512">
        <v>36.9</v>
      </c>
      <c r="J2512">
        <v>81</v>
      </c>
      <c r="K2512">
        <v>81</v>
      </c>
      <c r="L2512">
        <v>35</v>
      </c>
      <c r="M2512">
        <v>0.8498498498498499</v>
      </c>
      <c r="N2512">
        <v>4.8808999999999996</v>
      </c>
      <c r="O2512">
        <v>4.9333999999999998</v>
      </c>
      <c r="P2512">
        <v>0.36399999999999999</v>
      </c>
      <c r="Q2512">
        <v>0.38500000000000001</v>
      </c>
      <c r="R2512">
        <v>5.1196999999999999</v>
      </c>
      <c r="S2512">
        <v>3.7999999999999999E-2</v>
      </c>
      <c r="T2512">
        <v>0.04</v>
      </c>
      <c r="U2512">
        <v>3.3000000000000002E-2</v>
      </c>
      <c r="V2512">
        <v>3.3000000000000002E-2</v>
      </c>
      <c r="W2512">
        <v>0</v>
      </c>
      <c r="X2512" t="s">
        <v>188</v>
      </c>
      <c r="Y2512" t="s">
        <v>89</v>
      </c>
      <c r="Z2512" t="s">
        <v>207</v>
      </c>
    </row>
    <row r="2513" spans="1:26" x14ac:dyDescent="0.25">
      <c r="A2513" s="147">
        <v>3697</v>
      </c>
      <c r="B2513" s="25">
        <v>43063</v>
      </c>
      <c r="C2513" t="s">
        <v>635</v>
      </c>
      <c r="D2513">
        <v>70</v>
      </c>
      <c r="E2513">
        <v>45</v>
      </c>
      <c r="F2513" t="s">
        <v>187</v>
      </c>
      <c r="G2513">
        <v>916148</v>
      </c>
      <c r="H2513">
        <v>13160</v>
      </c>
      <c r="I2513">
        <v>35.1</v>
      </c>
      <c r="J2513">
        <v>83</v>
      </c>
      <c r="K2513">
        <v>83</v>
      </c>
      <c r="L2513">
        <v>33.1</v>
      </c>
      <c r="M2513">
        <v>0.85965978128797083</v>
      </c>
      <c r="N2513">
        <v>5.0960999999999999</v>
      </c>
      <c r="O2513">
        <v>4.5829000000000004</v>
      </c>
      <c r="P2513">
        <v>0.30399999999999999</v>
      </c>
      <c r="Q2513">
        <v>0.26900000000000002</v>
      </c>
      <c r="R2513">
        <v>5.1196999999999999</v>
      </c>
      <c r="S2513">
        <v>3.1E-2</v>
      </c>
      <c r="T2513">
        <v>0.03</v>
      </c>
      <c r="U2513">
        <v>2.5999999999999999E-2</v>
      </c>
      <c r="V2513">
        <v>2.5999999999999999E-2</v>
      </c>
      <c r="W2513">
        <v>0</v>
      </c>
      <c r="X2513" t="s">
        <v>188</v>
      </c>
      <c r="Y2513" t="s">
        <v>89</v>
      </c>
      <c r="Z2513" t="s">
        <v>207</v>
      </c>
    </row>
    <row r="2514" spans="1:26" x14ac:dyDescent="0.25">
      <c r="A2514" s="147">
        <v>3696</v>
      </c>
      <c r="B2514" s="25">
        <v>43063</v>
      </c>
      <c r="C2514" t="s">
        <v>215</v>
      </c>
      <c r="D2514">
        <v>70</v>
      </c>
      <c r="E2514">
        <v>45</v>
      </c>
      <c r="F2514" t="s">
        <v>187</v>
      </c>
      <c r="G2514">
        <v>916148</v>
      </c>
      <c r="H2514">
        <v>13160</v>
      </c>
      <c r="I2514">
        <v>36.1</v>
      </c>
      <c r="J2514">
        <v>83</v>
      </c>
      <c r="K2514">
        <v>83</v>
      </c>
      <c r="L2514">
        <v>34</v>
      </c>
      <c r="M2514">
        <v>0.85498489425981872</v>
      </c>
      <c r="N2514">
        <v>4.3699000000000003</v>
      </c>
      <c r="O2514">
        <v>4.7011000000000003</v>
      </c>
      <c r="P2514">
        <v>0.155</v>
      </c>
      <c r="Q2514">
        <v>0.182</v>
      </c>
      <c r="R2514">
        <v>5.1196999999999999</v>
      </c>
      <c r="S2514">
        <v>1.7999999999999999E-2</v>
      </c>
      <c r="T2514">
        <v>0.02</v>
      </c>
      <c r="U2514">
        <v>1.6E-2</v>
      </c>
      <c r="V2514">
        <v>1.6E-2</v>
      </c>
      <c r="W2514">
        <v>0</v>
      </c>
      <c r="X2514" t="s">
        <v>188</v>
      </c>
      <c r="Y2514" t="s">
        <v>89</v>
      </c>
      <c r="Z2514" t="s">
        <v>207</v>
      </c>
    </row>
    <row r="2515" spans="1:26" x14ac:dyDescent="0.25">
      <c r="A2515" s="147">
        <v>3695</v>
      </c>
      <c r="B2515" s="25">
        <v>43063</v>
      </c>
      <c r="C2515" t="s">
        <v>830</v>
      </c>
      <c r="D2515">
        <v>70</v>
      </c>
      <c r="E2515">
        <v>45</v>
      </c>
      <c r="F2515" t="s">
        <v>193</v>
      </c>
      <c r="G2515">
        <v>625212</v>
      </c>
      <c r="H2515">
        <v>13160</v>
      </c>
      <c r="I2515">
        <v>21.8</v>
      </c>
      <c r="J2515">
        <v>86</v>
      </c>
      <c r="K2515">
        <v>86</v>
      </c>
      <c r="L2515">
        <v>19.899999999999999</v>
      </c>
      <c r="M2515">
        <v>0.93461030383091148</v>
      </c>
      <c r="N2515">
        <v>5.1196000000000002</v>
      </c>
      <c r="O2515">
        <v>4.8605</v>
      </c>
      <c r="P2515">
        <v>0.504</v>
      </c>
      <c r="Q2515">
        <v>0.46700000000000003</v>
      </c>
      <c r="R2515">
        <v>5.1196999999999999</v>
      </c>
      <c r="S2515">
        <v>0.05</v>
      </c>
      <c r="T2515">
        <v>4.9000000000000002E-2</v>
      </c>
      <c r="U2515">
        <v>4.5999999999999999E-2</v>
      </c>
      <c r="V2515">
        <v>4.5999999999999999E-2</v>
      </c>
      <c r="W2515">
        <v>0</v>
      </c>
      <c r="X2515" t="s">
        <v>188</v>
      </c>
      <c r="Y2515" t="s">
        <v>89</v>
      </c>
      <c r="Z2515" t="s">
        <v>207</v>
      </c>
    </row>
    <row r="2516" spans="1:26" x14ac:dyDescent="0.25">
      <c r="A2516" s="147">
        <v>3694</v>
      </c>
      <c r="B2516" s="25">
        <v>43063</v>
      </c>
      <c r="C2516" t="s">
        <v>479</v>
      </c>
      <c r="D2516">
        <v>70</v>
      </c>
      <c r="E2516">
        <v>45</v>
      </c>
      <c r="F2516" t="s">
        <v>193</v>
      </c>
      <c r="G2516">
        <v>625212</v>
      </c>
      <c r="H2516">
        <v>13160</v>
      </c>
      <c r="I2516">
        <v>21.7</v>
      </c>
      <c r="J2516">
        <v>85</v>
      </c>
      <c r="K2516">
        <v>85</v>
      </c>
      <c r="L2516">
        <v>19.899999999999999</v>
      </c>
      <c r="M2516">
        <v>0.93461030383091148</v>
      </c>
      <c r="N2516">
        <v>4.8601999999999999</v>
      </c>
      <c r="O2516">
        <v>4.7107999999999999</v>
      </c>
      <c r="P2516">
        <v>0.69199999999999995</v>
      </c>
      <c r="Q2516">
        <v>0.76900000000000002</v>
      </c>
      <c r="R2516">
        <v>5.1196999999999999</v>
      </c>
      <c r="S2516">
        <v>7.2999999999999995E-2</v>
      </c>
      <c r="T2516">
        <v>8.4000000000000005E-2</v>
      </c>
      <c r="U2516">
        <v>7.2999999999999995E-2</v>
      </c>
      <c r="V2516">
        <v>7.2999999999999995E-2</v>
      </c>
      <c r="W2516">
        <v>0</v>
      </c>
      <c r="X2516" t="s">
        <v>188</v>
      </c>
      <c r="Y2516" t="s">
        <v>89</v>
      </c>
      <c r="Z2516" t="s">
        <v>207</v>
      </c>
    </row>
    <row r="2517" spans="1:26" x14ac:dyDescent="0.25">
      <c r="A2517" s="147">
        <v>3693</v>
      </c>
      <c r="B2517" s="25">
        <v>43063</v>
      </c>
      <c r="C2517" t="s">
        <v>976</v>
      </c>
      <c r="D2517">
        <v>70</v>
      </c>
      <c r="E2517">
        <v>45</v>
      </c>
      <c r="F2517" t="s">
        <v>193</v>
      </c>
      <c r="G2517">
        <v>625212</v>
      </c>
      <c r="H2517">
        <v>13160</v>
      </c>
      <c r="I2517">
        <v>21.6</v>
      </c>
      <c r="J2517">
        <v>86</v>
      </c>
      <c r="K2517">
        <v>86</v>
      </c>
      <c r="L2517">
        <v>19.7</v>
      </c>
      <c r="M2517">
        <v>0.93584656084656093</v>
      </c>
      <c r="N2517">
        <v>5.0141999999999998</v>
      </c>
      <c r="O2517">
        <v>4.2962999999999996</v>
      </c>
      <c r="P2517">
        <v>0.65400000000000003</v>
      </c>
      <c r="Q2517">
        <v>0.63100000000000001</v>
      </c>
      <c r="R2517">
        <v>5.1196999999999999</v>
      </c>
      <c r="S2517">
        <v>6.7000000000000004E-2</v>
      </c>
      <c r="T2517">
        <v>7.4999999999999997E-2</v>
      </c>
      <c r="U2517">
        <v>6.6000000000000003E-2</v>
      </c>
      <c r="V2517">
        <v>6.6000000000000003E-2</v>
      </c>
      <c r="W2517">
        <v>0</v>
      </c>
      <c r="X2517" t="s">
        <v>188</v>
      </c>
      <c r="Y2517" t="s">
        <v>89</v>
      </c>
      <c r="Z2517" t="s">
        <v>207</v>
      </c>
    </row>
    <row r="2518" spans="1:26" x14ac:dyDescent="0.25">
      <c r="A2518" s="147">
        <v>3692</v>
      </c>
      <c r="B2518" s="25">
        <v>43063</v>
      </c>
      <c r="C2518" t="s">
        <v>233</v>
      </c>
      <c r="D2518">
        <v>70</v>
      </c>
      <c r="E2518">
        <v>45</v>
      </c>
      <c r="F2518" t="s">
        <v>193</v>
      </c>
      <c r="G2518">
        <v>625212</v>
      </c>
      <c r="H2518">
        <v>13160</v>
      </c>
      <c r="I2518">
        <v>21.2</v>
      </c>
      <c r="J2518">
        <v>84</v>
      </c>
      <c r="K2518">
        <v>84</v>
      </c>
      <c r="L2518">
        <v>19.5</v>
      </c>
      <c r="M2518">
        <v>0.9370860927152318</v>
      </c>
      <c r="N2518">
        <v>4.2983000000000002</v>
      </c>
      <c r="O2518">
        <v>5.0124000000000004</v>
      </c>
      <c r="P2518">
        <v>0.48599999999999999</v>
      </c>
      <c r="Q2518">
        <v>0.53600000000000003</v>
      </c>
      <c r="R2518">
        <v>5.1196999999999999</v>
      </c>
      <c r="S2518">
        <v>5.8000000000000003E-2</v>
      </c>
      <c r="T2518">
        <v>5.5E-2</v>
      </c>
      <c r="U2518">
        <v>5.2999999999999999E-2</v>
      </c>
      <c r="V2518">
        <v>5.2999999999999999E-2</v>
      </c>
      <c r="W2518">
        <v>0</v>
      </c>
      <c r="X2518" t="s">
        <v>188</v>
      </c>
      <c r="Y2518" t="s">
        <v>89</v>
      </c>
      <c r="Z2518" t="s">
        <v>207</v>
      </c>
    </row>
    <row r="2519" spans="1:26" x14ac:dyDescent="0.25">
      <c r="A2519" s="147">
        <v>3691</v>
      </c>
      <c r="B2519" s="25">
        <v>43063</v>
      </c>
      <c r="C2519" t="s">
        <v>463</v>
      </c>
      <c r="D2519">
        <v>70</v>
      </c>
      <c r="E2519">
        <v>42</v>
      </c>
      <c r="F2519" t="s">
        <v>193</v>
      </c>
      <c r="G2519">
        <v>625212</v>
      </c>
      <c r="H2519">
        <v>13160</v>
      </c>
      <c r="I2519">
        <v>21.1</v>
      </c>
      <c r="J2519">
        <v>84</v>
      </c>
      <c r="K2519">
        <v>84</v>
      </c>
      <c r="L2519">
        <v>19.399999999999999</v>
      </c>
      <c r="M2519">
        <v>0.9377070907886017</v>
      </c>
      <c r="N2519">
        <v>4.6319999999999997</v>
      </c>
      <c r="O2519">
        <v>4.7891000000000004</v>
      </c>
      <c r="P2519">
        <v>0.42899999999999999</v>
      </c>
      <c r="Q2519">
        <v>0.40100000000000002</v>
      </c>
      <c r="R2519">
        <v>5.1196999999999999</v>
      </c>
      <c r="S2519">
        <v>4.7E-2</v>
      </c>
      <c r="T2519">
        <v>4.2999999999999997E-2</v>
      </c>
      <c r="U2519">
        <v>4.2000000000000003E-2</v>
      </c>
      <c r="V2519">
        <v>4.2000000000000003E-2</v>
      </c>
      <c r="W2519">
        <v>0</v>
      </c>
      <c r="X2519" t="s">
        <v>188</v>
      </c>
      <c r="Y2519" t="s">
        <v>89</v>
      </c>
      <c r="Z2519" t="s">
        <v>207</v>
      </c>
    </row>
    <row r="2520" spans="1:26" x14ac:dyDescent="0.25">
      <c r="A2520" s="147">
        <v>3690</v>
      </c>
      <c r="B2520" s="25">
        <v>43062</v>
      </c>
      <c r="C2520" t="s">
        <v>948</v>
      </c>
      <c r="D2520">
        <v>72</v>
      </c>
      <c r="E2520">
        <v>40</v>
      </c>
      <c r="F2520" t="s">
        <v>187</v>
      </c>
      <c r="G2520">
        <v>916148</v>
      </c>
      <c r="H2520">
        <v>13160</v>
      </c>
      <c r="I2520">
        <v>36</v>
      </c>
      <c r="J2520">
        <v>82</v>
      </c>
      <c r="K2520">
        <v>82</v>
      </c>
      <c r="L2520">
        <v>34</v>
      </c>
      <c r="M2520">
        <v>0.85498489425981872</v>
      </c>
      <c r="N2520">
        <v>4.6319999999999997</v>
      </c>
      <c r="O2520">
        <v>5.0936000000000003</v>
      </c>
      <c r="P2520">
        <v>0.217</v>
      </c>
      <c r="Q2520">
        <v>0.23499999999999999</v>
      </c>
      <c r="R2520">
        <v>5.1544999999999996</v>
      </c>
      <c r="S2520">
        <v>2.4E-2</v>
      </c>
      <c r="T2520">
        <v>2.4E-2</v>
      </c>
      <c r="U2520">
        <v>2.1000000000000001E-2</v>
      </c>
      <c r="V2520">
        <v>2.1000000000000001E-2</v>
      </c>
      <c r="W2520">
        <v>0</v>
      </c>
      <c r="X2520" t="s">
        <v>188</v>
      </c>
      <c r="Y2520" t="s">
        <v>89</v>
      </c>
      <c r="Z2520" t="s">
        <v>207</v>
      </c>
    </row>
    <row r="2521" spans="1:26" x14ac:dyDescent="0.25">
      <c r="A2521" s="147">
        <v>3689</v>
      </c>
      <c r="B2521" s="25">
        <v>43062</v>
      </c>
      <c r="C2521" t="s">
        <v>974</v>
      </c>
      <c r="D2521">
        <v>69.599999999999994</v>
      </c>
      <c r="E2521">
        <v>71</v>
      </c>
      <c r="F2521" t="s">
        <v>193</v>
      </c>
      <c r="G2521">
        <v>625212</v>
      </c>
      <c r="H2521">
        <v>13160</v>
      </c>
      <c r="I2521">
        <v>22.9</v>
      </c>
      <c r="J2521">
        <v>114</v>
      </c>
      <c r="K2521">
        <v>114</v>
      </c>
      <c r="L2521">
        <v>19.7</v>
      </c>
      <c r="M2521">
        <v>0.93584656084656093</v>
      </c>
      <c r="N2521">
        <v>5.1283000000000003</v>
      </c>
      <c r="O2521">
        <v>5.1189999999999998</v>
      </c>
      <c r="P2521">
        <v>0.72899999999999998</v>
      </c>
      <c r="Q2521">
        <v>0.71399999999999997</v>
      </c>
      <c r="R2521">
        <v>5.1544999999999996</v>
      </c>
      <c r="S2521">
        <v>7.2999999999999995E-2</v>
      </c>
      <c r="T2521">
        <v>7.1999999999999995E-2</v>
      </c>
      <c r="U2521">
        <v>6.8000000000000005E-2</v>
      </c>
      <c r="V2521">
        <v>6.8000000000000005E-2</v>
      </c>
      <c r="W2521" t="s">
        <v>148</v>
      </c>
      <c r="X2521" t="s">
        <v>192</v>
      </c>
      <c r="Y2521" t="s">
        <v>89</v>
      </c>
      <c r="Z2521" t="s">
        <v>198</v>
      </c>
    </row>
    <row r="2522" spans="1:26" x14ac:dyDescent="0.25">
      <c r="A2522" s="147">
        <v>3688</v>
      </c>
      <c r="B2522" s="25">
        <v>43062</v>
      </c>
      <c r="C2522" t="s">
        <v>263</v>
      </c>
      <c r="D2522">
        <v>69.599999999999994</v>
      </c>
      <c r="E2522">
        <v>71</v>
      </c>
      <c r="F2522" t="s">
        <v>193</v>
      </c>
      <c r="G2522">
        <v>625212</v>
      </c>
      <c r="H2522">
        <v>13160</v>
      </c>
      <c r="I2522">
        <v>23</v>
      </c>
      <c r="J2522">
        <v>114.5</v>
      </c>
      <c r="K2522">
        <v>114.5</v>
      </c>
      <c r="L2522">
        <v>19.8</v>
      </c>
      <c r="M2522">
        <v>0.93522802379378711</v>
      </c>
      <c r="N2522">
        <v>5.1615000000000002</v>
      </c>
      <c r="O2522">
        <v>5.1707999999999998</v>
      </c>
      <c r="P2522">
        <v>0.59099999999999997</v>
      </c>
      <c r="Q2522">
        <v>0.60699999999999998</v>
      </c>
      <c r="R2522">
        <v>5.1544999999999996</v>
      </c>
      <c r="S2522">
        <v>5.8999999999999997E-2</v>
      </c>
      <c r="T2522">
        <v>6.0999999999999999E-2</v>
      </c>
      <c r="U2522">
        <v>5.6000000000000001E-2</v>
      </c>
      <c r="V2522">
        <v>5.6000000000000001E-2</v>
      </c>
      <c r="W2522" t="s">
        <v>148</v>
      </c>
      <c r="X2522" t="s">
        <v>192</v>
      </c>
      <c r="Y2522" t="s">
        <v>89</v>
      </c>
      <c r="Z2522" t="s">
        <v>198</v>
      </c>
    </row>
    <row r="2523" spans="1:26" x14ac:dyDescent="0.25">
      <c r="A2523" s="147">
        <v>3687</v>
      </c>
      <c r="B2523" s="25">
        <v>43062</v>
      </c>
      <c r="C2523" t="s">
        <v>394</v>
      </c>
      <c r="D2523">
        <v>69.599999999999994</v>
      </c>
      <c r="E2523">
        <v>71</v>
      </c>
      <c r="F2523" t="s">
        <v>187</v>
      </c>
      <c r="G2523">
        <v>916148</v>
      </c>
      <c r="H2523">
        <v>13160</v>
      </c>
      <c r="I2523">
        <v>36.4</v>
      </c>
      <c r="J2523">
        <v>82</v>
      </c>
      <c r="K2523">
        <v>82</v>
      </c>
      <c r="L2523">
        <v>34.4</v>
      </c>
      <c r="M2523">
        <v>0.85292344786015672</v>
      </c>
      <c r="N2523">
        <v>5.1490999999999998</v>
      </c>
      <c r="O2523">
        <v>5.1395</v>
      </c>
      <c r="P2523">
        <v>0.252</v>
      </c>
      <c r="Q2523">
        <v>0.24099999999999999</v>
      </c>
      <c r="R2523">
        <v>5.1544999999999996</v>
      </c>
      <c r="S2523">
        <v>2.5000000000000001E-2</v>
      </c>
      <c r="T2523">
        <v>2.4E-2</v>
      </c>
      <c r="U2523">
        <v>2.1000000000000001E-2</v>
      </c>
      <c r="V2523">
        <v>2.1000000000000001E-2</v>
      </c>
      <c r="W2523" t="s">
        <v>148</v>
      </c>
      <c r="X2523" t="s">
        <v>192</v>
      </c>
      <c r="Y2523" t="s">
        <v>89</v>
      </c>
      <c r="Z2523" t="s">
        <v>207</v>
      </c>
    </row>
    <row r="2524" spans="1:26" x14ac:dyDescent="0.25">
      <c r="A2524" s="147">
        <v>3686</v>
      </c>
      <c r="B2524" s="25">
        <v>43062</v>
      </c>
      <c r="C2524" t="s">
        <v>351</v>
      </c>
      <c r="D2524">
        <v>69.599999999999994</v>
      </c>
      <c r="E2524">
        <v>71</v>
      </c>
      <c r="F2524" t="s">
        <v>193</v>
      </c>
      <c r="G2524">
        <v>625212</v>
      </c>
      <c r="H2524">
        <v>13160</v>
      </c>
      <c r="I2524">
        <v>22.9</v>
      </c>
      <c r="J2524">
        <v>114.5</v>
      </c>
      <c r="K2524">
        <v>114.5</v>
      </c>
      <c r="L2524">
        <v>19.7</v>
      </c>
      <c r="M2524">
        <v>0.93584656084656093</v>
      </c>
      <c r="N2524">
        <v>5.1905000000000001</v>
      </c>
      <c r="O2524">
        <v>5.1866000000000003</v>
      </c>
      <c r="P2524">
        <v>0.67100000000000004</v>
      </c>
      <c r="Q2524">
        <v>0.66200000000000003</v>
      </c>
      <c r="R2524">
        <v>5.1544999999999996</v>
      </c>
      <c r="S2524">
        <v>6.7000000000000004E-2</v>
      </c>
      <c r="T2524">
        <v>6.6000000000000003E-2</v>
      </c>
      <c r="U2524">
        <v>6.2E-2</v>
      </c>
      <c r="V2524">
        <v>6.2E-2</v>
      </c>
      <c r="W2524" t="s">
        <v>148</v>
      </c>
      <c r="X2524" t="s">
        <v>192</v>
      </c>
      <c r="Y2524" t="s">
        <v>89</v>
      </c>
      <c r="Z2524" t="s">
        <v>198</v>
      </c>
    </row>
    <row r="2525" spans="1:26" x14ac:dyDescent="0.25">
      <c r="A2525" s="147">
        <v>3685</v>
      </c>
      <c r="B2525" s="25">
        <v>43062</v>
      </c>
      <c r="C2525" t="s">
        <v>628</v>
      </c>
      <c r="D2525">
        <v>69.599999999999994</v>
      </c>
      <c r="E2525">
        <v>71</v>
      </c>
      <c r="F2525" t="s">
        <v>187</v>
      </c>
      <c r="G2525">
        <v>916148</v>
      </c>
      <c r="H2525">
        <v>13160</v>
      </c>
      <c r="I2525">
        <v>36.5</v>
      </c>
      <c r="J2525">
        <v>82.5</v>
      </c>
      <c r="K2525">
        <v>82.5</v>
      </c>
      <c r="L2525">
        <v>34.5</v>
      </c>
      <c r="M2525">
        <v>0.85240963855421692</v>
      </c>
      <c r="N2525">
        <v>5.1933999999999996</v>
      </c>
      <c r="O2525">
        <v>5.2008999999999999</v>
      </c>
      <c r="P2525">
        <v>0.32300000000000001</v>
      </c>
      <c r="Q2525">
        <v>0.33500000000000002</v>
      </c>
      <c r="R2525">
        <v>5.1544999999999996</v>
      </c>
      <c r="S2525">
        <v>3.2000000000000001E-2</v>
      </c>
      <c r="T2525">
        <v>3.3000000000000002E-2</v>
      </c>
      <c r="U2525">
        <v>2.8000000000000001E-2</v>
      </c>
      <c r="V2525">
        <v>2.8000000000000001E-2</v>
      </c>
      <c r="W2525" t="s">
        <v>148</v>
      </c>
      <c r="X2525" t="s">
        <v>192</v>
      </c>
      <c r="Y2525" t="s">
        <v>89</v>
      </c>
      <c r="Z2525" t="s">
        <v>207</v>
      </c>
    </row>
    <row r="2526" spans="1:26" x14ac:dyDescent="0.25">
      <c r="A2526" s="147">
        <v>3684</v>
      </c>
      <c r="B2526" s="25">
        <v>43062</v>
      </c>
      <c r="C2526" t="s">
        <v>950</v>
      </c>
      <c r="D2526">
        <v>69.599999999999994</v>
      </c>
      <c r="E2526">
        <v>71</v>
      </c>
      <c r="F2526" t="s">
        <v>193</v>
      </c>
      <c r="G2526">
        <v>625212</v>
      </c>
      <c r="H2526">
        <v>13160</v>
      </c>
      <c r="I2526">
        <v>22.5</v>
      </c>
      <c r="J2526">
        <v>114.5</v>
      </c>
      <c r="K2526">
        <v>114.5</v>
      </c>
      <c r="L2526">
        <v>19.3</v>
      </c>
      <c r="M2526">
        <v>0.93832891246684347</v>
      </c>
      <c r="N2526">
        <v>5.0580999999999996</v>
      </c>
      <c r="O2526">
        <v>5.0621999999999998</v>
      </c>
      <c r="P2526">
        <v>0.54</v>
      </c>
      <c r="Q2526">
        <v>0.55100000000000005</v>
      </c>
      <c r="R2526">
        <v>5.1544999999999996</v>
      </c>
      <c r="S2526">
        <v>5.5E-2</v>
      </c>
      <c r="T2526">
        <v>5.6000000000000001E-2</v>
      </c>
      <c r="U2526">
        <v>5.1999999999999998E-2</v>
      </c>
      <c r="V2526">
        <v>5.1999999999999998E-2</v>
      </c>
      <c r="W2526" t="s">
        <v>148</v>
      </c>
      <c r="X2526" t="s">
        <v>192</v>
      </c>
      <c r="Y2526" t="s">
        <v>89</v>
      </c>
      <c r="Z2526" t="s">
        <v>198</v>
      </c>
    </row>
    <row r="2527" spans="1:26" x14ac:dyDescent="0.25">
      <c r="A2527" s="147">
        <v>3683</v>
      </c>
      <c r="B2527" s="25">
        <v>43062</v>
      </c>
      <c r="C2527" t="s">
        <v>615</v>
      </c>
      <c r="D2527">
        <v>69.599999999999994</v>
      </c>
      <c r="E2527">
        <v>71</v>
      </c>
      <c r="F2527" t="s">
        <v>193</v>
      </c>
      <c r="G2527">
        <v>625212</v>
      </c>
      <c r="H2527">
        <v>13160</v>
      </c>
      <c r="I2527">
        <v>22.3</v>
      </c>
      <c r="J2527">
        <v>114</v>
      </c>
      <c r="K2527">
        <v>114</v>
      </c>
      <c r="L2527">
        <v>19.2</v>
      </c>
      <c r="M2527">
        <v>0.93895155938951569</v>
      </c>
      <c r="N2527">
        <v>5.2103999999999999</v>
      </c>
      <c r="O2527">
        <v>5.2081</v>
      </c>
      <c r="P2527">
        <v>0.68400000000000005</v>
      </c>
      <c r="Q2527">
        <v>0.70099999999999996</v>
      </c>
      <c r="R2527">
        <v>5.1544999999999996</v>
      </c>
      <c r="S2527">
        <v>6.8000000000000005E-2</v>
      </c>
      <c r="T2527">
        <v>6.9000000000000006E-2</v>
      </c>
      <c r="U2527">
        <v>6.4000000000000001E-2</v>
      </c>
      <c r="V2527">
        <v>6.4000000000000001E-2</v>
      </c>
      <c r="W2527" t="s">
        <v>148</v>
      </c>
      <c r="X2527" t="s">
        <v>192</v>
      </c>
      <c r="Y2527" t="s">
        <v>89</v>
      </c>
      <c r="Z2527" t="s">
        <v>198</v>
      </c>
    </row>
    <row r="2528" spans="1:26" x14ac:dyDescent="0.25">
      <c r="A2528" s="147">
        <v>3682</v>
      </c>
      <c r="B2528" s="25">
        <v>43062</v>
      </c>
      <c r="C2528" t="s">
        <v>973</v>
      </c>
      <c r="D2528">
        <v>69.599999999999994</v>
      </c>
      <c r="E2528">
        <v>71</v>
      </c>
      <c r="F2528" t="s">
        <v>193</v>
      </c>
      <c r="G2528">
        <v>625212</v>
      </c>
      <c r="H2528">
        <v>13160</v>
      </c>
      <c r="I2528">
        <v>22.9</v>
      </c>
      <c r="J2528">
        <v>114.5</v>
      </c>
      <c r="K2528">
        <v>114.5</v>
      </c>
      <c r="L2528">
        <v>19.7</v>
      </c>
      <c r="M2528">
        <v>0.93584656084656093</v>
      </c>
      <c r="N2528">
        <v>5.0193000000000003</v>
      </c>
      <c r="O2528">
        <v>5.0312000000000001</v>
      </c>
      <c r="P2528">
        <v>0.58899999999999997</v>
      </c>
      <c r="Q2528">
        <v>0.59499999999999997</v>
      </c>
      <c r="R2528">
        <v>5.1544999999999996</v>
      </c>
      <c r="S2528">
        <v>0.06</v>
      </c>
      <c r="T2528">
        <v>6.0999999999999999E-2</v>
      </c>
      <c r="U2528">
        <v>5.7000000000000002E-2</v>
      </c>
      <c r="V2528">
        <v>5.7000000000000002E-2</v>
      </c>
      <c r="W2528" t="s">
        <v>148</v>
      </c>
      <c r="X2528" t="s">
        <v>192</v>
      </c>
      <c r="Y2528" t="s">
        <v>89</v>
      </c>
      <c r="Z2528" t="s">
        <v>198</v>
      </c>
    </row>
    <row r="2529" spans="1:26" x14ac:dyDescent="0.25">
      <c r="A2529" s="147">
        <v>3681</v>
      </c>
      <c r="B2529" s="25">
        <v>43062</v>
      </c>
      <c r="C2529" t="s">
        <v>901</v>
      </c>
      <c r="D2529">
        <v>69.599999999999994</v>
      </c>
      <c r="E2529">
        <v>71</v>
      </c>
      <c r="F2529" t="s">
        <v>291</v>
      </c>
      <c r="G2529">
        <v>521333</v>
      </c>
      <c r="H2529">
        <v>13160</v>
      </c>
      <c r="I2529">
        <v>16.5</v>
      </c>
      <c r="J2529">
        <v>114</v>
      </c>
      <c r="K2529">
        <v>114</v>
      </c>
      <c r="L2529">
        <v>13.7</v>
      </c>
      <c r="M2529">
        <v>0.97451790633608826</v>
      </c>
      <c r="N2529">
        <v>2.1831999999999998</v>
      </c>
      <c r="O2529">
        <v>2.1941000000000002</v>
      </c>
      <c r="P2529">
        <v>1.3380000000000001</v>
      </c>
      <c r="Q2529">
        <v>1.35</v>
      </c>
      <c r="R2529">
        <v>5.1544999999999996</v>
      </c>
      <c r="S2529">
        <v>0.316</v>
      </c>
      <c r="T2529">
        <v>0.317</v>
      </c>
      <c r="U2529">
        <v>0.308</v>
      </c>
      <c r="V2529">
        <v>0.308</v>
      </c>
      <c r="W2529" t="s">
        <v>148</v>
      </c>
      <c r="X2529" t="s">
        <v>192</v>
      </c>
      <c r="Y2529" t="s">
        <v>89</v>
      </c>
      <c r="Z2529" t="s">
        <v>198</v>
      </c>
    </row>
    <row r="2530" spans="1:26" x14ac:dyDescent="0.25">
      <c r="A2530" s="147">
        <v>3680</v>
      </c>
      <c r="B2530" s="25">
        <v>43062</v>
      </c>
      <c r="C2530" t="s">
        <v>972</v>
      </c>
      <c r="D2530">
        <v>69.599999999999994</v>
      </c>
      <c r="E2530">
        <v>71</v>
      </c>
      <c r="F2530" t="s">
        <v>291</v>
      </c>
      <c r="G2530">
        <v>521333</v>
      </c>
      <c r="H2530">
        <v>13160</v>
      </c>
      <c r="I2530">
        <v>16.399999999999999</v>
      </c>
      <c r="J2530">
        <v>114.5</v>
      </c>
      <c r="K2530">
        <v>114.5</v>
      </c>
      <c r="L2530">
        <v>13.6</v>
      </c>
      <c r="M2530">
        <v>0.97518952446588558</v>
      </c>
      <c r="N2530">
        <v>2.1030000000000002</v>
      </c>
      <c r="O2530">
        <v>2.1151</v>
      </c>
      <c r="P2530">
        <v>1.325</v>
      </c>
      <c r="Q2530">
        <v>1.339</v>
      </c>
      <c r="R2530">
        <v>5.1544999999999996</v>
      </c>
      <c r="S2530">
        <v>0.32500000000000001</v>
      </c>
      <c r="T2530">
        <v>0.32600000000000001</v>
      </c>
      <c r="U2530">
        <v>0.317</v>
      </c>
      <c r="V2530">
        <v>0.317</v>
      </c>
      <c r="W2530" t="s">
        <v>148</v>
      </c>
      <c r="X2530" t="s">
        <v>192</v>
      </c>
      <c r="Y2530" t="s">
        <v>89</v>
      </c>
      <c r="Z2530" t="s">
        <v>198</v>
      </c>
    </row>
    <row r="2531" spans="1:26" x14ac:dyDescent="0.25">
      <c r="A2531" s="147">
        <v>3679</v>
      </c>
      <c r="B2531" s="25">
        <v>43061</v>
      </c>
      <c r="C2531" t="s">
        <v>403</v>
      </c>
      <c r="D2531">
        <v>64.900000000000006</v>
      </c>
      <c r="E2531">
        <v>58</v>
      </c>
      <c r="F2531" t="s">
        <v>291</v>
      </c>
      <c r="G2531">
        <v>521333</v>
      </c>
      <c r="H2531">
        <v>13160</v>
      </c>
      <c r="I2531">
        <v>16.399999999999999</v>
      </c>
      <c r="J2531">
        <v>114.5</v>
      </c>
      <c r="K2531">
        <v>114.5</v>
      </c>
      <c r="L2531">
        <v>13.6</v>
      </c>
      <c r="M2531">
        <v>0.97518952446588558</v>
      </c>
      <c r="N2531">
        <v>2.1791999999999998</v>
      </c>
      <c r="O2531">
        <v>2.1806000000000001</v>
      </c>
      <c r="P2531">
        <v>1.6890000000000001</v>
      </c>
      <c r="Q2531">
        <v>1.704</v>
      </c>
      <c r="R2531">
        <v>5.1623999999999999</v>
      </c>
      <c r="S2531">
        <v>0.4</v>
      </c>
      <c r="T2531">
        <v>0.40300000000000002</v>
      </c>
      <c r="U2531">
        <v>0.39200000000000002</v>
      </c>
      <c r="V2531">
        <v>0.39200000000000002</v>
      </c>
      <c r="W2531" t="s">
        <v>148</v>
      </c>
      <c r="X2531" t="s">
        <v>192</v>
      </c>
      <c r="Y2531" t="s">
        <v>89</v>
      </c>
      <c r="Z2531" t="s">
        <v>198</v>
      </c>
    </row>
    <row r="2532" spans="1:26" x14ac:dyDescent="0.25">
      <c r="A2532" s="147">
        <v>3678</v>
      </c>
      <c r="B2532" s="25">
        <v>43061</v>
      </c>
      <c r="C2532" t="s">
        <v>859</v>
      </c>
      <c r="D2532">
        <v>64.900000000000006</v>
      </c>
      <c r="E2532">
        <v>58</v>
      </c>
      <c r="F2532" t="s">
        <v>291</v>
      </c>
      <c r="G2532">
        <v>521333</v>
      </c>
      <c r="H2532">
        <v>13160</v>
      </c>
      <c r="I2532">
        <v>16.5</v>
      </c>
      <c r="J2532">
        <v>114</v>
      </c>
      <c r="K2532">
        <v>114</v>
      </c>
      <c r="L2532">
        <v>13.7</v>
      </c>
      <c r="M2532">
        <v>0.97451790633608826</v>
      </c>
      <c r="N2532">
        <v>2.0836000000000001</v>
      </c>
      <c r="O2532">
        <v>2.1031</v>
      </c>
      <c r="P2532">
        <v>1.5309999999999999</v>
      </c>
      <c r="Q2532">
        <v>1.5640000000000001</v>
      </c>
      <c r="R2532">
        <v>5.1623999999999999</v>
      </c>
      <c r="S2532">
        <v>0.379</v>
      </c>
      <c r="T2532">
        <v>0.38400000000000001</v>
      </c>
      <c r="U2532">
        <v>0.372</v>
      </c>
      <c r="V2532">
        <v>0.372</v>
      </c>
      <c r="W2532" t="s">
        <v>148</v>
      </c>
      <c r="X2532" t="s">
        <v>192</v>
      </c>
      <c r="Y2532" t="s">
        <v>89</v>
      </c>
      <c r="Z2532" t="s">
        <v>198</v>
      </c>
    </row>
    <row r="2533" spans="1:26" x14ac:dyDescent="0.25">
      <c r="A2533" s="147">
        <v>3677</v>
      </c>
      <c r="B2533" s="25">
        <v>43061</v>
      </c>
      <c r="C2533" t="s">
        <v>230</v>
      </c>
      <c r="D2533">
        <v>64.8</v>
      </c>
      <c r="E2533">
        <v>66</v>
      </c>
      <c r="F2533" t="s">
        <v>187</v>
      </c>
      <c r="G2533">
        <v>916148</v>
      </c>
      <c r="H2533">
        <v>13160</v>
      </c>
      <c r="I2533">
        <v>34.799999999999997</v>
      </c>
      <c r="J2533">
        <v>83</v>
      </c>
      <c r="K2533">
        <v>83</v>
      </c>
      <c r="L2533">
        <v>32.799999999999997</v>
      </c>
      <c r="M2533">
        <v>0.86122945830797315</v>
      </c>
      <c r="N2533">
        <v>5.1986999999999997</v>
      </c>
      <c r="O2533">
        <v>5.1893000000000002</v>
      </c>
      <c r="P2533">
        <v>0.26500000000000001</v>
      </c>
      <c r="Q2533">
        <v>0.249</v>
      </c>
      <c r="R2533">
        <v>5.1623999999999999</v>
      </c>
      <c r="S2533">
        <v>2.5999999999999999E-2</v>
      </c>
      <c r="T2533">
        <v>2.5000000000000001E-2</v>
      </c>
      <c r="U2533">
        <v>2.1999999999999999E-2</v>
      </c>
      <c r="V2533">
        <v>2.1999999999999999E-2</v>
      </c>
      <c r="W2533" t="s">
        <v>148</v>
      </c>
      <c r="X2533" t="s">
        <v>192</v>
      </c>
      <c r="Y2533" t="s">
        <v>89</v>
      </c>
      <c r="Z2533" t="s">
        <v>207</v>
      </c>
    </row>
    <row r="2534" spans="1:26" x14ac:dyDescent="0.25">
      <c r="A2534" s="147">
        <v>3676</v>
      </c>
      <c r="B2534" s="25">
        <v>43061</v>
      </c>
      <c r="C2534" t="s">
        <v>435</v>
      </c>
      <c r="D2534">
        <v>64.8</v>
      </c>
      <c r="E2534">
        <v>66</v>
      </c>
      <c r="F2534" t="s">
        <v>193</v>
      </c>
      <c r="G2534">
        <v>625212</v>
      </c>
      <c r="H2534">
        <v>13160</v>
      </c>
      <c r="I2534">
        <v>22.9</v>
      </c>
      <c r="J2534">
        <v>114.5</v>
      </c>
      <c r="K2534">
        <v>114.5</v>
      </c>
      <c r="L2534">
        <v>19.7</v>
      </c>
      <c r="M2534">
        <v>0.93584656084656093</v>
      </c>
      <c r="N2534">
        <v>5.2396000000000003</v>
      </c>
      <c r="O2534">
        <v>5.2282000000000002</v>
      </c>
      <c r="P2534">
        <v>0.72</v>
      </c>
      <c r="Q2534">
        <v>0.71299999999999997</v>
      </c>
      <c r="R2534">
        <v>5.1623999999999999</v>
      </c>
      <c r="S2534">
        <v>7.0999999999999994E-2</v>
      </c>
      <c r="T2534">
        <v>7.0000000000000007E-2</v>
      </c>
      <c r="U2534">
        <v>6.6000000000000003E-2</v>
      </c>
      <c r="V2534">
        <v>6.6000000000000003E-2</v>
      </c>
      <c r="W2534" t="s">
        <v>148</v>
      </c>
      <c r="X2534" t="s">
        <v>192</v>
      </c>
      <c r="Y2534" t="s">
        <v>89</v>
      </c>
      <c r="Z2534" t="s">
        <v>198</v>
      </c>
    </row>
    <row r="2535" spans="1:26" x14ac:dyDescent="0.25">
      <c r="A2535" s="147">
        <v>3675</v>
      </c>
      <c r="B2535" s="25">
        <v>43061</v>
      </c>
      <c r="C2535" t="s">
        <v>283</v>
      </c>
      <c r="D2535">
        <v>64.8</v>
      </c>
      <c r="E2535">
        <v>66</v>
      </c>
      <c r="F2535" t="s">
        <v>187</v>
      </c>
      <c r="G2535">
        <v>916148</v>
      </c>
      <c r="H2535">
        <v>13160</v>
      </c>
      <c r="I2535">
        <v>36.5</v>
      </c>
      <c r="J2535">
        <v>82.5</v>
      </c>
      <c r="K2535">
        <v>82.5</v>
      </c>
      <c r="L2535">
        <v>34.5</v>
      </c>
      <c r="M2535">
        <v>0.85240963855421692</v>
      </c>
      <c r="N2535">
        <v>5.0983999999999998</v>
      </c>
      <c r="O2535">
        <v>5.1172000000000004</v>
      </c>
      <c r="P2535">
        <v>0.313</v>
      </c>
      <c r="Q2535">
        <v>0.32700000000000001</v>
      </c>
      <c r="R2535">
        <v>5.1623999999999999</v>
      </c>
      <c r="S2535">
        <v>3.2000000000000001E-2</v>
      </c>
      <c r="T2535">
        <v>3.3000000000000002E-2</v>
      </c>
      <c r="U2535">
        <v>2.8000000000000001E-2</v>
      </c>
      <c r="V2535">
        <v>2.8000000000000001E-2</v>
      </c>
      <c r="W2535" t="s">
        <v>148</v>
      </c>
      <c r="X2535" t="s">
        <v>192</v>
      </c>
      <c r="Y2535" t="s">
        <v>89</v>
      </c>
      <c r="Z2535" t="s">
        <v>207</v>
      </c>
    </row>
    <row r="2536" spans="1:26" x14ac:dyDescent="0.25">
      <c r="A2536" s="147">
        <v>3674</v>
      </c>
      <c r="B2536" s="25">
        <v>43061</v>
      </c>
      <c r="C2536" t="s">
        <v>440</v>
      </c>
      <c r="D2536">
        <v>64.8</v>
      </c>
      <c r="E2536">
        <v>66</v>
      </c>
      <c r="F2536" t="s">
        <v>187</v>
      </c>
      <c r="G2536">
        <v>916148</v>
      </c>
      <c r="H2536">
        <v>13160</v>
      </c>
      <c r="I2536">
        <v>36.4</v>
      </c>
      <c r="J2536">
        <v>83</v>
      </c>
      <c r="K2536">
        <v>83</v>
      </c>
      <c r="L2536">
        <v>34.299999999999997</v>
      </c>
      <c r="M2536">
        <v>0.85343787696019291</v>
      </c>
      <c r="N2536">
        <v>5.1101000000000001</v>
      </c>
      <c r="O2536">
        <v>5.0994999999999999</v>
      </c>
      <c r="P2536">
        <v>0.215</v>
      </c>
      <c r="Q2536">
        <v>0.19600000000000001</v>
      </c>
      <c r="R2536">
        <v>5.1623999999999999</v>
      </c>
      <c r="S2536">
        <v>2.1999999999999999E-2</v>
      </c>
      <c r="T2536">
        <v>0.02</v>
      </c>
      <c r="U2536">
        <v>1.7999999999999999E-2</v>
      </c>
      <c r="V2536">
        <v>1.7999999999999999E-2</v>
      </c>
      <c r="W2536" t="s">
        <v>148</v>
      </c>
      <c r="X2536" t="s">
        <v>192</v>
      </c>
      <c r="Y2536" t="s">
        <v>89</v>
      </c>
      <c r="Z2536" t="s">
        <v>207</v>
      </c>
    </row>
    <row r="2537" spans="1:26" x14ac:dyDescent="0.25">
      <c r="A2537" s="147">
        <v>3673</v>
      </c>
      <c r="B2537" s="25">
        <v>43061</v>
      </c>
      <c r="C2537" t="s">
        <v>634</v>
      </c>
      <c r="D2537">
        <v>64.8</v>
      </c>
      <c r="E2537">
        <v>66</v>
      </c>
      <c r="F2537" t="s">
        <v>193</v>
      </c>
      <c r="G2537">
        <v>625212</v>
      </c>
      <c r="H2537">
        <v>13160</v>
      </c>
      <c r="I2537">
        <v>23</v>
      </c>
      <c r="J2537">
        <v>114.5</v>
      </c>
      <c r="K2537">
        <v>114.5</v>
      </c>
      <c r="L2537">
        <v>19.8</v>
      </c>
      <c r="M2537">
        <v>0.93522802379378711</v>
      </c>
      <c r="N2537">
        <v>5.1970999999999998</v>
      </c>
      <c r="O2537">
        <v>5.2073999999999998</v>
      </c>
      <c r="P2537">
        <v>0.67100000000000004</v>
      </c>
      <c r="Q2537">
        <v>0.68500000000000005</v>
      </c>
      <c r="R2537">
        <v>5.1623999999999999</v>
      </c>
      <c r="S2537">
        <v>6.7000000000000004E-2</v>
      </c>
      <c r="T2537">
        <v>6.8000000000000005E-2</v>
      </c>
      <c r="U2537">
        <v>6.3E-2</v>
      </c>
      <c r="V2537">
        <v>6.3E-2</v>
      </c>
      <c r="W2537" t="s">
        <v>148</v>
      </c>
      <c r="X2537" t="s">
        <v>192</v>
      </c>
      <c r="Y2537" t="s">
        <v>89</v>
      </c>
      <c r="Z2537" t="s">
        <v>198</v>
      </c>
    </row>
    <row r="2538" spans="1:26" x14ac:dyDescent="0.25">
      <c r="A2538" s="147">
        <v>3672</v>
      </c>
      <c r="B2538" s="25">
        <v>43061</v>
      </c>
      <c r="C2538" t="s">
        <v>843</v>
      </c>
      <c r="D2538">
        <v>64.8</v>
      </c>
      <c r="E2538">
        <v>66</v>
      </c>
      <c r="F2538" t="s">
        <v>193</v>
      </c>
      <c r="G2538">
        <v>625212</v>
      </c>
      <c r="H2538">
        <v>13160</v>
      </c>
      <c r="I2538">
        <v>23.3</v>
      </c>
      <c r="J2538">
        <v>114</v>
      </c>
      <c r="K2538">
        <v>114</v>
      </c>
      <c r="L2538">
        <v>20.100000000000001</v>
      </c>
      <c r="M2538">
        <v>0.9333773087071241</v>
      </c>
      <c r="N2538">
        <v>5.2577999999999996</v>
      </c>
      <c r="O2538">
        <v>5.2195999999999998</v>
      </c>
      <c r="P2538">
        <v>0.55900000000000005</v>
      </c>
      <c r="Q2538">
        <v>0.54900000000000004</v>
      </c>
      <c r="R2538">
        <v>5.1623999999999999</v>
      </c>
      <c r="S2538">
        <v>5.5E-2</v>
      </c>
      <c r="T2538">
        <v>5.3999999999999999E-2</v>
      </c>
      <c r="U2538">
        <v>5.0999999999999997E-2</v>
      </c>
      <c r="V2538">
        <v>5.0999999999999997E-2</v>
      </c>
      <c r="W2538" t="s">
        <v>148</v>
      </c>
      <c r="X2538" t="s">
        <v>192</v>
      </c>
      <c r="Y2538" t="s">
        <v>89</v>
      </c>
      <c r="Z2538" t="s">
        <v>198</v>
      </c>
    </row>
    <row r="2539" spans="1:26" x14ac:dyDescent="0.25">
      <c r="A2539" s="147">
        <v>3671</v>
      </c>
      <c r="B2539" s="25">
        <v>43061</v>
      </c>
      <c r="C2539" t="s">
        <v>701</v>
      </c>
      <c r="D2539">
        <v>64.8</v>
      </c>
      <c r="E2539">
        <v>66</v>
      </c>
      <c r="F2539" t="s">
        <v>193</v>
      </c>
      <c r="G2539">
        <v>625212</v>
      </c>
      <c r="H2539">
        <v>13160</v>
      </c>
      <c r="I2539">
        <v>22.8</v>
      </c>
      <c r="J2539">
        <v>114</v>
      </c>
      <c r="K2539">
        <v>114</v>
      </c>
      <c r="L2539">
        <v>19.600000000000001</v>
      </c>
      <c r="M2539">
        <v>0.93646591661151557</v>
      </c>
      <c r="N2539">
        <v>5.1803999999999997</v>
      </c>
      <c r="O2539">
        <v>5.1948999999999996</v>
      </c>
      <c r="P2539">
        <v>0.68400000000000005</v>
      </c>
      <c r="Q2539">
        <v>0.70199999999999996</v>
      </c>
      <c r="R2539">
        <v>5.1623999999999999</v>
      </c>
      <c r="S2539">
        <v>6.8000000000000005E-2</v>
      </c>
      <c r="T2539">
        <v>7.0000000000000007E-2</v>
      </c>
      <c r="U2539">
        <v>6.5000000000000002E-2</v>
      </c>
      <c r="V2539">
        <v>6.5000000000000002E-2</v>
      </c>
      <c r="W2539" t="s">
        <v>148</v>
      </c>
      <c r="X2539" t="s">
        <v>192</v>
      </c>
      <c r="Y2539" t="s">
        <v>89</v>
      </c>
      <c r="Z2539" t="s">
        <v>198</v>
      </c>
    </row>
    <row r="2540" spans="1:26" x14ac:dyDescent="0.25">
      <c r="A2540" s="147">
        <v>3670</v>
      </c>
      <c r="B2540" s="25">
        <v>43061</v>
      </c>
      <c r="C2540" t="s">
        <v>591</v>
      </c>
      <c r="D2540">
        <v>64.8</v>
      </c>
      <c r="E2540">
        <v>66</v>
      </c>
      <c r="F2540" t="s">
        <v>193</v>
      </c>
      <c r="G2540">
        <v>625212</v>
      </c>
      <c r="H2540">
        <v>13160</v>
      </c>
      <c r="I2540">
        <v>23.5</v>
      </c>
      <c r="J2540">
        <v>114.5</v>
      </c>
      <c r="K2540">
        <v>114.5</v>
      </c>
      <c r="L2540">
        <v>20.3</v>
      </c>
      <c r="M2540">
        <v>0.9321475625823451</v>
      </c>
      <c r="N2540">
        <v>5.0282999999999998</v>
      </c>
      <c r="O2540">
        <v>5.0311000000000003</v>
      </c>
      <c r="P2540">
        <v>0.61</v>
      </c>
      <c r="Q2540">
        <v>0.625</v>
      </c>
      <c r="R2540">
        <v>5.1623999999999999</v>
      </c>
      <c r="S2540">
        <v>6.3E-2</v>
      </c>
      <c r="T2540">
        <v>6.4000000000000001E-2</v>
      </c>
      <c r="U2540">
        <v>5.8999999999999997E-2</v>
      </c>
      <c r="V2540">
        <v>5.8999999999999997E-2</v>
      </c>
      <c r="W2540" t="s">
        <v>148</v>
      </c>
      <c r="X2540" t="s">
        <v>192</v>
      </c>
      <c r="Y2540" t="s">
        <v>89</v>
      </c>
      <c r="Z2540" t="s">
        <v>198</v>
      </c>
    </row>
    <row r="2541" spans="1:26" x14ac:dyDescent="0.25">
      <c r="A2541" s="147">
        <v>3669</v>
      </c>
      <c r="B2541" s="25">
        <v>43061</v>
      </c>
      <c r="C2541" t="s">
        <v>533</v>
      </c>
      <c r="D2541">
        <v>64.8</v>
      </c>
      <c r="E2541">
        <v>66</v>
      </c>
      <c r="F2541" t="s">
        <v>193</v>
      </c>
      <c r="G2541">
        <v>625212</v>
      </c>
      <c r="H2541">
        <v>13160</v>
      </c>
      <c r="I2541">
        <v>23.2</v>
      </c>
      <c r="J2541">
        <v>114.5</v>
      </c>
      <c r="K2541">
        <v>114.5</v>
      </c>
      <c r="L2541">
        <v>20</v>
      </c>
      <c r="M2541">
        <v>0.93399339933993397</v>
      </c>
      <c r="N2541">
        <v>5.1292999999999997</v>
      </c>
      <c r="O2541">
        <v>5.1315</v>
      </c>
      <c r="P2541">
        <v>0.57199999999999995</v>
      </c>
      <c r="Q2541">
        <v>0.59099999999999997</v>
      </c>
      <c r="R2541">
        <v>5.1623999999999999</v>
      </c>
      <c r="S2541">
        <v>5.8000000000000003E-2</v>
      </c>
      <c r="T2541">
        <v>5.8999999999999997E-2</v>
      </c>
      <c r="U2541">
        <v>5.5E-2</v>
      </c>
      <c r="V2541">
        <v>5.5E-2</v>
      </c>
      <c r="W2541" t="s">
        <v>148</v>
      </c>
      <c r="X2541" t="s">
        <v>192</v>
      </c>
      <c r="Y2541" t="s">
        <v>89</v>
      </c>
      <c r="Z2541" t="s">
        <v>198</v>
      </c>
    </row>
    <row r="2542" spans="1:26" x14ac:dyDescent="0.25">
      <c r="A2542" s="147">
        <v>3668</v>
      </c>
      <c r="B2542" s="25">
        <v>43061</v>
      </c>
      <c r="C2542" t="s">
        <v>372</v>
      </c>
      <c r="D2542">
        <v>64.8</v>
      </c>
      <c r="E2542">
        <v>66</v>
      </c>
      <c r="F2542" t="s">
        <v>187</v>
      </c>
      <c r="G2542">
        <v>916148</v>
      </c>
      <c r="H2542">
        <v>13160</v>
      </c>
      <c r="I2542">
        <v>34.6</v>
      </c>
      <c r="J2542">
        <v>83.5</v>
      </c>
      <c r="K2542">
        <v>83.5</v>
      </c>
      <c r="L2542">
        <v>32.5</v>
      </c>
      <c r="M2542">
        <v>0.86280487804878048</v>
      </c>
      <c r="N2542">
        <v>5.2271000000000001</v>
      </c>
      <c r="O2542">
        <v>5.2192999999999996</v>
      </c>
      <c r="P2542">
        <v>0.26</v>
      </c>
      <c r="Q2542">
        <v>0.23899999999999999</v>
      </c>
      <c r="R2542">
        <v>5.1623999999999999</v>
      </c>
      <c r="S2542">
        <v>2.5999999999999999E-2</v>
      </c>
      <c r="T2542">
        <v>2.4E-2</v>
      </c>
      <c r="U2542">
        <v>2.1999999999999999E-2</v>
      </c>
      <c r="V2542">
        <v>2.1999999999999999E-2</v>
      </c>
      <c r="W2542" t="s">
        <v>148</v>
      </c>
      <c r="X2542" t="s">
        <v>192</v>
      </c>
      <c r="Y2542" t="s">
        <v>89</v>
      </c>
      <c r="Z2542" t="s">
        <v>207</v>
      </c>
    </row>
    <row r="2543" spans="1:26" x14ac:dyDescent="0.25">
      <c r="A2543" s="147">
        <v>3667</v>
      </c>
      <c r="B2543" s="25">
        <v>43061</v>
      </c>
      <c r="C2543" t="s">
        <v>236</v>
      </c>
      <c r="D2543">
        <v>64.8</v>
      </c>
      <c r="E2543">
        <v>66</v>
      </c>
      <c r="F2543" t="s">
        <v>187</v>
      </c>
      <c r="G2543">
        <v>916148</v>
      </c>
      <c r="H2543">
        <v>13160</v>
      </c>
      <c r="I2543">
        <v>34.799999999999997</v>
      </c>
      <c r="J2543">
        <v>83</v>
      </c>
      <c r="K2543">
        <v>83</v>
      </c>
      <c r="L2543">
        <v>32.799999999999997</v>
      </c>
      <c r="M2543">
        <v>0.86122945830797315</v>
      </c>
      <c r="N2543">
        <v>5.1021000000000001</v>
      </c>
      <c r="O2543">
        <v>5.1105</v>
      </c>
      <c r="P2543">
        <v>0.16400000000000001</v>
      </c>
      <c r="Q2543">
        <v>0.189</v>
      </c>
      <c r="R2543">
        <v>5.1623999999999999</v>
      </c>
      <c r="S2543">
        <v>1.7000000000000001E-2</v>
      </c>
      <c r="T2543">
        <v>1.9E-2</v>
      </c>
      <c r="U2543">
        <v>1.6E-2</v>
      </c>
      <c r="V2543">
        <v>1.6E-2</v>
      </c>
      <c r="W2543" t="s">
        <v>148</v>
      </c>
      <c r="X2543" t="s">
        <v>192</v>
      </c>
      <c r="Y2543" t="s">
        <v>89</v>
      </c>
      <c r="Z2543" t="s">
        <v>207</v>
      </c>
    </row>
    <row r="2544" spans="1:26" x14ac:dyDescent="0.25">
      <c r="A2544" s="147">
        <v>3666</v>
      </c>
      <c r="B2544" s="25">
        <v>43061</v>
      </c>
      <c r="C2544" t="s">
        <v>971</v>
      </c>
      <c r="D2544">
        <v>64.8</v>
      </c>
      <c r="E2544">
        <v>66</v>
      </c>
      <c r="F2544" t="s">
        <v>291</v>
      </c>
      <c r="G2544">
        <v>521333</v>
      </c>
      <c r="H2544">
        <v>13160</v>
      </c>
      <c r="I2544">
        <v>16.5</v>
      </c>
      <c r="J2544">
        <v>114.5</v>
      </c>
      <c r="K2544">
        <v>114.5</v>
      </c>
      <c r="L2544">
        <v>13.7</v>
      </c>
      <c r="M2544">
        <v>0.97451790633608826</v>
      </c>
      <c r="N2544">
        <v>2.2103999999999999</v>
      </c>
      <c r="O2544">
        <v>2.2097000000000002</v>
      </c>
      <c r="P2544">
        <v>1.6339999999999999</v>
      </c>
      <c r="Q2544">
        <v>1.623</v>
      </c>
      <c r="R2544">
        <v>5.1623999999999999</v>
      </c>
      <c r="S2544">
        <v>0.38200000000000001</v>
      </c>
      <c r="T2544">
        <v>0.379</v>
      </c>
      <c r="U2544">
        <v>0.371</v>
      </c>
      <c r="V2544">
        <v>0.371</v>
      </c>
      <c r="W2544" t="s">
        <v>148</v>
      </c>
      <c r="X2544" t="s">
        <v>192</v>
      </c>
      <c r="Y2544" t="s">
        <v>89</v>
      </c>
      <c r="Z2544" t="s">
        <v>198</v>
      </c>
    </row>
    <row r="2545" spans="1:26" x14ac:dyDescent="0.25">
      <c r="A2545" s="147">
        <v>3665</v>
      </c>
      <c r="B2545" s="25">
        <v>43061</v>
      </c>
      <c r="C2545" t="s">
        <v>970</v>
      </c>
      <c r="D2545">
        <v>64.8</v>
      </c>
      <c r="E2545">
        <v>66</v>
      </c>
      <c r="F2545" t="s">
        <v>291</v>
      </c>
      <c r="G2545">
        <v>521333</v>
      </c>
      <c r="H2545">
        <v>13160</v>
      </c>
      <c r="I2545">
        <v>16.5</v>
      </c>
      <c r="J2545">
        <v>114.5</v>
      </c>
      <c r="K2545">
        <v>114.5</v>
      </c>
      <c r="L2545">
        <v>13.7</v>
      </c>
      <c r="M2545">
        <v>0.97451790633608826</v>
      </c>
      <c r="N2545">
        <v>2.1204000000000001</v>
      </c>
      <c r="O2545">
        <v>2.1291000000000002</v>
      </c>
      <c r="P2545">
        <v>1.381</v>
      </c>
      <c r="Q2545">
        <v>1.3979999999999999</v>
      </c>
      <c r="R2545">
        <v>5.1623999999999999</v>
      </c>
      <c r="S2545">
        <v>0.33600000000000002</v>
      </c>
      <c r="T2545">
        <v>0.33900000000000002</v>
      </c>
      <c r="U2545">
        <v>0.32900000000000001</v>
      </c>
      <c r="V2545">
        <v>0.32900000000000001</v>
      </c>
      <c r="W2545" t="s">
        <v>148</v>
      </c>
      <c r="X2545" t="s">
        <v>192</v>
      </c>
      <c r="Y2545" t="s">
        <v>89</v>
      </c>
      <c r="Z2545" t="s">
        <v>198</v>
      </c>
    </row>
    <row r="2546" spans="1:26" x14ac:dyDescent="0.25">
      <c r="A2546" s="147">
        <v>3664</v>
      </c>
      <c r="B2546" s="25">
        <v>43060</v>
      </c>
      <c r="C2546" t="s">
        <v>969</v>
      </c>
      <c r="D2546">
        <v>76.3</v>
      </c>
      <c r="E2546">
        <v>50</v>
      </c>
      <c r="F2546" t="s">
        <v>291</v>
      </c>
      <c r="G2546">
        <v>521333</v>
      </c>
      <c r="H2546">
        <v>13160</v>
      </c>
      <c r="I2546">
        <v>16.600000000000001</v>
      </c>
      <c r="J2546">
        <v>114</v>
      </c>
      <c r="K2546">
        <v>114</v>
      </c>
      <c r="L2546">
        <v>13.8</v>
      </c>
      <c r="M2546">
        <v>0.97384721266345486</v>
      </c>
      <c r="N2546">
        <v>2.2652999999999999</v>
      </c>
      <c r="O2546">
        <v>2.2704</v>
      </c>
      <c r="P2546">
        <v>1.4039999999999999</v>
      </c>
      <c r="Q2546">
        <v>1.4259999999999999</v>
      </c>
      <c r="R2546">
        <v>5.2004000000000001</v>
      </c>
      <c r="S2546">
        <v>0.32200000000000001</v>
      </c>
      <c r="T2546">
        <v>0.32700000000000001</v>
      </c>
      <c r="U2546">
        <v>0.316</v>
      </c>
      <c r="V2546">
        <v>0.316</v>
      </c>
      <c r="W2546" t="s">
        <v>148</v>
      </c>
      <c r="X2546" t="s">
        <v>192</v>
      </c>
      <c r="Y2546" t="s">
        <v>89</v>
      </c>
      <c r="Z2546" t="s">
        <v>198</v>
      </c>
    </row>
    <row r="2547" spans="1:26" x14ac:dyDescent="0.25">
      <c r="A2547" s="147">
        <v>3663</v>
      </c>
      <c r="B2547" s="25">
        <v>43060</v>
      </c>
      <c r="C2547" t="s">
        <v>817</v>
      </c>
      <c r="D2547">
        <v>76.3</v>
      </c>
      <c r="E2547">
        <v>50</v>
      </c>
      <c r="F2547" t="s">
        <v>291</v>
      </c>
      <c r="G2547">
        <v>521333</v>
      </c>
      <c r="H2547">
        <v>13160</v>
      </c>
      <c r="I2547">
        <v>16.600000000000001</v>
      </c>
      <c r="J2547">
        <v>114</v>
      </c>
      <c r="K2547">
        <v>114</v>
      </c>
      <c r="L2547">
        <v>13.8</v>
      </c>
      <c r="M2547">
        <v>0.97384721266345486</v>
      </c>
      <c r="N2547">
        <v>1.242</v>
      </c>
      <c r="O2547">
        <v>1.2398</v>
      </c>
      <c r="P2547">
        <v>3.097</v>
      </c>
      <c r="Q2547">
        <v>3.0609999999999999</v>
      </c>
      <c r="R2547">
        <v>5.2004000000000001</v>
      </c>
      <c r="S2547">
        <v>1.2969999999999999</v>
      </c>
      <c r="T2547">
        <v>1.284</v>
      </c>
      <c r="U2547">
        <v>1.2569999999999999</v>
      </c>
      <c r="V2547">
        <v>1.2569999999999999</v>
      </c>
      <c r="W2547" t="s">
        <v>148</v>
      </c>
      <c r="X2547" t="s">
        <v>192</v>
      </c>
      <c r="Y2547" t="s">
        <v>89</v>
      </c>
      <c r="Z2547" t="s">
        <v>198</v>
      </c>
    </row>
    <row r="2548" spans="1:26" x14ac:dyDescent="0.25">
      <c r="A2548" s="147">
        <v>3662</v>
      </c>
      <c r="B2548" s="25">
        <v>43060</v>
      </c>
      <c r="C2548" t="s">
        <v>968</v>
      </c>
      <c r="D2548">
        <v>64.900000000000006</v>
      </c>
      <c r="E2548">
        <v>66</v>
      </c>
      <c r="F2548" t="s">
        <v>193</v>
      </c>
      <c r="G2548">
        <v>625212</v>
      </c>
      <c r="H2548">
        <v>13160</v>
      </c>
      <c r="I2548">
        <v>21.5</v>
      </c>
      <c r="J2548">
        <v>114</v>
      </c>
      <c r="K2548">
        <v>114</v>
      </c>
      <c r="L2548">
        <v>18.399999999999999</v>
      </c>
      <c r="M2548">
        <v>0.94396264176117406</v>
      </c>
      <c r="N2548">
        <v>5.0982000000000003</v>
      </c>
      <c r="O2548">
        <v>5.1021000000000001</v>
      </c>
      <c r="P2548">
        <v>0.71</v>
      </c>
      <c r="Q2548">
        <v>0.72799999999999998</v>
      </c>
      <c r="R2548">
        <v>5.2004000000000001</v>
      </c>
      <c r="S2548">
        <v>7.1999999999999995E-2</v>
      </c>
      <c r="T2548">
        <v>7.3999999999999996E-2</v>
      </c>
      <c r="U2548">
        <v>6.9000000000000006E-2</v>
      </c>
      <c r="V2548">
        <v>6.9000000000000006E-2</v>
      </c>
      <c r="W2548" t="s">
        <v>148</v>
      </c>
      <c r="X2548" t="s">
        <v>192</v>
      </c>
      <c r="Y2548" t="s">
        <v>89</v>
      </c>
      <c r="Z2548" t="s">
        <v>198</v>
      </c>
    </row>
    <row r="2549" spans="1:26" x14ac:dyDescent="0.25">
      <c r="A2549" s="147">
        <v>3661</v>
      </c>
      <c r="B2549" s="25">
        <v>43060</v>
      </c>
      <c r="C2549" t="s">
        <v>967</v>
      </c>
      <c r="D2549">
        <v>64.900000000000006</v>
      </c>
      <c r="E2549">
        <v>66</v>
      </c>
      <c r="F2549" t="s">
        <v>193</v>
      </c>
      <c r="G2549">
        <v>625212</v>
      </c>
      <c r="H2549">
        <v>13160</v>
      </c>
      <c r="I2549">
        <v>21.8</v>
      </c>
      <c r="J2549">
        <v>114.5</v>
      </c>
      <c r="K2549">
        <v>114.5</v>
      </c>
      <c r="L2549">
        <v>18.7</v>
      </c>
      <c r="M2549">
        <v>0.94207723035952073</v>
      </c>
      <c r="N2549">
        <v>5.2145999999999999</v>
      </c>
      <c r="O2549">
        <v>5.2092999999999998</v>
      </c>
      <c r="P2549">
        <v>0.70899999999999996</v>
      </c>
      <c r="Q2549">
        <v>0.69799999999999995</v>
      </c>
      <c r="R2549">
        <v>5.2004000000000001</v>
      </c>
      <c r="S2549">
        <v>7.0999999999999994E-2</v>
      </c>
      <c r="T2549">
        <v>7.0000000000000007E-2</v>
      </c>
      <c r="U2549">
        <v>6.6000000000000003E-2</v>
      </c>
      <c r="V2549">
        <v>6.6000000000000003E-2</v>
      </c>
      <c r="W2549" t="s">
        <v>148</v>
      </c>
      <c r="X2549" t="s">
        <v>192</v>
      </c>
      <c r="Y2549" t="s">
        <v>89</v>
      </c>
      <c r="Z2549" t="s">
        <v>198</v>
      </c>
    </row>
    <row r="2550" spans="1:26" x14ac:dyDescent="0.25">
      <c r="A2550" s="147">
        <v>3660</v>
      </c>
      <c r="B2550" s="25">
        <v>43060</v>
      </c>
      <c r="C2550" t="s">
        <v>966</v>
      </c>
      <c r="D2550">
        <v>64.900000000000006</v>
      </c>
      <c r="E2550">
        <v>66</v>
      </c>
      <c r="F2550" t="s">
        <v>187</v>
      </c>
      <c r="G2550">
        <v>916148</v>
      </c>
      <c r="H2550">
        <v>13160</v>
      </c>
      <c r="I2550">
        <v>34.700000000000003</v>
      </c>
      <c r="J2550">
        <v>80.5</v>
      </c>
      <c r="K2550">
        <v>80.5</v>
      </c>
      <c r="L2550">
        <v>32.9</v>
      </c>
      <c r="M2550">
        <v>0.86070559610705588</v>
      </c>
      <c r="N2550">
        <v>5.1951999999999998</v>
      </c>
      <c r="O2550">
        <v>5.1931000000000003</v>
      </c>
      <c r="P2550">
        <v>0.21</v>
      </c>
      <c r="Q2550">
        <v>0.2</v>
      </c>
      <c r="R2550">
        <v>5.2004000000000001</v>
      </c>
      <c r="S2550">
        <v>2.1000000000000001E-2</v>
      </c>
      <c r="T2550">
        <v>0.02</v>
      </c>
      <c r="U2550">
        <v>1.7999999999999999E-2</v>
      </c>
      <c r="V2550">
        <v>1.7999999999999999E-2</v>
      </c>
      <c r="W2550" t="s">
        <v>148</v>
      </c>
      <c r="X2550" t="s">
        <v>192</v>
      </c>
      <c r="Y2550" t="s">
        <v>89</v>
      </c>
      <c r="Z2550" t="s">
        <v>207</v>
      </c>
    </row>
    <row r="2551" spans="1:26" x14ac:dyDescent="0.25">
      <c r="A2551" s="147">
        <v>3659</v>
      </c>
      <c r="B2551" s="25">
        <v>43060</v>
      </c>
      <c r="C2551" t="s">
        <v>232</v>
      </c>
      <c r="D2551">
        <v>64.900000000000006</v>
      </c>
      <c r="E2551">
        <v>66</v>
      </c>
      <c r="F2551" t="s">
        <v>187</v>
      </c>
      <c r="G2551">
        <v>916148</v>
      </c>
      <c r="H2551">
        <v>13160</v>
      </c>
      <c r="I2551">
        <v>35.5</v>
      </c>
      <c r="J2551">
        <v>80</v>
      </c>
      <c r="K2551">
        <v>80</v>
      </c>
      <c r="L2551">
        <v>33.700000000000003</v>
      </c>
      <c r="M2551">
        <v>0.85653753026634394</v>
      </c>
      <c r="N2551">
        <v>5.1581999999999999</v>
      </c>
      <c r="O2551">
        <v>5.1611000000000002</v>
      </c>
      <c r="P2551">
        <v>0.30399999999999999</v>
      </c>
      <c r="Q2551">
        <v>0.313</v>
      </c>
      <c r="R2551">
        <v>5.2004000000000001</v>
      </c>
      <c r="S2551">
        <v>3.1E-2</v>
      </c>
      <c r="T2551">
        <v>3.2000000000000001E-2</v>
      </c>
      <c r="U2551">
        <v>2.7E-2</v>
      </c>
      <c r="V2551">
        <v>2.7E-2</v>
      </c>
      <c r="W2551" t="s">
        <v>148</v>
      </c>
      <c r="X2551" t="s">
        <v>192</v>
      </c>
      <c r="Y2551" t="s">
        <v>89</v>
      </c>
      <c r="Z2551" t="s">
        <v>207</v>
      </c>
    </row>
    <row r="2552" spans="1:26" x14ac:dyDescent="0.25">
      <c r="A2552" s="147">
        <v>3658</v>
      </c>
      <c r="B2552" s="25">
        <v>43060</v>
      </c>
      <c r="C2552" t="s">
        <v>965</v>
      </c>
      <c r="D2552">
        <v>64.900000000000006</v>
      </c>
      <c r="E2552">
        <v>66</v>
      </c>
      <c r="F2552" t="s">
        <v>187</v>
      </c>
      <c r="G2552">
        <v>916148</v>
      </c>
      <c r="H2552">
        <v>13160</v>
      </c>
      <c r="I2552">
        <v>35.200000000000003</v>
      </c>
      <c r="J2552">
        <v>80.5</v>
      </c>
      <c r="K2552">
        <v>80.5</v>
      </c>
      <c r="L2552">
        <v>33.4</v>
      </c>
      <c r="M2552">
        <v>0.85809581564584592</v>
      </c>
      <c r="N2552">
        <v>5.1002000000000001</v>
      </c>
      <c r="O2552">
        <v>5.0987999999999998</v>
      </c>
      <c r="P2552">
        <v>0.21</v>
      </c>
      <c r="Q2552">
        <v>0.2</v>
      </c>
      <c r="R2552">
        <v>5.2004000000000001</v>
      </c>
      <c r="S2552">
        <v>2.1000000000000001E-2</v>
      </c>
      <c r="T2552">
        <v>0.02</v>
      </c>
      <c r="U2552">
        <v>1.7999999999999999E-2</v>
      </c>
      <c r="V2552">
        <v>1.7999999999999999E-2</v>
      </c>
      <c r="W2552" t="s">
        <v>148</v>
      </c>
      <c r="X2552" t="s">
        <v>192</v>
      </c>
      <c r="Y2552" t="s">
        <v>89</v>
      </c>
      <c r="Z2552" t="s">
        <v>207</v>
      </c>
    </row>
    <row r="2553" spans="1:26" x14ac:dyDescent="0.25">
      <c r="A2553" s="147">
        <v>3657</v>
      </c>
      <c r="B2553" s="25">
        <v>43060</v>
      </c>
      <c r="C2553" t="s">
        <v>288</v>
      </c>
      <c r="D2553">
        <v>64.900000000000006</v>
      </c>
      <c r="E2553">
        <v>64.900000000000006</v>
      </c>
      <c r="F2553" t="s">
        <v>187</v>
      </c>
      <c r="G2553">
        <v>916148</v>
      </c>
      <c r="H2553">
        <v>13160</v>
      </c>
      <c r="I2553">
        <v>35.700000000000003</v>
      </c>
      <c r="J2553">
        <v>80.5</v>
      </c>
      <c r="K2553">
        <v>80.5</v>
      </c>
      <c r="L2553">
        <v>33.9</v>
      </c>
      <c r="M2553">
        <v>0.8555018137847642</v>
      </c>
      <c r="N2553">
        <v>5.1791</v>
      </c>
      <c r="O2553">
        <v>5.1811999999999996</v>
      </c>
      <c r="P2553">
        <v>0.26100000000000001</v>
      </c>
      <c r="Q2553">
        <v>0.27800000000000002</v>
      </c>
      <c r="R2553">
        <v>5.2004000000000001</v>
      </c>
      <c r="S2553">
        <v>2.5999999999999999E-2</v>
      </c>
      <c r="T2553">
        <v>2.8000000000000001E-2</v>
      </c>
      <c r="U2553">
        <v>2.3E-2</v>
      </c>
      <c r="V2553">
        <v>2.3E-2</v>
      </c>
      <c r="W2553" t="s">
        <v>148</v>
      </c>
      <c r="X2553" t="s">
        <v>192</v>
      </c>
      <c r="Y2553" t="s">
        <v>89</v>
      </c>
      <c r="Z2553" t="s">
        <v>207</v>
      </c>
    </row>
    <row r="2554" spans="1:26" x14ac:dyDescent="0.25">
      <c r="A2554" s="147">
        <v>3656</v>
      </c>
      <c r="B2554" s="25">
        <v>43060</v>
      </c>
      <c r="C2554" t="s">
        <v>493</v>
      </c>
      <c r="D2554">
        <v>64.900000000000006</v>
      </c>
      <c r="E2554">
        <v>66</v>
      </c>
      <c r="F2554" t="s">
        <v>187</v>
      </c>
      <c r="G2554">
        <v>916148</v>
      </c>
      <c r="H2554">
        <v>13160</v>
      </c>
      <c r="I2554">
        <v>35.200000000000003</v>
      </c>
      <c r="J2554">
        <v>81</v>
      </c>
      <c r="K2554">
        <v>81</v>
      </c>
      <c r="L2554">
        <v>33.299999999999997</v>
      </c>
      <c r="M2554">
        <v>0.85861650485436891</v>
      </c>
      <c r="N2554">
        <v>5.0411999999999999</v>
      </c>
      <c r="O2554">
        <v>5.0521000000000003</v>
      </c>
      <c r="P2554">
        <v>0.32800000000000001</v>
      </c>
      <c r="Q2554">
        <v>0.33700000000000002</v>
      </c>
      <c r="R2554">
        <v>5.2004000000000001</v>
      </c>
      <c r="S2554">
        <v>3.4000000000000002E-2</v>
      </c>
      <c r="T2554">
        <v>3.5000000000000003E-2</v>
      </c>
      <c r="U2554">
        <v>0.03</v>
      </c>
      <c r="V2554">
        <v>0.03</v>
      </c>
      <c r="W2554" t="s">
        <v>148</v>
      </c>
      <c r="X2554" t="s">
        <v>192</v>
      </c>
      <c r="Y2554" t="s">
        <v>89</v>
      </c>
      <c r="Z2554" t="s">
        <v>207</v>
      </c>
    </row>
    <row r="2555" spans="1:26" x14ac:dyDescent="0.25">
      <c r="A2555" s="147">
        <v>3655</v>
      </c>
      <c r="B2555" s="25">
        <v>43059</v>
      </c>
      <c r="C2555" t="s">
        <v>859</v>
      </c>
      <c r="D2555">
        <v>65.3</v>
      </c>
      <c r="E2555">
        <v>58</v>
      </c>
      <c r="F2555" t="s">
        <v>291</v>
      </c>
      <c r="G2555">
        <v>521333</v>
      </c>
      <c r="H2555">
        <v>13160</v>
      </c>
      <c r="I2555">
        <v>16.600000000000001</v>
      </c>
      <c r="J2555">
        <v>114.5</v>
      </c>
      <c r="K2555">
        <v>114.5</v>
      </c>
      <c r="L2555">
        <v>13.8</v>
      </c>
      <c r="M2555">
        <v>0.97384721266345486</v>
      </c>
      <c r="N2555">
        <v>2.1692</v>
      </c>
      <c r="O2555">
        <v>2.1709999999999998</v>
      </c>
      <c r="P2555">
        <v>1.7390000000000001</v>
      </c>
      <c r="Q2555">
        <v>1.7709999999999999</v>
      </c>
      <c r="R2555">
        <v>5.2016</v>
      </c>
      <c r="S2555">
        <v>0.41699999999999998</v>
      </c>
      <c r="T2555">
        <v>0.42399999999999999</v>
      </c>
      <c r="U2555">
        <v>0.41</v>
      </c>
      <c r="V2555">
        <v>0.41</v>
      </c>
      <c r="W2555" t="s">
        <v>148</v>
      </c>
      <c r="X2555" t="s">
        <v>192</v>
      </c>
      <c r="Y2555" t="s">
        <v>89</v>
      </c>
      <c r="Z2555" t="s">
        <v>198</v>
      </c>
    </row>
    <row r="2556" spans="1:26" x14ac:dyDescent="0.25">
      <c r="A2556" s="147">
        <v>3654</v>
      </c>
      <c r="B2556" s="25">
        <v>43059</v>
      </c>
      <c r="C2556" t="s">
        <v>601</v>
      </c>
      <c r="D2556">
        <v>65.5</v>
      </c>
      <c r="E2556">
        <v>62</v>
      </c>
      <c r="F2556" t="s">
        <v>291</v>
      </c>
      <c r="G2556">
        <v>521333</v>
      </c>
      <c r="H2556">
        <v>13160</v>
      </c>
      <c r="I2556">
        <v>16.600000000000001</v>
      </c>
      <c r="J2556">
        <v>114</v>
      </c>
      <c r="K2556">
        <v>114</v>
      </c>
      <c r="L2556">
        <v>13.8</v>
      </c>
      <c r="M2556">
        <v>0.97384721266345486</v>
      </c>
      <c r="N2556">
        <v>1.1983999999999999</v>
      </c>
      <c r="O2556">
        <v>1.2000999999999999</v>
      </c>
      <c r="P2556">
        <v>2.7349999999999999</v>
      </c>
      <c r="Q2556">
        <v>2.72</v>
      </c>
      <c r="R2556">
        <v>5.2016</v>
      </c>
      <c r="S2556">
        <v>1.1870000000000001</v>
      </c>
      <c r="T2556">
        <v>1.179</v>
      </c>
      <c r="U2556">
        <v>1.1519999999999999</v>
      </c>
      <c r="V2556">
        <v>1.1519999999999999</v>
      </c>
      <c r="W2556" t="s">
        <v>148</v>
      </c>
      <c r="X2556" t="s">
        <v>192</v>
      </c>
      <c r="Y2556" t="s">
        <v>89</v>
      </c>
      <c r="Z2556" t="s">
        <v>198</v>
      </c>
    </row>
    <row r="2557" spans="1:26" x14ac:dyDescent="0.25">
      <c r="A2557" s="147">
        <v>3653</v>
      </c>
      <c r="B2557" s="25">
        <v>43059</v>
      </c>
      <c r="C2557" t="s">
        <v>771</v>
      </c>
      <c r="D2557">
        <v>65.5</v>
      </c>
      <c r="E2557">
        <v>62</v>
      </c>
      <c r="F2557" t="s">
        <v>291</v>
      </c>
      <c r="G2557">
        <v>521333</v>
      </c>
      <c r="H2557">
        <v>13160</v>
      </c>
      <c r="I2557">
        <v>16.600000000000001</v>
      </c>
      <c r="J2557">
        <v>114</v>
      </c>
      <c r="K2557">
        <v>114</v>
      </c>
      <c r="L2557">
        <v>13.8</v>
      </c>
      <c r="M2557">
        <v>0.97384721266345486</v>
      </c>
      <c r="N2557">
        <v>2.2930999999999999</v>
      </c>
      <c r="O2557">
        <v>2.2879999999999998</v>
      </c>
      <c r="P2557">
        <v>2.1190000000000002</v>
      </c>
      <c r="Q2557">
        <v>2.125</v>
      </c>
      <c r="R2557">
        <v>5.2016</v>
      </c>
      <c r="S2557">
        <v>0.48099999999999998</v>
      </c>
      <c r="T2557">
        <v>0.48299999999999998</v>
      </c>
      <c r="U2557">
        <v>0.46899999999999997</v>
      </c>
      <c r="V2557">
        <v>0.46899999999999997</v>
      </c>
      <c r="W2557" t="s">
        <v>148</v>
      </c>
      <c r="X2557" t="s">
        <v>192</v>
      </c>
      <c r="Y2557" t="s">
        <v>89</v>
      </c>
      <c r="Z2557" t="s">
        <v>198</v>
      </c>
    </row>
    <row r="2558" spans="1:26" x14ac:dyDescent="0.25">
      <c r="A2558" s="147">
        <v>3652</v>
      </c>
      <c r="B2558" s="25">
        <v>43059</v>
      </c>
      <c r="C2558" t="s">
        <v>942</v>
      </c>
      <c r="D2558">
        <v>65.5</v>
      </c>
      <c r="E2558">
        <v>62</v>
      </c>
      <c r="F2558" t="s">
        <v>291</v>
      </c>
      <c r="G2558">
        <v>521333</v>
      </c>
      <c r="H2558">
        <v>13160</v>
      </c>
      <c r="I2558">
        <v>16.600000000000001</v>
      </c>
      <c r="J2558">
        <v>114.5</v>
      </c>
      <c r="K2558">
        <v>114.5</v>
      </c>
      <c r="L2558">
        <v>13.8</v>
      </c>
      <c r="M2558">
        <v>0.97384721266345486</v>
      </c>
      <c r="N2558">
        <v>2.1930000000000001</v>
      </c>
      <c r="O2558">
        <v>2.1899000000000002</v>
      </c>
      <c r="P2558">
        <v>1.431</v>
      </c>
      <c r="Q2558">
        <v>1.4179999999999999</v>
      </c>
      <c r="R2558">
        <v>5.2016</v>
      </c>
      <c r="S2558">
        <v>0.33900000000000002</v>
      </c>
      <c r="T2558">
        <v>0.33700000000000002</v>
      </c>
      <c r="U2558">
        <v>0.32900000000000001</v>
      </c>
      <c r="V2558">
        <v>0.32900000000000001</v>
      </c>
      <c r="W2558" t="s">
        <v>148</v>
      </c>
      <c r="X2558" t="s">
        <v>192</v>
      </c>
      <c r="Y2558" t="s">
        <v>89</v>
      </c>
      <c r="Z2558" t="s">
        <v>198</v>
      </c>
    </row>
    <row r="2559" spans="1:26" x14ac:dyDescent="0.25">
      <c r="A2559" s="147">
        <v>3651</v>
      </c>
      <c r="B2559" s="25">
        <v>43059</v>
      </c>
      <c r="C2559" t="s">
        <v>403</v>
      </c>
      <c r="D2559">
        <v>65.5</v>
      </c>
      <c r="E2559">
        <v>62</v>
      </c>
      <c r="F2559" t="s">
        <v>291</v>
      </c>
      <c r="G2559">
        <v>521333</v>
      </c>
      <c r="H2559">
        <v>13160</v>
      </c>
      <c r="I2559">
        <v>16.5</v>
      </c>
      <c r="J2559">
        <v>114.5</v>
      </c>
      <c r="K2559">
        <v>114.5</v>
      </c>
      <c r="L2559">
        <v>13.7</v>
      </c>
      <c r="M2559">
        <v>0.97451790633608826</v>
      </c>
      <c r="N2559">
        <v>2.2317999999999998</v>
      </c>
      <c r="O2559">
        <v>2.2481</v>
      </c>
      <c r="P2559">
        <v>1.764</v>
      </c>
      <c r="Q2559">
        <v>1.7809999999999999</v>
      </c>
      <c r="R2559">
        <v>5.2016</v>
      </c>
      <c r="S2559">
        <v>0.41099999999999998</v>
      </c>
      <c r="T2559">
        <v>0.41199999999999998</v>
      </c>
      <c r="U2559">
        <v>0.40100000000000002</v>
      </c>
      <c r="V2559">
        <v>0.40100000000000002</v>
      </c>
      <c r="W2559" t="s">
        <v>148</v>
      </c>
      <c r="X2559" t="s">
        <v>192</v>
      </c>
      <c r="Y2559" t="s">
        <v>89</v>
      </c>
      <c r="Z2559" t="s">
        <v>198</v>
      </c>
    </row>
    <row r="2560" spans="1:26" x14ac:dyDescent="0.25">
      <c r="A2560" s="147">
        <v>3650</v>
      </c>
      <c r="B2560" s="25">
        <v>43059</v>
      </c>
      <c r="C2560" t="s">
        <v>448</v>
      </c>
      <c r="D2560">
        <v>65.5</v>
      </c>
      <c r="E2560">
        <v>62</v>
      </c>
      <c r="F2560" t="s">
        <v>193</v>
      </c>
      <c r="G2560">
        <v>625212</v>
      </c>
      <c r="H2560">
        <v>13160</v>
      </c>
      <c r="I2560">
        <v>22.2</v>
      </c>
      <c r="J2560">
        <v>114.5</v>
      </c>
      <c r="K2560">
        <v>114.5</v>
      </c>
      <c r="L2560">
        <v>19</v>
      </c>
      <c r="M2560">
        <v>0.94019933554817281</v>
      </c>
      <c r="N2560">
        <v>5.1923000000000004</v>
      </c>
      <c r="O2560">
        <v>5.1898999999999997</v>
      </c>
      <c r="P2560">
        <v>0.70599999999999996</v>
      </c>
      <c r="Q2560">
        <v>0.69299999999999995</v>
      </c>
      <c r="R2560">
        <v>5.2016</v>
      </c>
      <c r="S2560">
        <v>7.0999999999999994E-2</v>
      </c>
      <c r="T2560">
        <v>6.9000000000000006E-2</v>
      </c>
      <c r="U2560">
        <v>6.6000000000000003E-2</v>
      </c>
      <c r="V2560">
        <v>6.6000000000000003E-2</v>
      </c>
      <c r="W2560" t="s">
        <v>148</v>
      </c>
      <c r="X2560" t="s">
        <v>192</v>
      </c>
      <c r="Y2560" t="s">
        <v>89</v>
      </c>
      <c r="Z2560" t="s">
        <v>198</v>
      </c>
    </row>
    <row r="2561" spans="1:26" x14ac:dyDescent="0.25">
      <c r="A2561" s="147">
        <v>3649</v>
      </c>
      <c r="B2561" s="25">
        <v>43059</v>
      </c>
      <c r="C2561" t="s">
        <v>264</v>
      </c>
      <c r="D2561">
        <v>65.5</v>
      </c>
      <c r="E2561">
        <v>62</v>
      </c>
      <c r="F2561" t="s">
        <v>187</v>
      </c>
      <c r="G2561">
        <v>916148</v>
      </c>
      <c r="H2561">
        <v>13160</v>
      </c>
      <c r="I2561">
        <v>35.299999999999997</v>
      </c>
      <c r="J2561">
        <v>81</v>
      </c>
      <c r="K2561">
        <v>81</v>
      </c>
      <c r="L2561">
        <v>33.4</v>
      </c>
      <c r="M2561">
        <v>0.85809581564584592</v>
      </c>
      <c r="N2561">
        <v>5.1761999999999997</v>
      </c>
      <c r="O2561">
        <v>5.1711999999999998</v>
      </c>
      <c r="P2561">
        <v>0.23499999999999999</v>
      </c>
      <c r="Q2561">
        <v>0.219</v>
      </c>
      <c r="R2561">
        <v>5.2016</v>
      </c>
      <c r="S2561">
        <v>2.4E-2</v>
      </c>
      <c r="T2561">
        <v>2.1999999999999999E-2</v>
      </c>
      <c r="U2561">
        <v>0.02</v>
      </c>
      <c r="V2561">
        <v>0.02</v>
      </c>
      <c r="W2561" t="s">
        <v>148</v>
      </c>
      <c r="X2561" t="s">
        <v>192</v>
      </c>
      <c r="Y2561" t="s">
        <v>89</v>
      </c>
      <c r="Z2561" t="s">
        <v>207</v>
      </c>
    </row>
    <row r="2562" spans="1:26" x14ac:dyDescent="0.25">
      <c r="A2562" s="147">
        <v>3648</v>
      </c>
      <c r="B2562" s="25">
        <v>43059</v>
      </c>
      <c r="C2562" t="s">
        <v>327</v>
      </c>
      <c r="D2562">
        <v>65.3</v>
      </c>
      <c r="E2562">
        <v>64</v>
      </c>
      <c r="F2562" t="s">
        <v>187</v>
      </c>
      <c r="G2562">
        <v>916148</v>
      </c>
      <c r="H2562">
        <v>13160</v>
      </c>
      <c r="I2562">
        <v>34.9</v>
      </c>
      <c r="J2562">
        <v>80.5</v>
      </c>
      <c r="K2562">
        <v>80.5</v>
      </c>
      <c r="L2562">
        <v>33.1</v>
      </c>
      <c r="M2562">
        <v>0.85965978128797083</v>
      </c>
      <c r="N2562">
        <v>5.0831</v>
      </c>
      <c r="O2562">
        <v>5.0914000000000001</v>
      </c>
      <c r="P2562">
        <v>0.19400000000000001</v>
      </c>
      <c r="Q2562">
        <v>0.20799999999999999</v>
      </c>
      <c r="R2562">
        <v>5.2016</v>
      </c>
      <c r="S2562">
        <v>0.02</v>
      </c>
      <c r="T2562">
        <v>2.1000000000000001E-2</v>
      </c>
      <c r="U2562">
        <v>1.7999999999999999E-2</v>
      </c>
      <c r="V2562">
        <v>1.7999999999999999E-2</v>
      </c>
      <c r="W2562" t="s">
        <v>148</v>
      </c>
      <c r="X2562" t="s">
        <v>192</v>
      </c>
      <c r="Y2562" t="s">
        <v>89</v>
      </c>
      <c r="Z2562" t="s">
        <v>207</v>
      </c>
    </row>
    <row r="2563" spans="1:26" x14ac:dyDescent="0.25">
      <c r="A2563" s="147">
        <v>3647</v>
      </c>
      <c r="B2563" s="25">
        <v>43059</v>
      </c>
      <c r="C2563" t="s">
        <v>266</v>
      </c>
      <c r="D2563">
        <v>65.3</v>
      </c>
      <c r="E2563">
        <v>64</v>
      </c>
      <c r="F2563" t="s">
        <v>187</v>
      </c>
      <c r="G2563">
        <v>916148</v>
      </c>
      <c r="H2563">
        <v>13160</v>
      </c>
      <c r="I2563">
        <v>35.9</v>
      </c>
      <c r="J2563">
        <v>80</v>
      </c>
      <c r="K2563">
        <v>80</v>
      </c>
      <c r="L2563">
        <v>34.1</v>
      </c>
      <c r="M2563">
        <v>0.85446859903381644</v>
      </c>
      <c r="N2563">
        <v>5.1942000000000004</v>
      </c>
      <c r="O2563">
        <v>5.2194000000000003</v>
      </c>
      <c r="P2563">
        <v>0.26700000000000002</v>
      </c>
      <c r="Q2563">
        <v>0.29299999999999998</v>
      </c>
      <c r="R2563">
        <v>5.2016</v>
      </c>
      <c r="S2563">
        <v>2.7E-2</v>
      </c>
      <c r="T2563">
        <v>2.9000000000000001E-2</v>
      </c>
      <c r="U2563">
        <v>2.4E-2</v>
      </c>
      <c r="V2563">
        <v>2.4E-2</v>
      </c>
      <c r="W2563" t="s">
        <v>148</v>
      </c>
      <c r="X2563" t="s">
        <v>192</v>
      </c>
      <c r="Y2563" t="s">
        <v>89</v>
      </c>
      <c r="Z2563" t="s">
        <v>207</v>
      </c>
    </row>
    <row r="2564" spans="1:26" x14ac:dyDescent="0.25">
      <c r="A2564" s="147">
        <v>3646</v>
      </c>
      <c r="B2564" s="25">
        <v>43059</v>
      </c>
      <c r="C2564" t="s">
        <v>680</v>
      </c>
      <c r="D2564">
        <v>65.3</v>
      </c>
      <c r="E2564">
        <v>64</v>
      </c>
      <c r="F2564" t="s">
        <v>187</v>
      </c>
      <c r="G2564">
        <v>916148</v>
      </c>
      <c r="H2564">
        <v>13160</v>
      </c>
      <c r="I2564">
        <v>35.1</v>
      </c>
      <c r="J2564">
        <v>80.5</v>
      </c>
      <c r="K2564">
        <v>80.5</v>
      </c>
      <c r="L2564">
        <v>33.299999999999997</v>
      </c>
      <c r="M2564">
        <v>0.85861650485436891</v>
      </c>
      <c r="N2564">
        <v>5.0891000000000002</v>
      </c>
      <c r="O2564">
        <v>5.1281999999999996</v>
      </c>
      <c r="P2564">
        <v>0.16700000000000001</v>
      </c>
      <c r="Q2564">
        <v>0.19600000000000001</v>
      </c>
      <c r="R2564">
        <v>5.2016</v>
      </c>
      <c r="S2564">
        <v>1.7000000000000001E-2</v>
      </c>
      <c r="T2564">
        <v>0.02</v>
      </c>
      <c r="U2564">
        <v>1.6E-2</v>
      </c>
      <c r="V2564">
        <v>1.6E-2</v>
      </c>
      <c r="W2564" t="s">
        <v>148</v>
      </c>
      <c r="X2564" t="s">
        <v>192</v>
      </c>
      <c r="Y2564" t="s">
        <v>89</v>
      </c>
      <c r="Z2564" t="s">
        <v>207</v>
      </c>
    </row>
    <row r="2565" spans="1:26" x14ac:dyDescent="0.25">
      <c r="A2565" s="147">
        <v>3645</v>
      </c>
      <c r="B2565" s="25">
        <v>43059</v>
      </c>
      <c r="C2565" t="s">
        <v>210</v>
      </c>
      <c r="D2565">
        <v>65.3</v>
      </c>
      <c r="E2565">
        <v>64</v>
      </c>
      <c r="F2565" t="s">
        <v>193</v>
      </c>
      <c r="G2565">
        <v>625212</v>
      </c>
      <c r="H2565">
        <v>13160</v>
      </c>
      <c r="I2565">
        <v>23.2</v>
      </c>
      <c r="J2565">
        <v>114</v>
      </c>
      <c r="K2565">
        <v>114</v>
      </c>
      <c r="L2565">
        <v>20</v>
      </c>
      <c r="M2565">
        <v>0.93399339933993397</v>
      </c>
      <c r="N2565">
        <v>5.1981000000000002</v>
      </c>
      <c r="O2565">
        <v>5.1950000000000003</v>
      </c>
      <c r="P2565">
        <v>0.76700000000000002</v>
      </c>
      <c r="Q2565">
        <v>0.78900000000000003</v>
      </c>
      <c r="R2565">
        <v>5.2016</v>
      </c>
      <c r="S2565">
        <v>7.6999999999999999E-2</v>
      </c>
      <c r="T2565">
        <v>7.9000000000000001E-2</v>
      </c>
      <c r="U2565">
        <v>7.2999999999999995E-2</v>
      </c>
      <c r="V2565">
        <v>7.2999999999999995E-2</v>
      </c>
      <c r="W2565" t="s">
        <v>148</v>
      </c>
      <c r="X2565" t="s">
        <v>192</v>
      </c>
      <c r="Y2565" t="s">
        <v>89</v>
      </c>
      <c r="Z2565" t="s">
        <v>198</v>
      </c>
    </row>
    <row r="2566" spans="1:26" x14ac:dyDescent="0.25">
      <c r="A2566" s="147">
        <v>3644</v>
      </c>
      <c r="B2566" s="25">
        <v>43059</v>
      </c>
      <c r="C2566" t="s">
        <v>233</v>
      </c>
      <c r="D2566">
        <v>65.3</v>
      </c>
      <c r="E2566">
        <v>64</v>
      </c>
      <c r="F2566" t="s">
        <v>193</v>
      </c>
      <c r="G2566">
        <v>625212</v>
      </c>
      <c r="H2566">
        <v>13160</v>
      </c>
      <c r="I2566">
        <v>22.6</v>
      </c>
      <c r="J2566">
        <v>114.5</v>
      </c>
      <c r="K2566">
        <v>114.5</v>
      </c>
      <c r="L2566">
        <v>19.399999999999999</v>
      </c>
      <c r="M2566">
        <v>0.9377070907886017</v>
      </c>
      <c r="N2566">
        <v>5.1406000000000001</v>
      </c>
      <c r="O2566">
        <v>5.0810000000000004</v>
      </c>
      <c r="P2566">
        <v>0.628</v>
      </c>
      <c r="Q2566">
        <v>0.63200000000000001</v>
      </c>
      <c r="R2566">
        <v>5.2016</v>
      </c>
      <c r="S2566">
        <v>6.4000000000000001E-2</v>
      </c>
      <c r="T2566">
        <v>6.5000000000000002E-2</v>
      </c>
      <c r="U2566">
        <v>0.06</v>
      </c>
      <c r="V2566">
        <v>0.06</v>
      </c>
      <c r="W2566" t="s">
        <v>148</v>
      </c>
      <c r="X2566" t="s">
        <v>192</v>
      </c>
      <c r="Y2566" t="s">
        <v>89</v>
      </c>
      <c r="Z2566" t="s">
        <v>198</v>
      </c>
    </row>
    <row r="2567" spans="1:26" x14ac:dyDescent="0.25">
      <c r="A2567" s="147">
        <v>3643</v>
      </c>
      <c r="B2567" s="25">
        <v>43059</v>
      </c>
      <c r="C2567" t="s">
        <v>326</v>
      </c>
      <c r="D2567">
        <v>65.3</v>
      </c>
      <c r="E2567">
        <v>64</v>
      </c>
      <c r="F2567" t="s">
        <v>193</v>
      </c>
      <c r="G2567">
        <v>625212</v>
      </c>
      <c r="H2567">
        <v>13160</v>
      </c>
      <c r="I2567">
        <v>22.9</v>
      </c>
      <c r="J2567">
        <v>114</v>
      </c>
      <c r="K2567">
        <v>114</v>
      </c>
      <c r="L2567">
        <v>19.7</v>
      </c>
      <c r="M2567">
        <v>0.93584656084656093</v>
      </c>
      <c r="N2567">
        <v>5.2012999999999998</v>
      </c>
      <c r="O2567">
        <v>5.1890999999999998</v>
      </c>
      <c r="P2567">
        <v>0.745</v>
      </c>
      <c r="Q2567">
        <v>0.73599999999999999</v>
      </c>
      <c r="R2567">
        <v>5.2016</v>
      </c>
      <c r="S2567">
        <v>7.4999999999999997E-2</v>
      </c>
      <c r="T2567">
        <v>7.3999999999999996E-2</v>
      </c>
      <c r="U2567">
        <v>7.0000000000000007E-2</v>
      </c>
      <c r="V2567">
        <v>7.0000000000000007E-2</v>
      </c>
      <c r="W2567" t="s">
        <v>148</v>
      </c>
      <c r="X2567" t="s">
        <v>192</v>
      </c>
      <c r="Y2567" t="s">
        <v>89</v>
      </c>
      <c r="Z2567" t="s">
        <v>198</v>
      </c>
    </row>
    <row r="2568" spans="1:26" x14ac:dyDescent="0.25">
      <c r="A2568" s="147">
        <v>3642</v>
      </c>
      <c r="B2568" s="25">
        <v>43059</v>
      </c>
      <c r="C2568" t="s">
        <v>378</v>
      </c>
      <c r="D2568">
        <v>65.3</v>
      </c>
      <c r="E2568">
        <v>64</v>
      </c>
      <c r="F2568" t="s">
        <v>193</v>
      </c>
      <c r="G2568">
        <v>625212</v>
      </c>
      <c r="H2568">
        <v>13160</v>
      </c>
      <c r="I2568">
        <v>23.1</v>
      </c>
      <c r="J2568">
        <v>114.5</v>
      </c>
      <c r="K2568">
        <v>114.5</v>
      </c>
      <c r="L2568">
        <v>19.899999999999999</v>
      </c>
      <c r="M2568">
        <v>0.93461030383091148</v>
      </c>
      <c r="N2568">
        <v>5.1456</v>
      </c>
      <c r="O2568">
        <v>5.1382000000000003</v>
      </c>
      <c r="P2568">
        <v>0.67500000000000004</v>
      </c>
      <c r="Q2568">
        <v>0.69199999999999995</v>
      </c>
      <c r="R2568">
        <v>5.2016</v>
      </c>
      <c r="S2568">
        <v>6.8000000000000005E-2</v>
      </c>
      <c r="T2568">
        <v>7.0000000000000007E-2</v>
      </c>
      <c r="U2568">
        <v>6.4000000000000001E-2</v>
      </c>
      <c r="V2568">
        <v>6.4000000000000001E-2</v>
      </c>
      <c r="W2568" t="s">
        <v>148</v>
      </c>
      <c r="X2568" t="s">
        <v>192</v>
      </c>
      <c r="Y2568" t="s">
        <v>89</v>
      </c>
      <c r="Z2568" t="s">
        <v>198</v>
      </c>
    </row>
    <row r="2569" spans="1:26" x14ac:dyDescent="0.25">
      <c r="A2569" s="147">
        <v>3641</v>
      </c>
      <c r="B2569" s="25">
        <v>43058</v>
      </c>
      <c r="C2569" t="s">
        <v>961</v>
      </c>
      <c r="D2569">
        <v>73.900000000000006</v>
      </c>
      <c r="E2569">
        <v>64</v>
      </c>
      <c r="F2569" t="s">
        <v>291</v>
      </c>
      <c r="G2569">
        <v>521333</v>
      </c>
      <c r="H2569">
        <v>13160</v>
      </c>
      <c r="I2569">
        <v>16.3</v>
      </c>
      <c r="J2569">
        <v>114.5</v>
      </c>
      <c r="K2569">
        <v>114.5</v>
      </c>
      <c r="L2569">
        <v>13.5</v>
      </c>
      <c r="M2569">
        <v>0.97586206896551719</v>
      </c>
      <c r="N2569">
        <v>2.2639</v>
      </c>
      <c r="O2569">
        <v>2.3191999999999999</v>
      </c>
      <c r="P2569">
        <v>2.1120000000000001</v>
      </c>
      <c r="Q2569">
        <v>2.1429999999999998</v>
      </c>
      <c r="R2569">
        <v>5.2651000000000003</v>
      </c>
      <c r="S2569">
        <v>0.49099999999999999</v>
      </c>
      <c r="T2569">
        <v>0.48699999999999999</v>
      </c>
      <c r="U2569">
        <v>0.47699999999999998</v>
      </c>
      <c r="V2569">
        <v>0.47699999999999998</v>
      </c>
      <c r="W2569" t="s">
        <v>148</v>
      </c>
      <c r="X2569" t="s">
        <v>192</v>
      </c>
      <c r="Y2569" t="s">
        <v>89</v>
      </c>
      <c r="Z2569" t="s">
        <v>198</v>
      </c>
    </row>
    <row r="2570" spans="1:26" x14ac:dyDescent="0.25">
      <c r="A2570" s="147">
        <v>3640</v>
      </c>
      <c r="B2570" s="25">
        <v>43058</v>
      </c>
      <c r="C2570" t="s">
        <v>960</v>
      </c>
      <c r="D2570">
        <v>73.900000000000006</v>
      </c>
      <c r="E2570">
        <v>64</v>
      </c>
      <c r="F2570" t="s">
        <v>291</v>
      </c>
      <c r="G2570">
        <v>521333</v>
      </c>
      <c r="H2570">
        <v>13160</v>
      </c>
      <c r="I2570">
        <v>15.9</v>
      </c>
      <c r="J2570">
        <v>114.5</v>
      </c>
      <c r="K2570">
        <v>114.5</v>
      </c>
      <c r="L2570">
        <v>13.1</v>
      </c>
      <c r="M2570">
        <v>0.97856154910096826</v>
      </c>
      <c r="N2570">
        <v>2.1297999999999999</v>
      </c>
      <c r="O2570">
        <v>2.1301000000000001</v>
      </c>
      <c r="P2570">
        <v>2.496</v>
      </c>
      <c r="Q2570">
        <v>2.4769999999999999</v>
      </c>
      <c r="R2570">
        <v>5.2651000000000003</v>
      </c>
      <c r="S2570">
        <v>0.61699999999999999</v>
      </c>
      <c r="T2570">
        <v>0.61199999999999999</v>
      </c>
      <c r="U2570">
        <v>0.60099999999999998</v>
      </c>
      <c r="V2570">
        <v>0.60099999999999998</v>
      </c>
      <c r="W2570" t="s">
        <v>148</v>
      </c>
      <c r="X2570" t="s">
        <v>192</v>
      </c>
      <c r="Y2570" t="s">
        <v>89</v>
      </c>
      <c r="Z2570" t="s">
        <v>198</v>
      </c>
    </row>
    <row r="2571" spans="1:26" x14ac:dyDescent="0.25">
      <c r="A2571" s="147">
        <v>3639</v>
      </c>
      <c r="B2571" s="25">
        <v>43058</v>
      </c>
      <c r="C2571" t="s">
        <v>959</v>
      </c>
      <c r="D2571">
        <v>73.900000000000006</v>
      </c>
      <c r="E2571">
        <v>64</v>
      </c>
      <c r="F2571" t="s">
        <v>291</v>
      </c>
      <c r="G2571">
        <v>521333</v>
      </c>
      <c r="H2571">
        <v>13160</v>
      </c>
      <c r="I2571">
        <v>16.8</v>
      </c>
      <c r="J2571">
        <v>114</v>
      </c>
      <c r="K2571">
        <v>114</v>
      </c>
      <c r="L2571">
        <v>14</v>
      </c>
      <c r="M2571">
        <v>0.97250859106529208</v>
      </c>
      <c r="N2571">
        <v>2.1230000000000002</v>
      </c>
      <c r="O2571">
        <v>2.1103000000000001</v>
      </c>
      <c r="P2571">
        <v>6.9749999999999996</v>
      </c>
      <c r="Q2571">
        <v>6.9669999999999996</v>
      </c>
      <c r="R2571">
        <v>5.2651000000000003</v>
      </c>
      <c r="S2571">
        <v>1.73</v>
      </c>
      <c r="T2571">
        <v>1.738</v>
      </c>
      <c r="U2571">
        <v>1.6859999999999999</v>
      </c>
      <c r="V2571">
        <v>1.6859999999999999</v>
      </c>
      <c r="W2571" t="s">
        <v>148</v>
      </c>
      <c r="X2571" t="s">
        <v>192</v>
      </c>
      <c r="Y2571" t="s">
        <v>89</v>
      </c>
      <c r="Z2571" t="s">
        <v>198</v>
      </c>
    </row>
    <row r="2572" spans="1:26" x14ac:dyDescent="0.25">
      <c r="A2572" s="147">
        <v>3638</v>
      </c>
      <c r="B2572" s="25">
        <v>43058</v>
      </c>
      <c r="C2572" t="s">
        <v>216</v>
      </c>
      <c r="D2572">
        <v>65.099999999999994</v>
      </c>
      <c r="E2572">
        <v>67</v>
      </c>
      <c r="F2572" t="s">
        <v>187</v>
      </c>
      <c r="G2572">
        <v>916148</v>
      </c>
      <c r="H2572">
        <v>13160</v>
      </c>
      <c r="I2572">
        <v>35.200000000000003</v>
      </c>
      <c r="J2572">
        <v>80</v>
      </c>
      <c r="K2572">
        <v>80</v>
      </c>
      <c r="L2572">
        <v>33.4</v>
      </c>
      <c r="M2572">
        <v>0.85809581564584592</v>
      </c>
      <c r="N2572">
        <v>5.1486999999999998</v>
      </c>
      <c r="O2572">
        <v>5.1742999999999997</v>
      </c>
      <c r="P2572">
        <v>0.35399999999999998</v>
      </c>
      <c r="Q2572">
        <v>0.38700000000000001</v>
      </c>
      <c r="R2572">
        <v>5.2651000000000003</v>
      </c>
      <c r="S2572">
        <v>3.5999999999999997E-2</v>
      </c>
      <c r="T2572">
        <v>3.9E-2</v>
      </c>
      <c r="U2572">
        <v>3.2000000000000001E-2</v>
      </c>
      <c r="V2572">
        <v>3.2000000000000001E-2</v>
      </c>
      <c r="W2572" t="s">
        <v>148</v>
      </c>
      <c r="X2572" t="s">
        <v>192</v>
      </c>
      <c r="Y2572" t="s">
        <v>89</v>
      </c>
      <c r="Z2572" t="s">
        <v>207</v>
      </c>
    </row>
    <row r="2573" spans="1:26" x14ac:dyDescent="0.25">
      <c r="A2573" s="147">
        <v>3637</v>
      </c>
      <c r="B2573" s="25">
        <v>43058</v>
      </c>
      <c r="C2573" t="s">
        <v>396</v>
      </c>
      <c r="D2573">
        <v>65.099999999999994</v>
      </c>
      <c r="E2573">
        <v>67</v>
      </c>
      <c r="F2573" t="s">
        <v>187</v>
      </c>
      <c r="G2573">
        <v>916148</v>
      </c>
      <c r="H2573">
        <v>13160</v>
      </c>
      <c r="I2573">
        <v>35.4</v>
      </c>
      <c r="J2573">
        <v>80.5</v>
      </c>
      <c r="K2573">
        <v>80.5</v>
      </c>
      <c r="L2573">
        <v>33.6</v>
      </c>
      <c r="M2573">
        <v>0.85705632949727439</v>
      </c>
      <c r="N2573">
        <v>5.2012</v>
      </c>
      <c r="O2573">
        <v>5.1898999999999997</v>
      </c>
      <c r="P2573">
        <v>0.254</v>
      </c>
      <c r="Q2573">
        <v>0.27800000000000002</v>
      </c>
      <c r="R2573">
        <v>5.2651000000000003</v>
      </c>
      <c r="S2573">
        <v>2.5999999999999999E-2</v>
      </c>
      <c r="T2573">
        <v>2.8000000000000001E-2</v>
      </c>
      <c r="U2573">
        <v>2.3E-2</v>
      </c>
      <c r="V2573">
        <v>2.3E-2</v>
      </c>
      <c r="W2573" t="s">
        <v>148</v>
      </c>
      <c r="X2573" t="s">
        <v>192</v>
      </c>
      <c r="Y2573" t="s">
        <v>89</v>
      </c>
      <c r="Z2573" t="s">
        <v>207</v>
      </c>
    </row>
    <row r="2574" spans="1:26" x14ac:dyDescent="0.25">
      <c r="A2574" s="147">
        <v>3636</v>
      </c>
      <c r="B2574" s="25">
        <v>43058</v>
      </c>
      <c r="C2574" t="s">
        <v>279</v>
      </c>
      <c r="D2574">
        <v>65.099999999999994</v>
      </c>
      <c r="E2574">
        <v>67</v>
      </c>
      <c r="F2574" t="s">
        <v>187</v>
      </c>
      <c r="G2574">
        <v>916148</v>
      </c>
      <c r="H2574">
        <v>13160</v>
      </c>
      <c r="I2574">
        <v>35.5</v>
      </c>
      <c r="J2574">
        <v>80</v>
      </c>
      <c r="K2574">
        <v>80</v>
      </c>
      <c r="L2574">
        <v>33.700000000000003</v>
      </c>
      <c r="M2574">
        <v>0.85653753026634394</v>
      </c>
      <c r="N2574">
        <v>5.1242999999999999</v>
      </c>
      <c r="O2574">
        <v>5.1661999999999999</v>
      </c>
      <c r="P2574">
        <v>0.31</v>
      </c>
      <c r="Q2574">
        <v>0.33200000000000002</v>
      </c>
      <c r="R2574">
        <v>5.2651000000000003</v>
      </c>
      <c r="S2574">
        <v>3.2000000000000001E-2</v>
      </c>
      <c r="T2574">
        <v>3.4000000000000002E-2</v>
      </c>
      <c r="U2574">
        <v>2.8000000000000001E-2</v>
      </c>
      <c r="V2574">
        <v>2.8000000000000001E-2</v>
      </c>
      <c r="W2574" t="s">
        <v>148</v>
      </c>
      <c r="X2574" t="s">
        <v>192</v>
      </c>
      <c r="Y2574" t="s">
        <v>89</v>
      </c>
      <c r="Z2574" t="s">
        <v>207</v>
      </c>
    </row>
    <row r="2575" spans="1:26" x14ac:dyDescent="0.25">
      <c r="A2575" s="147">
        <v>3635</v>
      </c>
      <c r="B2575" s="25">
        <v>43058</v>
      </c>
      <c r="C2575" t="s">
        <v>958</v>
      </c>
      <c r="D2575">
        <v>65.099999999999994</v>
      </c>
      <c r="E2575">
        <v>67</v>
      </c>
      <c r="F2575" t="s">
        <v>194</v>
      </c>
      <c r="G2575">
        <v>916148</v>
      </c>
      <c r="H2575">
        <v>13160</v>
      </c>
      <c r="I2575">
        <v>34.9</v>
      </c>
      <c r="J2575">
        <v>78.5</v>
      </c>
      <c r="K2575">
        <v>78.5</v>
      </c>
      <c r="L2575">
        <v>33.299999999999997</v>
      </c>
      <c r="M2575">
        <v>0.85861650485436891</v>
      </c>
      <c r="N2575">
        <v>5.1973000000000003</v>
      </c>
      <c r="O2575">
        <v>5.1845999999999997</v>
      </c>
      <c r="P2575">
        <v>0.20499999999999999</v>
      </c>
      <c r="Q2575">
        <v>0.19500000000000001</v>
      </c>
      <c r="R2575">
        <v>5.2651000000000003</v>
      </c>
      <c r="S2575">
        <v>2.1000000000000001E-2</v>
      </c>
      <c r="T2575">
        <v>0.02</v>
      </c>
      <c r="U2575">
        <v>1.7999999999999999E-2</v>
      </c>
      <c r="V2575">
        <v>1.7999999999999999E-2</v>
      </c>
      <c r="W2575" t="s">
        <v>148</v>
      </c>
      <c r="X2575" t="s">
        <v>192</v>
      </c>
      <c r="Y2575" t="s">
        <v>89</v>
      </c>
      <c r="Z2575" t="s">
        <v>207</v>
      </c>
    </row>
    <row r="2576" spans="1:26" x14ac:dyDescent="0.25">
      <c r="A2576" s="147">
        <v>3634</v>
      </c>
      <c r="B2576" s="25">
        <v>43058</v>
      </c>
      <c r="C2576" t="s">
        <v>957</v>
      </c>
      <c r="D2576">
        <v>65.099999999999994</v>
      </c>
      <c r="E2576">
        <v>67</v>
      </c>
      <c r="F2576" t="s">
        <v>187</v>
      </c>
      <c r="G2576">
        <v>916148</v>
      </c>
      <c r="H2576">
        <v>13160</v>
      </c>
      <c r="I2576">
        <v>35.799999999999997</v>
      </c>
      <c r="J2576">
        <v>81.5</v>
      </c>
      <c r="K2576">
        <v>81.5</v>
      </c>
      <c r="L2576">
        <v>33.9</v>
      </c>
      <c r="M2576">
        <v>0.8555018137847642</v>
      </c>
      <c r="N2576">
        <v>5.2431000000000001</v>
      </c>
      <c r="O2576">
        <v>5.2637</v>
      </c>
      <c r="P2576">
        <v>0.42099999999999999</v>
      </c>
      <c r="Q2576">
        <v>0.437</v>
      </c>
      <c r="R2576">
        <v>5.2651000000000003</v>
      </c>
      <c r="S2576">
        <v>4.2000000000000003E-2</v>
      </c>
      <c r="T2576">
        <v>4.3999999999999997E-2</v>
      </c>
      <c r="U2576">
        <v>3.6999999999999998E-2</v>
      </c>
      <c r="V2576">
        <v>3.6999999999999998E-2</v>
      </c>
      <c r="W2576" t="s">
        <v>148</v>
      </c>
      <c r="X2576" t="s">
        <v>192</v>
      </c>
      <c r="Y2576" t="s">
        <v>89</v>
      </c>
      <c r="Z2576" t="s">
        <v>207</v>
      </c>
    </row>
    <row r="2577" spans="1:26" x14ac:dyDescent="0.25">
      <c r="A2577" s="147">
        <v>3633</v>
      </c>
      <c r="B2577" s="25">
        <v>43058</v>
      </c>
      <c r="C2577" t="s">
        <v>664</v>
      </c>
      <c r="D2577">
        <v>65.099999999999994</v>
      </c>
      <c r="E2577">
        <v>67</v>
      </c>
      <c r="F2577" t="s">
        <v>193</v>
      </c>
      <c r="G2577">
        <v>625212</v>
      </c>
      <c r="H2577">
        <v>13160</v>
      </c>
      <c r="I2577">
        <v>24.2</v>
      </c>
      <c r="J2577">
        <v>114.5</v>
      </c>
      <c r="K2577">
        <v>114.5</v>
      </c>
      <c r="L2577">
        <v>20.9</v>
      </c>
      <c r="M2577">
        <v>0.92847769028871385</v>
      </c>
      <c r="N2577">
        <v>5.1753999999999998</v>
      </c>
      <c r="O2577">
        <v>5.1692</v>
      </c>
      <c r="P2577">
        <v>0.748</v>
      </c>
      <c r="Q2577">
        <v>0.71</v>
      </c>
      <c r="R2577">
        <v>5.2651000000000003</v>
      </c>
      <c r="S2577">
        <v>7.5999999999999998E-2</v>
      </c>
      <c r="T2577">
        <v>7.1999999999999995E-2</v>
      </c>
      <c r="U2577">
        <v>6.9000000000000006E-2</v>
      </c>
      <c r="V2577">
        <v>6.9000000000000006E-2</v>
      </c>
      <c r="W2577" t="s">
        <v>148</v>
      </c>
      <c r="X2577" t="s">
        <v>192</v>
      </c>
      <c r="Y2577" t="s">
        <v>89</v>
      </c>
      <c r="Z2577" t="s">
        <v>198</v>
      </c>
    </row>
    <row r="2578" spans="1:26" x14ac:dyDescent="0.25">
      <c r="A2578" s="147">
        <v>3632</v>
      </c>
      <c r="B2578" s="25">
        <v>43058</v>
      </c>
      <c r="C2578" t="s">
        <v>289</v>
      </c>
      <c r="D2578">
        <v>65.099999999999994</v>
      </c>
      <c r="E2578">
        <v>67</v>
      </c>
      <c r="F2578" t="s">
        <v>193</v>
      </c>
      <c r="G2578">
        <v>625212</v>
      </c>
      <c r="H2578">
        <v>13160</v>
      </c>
      <c r="I2578">
        <v>22.8</v>
      </c>
      <c r="J2578">
        <v>114.5</v>
      </c>
      <c r="K2578">
        <v>114.5</v>
      </c>
      <c r="L2578">
        <v>19.600000000000001</v>
      </c>
      <c r="M2578">
        <v>0.93646591661151557</v>
      </c>
      <c r="N2578">
        <v>5.2931999999999997</v>
      </c>
      <c r="O2578">
        <v>5.2790999999999997</v>
      </c>
      <c r="P2578">
        <v>0.58899999999999997</v>
      </c>
      <c r="Q2578">
        <v>0.59799999999999998</v>
      </c>
      <c r="R2578">
        <v>5.2651000000000003</v>
      </c>
      <c r="S2578">
        <v>5.8999999999999997E-2</v>
      </c>
      <c r="T2578">
        <v>0.06</v>
      </c>
      <c r="U2578">
        <v>5.6000000000000001E-2</v>
      </c>
      <c r="V2578">
        <v>5.6000000000000001E-2</v>
      </c>
      <c r="W2578" t="s">
        <v>148</v>
      </c>
      <c r="X2578" t="s">
        <v>192</v>
      </c>
      <c r="Y2578" t="s">
        <v>89</v>
      </c>
      <c r="Z2578" t="s">
        <v>198</v>
      </c>
    </row>
    <row r="2579" spans="1:26" x14ac:dyDescent="0.25">
      <c r="A2579" s="147">
        <v>3631</v>
      </c>
      <c r="B2579" s="25">
        <v>43058</v>
      </c>
      <c r="C2579" t="s">
        <v>484</v>
      </c>
      <c r="D2579">
        <v>65.099999999999994</v>
      </c>
      <c r="E2579">
        <v>67</v>
      </c>
      <c r="F2579" t="s">
        <v>193</v>
      </c>
      <c r="G2579">
        <v>625212</v>
      </c>
      <c r="H2579">
        <v>13160</v>
      </c>
      <c r="I2579">
        <v>24.4</v>
      </c>
      <c r="J2579">
        <v>114</v>
      </c>
      <c r="K2579">
        <v>114</v>
      </c>
      <c r="L2579">
        <v>21.1</v>
      </c>
      <c r="M2579">
        <v>0.92726081258191351</v>
      </c>
      <c r="N2579">
        <v>5.1952999999999996</v>
      </c>
      <c r="O2579">
        <v>5.2281000000000004</v>
      </c>
      <c r="P2579">
        <v>0.56399999999999995</v>
      </c>
      <c r="Q2579">
        <v>0.58899999999999997</v>
      </c>
      <c r="R2579">
        <v>5.2651000000000003</v>
      </c>
      <c r="S2579">
        <v>5.7000000000000002E-2</v>
      </c>
      <c r="T2579">
        <v>5.8999999999999997E-2</v>
      </c>
      <c r="U2579">
        <v>5.3999999999999999E-2</v>
      </c>
      <c r="V2579">
        <v>5.3999999999999999E-2</v>
      </c>
      <c r="W2579" t="s">
        <v>148</v>
      </c>
      <c r="X2579" t="s">
        <v>192</v>
      </c>
      <c r="Y2579" t="s">
        <v>89</v>
      </c>
      <c r="Z2579" t="s">
        <v>198</v>
      </c>
    </row>
    <row r="2580" spans="1:26" x14ac:dyDescent="0.25">
      <c r="A2580" s="147">
        <v>3630</v>
      </c>
      <c r="B2580" s="25">
        <v>43058</v>
      </c>
      <c r="C2580" t="s">
        <v>645</v>
      </c>
      <c r="D2580">
        <v>65.099999999999994</v>
      </c>
      <c r="E2580">
        <v>67</v>
      </c>
      <c r="F2580" t="s">
        <v>193</v>
      </c>
      <c r="G2580">
        <v>625212</v>
      </c>
      <c r="H2580">
        <v>13160</v>
      </c>
      <c r="I2580">
        <v>24.7</v>
      </c>
      <c r="J2580">
        <v>114</v>
      </c>
      <c r="K2580">
        <v>114</v>
      </c>
      <c r="L2580">
        <v>21.4</v>
      </c>
      <c r="M2580">
        <v>0.92544146500981028</v>
      </c>
      <c r="N2580">
        <v>5.0491000000000001</v>
      </c>
      <c r="O2580">
        <v>5.0911999999999997</v>
      </c>
      <c r="P2580">
        <v>0.67200000000000004</v>
      </c>
      <c r="Q2580">
        <v>0.65700000000000003</v>
      </c>
      <c r="R2580">
        <v>5.2651000000000003</v>
      </c>
      <c r="S2580">
        <v>7.0000000000000007E-2</v>
      </c>
      <c r="T2580">
        <v>6.8000000000000005E-2</v>
      </c>
      <c r="U2580">
        <v>6.4000000000000001E-2</v>
      </c>
      <c r="V2580">
        <v>6.4000000000000001E-2</v>
      </c>
      <c r="W2580" t="s">
        <v>148</v>
      </c>
      <c r="X2580" t="s">
        <v>192</v>
      </c>
      <c r="Y2580" t="s">
        <v>89</v>
      </c>
      <c r="Z2580" t="s">
        <v>198</v>
      </c>
    </row>
    <row r="2581" spans="1:26" x14ac:dyDescent="0.25">
      <c r="A2581" s="147">
        <v>3629</v>
      </c>
      <c r="B2581" s="25">
        <v>43058</v>
      </c>
      <c r="C2581" t="s">
        <v>635</v>
      </c>
      <c r="D2581">
        <v>65.099999999999994</v>
      </c>
      <c r="E2581">
        <v>67</v>
      </c>
      <c r="F2581" t="s">
        <v>187</v>
      </c>
      <c r="G2581">
        <v>916148</v>
      </c>
      <c r="H2581">
        <v>13160</v>
      </c>
      <c r="I2581">
        <v>36.1</v>
      </c>
      <c r="J2581">
        <v>79.5</v>
      </c>
      <c r="K2581">
        <v>79.5</v>
      </c>
      <c r="L2581">
        <v>34.299999999999997</v>
      </c>
      <c r="M2581">
        <v>0.85343787696019291</v>
      </c>
      <c r="N2581">
        <v>5.2450999999999999</v>
      </c>
      <c r="O2581">
        <v>5.1920000000000002</v>
      </c>
      <c r="P2581">
        <v>0.29799999999999999</v>
      </c>
      <c r="Q2581">
        <v>0.27</v>
      </c>
      <c r="R2581">
        <v>5.2651000000000003</v>
      </c>
      <c r="S2581">
        <v>0.03</v>
      </c>
      <c r="T2581">
        <v>2.7E-2</v>
      </c>
      <c r="U2581">
        <v>2.4E-2</v>
      </c>
      <c r="V2581">
        <v>2.4E-2</v>
      </c>
      <c r="W2581" t="s">
        <v>148</v>
      </c>
      <c r="X2581" t="s">
        <v>192</v>
      </c>
      <c r="Y2581" t="s">
        <v>89</v>
      </c>
      <c r="Z2581" t="s">
        <v>207</v>
      </c>
    </row>
    <row r="2582" spans="1:26" x14ac:dyDescent="0.25">
      <c r="A2582" s="147">
        <v>3628</v>
      </c>
      <c r="B2582" s="25">
        <v>43058</v>
      </c>
      <c r="C2582" t="s">
        <v>229</v>
      </c>
      <c r="D2582">
        <v>65.099999999999994</v>
      </c>
      <c r="E2582">
        <v>67</v>
      </c>
      <c r="F2582" t="s">
        <v>193</v>
      </c>
      <c r="G2582">
        <v>625212</v>
      </c>
      <c r="H2582">
        <v>13160</v>
      </c>
      <c r="I2582">
        <v>24.5</v>
      </c>
      <c r="J2582">
        <v>114</v>
      </c>
      <c r="K2582">
        <v>114</v>
      </c>
      <c r="L2582">
        <v>21.2</v>
      </c>
      <c r="M2582">
        <v>0.92665356908971852</v>
      </c>
      <c r="N2582">
        <v>5.1234000000000002</v>
      </c>
      <c r="O2582">
        <v>5.1323999999999996</v>
      </c>
      <c r="P2582">
        <v>0.70099999999999996</v>
      </c>
      <c r="Q2582">
        <v>0.68600000000000005</v>
      </c>
      <c r="R2582">
        <v>5.2651000000000003</v>
      </c>
      <c r="S2582">
        <v>7.1999999999999995E-2</v>
      </c>
      <c r="T2582">
        <v>7.0000000000000007E-2</v>
      </c>
      <c r="U2582">
        <v>6.6000000000000003E-2</v>
      </c>
      <c r="V2582">
        <v>6.6000000000000003E-2</v>
      </c>
      <c r="W2582" t="s">
        <v>148</v>
      </c>
      <c r="X2582" t="s">
        <v>192</v>
      </c>
      <c r="Y2582" t="s">
        <v>89</v>
      </c>
      <c r="Z2582" t="s">
        <v>198</v>
      </c>
    </row>
    <row r="2583" spans="1:26" x14ac:dyDescent="0.25">
      <c r="A2583" s="147">
        <v>3627</v>
      </c>
      <c r="B2583" s="25">
        <v>43058</v>
      </c>
      <c r="C2583" t="s">
        <v>678</v>
      </c>
      <c r="D2583">
        <v>65.099999999999994</v>
      </c>
      <c r="E2583">
        <v>67</v>
      </c>
      <c r="F2583" t="s">
        <v>187</v>
      </c>
      <c r="G2583">
        <v>916148</v>
      </c>
      <c r="H2583">
        <v>13160</v>
      </c>
      <c r="I2583">
        <v>36</v>
      </c>
      <c r="J2583">
        <v>80.5</v>
      </c>
      <c r="K2583">
        <v>80.5</v>
      </c>
      <c r="L2583">
        <v>34.1</v>
      </c>
      <c r="M2583">
        <v>0.85446859903381644</v>
      </c>
      <c r="N2583">
        <v>5.1021000000000001</v>
      </c>
      <c r="O2583">
        <v>5.1323999999999996</v>
      </c>
      <c r="P2583">
        <v>0.33400000000000002</v>
      </c>
      <c r="Q2583">
        <v>0.317</v>
      </c>
      <c r="R2583">
        <v>5.2651000000000003</v>
      </c>
      <c r="S2583">
        <v>3.4000000000000002E-2</v>
      </c>
      <c r="T2583">
        <v>3.3000000000000002E-2</v>
      </c>
      <c r="U2583">
        <v>2.9000000000000001E-2</v>
      </c>
      <c r="V2583">
        <v>2.9000000000000001E-2</v>
      </c>
      <c r="W2583" t="s">
        <v>148</v>
      </c>
      <c r="X2583" t="s">
        <v>192</v>
      </c>
      <c r="Y2583" t="s">
        <v>89</v>
      </c>
      <c r="Z2583" t="s">
        <v>207</v>
      </c>
    </row>
    <row r="2584" spans="1:26" x14ac:dyDescent="0.25">
      <c r="A2584" s="147">
        <v>3626</v>
      </c>
      <c r="B2584" s="25">
        <v>43058</v>
      </c>
      <c r="C2584" t="s">
        <v>278</v>
      </c>
      <c r="D2584">
        <v>65.099999999999994</v>
      </c>
      <c r="E2584">
        <v>67</v>
      </c>
      <c r="F2584" t="s">
        <v>187</v>
      </c>
      <c r="G2584">
        <v>916148</v>
      </c>
      <c r="H2584">
        <v>13160</v>
      </c>
      <c r="I2584">
        <v>35.799999999999997</v>
      </c>
      <c r="J2584">
        <v>80</v>
      </c>
      <c r="K2584">
        <v>80</v>
      </c>
      <c r="L2584">
        <v>34</v>
      </c>
      <c r="M2584">
        <v>0.85498489425981872</v>
      </c>
      <c r="N2584">
        <v>5.0121000000000002</v>
      </c>
      <c r="O2584">
        <v>5.0224000000000002</v>
      </c>
      <c r="P2584">
        <v>0.38600000000000001</v>
      </c>
      <c r="Q2584">
        <v>0.40500000000000003</v>
      </c>
      <c r="R2584">
        <v>5.2651000000000003</v>
      </c>
      <c r="S2584">
        <v>4.1000000000000002E-2</v>
      </c>
      <c r="T2584">
        <v>4.2000000000000003E-2</v>
      </c>
      <c r="U2584">
        <v>3.5000000000000003E-2</v>
      </c>
      <c r="V2584">
        <v>3.5000000000000003E-2</v>
      </c>
      <c r="W2584" t="s">
        <v>148</v>
      </c>
      <c r="X2584" t="s">
        <v>192</v>
      </c>
      <c r="Y2584" t="s">
        <v>89</v>
      </c>
      <c r="Z2584" t="s">
        <v>207</v>
      </c>
    </row>
    <row r="2585" spans="1:26" x14ac:dyDescent="0.25">
      <c r="A2585" s="147">
        <v>3625</v>
      </c>
      <c r="B2585" s="25">
        <v>43057</v>
      </c>
      <c r="C2585" t="s">
        <v>258</v>
      </c>
      <c r="D2585">
        <v>76</v>
      </c>
      <c r="E2585">
        <v>56</v>
      </c>
      <c r="F2585" t="s">
        <v>194</v>
      </c>
      <c r="G2585">
        <v>916148</v>
      </c>
      <c r="H2585">
        <v>13160</v>
      </c>
      <c r="I2585">
        <v>35.5</v>
      </c>
      <c r="J2585">
        <v>84.5</v>
      </c>
      <c r="K2585">
        <v>84.5</v>
      </c>
      <c r="L2585">
        <v>33.299999999999997</v>
      </c>
      <c r="M2585">
        <v>0.85861650485436891</v>
      </c>
      <c r="N2585">
        <v>5.0552999999999999</v>
      </c>
      <c r="O2585">
        <v>5.0625</v>
      </c>
      <c r="P2585">
        <v>0.39269999999999999</v>
      </c>
      <c r="Q2585">
        <v>0.3</v>
      </c>
      <c r="R2585">
        <v>5.3415999999999997</v>
      </c>
      <c r="S2585">
        <v>4.1000000000000002E-2</v>
      </c>
      <c r="T2585">
        <v>3.2000000000000001E-2</v>
      </c>
      <c r="U2585">
        <v>3.1E-2</v>
      </c>
      <c r="V2585">
        <v>3.1E-2</v>
      </c>
      <c r="W2585" t="s">
        <v>148</v>
      </c>
      <c r="X2585" t="s">
        <v>192</v>
      </c>
      <c r="Y2585" t="s">
        <v>89</v>
      </c>
      <c r="Z2585" t="s">
        <v>207</v>
      </c>
    </row>
    <row r="2586" spans="1:26" x14ac:dyDescent="0.25">
      <c r="A2586" s="147">
        <v>3624</v>
      </c>
      <c r="B2586" s="25">
        <v>43057</v>
      </c>
      <c r="C2586" t="s">
        <v>315</v>
      </c>
      <c r="D2586">
        <v>76</v>
      </c>
      <c r="E2586">
        <v>56</v>
      </c>
      <c r="F2586" t="s">
        <v>194</v>
      </c>
      <c r="G2586">
        <v>916148</v>
      </c>
      <c r="H2586">
        <v>13160</v>
      </c>
      <c r="I2586">
        <v>35.5</v>
      </c>
      <c r="J2586">
        <v>85</v>
      </c>
      <c r="K2586">
        <v>85</v>
      </c>
      <c r="L2586">
        <v>33.299999999999997</v>
      </c>
      <c r="M2586">
        <v>0.85861650485436891</v>
      </c>
      <c r="N2586">
        <v>5.0110999999999999</v>
      </c>
      <c r="O2586">
        <v>5.0282</v>
      </c>
      <c r="P2586">
        <v>0.34200000000000003</v>
      </c>
      <c r="Q2586">
        <v>0.35199999999999998</v>
      </c>
      <c r="R2586">
        <v>5.3415999999999997</v>
      </c>
      <c r="S2586">
        <v>3.5999999999999997E-2</v>
      </c>
      <c r="T2586">
        <v>3.6999999999999998E-2</v>
      </c>
      <c r="U2586">
        <v>3.1E-2</v>
      </c>
      <c r="V2586">
        <v>3.1E-2</v>
      </c>
      <c r="W2586" t="s">
        <v>148</v>
      </c>
      <c r="X2586" t="s">
        <v>192</v>
      </c>
      <c r="Y2586" t="s">
        <v>89</v>
      </c>
      <c r="Z2586" t="s">
        <v>207</v>
      </c>
    </row>
    <row r="2587" spans="1:26" x14ac:dyDescent="0.25">
      <c r="A2587" s="147">
        <v>3623</v>
      </c>
      <c r="B2587" s="25">
        <v>43057</v>
      </c>
      <c r="C2587" t="s">
        <v>597</v>
      </c>
      <c r="D2587">
        <v>76</v>
      </c>
      <c r="E2587">
        <v>66</v>
      </c>
      <c r="F2587" t="s">
        <v>194</v>
      </c>
      <c r="G2587">
        <v>916148</v>
      </c>
      <c r="H2587">
        <v>13160</v>
      </c>
      <c r="I2587">
        <v>35.299999999999997</v>
      </c>
      <c r="J2587">
        <v>83.5</v>
      </c>
      <c r="K2587">
        <v>83.5</v>
      </c>
      <c r="L2587">
        <v>33.200000000000003</v>
      </c>
      <c r="M2587">
        <v>0.85913782635094116</v>
      </c>
      <c r="N2587">
        <v>5.1021999999999998</v>
      </c>
      <c r="O2587">
        <v>5.1333000000000002</v>
      </c>
      <c r="P2587">
        <v>0.30099999999999999</v>
      </c>
      <c r="Q2587">
        <v>0.32200000000000001</v>
      </c>
      <c r="R2587">
        <v>5.3415999999999997</v>
      </c>
      <c r="S2587">
        <v>3.2000000000000001E-2</v>
      </c>
      <c r="T2587">
        <v>3.4000000000000002E-2</v>
      </c>
      <c r="U2587">
        <v>2.8000000000000001E-2</v>
      </c>
      <c r="V2587">
        <v>2.8000000000000001E-2</v>
      </c>
      <c r="W2587" t="s">
        <v>148</v>
      </c>
      <c r="X2587" t="s">
        <v>192</v>
      </c>
      <c r="Y2587" t="s">
        <v>89</v>
      </c>
      <c r="Z2587" t="s">
        <v>207</v>
      </c>
    </row>
    <row r="2588" spans="1:26" x14ac:dyDescent="0.25">
      <c r="A2588" s="147">
        <v>3622</v>
      </c>
      <c r="B2588" s="25">
        <v>43057</v>
      </c>
      <c r="C2588" t="s">
        <v>313</v>
      </c>
      <c r="D2588">
        <v>87</v>
      </c>
      <c r="E2588">
        <v>56</v>
      </c>
      <c r="F2588" t="s">
        <v>193</v>
      </c>
      <c r="G2588">
        <v>625212</v>
      </c>
      <c r="H2588">
        <v>13160</v>
      </c>
      <c r="I2588">
        <v>22.8</v>
      </c>
      <c r="J2588">
        <v>114</v>
      </c>
      <c r="K2588">
        <v>114</v>
      </c>
      <c r="L2588">
        <v>19.600000000000001</v>
      </c>
      <c r="M2588">
        <v>0.93646591661151557</v>
      </c>
      <c r="N2588">
        <v>5.1186999999999996</v>
      </c>
      <c r="O2588">
        <v>5.0191999999999997</v>
      </c>
      <c r="P2588">
        <v>0.63300000000000001</v>
      </c>
      <c r="Q2588">
        <v>0.61899999999999999</v>
      </c>
      <c r="R2588">
        <v>5.3415999999999997</v>
      </c>
      <c r="S2588">
        <v>6.6000000000000003E-2</v>
      </c>
      <c r="T2588">
        <v>6.6000000000000003E-2</v>
      </c>
      <c r="U2588">
        <v>6.2E-2</v>
      </c>
      <c r="V2588">
        <v>6.2E-2</v>
      </c>
      <c r="W2588" t="s">
        <v>148</v>
      </c>
      <c r="X2588" t="s">
        <v>192</v>
      </c>
      <c r="Y2588" t="s">
        <v>89</v>
      </c>
      <c r="Z2588" t="s">
        <v>198</v>
      </c>
    </row>
    <row r="2589" spans="1:26" x14ac:dyDescent="0.25">
      <c r="A2589" s="147">
        <v>3621</v>
      </c>
      <c r="B2589" s="25">
        <v>43057</v>
      </c>
      <c r="C2589" t="s">
        <v>395</v>
      </c>
      <c r="D2589">
        <v>87</v>
      </c>
      <c r="E2589">
        <v>56</v>
      </c>
      <c r="F2589" t="s">
        <v>187</v>
      </c>
      <c r="G2589">
        <v>916148</v>
      </c>
      <c r="H2589">
        <v>13160</v>
      </c>
      <c r="I2589">
        <v>34.700000000000003</v>
      </c>
      <c r="J2589">
        <v>82.5</v>
      </c>
      <c r="K2589">
        <v>82.5</v>
      </c>
      <c r="L2589">
        <v>32.700000000000003</v>
      </c>
      <c r="M2589">
        <v>0.86175395858708903</v>
      </c>
      <c r="N2589">
        <v>5.0110999999999999</v>
      </c>
      <c r="O2589">
        <v>5.0091999999999999</v>
      </c>
      <c r="P2589">
        <v>0.23300000000000001</v>
      </c>
      <c r="Q2589">
        <v>0.23100000000000001</v>
      </c>
      <c r="R2589">
        <v>5.3415999999999997</v>
      </c>
      <c r="S2589">
        <v>2.5000000000000001E-2</v>
      </c>
      <c r="T2589">
        <v>2.5000000000000001E-2</v>
      </c>
      <c r="U2589">
        <v>2.1999999999999999E-2</v>
      </c>
      <c r="V2589">
        <v>2.1999999999999999E-2</v>
      </c>
      <c r="W2589" t="s">
        <v>148</v>
      </c>
      <c r="X2589" t="s">
        <v>192</v>
      </c>
      <c r="Y2589" t="s">
        <v>89</v>
      </c>
      <c r="Z2589" t="s">
        <v>207</v>
      </c>
    </row>
    <row r="2590" spans="1:26" x14ac:dyDescent="0.25">
      <c r="A2590" s="147">
        <v>3620</v>
      </c>
      <c r="B2590" s="25">
        <v>43057</v>
      </c>
      <c r="C2590" t="s">
        <v>462</v>
      </c>
      <c r="D2590">
        <v>87</v>
      </c>
      <c r="E2590">
        <v>65</v>
      </c>
      <c r="F2590" t="s">
        <v>187</v>
      </c>
      <c r="G2590">
        <v>916148</v>
      </c>
      <c r="H2590">
        <v>13160</v>
      </c>
      <c r="I2590">
        <v>36.6</v>
      </c>
      <c r="J2590">
        <v>81.5</v>
      </c>
      <c r="K2590">
        <v>81.5</v>
      </c>
      <c r="L2590">
        <v>34.6</v>
      </c>
      <c r="M2590">
        <v>0.85189644792293806</v>
      </c>
      <c r="N2590">
        <v>5.0922000000000001</v>
      </c>
      <c r="O2590">
        <v>5.0177199999999997</v>
      </c>
      <c r="P2590">
        <v>0.32200000000000001</v>
      </c>
      <c r="Q2590">
        <v>0.3</v>
      </c>
      <c r="R2590">
        <v>5.3415999999999997</v>
      </c>
      <c r="S2590">
        <v>3.4000000000000002E-2</v>
      </c>
      <c r="T2590">
        <v>3.2000000000000001E-2</v>
      </c>
      <c r="U2590">
        <v>2.8000000000000001E-2</v>
      </c>
      <c r="V2590">
        <v>2.8000000000000001E-2</v>
      </c>
      <c r="W2590" t="s">
        <v>148</v>
      </c>
      <c r="X2590" t="s">
        <v>192</v>
      </c>
      <c r="Y2590" t="s">
        <v>89</v>
      </c>
      <c r="Z2590" t="s">
        <v>207</v>
      </c>
    </row>
    <row r="2591" spans="1:26" x14ac:dyDescent="0.25">
      <c r="A2591" s="147">
        <v>3619</v>
      </c>
      <c r="B2591" s="25">
        <v>43057</v>
      </c>
      <c r="C2591" t="s">
        <v>367</v>
      </c>
      <c r="D2591">
        <v>87</v>
      </c>
      <c r="E2591">
        <v>56</v>
      </c>
      <c r="F2591" t="s">
        <v>187</v>
      </c>
      <c r="G2591">
        <v>916148</v>
      </c>
      <c r="H2591">
        <v>13160</v>
      </c>
      <c r="I2591">
        <v>34.6</v>
      </c>
      <c r="J2591">
        <v>80</v>
      </c>
      <c r="K2591">
        <v>80</v>
      </c>
      <c r="L2591">
        <v>32.799999999999997</v>
      </c>
      <c r="M2591">
        <v>0.86122945830797315</v>
      </c>
      <c r="N2591">
        <v>5.1021999999999998</v>
      </c>
      <c r="O2591">
        <v>5.1988000000000003</v>
      </c>
      <c r="P2591">
        <v>0.25430000000000003</v>
      </c>
      <c r="Q2591">
        <v>0.28239999999999998</v>
      </c>
      <c r="R2591">
        <v>5.3415999999999997</v>
      </c>
      <c r="S2591">
        <v>2.7E-2</v>
      </c>
      <c r="T2591">
        <v>2.9000000000000001E-2</v>
      </c>
      <c r="U2591">
        <v>2.4E-2</v>
      </c>
      <c r="V2591">
        <v>2.4E-2</v>
      </c>
      <c r="W2591" t="s">
        <v>148</v>
      </c>
      <c r="X2591">
        <v>0</v>
      </c>
      <c r="Y2591" t="s">
        <v>89</v>
      </c>
      <c r="Z2591" t="s">
        <v>207</v>
      </c>
    </row>
    <row r="2592" spans="1:26" x14ac:dyDescent="0.25">
      <c r="A2592" s="147">
        <v>3618</v>
      </c>
      <c r="B2592" s="25">
        <v>43057</v>
      </c>
      <c r="C2592" t="s">
        <v>626</v>
      </c>
      <c r="D2592">
        <v>87</v>
      </c>
      <c r="E2592">
        <v>56</v>
      </c>
      <c r="F2592" t="s">
        <v>193</v>
      </c>
      <c r="G2592">
        <v>625212</v>
      </c>
      <c r="H2592">
        <v>13160</v>
      </c>
      <c r="I2592">
        <v>22.9</v>
      </c>
      <c r="J2592">
        <v>114.5</v>
      </c>
      <c r="K2592">
        <v>114.5</v>
      </c>
      <c r="L2592">
        <v>19.7</v>
      </c>
      <c r="M2592">
        <v>0.93584656084656093</v>
      </c>
      <c r="N2592">
        <v>5.0110999999999999</v>
      </c>
      <c r="O2592">
        <v>5.1928000000000001</v>
      </c>
      <c r="P2592">
        <v>0.72199999999999998</v>
      </c>
      <c r="Q2592">
        <v>0.70099999999999996</v>
      </c>
      <c r="R2592">
        <v>5.3415999999999997</v>
      </c>
      <c r="S2592">
        <v>7.6999999999999999E-2</v>
      </c>
      <c r="T2592">
        <v>7.1999999999999995E-2</v>
      </c>
      <c r="U2592">
        <v>7.0000000000000007E-2</v>
      </c>
      <c r="V2592">
        <v>7.0000000000000007E-2</v>
      </c>
      <c r="W2592" t="s">
        <v>148</v>
      </c>
      <c r="X2592" t="s">
        <v>192</v>
      </c>
      <c r="Y2592" t="s">
        <v>89</v>
      </c>
      <c r="Z2592" t="s">
        <v>198</v>
      </c>
    </row>
    <row r="2593" spans="1:26" x14ac:dyDescent="0.25">
      <c r="A2593" s="147">
        <v>3617</v>
      </c>
      <c r="B2593" s="25">
        <v>43057</v>
      </c>
      <c r="C2593" t="s">
        <v>263</v>
      </c>
      <c r="D2593">
        <v>87</v>
      </c>
      <c r="E2593">
        <v>56</v>
      </c>
      <c r="F2593" t="s">
        <v>193</v>
      </c>
      <c r="G2593">
        <v>625212</v>
      </c>
      <c r="H2593">
        <v>13160</v>
      </c>
      <c r="I2593">
        <v>23</v>
      </c>
      <c r="J2593">
        <v>114</v>
      </c>
      <c r="K2593">
        <v>114</v>
      </c>
      <c r="L2593">
        <v>19.8</v>
      </c>
      <c r="M2593">
        <v>0.93522802379378711</v>
      </c>
      <c r="N2593">
        <v>5.0182000000000002</v>
      </c>
      <c r="O2593">
        <v>5.0221999999999998</v>
      </c>
      <c r="P2593">
        <v>0.53</v>
      </c>
      <c r="Q2593">
        <v>0.53100000000000003</v>
      </c>
      <c r="R2593">
        <v>5.3415999999999997</v>
      </c>
      <c r="S2593">
        <v>5.6000000000000001E-2</v>
      </c>
      <c r="T2593">
        <v>5.6000000000000001E-2</v>
      </c>
      <c r="U2593">
        <v>5.1999999999999998E-2</v>
      </c>
      <c r="V2593">
        <v>5.1999999999999998E-2</v>
      </c>
      <c r="W2593" t="s">
        <v>148</v>
      </c>
      <c r="X2593" t="s">
        <v>192</v>
      </c>
      <c r="Y2593" t="s">
        <v>89</v>
      </c>
      <c r="Z2593" t="s">
        <v>198</v>
      </c>
    </row>
    <row r="2594" spans="1:26" x14ac:dyDescent="0.25">
      <c r="A2594" s="147">
        <v>3616</v>
      </c>
      <c r="B2594" s="25">
        <v>43057</v>
      </c>
      <c r="C2594" t="s">
        <v>250</v>
      </c>
      <c r="D2594">
        <v>87</v>
      </c>
      <c r="E2594">
        <v>65</v>
      </c>
      <c r="F2594" t="s">
        <v>187</v>
      </c>
      <c r="G2594">
        <v>916148</v>
      </c>
      <c r="H2594">
        <v>13160</v>
      </c>
      <c r="I2594">
        <v>34.5</v>
      </c>
      <c r="J2594">
        <v>80.5</v>
      </c>
      <c r="K2594">
        <v>80.5</v>
      </c>
      <c r="L2594">
        <v>32.700000000000003</v>
      </c>
      <c r="M2594">
        <v>0.86175395858708903</v>
      </c>
      <c r="N2594">
        <v>5.0063000000000004</v>
      </c>
      <c r="O2594">
        <v>5.0186999999999999</v>
      </c>
      <c r="P2594">
        <v>0.39900000000000002</v>
      </c>
      <c r="Q2594">
        <v>0.372</v>
      </c>
      <c r="R2594">
        <v>5.3415999999999997</v>
      </c>
      <c r="S2594">
        <v>4.2999999999999997E-2</v>
      </c>
      <c r="T2594">
        <v>0.04</v>
      </c>
      <c r="U2594">
        <v>3.5999999999999997E-2</v>
      </c>
      <c r="V2594">
        <v>3.5999999999999997E-2</v>
      </c>
      <c r="W2594" t="s">
        <v>148</v>
      </c>
      <c r="X2594" t="s">
        <v>192</v>
      </c>
      <c r="Y2594" t="s">
        <v>89</v>
      </c>
      <c r="Z2594" t="s">
        <v>207</v>
      </c>
    </row>
    <row r="2595" spans="1:26" x14ac:dyDescent="0.25">
      <c r="A2595" s="147">
        <v>3615</v>
      </c>
      <c r="B2595" s="25">
        <v>43057</v>
      </c>
      <c r="C2595" t="s">
        <v>658</v>
      </c>
      <c r="D2595">
        <v>56</v>
      </c>
      <c r="E2595">
        <v>55</v>
      </c>
      <c r="F2595" t="s">
        <v>187</v>
      </c>
      <c r="G2595">
        <v>916148</v>
      </c>
      <c r="H2595">
        <v>13160</v>
      </c>
      <c r="I2595">
        <v>34.4</v>
      </c>
      <c r="J2595">
        <v>80</v>
      </c>
      <c r="K2595">
        <v>80</v>
      </c>
      <c r="L2595">
        <v>32.6</v>
      </c>
      <c r="M2595">
        <v>0.86227909811090797</v>
      </c>
      <c r="N2595">
        <v>5.1031000000000004</v>
      </c>
      <c r="O2595">
        <v>5.1227999999999998</v>
      </c>
      <c r="P2595">
        <v>0.27</v>
      </c>
      <c r="Q2595">
        <v>0.26900000000000002</v>
      </c>
      <c r="R2595">
        <v>5.3415999999999997</v>
      </c>
      <c r="S2595">
        <v>2.8000000000000001E-2</v>
      </c>
      <c r="T2595">
        <v>2.8000000000000001E-2</v>
      </c>
      <c r="U2595">
        <v>2.4E-2</v>
      </c>
      <c r="V2595">
        <v>2.4E-2</v>
      </c>
      <c r="W2595" t="s">
        <v>148</v>
      </c>
      <c r="X2595" t="s">
        <v>192</v>
      </c>
      <c r="Y2595" t="s">
        <v>89</v>
      </c>
      <c r="Z2595" t="s">
        <v>207</v>
      </c>
    </row>
    <row r="2596" spans="1:26" x14ac:dyDescent="0.25">
      <c r="A2596" s="147">
        <v>3614</v>
      </c>
      <c r="B2596" s="25">
        <v>43056</v>
      </c>
      <c r="C2596" t="s">
        <v>596</v>
      </c>
      <c r="D2596">
        <v>71.2</v>
      </c>
      <c r="E2596">
        <v>48</v>
      </c>
      <c r="F2596" t="s">
        <v>194</v>
      </c>
      <c r="G2596">
        <v>916148</v>
      </c>
      <c r="H2596">
        <v>13160</v>
      </c>
      <c r="I2596">
        <v>35.4</v>
      </c>
      <c r="J2596">
        <v>86</v>
      </c>
      <c r="K2596">
        <v>86</v>
      </c>
      <c r="L2596">
        <v>33.1</v>
      </c>
      <c r="M2596">
        <v>0.85965978128797083</v>
      </c>
      <c r="N2596">
        <v>5.0119999999999996</v>
      </c>
      <c r="O2596">
        <v>5.0880000000000001</v>
      </c>
      <c r="P2596">
        <v>0.46800000000000003</v>
      </c>
      <c r="Q2596">
        <v>0.42499999999999999</v>
      </c>
      <c r="R2596">
        <v>5.0151000000000003</v>
      </c>
      <c r="S2596">
        <v>4.7E-2</v>
      </c>
      <c r="T2596">
        <v>4.2000000000000003E-2</v>
      </c>
      <c r="U2596">
        <v>3.7999999999999999E-2</v>
      </c>
      <c r="V2596">
        <v>3.7999999999999999E-2</v>
      </c>
      <c r="W2596" t="s">
        <v>148</v>
      </c>
      <c r="X2596" t="s">
        <v>192</v>
      </c>
      <c r="Y2596" t="s">
        <v>89</v>
      </c>
      <c r="Z2596" t="s">
        <v>207</v>
      </c>
    </row>
    <row r="2597" spans="1:26" x14ac:dyDescent="0.25">
      <c r="A2597" s="147">
        <v>3613</v>
      </c>
      <c r="B2597" s="25">
        <v>43056</v>
      </c>
      <c r="C2597" t="s">
        <v>256</v>
      </c>
      <c r="D2597">
        <v>66.2</v>
      </c>
      <c r="E2597">
        <v>49</v>
      </c>
      <c r="F2597" t="s">
        <v>187</v>
      </c>
      <c r="G2597">
        <v>916148</v>
      </c>
      <c r="H2597">
        <v>13160</v>
      </c>
      <c r="I2597">
        <v>34.5</v>
      </c>
      <c r="J2597">
        <v>82.5</v>
      </c>
      <c r="K2597">
        <v>82.5</v>
      </c>
      <c r="L2597">
        <v>32.5</v>
      </c>
      <c r="M2597">
        <v>0.86280487804878048</v>
      </c>
      <c r="N2597">
        <v>5.1108000000000002</v>
      </c>
      <c r="O2597">
        <v>5.0678999999999998</v>
      </c>
      <c r="P2597">
        <v>0.41199999999999998</v>
      </c>
      <c r="Q2597">
        <v>0.29899999999999999</v>
      </c>
      <c r="R2597">
        <v>5.0151000000000003</v>
      </c>
      <c r="S2597">
        <v>0.04</v>
      </c>
      <c r="T2597">
        <v>0.03</v>
      </c>
      <c r="U2597">
        <v>0.03</v>
      </c>
      <c r="V2597">
        <v>0.03</v>
      </c>
      <c r="W2597" t="s">
        <v>148</v>
      </c>
      <c r="X2597" t="s">
        <v>671</v>
      </c>
      <c r="Y2597" t="s">
        <v>89</v>
      </c>
      <c r="Z2597" t="s">
        <v>207</v>
      </c>
    </row>
    <row r="2598" spans="1:26" x14ac:dyDescent="0.25">
      <c r="A2598" s="147">
        <v>3612</v>
      </c>
      <c r="B2598" s="25">
        <v>43056</v>
      </c>
      <c r="C2598" t="s">
        <v>224</v>
      </c>
      <c r="D2598">
        <v>64.8</v>
      </c>
      <c r="E2598">
        <v>46</v>
      </c>
      <c r="F2598" t="s">
        <v>187</v>
      </c>
      <c r="G2598">
        <v>916148</v>
      </c>
      <c r="H2598">
        <v>13160</v>
      </c>
      <c r="I2598">
        <v>34.4</v>
      </c>
      <c r="J2598">
        <v>83</v>
      </c>
      <c r="K2598">
        <v>83</v>
      </c>
      <c r="L2598">
        <v>32.4</v>
      </c>
      <c r="M2598">
        <v>0.86333129957291033</v>
      </c>
      <c r="N2598">
        <v>5.1623000000000001</v>
      </c>
      <c r="O2598">
        <v>5.1402000000000001</v>
      </c>
      <c r="P2598">
        <v>0.42299999999999999</v>
      </c>
      <c r="Q2598">
        <v>0.34200000000000003</v>
      </c>
      <c r="R2598">
        <v>5.0151000000000003</v>
      </c>
      <c r="S2598">
        <v>4.1000000000000002E-2</v>
      </c>
      <c r="T2598">
        <v>3.3000000000000002E-2</v>
      </c>
      <c r="U2598">
        <v>3.2000000000000001E-2</v>
      </c>
      <c r="V2598">
        <v>3.2000000000000001E-2</v>
      </c>
      <c r="W2598" t="s">
        <v>148</v>
      </c>
      <c r="X2598" t="s">
        <v>671</v>
      </c>
      <c r="Y2598" t="s">
        <v>89</v>
      </c>
      <c r="Z2598" t="s">
        <v>207</v>
      </c>
    </row>
    <row r="2599" spans="1:26" x14ac:dyDescent="0.25">
      <c r="A2599" s="147">
        <v>3611</v>
      </c>
      <c r="B2599" s="25">
        <v>43056</v>
      </c>
      <c r="C2599" t="s">
        <v>803</v>
      </c>
      <c r="D2599">
        <v>65.3</v>
      </c>
      <c r="E2599">
        <v>44</v>
      </c>
      <c r="F2599" t="s">
        <v>193</v>
      </c>
      <c r="G2599">
        <v>625212</v>
      </c>
      <c r="H2599">
        <v>13160</v>
      </c>
      <c r="I2599">
        <v>23</v>
      </c>
      <c r="J2599">
        <v>114</v>
      </c>
      <c r="K2599">
        <v>114</v>
      </c>
      <c r="L2599">
        <v>19.8</v>
      </c>
      <c r="M2599">
        <v>0.93522802379378711</v>
      </c>
      <c r="N2599">
        <v>5.1562000000000001</v>
      </c>
      <c r="O2599">
        <v>5.0972999999999997</v>
      </c>
      <c r="P2599">
        <v>0.81899999999999995</v>
      </c>
      <c r="Q2599">
        <v>0.69799999999999995</v>
      </c>
      <c r="R2599">
        <v>5.0151000000000003</v>
      </c>
      <c r="S2599">
        <v>0.08</v>
      </c>
      <c r="T2599">
        <v>6.9000000000000006E-2</v>
      </c>
      <c r="U2599">
        <v>7.0000000000000007E-2</v>
      </c>
      <c r="V2599">
        <v>7.0000000000000007E-2</v>
      </c>
      <c r="W2599" t="s">
        <v>148</v>
      </c>
      <c r="X2599" t="s">
        <v>671</v>
      </c>
      <c r="Y2599" t="s">
        <v>89</v>
      </c>
      <c r="Z2599" t="s">
        <v>198</v>
      </c>
    </row>
    <row r="2600" spans="1:26" x14ac:dyDescent="0.25">
      <c r="A2600" s="147">
        <v>3610</v>
      </c>
      <c r="B2600" s="25">
        <v>43056</v>
      </c>
      <c r="C2600" t="s">
        <v>691</v>
      </c>
      <c r="D2600">
        <v>65.3</v>
      </c>
      <c r="E2600">
        <v>51</v>
      </c>
      <c r="F2600" t="s">
        <v>187</v>
      </c>
      <c r="G2600">
        <v>916148</v>
      </c>
      <c r="H2600">
        <v>13160</v>
      </c>
      <c r="I2600">
        <v>34.1</v>
      </c>
      <c r="J2600">
        <v>83</v>
      </c>
      <c r="K2600">
        <v>83</v>
      </c>
      <c r="L2600">
        <v>32.1</v>
      </c>
      <c r="M2600">
        <v>0.86491442542787289</v>
      </c>
      <c r="N2600">
        <v>5.1426999999999996</v>
      </c>
      <c r="O2600">
        <v>5.0673000000000004</v>
      </c>
      <c r="P2600">
        <v>0.377</v>
      </c>
      <c r="Q2600">
        <v>0.27800000000000002</v>
      </c>
      <c r="R2600">
        <v>5.0151000000000003</v>
      </c>
      <c r="S2600">
        <v>3.6999999999999998E-2</v>
      </c>
      <c r="T2600">
        <v>2.8000000000000001E-2</v>
      </c>
      <c r="U2600">
        <v>2.8000000000000001E-2</v>
      </c>
      <c r="V2600">
        <v>2.8000000000000001E-2</v>
      </c>
      <c r="W2600" t="s">
        <v>148</v>
      </c>
      <c r="X2600" t="s">
        <v>671</v>
      </c>
      <c r="Y2600" t="s">
        <v>89</v>
      </c>
      <c r="Z2600" t="s">
        <v>207</v>
      </c>
    </row>
    <row r="2601" spans="1:26" x14ac:dyDescent="0.25">
      <c r="A2601" s="147">
        <v>3609</v>
      </c>
      <c r="B2601" s="25">
        <v>43056</v>
      </c>
      <c r="C2601" t="s">
        <v>929</v>
      </c>
      <c r="D2601">
        <v>66</v>
      </c>
      <c r="E2601">
        <v>46</v>
      </c>
      <c r="F2601" t="s">
        <v>193</v>
      </c>
      <c r="G2601">
        <v>625212</v>
      </c>
      <c r="H2601">
        <v>13160</v>
      </c>
      <c r="I2601">
        <v>23.1</v>
      </c>
      <c r="J2601">
        <v>114.5</v>
      </c>
      <c r="K2601">
        <v>114.5</v>
      </c>
      <c r="L2601">
        <v>19.899999999999999</v>
      </c>
      <c r="M2601">
        <v>0.93461030383091148</v>
      </c>
      <c r="N2601">
        <v>5.1471999999999998</v>
      </c>
      <c r="O2601">
        <v>5.1022999999999996</v>
      </c>
      <c r="P2601">
        <v>0.69799999999999995</v>
      </c>
      <c r="Q2601">
        <v>0.57799999999999996</v>
      </c>
      <c r="R2601">
        <v>5.0151000000000003</v>
      </c>
      <c r="S2601">
        <v>6.8000000000000005E-2</v>
      </c>
      <c r="T2601">
        <v>5.7000000000000002E-2</v>
      </c>
      <c r="U2601">
        <v>5.8000000000000003E-2</v>
      </c>
      <c r="V2601">
        <v>5.8000000000000003E-2</v>
      </c>
      <c r="W2601" t="s">
        <v>148</v>
      </c>
      <c r="X2601" t="s">
        <v>671</v>
      </c>
      <c r="Y2601" t="s">
        <v>89</v>
      </c>
      <c r="Z2601" t="s">
        <v>198</v>
      </c>
    </row>
    <row r="2602" spans="1:26" x14ac:dyDescent="0.25">
      <c r="A2602" s="147">
        <v>3608</v>
      </c>
      <c r="B2602" s="25">
        <v>43056</v>
      </c>
      <c r="C2602" t="s">
        <v>264</v>
      </c>
      <c r="D2602">
        <v>64</v>
      </c>
      <c r="E2602">
        <v>43</v>
      </c>
      <c r="F2602" t="s">
        <v>187</v>
      </c>
      <c r="G2602">
        <v>916148</v>
      </c>
      <c r="H2602">
        <v>13160</v>
      </c>
      <c r="I2602">
        <v>34</v>
      </c>
      <c r="J2602">
        <v>82</v>
      </c>
      <c r="K2602">
        <v>82</v>
      </c>
      <c r="L2602">
        <v>32.1</v>
      </c>
      <c r="M2602">
        <v>0.86491442542787289</v>
      </c>
      <c r="N2602">
        <v>5.1623000000000001</v>
      </c>
      <c r="O2602">
        <v>5.1177999999999999</v>
      </c>
      <c r="P2602">
        <v>0.34200000000000003</v>
      </c>
      <c r="Q2602">
        <v>0.26700000000000002</v>
      </c>
      <c r="R2602">
        <v>5.0151000000000003</v>
      </c>
      <c r="S2602">
        <v>3.3000000000000002E-2</v>
      </c>
      <c r="T2602">
        <v>2.5999999999999999E-2</v>
      </c>
      <c r="U2602">
        <v>2.5999999999999999E-2</v>
      </c>
      <c r="V2602">
        <v>2.5999999999999999E-2</v>
      </c>
      <c r="W2602" t="s">
        <v>148</v>
      </c>
      <c r="X2602" t="s">
        <v>671</v>
      </c>
      <c r="Y2602" t="s">
        <v>89</v>
      </c>
      <c r="Z2602" t="s">
        <v>207</v>
      </c>
    </row>
    <row r="2603" spans="1:26" x14ac:dyDescent="0.25">
      <c r="A2603" s="147">
        <v>3607</v>
      </c>
      <c r="B2603" s="25">
        <v>43055</v>
      </c>
      <c r="C2603" t="s">
        <v>435</v>
      </c>
      <c r="D2603">
        <v>91.6</v>
      </c>
      <c r="E2603">
        <v>55</v>
      </c>
      <c r="F2603" t="s">
        <v>193</v>
      </c>
      <c r="G2603">
        <v>625212</v>
      </c>
      <c r="H2603">
        <v>13160</v>
      </c>
      <c r="I2603">
        <v>23.1</v>
      </c>
      <c r="J2603">
        <v>114.5</v>
      </c>
      <c r="K2603">
        <v>114.5</v>
      </c>
      <c r="L2603">
        <v>19.899999999999999</v>
      </c>
      <c r="M2603">
        <v>0.93461030383091148</v>
      </c>
      <c r="N2603">
        <v>5.1375999999999999</v>
      </c>
      <c r="O2603">
        <v>5.1078000000000001</v>
      </c>
      <c r="P2603">
        <v>0.71099999999999997</v>
      </c>
      <c r="Q2603">
        <v>0.621</v>
      </c>
      <c r="R2603">
        <v>5.1233000000000004</v>
      </c>
      <c r="S2603">
        <v>7.0999999999999994E-2</v>
      </c>
      <c r="T2603">
        <v>6.2E-2</v>
      </c>
      <c r="U2603">
        <v>6.2E-2</v>
      </c>
      <c r="V2603">
        <v>6.2E-2</v>
      </c>
      <c r="W2603" t="s">
        <v>148</v>
      </c>
      <c r="X2603" t="s">
        <v>671</v>
      </c>
      <c r="Y2603" t="s">
        <v>89</v>
      </c>
      <c r="Z2603" t="s">
        <v>198</v>
      </c>
    </row>
    <row r="2604" spans="1:26" x14ac:dyDescent="0.25">
      <c r="A2604" s="147">
        <v>3606</v>
      </c>
      <c r="B2604" s="25">
        <v>43055</v>
      </c>
      <c r="C2604" t="s">
        <v>230</v>
      </c>
      <c r="D2604">
        <v>91.2</v>
      </c>
      <c r="E2604">
        <v>57</v>
      </c>
      <c r="F2604" t="s">
        <v>187</v>
      </c>
      <c r="G2604">
        <v>916148</v>
      </c>
      <c r="H2604">
        <v>13160</v>
      </c>
      <c r="I2604">
        <v>34.799999999999997</v>
      </c>
      <c r="J2604">
        <v>91</v>
      </c>
      <c r="K2604">
        <v>92</v>
      </c>
      <c r="L2604">
        <v>32</v>
      </c>
      <c r="M2604">
        <v>0.86544342507645255</v>
      </c>
      <c r="N2604">
        <v>5.0762</v>
      </c>
      <c r="O2604">
        <v>5.0115999999999996</v>
      </c>
      <c r="P2604">
        <v>0.36199999999999999</v>
      </c>
      <c r="Q2604">
        <v>0.26500000000000001</v>
      </c>
      <c r="R2604">
        <v>5.1233000000000004</v>
      </c>
      <c r="S2604">
        <v>3.6999999999999998E-2</v>
      </c>
      <c r="T2604">
        <v>2.7E-2</v>
      </c>
      <c r="U2604">
        <v>2.8000000000000001E-2</v>
      </c>
      <c r="V2604">
        <v>2.8000000000000001E-2</v>
      </c>
      <c r="W2604" t="s">
        <v>148</v>
      </c>
      <c r="X2604" t="s">
        <v>671</v>
      </c>
      <c r="Y2604" t="s">
        <v>89</v>
      </c>
      <c r="Z2604" t="s">
        <v>207</v>
      </c>
    </row>
    <row r="2605" spans="1:26" x14ac:dyDescent="0.25">
      <c r="A2605" s="147">
        <v>3605</v>
      </c>
      <c r="B2605" s="25">
        <v>43055</v>
      </c>
      <c r="C2605" t="s">
        <v>350</v>
      </c>
      <c r="D2605">
        <v>91.2</v>
      </c>
      <c r="E2605">
        <v>57</v>
      </c>
      <c r="F2605" t="s">
        <v>193</v>
      </c>
      <c r="G2605">
        <v>625212</v>
      </c>
      <c r="H2605">
        <v>13160</v>
      </c>
      <c r="I2605">
        <v>23.1</v>
      </c>
      <c r="J2605">
        <v>114</v>
      </c>
      <c r="K2605">
        <v>114</v>
      </c>
      <c r="L2605">
        <v>19.899999999999999</v>
      </c>
      <c r="M2605">
        <v>0.93461030383091148</v>
      </c>
      <c r="N2605">
        <v>5.0781999999999998</v>
      </c>
      <c r="O2605">
        <v>5.0167000000000002</v>
      </c>
      <c r="P2605">
        <v>0.81200000000000006</v>
      </c>
      <c r="Q2605">
        <v>0.77600000000000002</v>
      </c>
      <c r="R2605">
        <v>5.1233000000000004</v>
      </c>
      <c r="S2605">
        <v>8.2000000000000003E-2</v>
      </c>
      <c r="T2605">
        <v>7.9000000000000001E-2</v>
      </c>
      <c r="U2605">
        <v>7.4999999999999997E-2</v>
      </c>
      <c r="V2605">
        <v>7.4999999999999997E-2</v>
      </c>
      <c r="W2605" t="s">
        <v>148</v>
      </c>
      <c r="X2605" t="s">
        <v>671</v>
      </c>
      <c r="Y2605" t="s">
        <v>89</v>
      </c>
      <c r="Z2605" t="s">
        <v>198</v>
      </c>
    </row>
    <row r="2606" spans="1:26" x14ac:dyDescent="0.25">
      <c r="A2606" s="147">
        <v>3604</v>
      </c>
      <c r="B2606" s="25">
        <v>43055</v>
      </c>
      <c r="C2606" t="s">
        <v>266</v>
      </c>
      <c r="D2606">
        <v>91</v>
      </c>
      <c r="E2606">
        <v>55</v>
      </c>
      <c r="F2606" t="s">
        <v>187</v>
      </c>
      <c r="G2606">
        <v>916148</v>
      </c>
      <c r="H2606">
        <v>13160</v>
      </c>
      <c r="I2606">
        <v>34.799999999999997</v>
      </c>
      <c r="J2606">
        <v>91</v>
      </c>
      <c r="K2606">
        <v>91</v>
      </c>
      <c r="L2606">
        <v>32.1</v>
      </c>
      <c r="M2606">
        <v>0.86491442542787289</v>
      </c>
      <c r="N2606">
        <v>5.1346999999999996</v>
      </c>
      <c r="O2606">
        <v>5.1101999999999999</v>
      </c>
      <c r="P2606">
        <v>0.33200000000000002</v>
      </c>
      <c r="Q2606">
        <v>0.24299999999999999</v>
      </c>
      <c r="R2606">
        <v>5.1233000000000004</v>
      </c>
      <c r="S2606">
        <v>3.3000000000000002E-2</v>
      </c>
      <c r="T2606">
        <v>2.4E-2</v>
      </c>
      <c r="U2606">
        <v>2.5000000000000001E-2</v>
      </c>
      <c r="V2606">
        <v>2.5000000000000001E-2</v>
      </c>
      <c r="W2606" t="s">
        <v>148</v>
      </c>
      <c r="X2606" t="s">
        <v>671</v>
      </c>
      <c r="Y2606" t="s">
        <v>89</v>
      </c>
      <c r="Z2606" t="s">
        <v>207</v>
      </c>
    </row>
    <row r="2607" spans="1:26" x14ac:dyDescent="0.25">
      <c r="A2607" s="147">
        <v>3603</v>
      </c>
      <c r="B2607" s="25">
        <v>43055</v>
      </c>
      <c r="C2607" t="s">
        <v>283</v>
      </c>
      <c r="D2607">
        <v>91.2</v>
      </c>
      <c r="E2607">
        <v>55</v>
      </c>
      <c r="F2607" t="s">
        <v>187</v>
      </c>
      <c r="G2607">
        <v>916148</v>
      </c>
      <c r="H2607">
        <v>13160</v>
      </c>
      <c r="I2607">
        <v>35</v>
      </c>
      <c r="J2607">
        <v>91</v>
      </c>
      <c r="K2607">
        <v>91</v>
      </c>
      <c r="L2607">
        <v>32.299999999999997</v>
      </c>
      <c r="M2607">
        <v>0.86385836385836379</v>
      </c>
      <c r="N2607">
        <v>5.1177999999999999</v>
      </c>
      <c r="O2607">
        <v>5.0937000000000001</v>
      </c>
      <c r="P2607">
        <v>0.376</v>
      </c>
      <c r="Q2607">
        <v>0.27600000000000002</v>
      </c>
      <c r="R2607">
        <v>5.1233000000000004</v>
      </c>
      <c r="S2607">
        <v>3.7999999999999999E-2</v>
      </c>
      <c r="T2607">
        <v>2.8000000000000001E-2</v>
      </c>
      <c r="U2607">
        <v>2.9000000000000001E-2</v>
      </c>
      <c r="V2607">
        <v>2.9000000000000001E-2</v>
      </c>
      <c r="W2607" t="s">
        <v>148</v>
      </c>
      <c r="X2607" t="s">
        <v>671</v>
      </c>
      <c r="Y2607" t="s">
        <v>89</v>
      </c>
      <c r="Z2607" t="s">
        <v>207</v>
      </c>
    </row>
    <row r="2608" spans="1:26" x14ac:dyDescent="0.25">
      <c r="A2608" s="147">
        <v>3602</v>
      </c>
      <c r="B2608" s="25">
        <v>43055</v>
      </c>
      <c r="C2608" t="s">
        <v>214</v>
      </c>
      <c r="D2608">
        <v>90.5</v>
      </c>
      <c r="E2608">
        <v>56</v>
      </c>
      <c r="F2608" t="s">
        <v>193</v>
      </c>
      <c r="G2608">
        <v>625212</v>
      </c>
      <c r="H2608">
        <v>13160</v>
      </c>
      <c r="I2608">
        <v>23.4</v>
      </c>
      <c r="J2608">
        <v>113.5</v>
      </c>
      <c r="K2608">
        <v>113.5</v>
      </c>
      <c r="L2608">
        <v>20.2</v>
      </c>
      <c r="M2608">
        <v>0.93276203032300598</v>
      </c>
      <c r="N2608">
        <v>5.1523000000000003</v>
      </c>
      <c r="O2608">
        <v>5.1177999999999999</v>
      </c>
      <c r="P2608">
        <v>0.83399999999999996</v>
      </c>
      <c r="Q2608">
        <v>0.70199999999999996</v>
      </c>
      <c r="R2608">
        <v>5.1233000000000004</v>
      </c>
      <c r="S2608">
        <v>8.3000000000000004E-2</v>
      </c>
      <c r="T2608">
        <v>7.0000000000000007E-2</v>
      </c>
      <c r="U2608">
        <v>7.0999999999999994E-2</v>
      </c>
      <c r="V2608">
        <v>7.0999999999999994E-2</v>
      </c>
      <c r="W2608" t="s">
        <v>148</v>
      </c>
      <c r="X2608" t="s">
        <v>671</v>
      </c>
      <c r="Y2608" t="s">
        <v>89</v>
      </c>
      <c r="Z2608" t="s">
        <v>198</v>
      </c>
    </row>
    <row r="2609" spans="1:26" x14ac:dyDescent="0.25">
      <c r="A2609" s="147">
        <v>3601</v>
      </c>
      <c r="B2609" s="25">
        <v>43055</v>
      </c>
      <c r="C2609" t="s">
        <v>233</v>
      </c>
      <c r="D2609">
        <v>90.5</v>
      </c>
      <c r="E2609">
        <v>56</v>
      </c>
      <c r="F2609" t="s">
        <v>193</v>
      </c>
      <c r="G2609">
        <v>625212</v>
      </c>
      <c r="H2609">
        <v>13160</v>
      </c>
      <c r="I2609">
        <v>23.2</v>
      </c>
      <c r="J2609">
        <v>114</v>
      </c>
      <c r="K2609">
        <v>114</v>
      </c>
      <c r="L2609">
        <v>20</v>
      </c>
      <c r="M2609">
        <v>0.93399339933993397</v>
      </c>
      <c r="N2609">
        <v>5.1026999999999996</v>
      </c>
      <c r="O2609">
        <v>5.0678000000000001</v>
      </c>
      <c r="P2609">
        <v>0.78600000000000003</v>
      </c>
      <c r="Q2609">
        <v>0.64800000000000002</v>
      </c>
      <c r="R2609">
        <v>5.1233000000000004</v>
      </c>
      <c r="S2609">
        <v>7.9000000000000001E-2</v>
      </c>
      <c r="T2609">
        <v>6.6000000000000003E-2</v>
      </c>
      <c r="U2609">
        <v>6.8000000000000005E-2</v>
      </c>
      <c r="V2609">
        <v>6.8000000000000005E-2</v>
      </c>
      <c r="W2609" t="s">
        <v>148</v>
      </c>
      <c r="X2609" t="s">
        <v>671</v>
      </c>
      <c r="Y2609" t="s">
        <v>89</v>
      </c>
      <c r="Z2609" t="s">
        <v>198</v>
      </c>
    </row>
    <row r="2610" spans="1:26" x14ac:dyDescent="0.25">
      <c r="A2610" s="147">
        <v>3600</v>
      </c>
      <c r="B2610" s="25">
        <v>43054</v>
      </c>
      <c r="C2610" t="s">
        <v>606</v>
      </c>
      <c r="D2610">
        <v>89.4</v>
      </c>
      <c r="E2610">
        <v>65</v>
      </c>
      <c r="F2610" t="s">
        <v>194</v>
      </c>
      <c r="G2610">
        <v>916148</v>
      </c>
      <c r="H2610">
        <v>13160</v>
      </c>
      <c r="I2610">
        <v>35.5</v>
      </c>
      <c r="J2610">
        <v>87</v>
      </c>
      <c r="K2610">
        <v>87</v>
      </c>
      <c r="L2610">
        <v>33.1</v>
      </c>
      <c r="M2610">
        <v>0.85965978128797083</v>
      </c>
      <c r="N2610">
        <v>5.1675000000000004</v>
      </c>
      <c r="O2610">
        <v>5.1482000000000001</v>
      </c>
      <c r="P2610">
        <v>0.22600000000000001</v>
      </c>
      <c r="Q2610">
        <v>0.16200000000000001</v>
      </c>
      <c r="R2610">
        <v>4.8897000000000004</v>
      </c>
      <c r="S2610">
        <v>2.1000000000000001E-2</v>
      </c>
      <c r="T2610">
        <v>1.4999999999999999E-2</v>
      </c>
      <c r="U2610">
        <v>1.4999999999999999E-2</v>
      </c>
      <c r="V2610">
        <v>1.4999999999999999E-2</v>
      </c>
      <c r="W2610" t="s">
        <v>148</v>
      </c>
      <c r="X2610" t="s">
        <v>671</v>
      </c>
      <c r="Y2610" t="s">
        <v>89</v>
      </c>
      <c r="Z2610" t="s">
        <v>207</v>
      </c>
    </row>
    <row r="2611" spans="1:26" x14ac:dyDescent="0.25">
      <c r="A2611" s="147">
        <v>3599</v>
      </c>
      <c r="B2611" s="25">
        <v>43054</v>
      </c>
      <c r="C2611" t="s">
        <v>954</v>
      </c>
      <c r="D2611">
        <v>89.4</v>
      </c>
      <c r="E2611">
        <v>65</v>
      </c>
      <c r="F2611" t="s">
        <v>194</v>
      </c>
      <c r="G2611">
        <v>916148</v>
      </c>
      <c r="H2611">
        <v>13160</v>
      </c>
      <c r="I2611">
        <v>35.200000000000003</v>
      </c>
      <c r="J2611">
        <v>86.5</v>
      </c>
      <c r="K2611">
        <v>86.5</v>
      </c>
      <c r="L2611">
        <v>32.799999999999997</v>
      </c>
      <c r="M2611">
        <v>0.86122945830797315</v>
      </c>
      <c r="N2611">
        <v>5.1177999999999999</v>
      </c>
      <c r="O2611">
        <v>5.0689000000000002</v>
      </c>
      <c r="P2611">
        <v>0.22600000000000001</v>
      </c>
      <c r="Q2611">
        <v>0.189</v>
      </c>
      <c r="R2611">
        <v>4.8897000000000004</v>
      </c>
      <c r="S2611">
        <v>2.1999999999999999E-2</v>
      </c>
      <c r="T2611">
        <v>1.7999999999999999E-2</v>
      </c>
      <c r="U2611">
        <v>1.7000000000000001E-2</v>
      </c>
      <c r="V2611">
        <v>1.7000000000000001E-2</v>
      </c>
      <c r="W2611" t="s">
        <v>148</v>
      </c>
      <c r="X2611" t="s">
        <v>671</v>
      </c>
      <c r="Y2611" t="s">
        <v>89</v>
      </c>
      <c r="Z2611" t="s">
        <v>207</v>
      </c>
    </row>
    <row r="2612" spans="1:26" x14ac:dyDescent="0.25">
      <c r="A2612" s="147">
        <v>3598</v>
      </c>
      <c r="B2612" s="25">
        <v>43054</v>
      </c>
      <c r="C2612" t="s">
        <v>953</v>
      </c>
      <c r="D2612">
        <v>88.9</v>
      </c>
      <c r="E2612">
        <v>65</v>
      </c>
      <c r="F2612" t="s">
        <v>194</v>
      </c>
      <c r="G2612">
        <v>916148</v>
      </c>
      <c r="H2612">
        <v>13160</v>
      </c>
      <c r="I2612">
        <v>34.9</v>
      </c>
      <c r="J2612">
        <v>86.5</v>
      </c>
      <c r="K2612">
        <v>86.5</v>
      </c>
      <c r="L2612">
        <v>32.6</v>
      </c>
      <c r="M2612">
        <v>0.86227909811090797</v>
      </c>
      <c r="N2612">
        <v>5.1277999999999997</v>
      </c>
      <c r="O2612">
        <v>5.0928000000000004</v>
      </c>
      <c r="P2612">
        <v>0.19400000000000001</v>
      </c>
      <c r="Q2612">
        <v>0.112</v>
      </c>
      <c r="R2612">
        <v>4.8897000000000004</v>
      </c>
      <c r="S2612">
        <v>1.7999999999999999E-2</v>
      </c>
      <c r="T2612">
        <v>1.0999999999999999E-2</v>
      </c>
      <c r="U2612">
        <v>1.2999999999999999E-2</v>
      </c>
      <c r="V2612">
        <v>1.2999999999999999E-2</v>
      </c>
      <c r="W2612" t="s">
        <v>148</v>
      </c>
      <c r="X2612" t="s">
        <v>671</v>
      </c>
      <c r="Y2612" t="s">
        <v>89</v>
      </c>
      <c r="Z2612" t="s">
        <v>207</v>
      </c>
    </row>
    <row r="2613" spans="1:26" x14ac:dyDescent="0.25">
      <c r="A2613" s="147">
        <v>3597</v>
      </c>
      <c r="B2613" s="25">
        <v>43054</v>
      </c>
      <c r="C2613" t="s">
        <v>235</v>
      </c>
      <c r="D2613">
        <v>88.7</v>
      </c>
      <c r="E2613">
        <v>67</v>
      </c>
      <c r="F2613" t="s">
        <v>187</v>
      </c>
      <c r="G2613">
        <v>916148</v>
      </c>
      <c r="H2613">
        <v>13160</v>
      </c>
      <c r="I2613">
        <v>34.6</v>
      </c>
      <c r="J2613">
        <v>87.5</v>
      </c>
      <c r="K2613">
        <v>87.5</v>
      </c>
      <c r="L2613">
        <v>32.200000000000003</v>
      </c>
      <c r="M2613">
        <v>0.86438607208307883</v>
      </c>
      <c r="N2613">
        <v>5.1452</v>
      </c>
      <c r="O2613">
        <v>5.1266999999999996</v>
      </c>
      <c r="P2613">
        <v>0.38200000000000001</v>
      </c>
      <c r="Q2613">
        <v>0.27200000000000002</v>
      </c>
      <c r="R2613">
        <v>4.8897000000000004</v>
      </c>
      <c r="S2613">
        <v>3.5999999999999997E-2</v>
      </c>
      <c r="T2613">
        <v>2.5999999999999999E-2</v>
      </c>
      <c r="U2613">
        <v>2.7E-2</v>
      </c>
      <c r="V2613">
        <v>2.7E-2</v>
      </c>
      <c r="W2613" t="s">
        <v>148</v>
      </c>
      <c r="X2613" t="s">
        <v>671</v>
      </c>
      <c r="Y2613" t="s">
        <v>89</v>
      </c>
      <c r="Z2613" t="s">
        <v>207</v>
      </c>
    </row>
    <row r="2614" spans="1:26" x14ac:dyDescent="0.25">
      <c r="A2614" s="147">
        <v>3596</v>
      </c>
      <c r="B2614" s="25">
        <v>43054</v>
      </c>
      <c r="C2614" t="s">
        <v>379</v>
      </c>
      <c r="D2614">
        <v>88.5</v>
      </c>
      <c r="E2614">
        <v>67</v>
      </c>
      <c r="F2614" t="s">
        <v>187</v>
      </c>
      <c r="G2614">
        <v>916148</v>
      </c>
      <c r="H2614">
        <v>13160</v>
      </c>
      <c r="I2614">
        <v>34.6</v>
      </c>
      <c r="J2614">
        <v>87.5</v>
      </c>
      <c r="K2614">
        <v>87.5</v>
      </c>
      <c r="L2614">
        <v>32.200000000000003</v>
      </c>
      <c r="M2614">
        <v>0.86438607208307883</v>
      </c>
      <c r="N2614">
        <v>5.1822999999999997</v>
      </c>
      <c r="O2614">
        <v>5.1341999999999999</v>
      </c>
      <c r="P2614">
        <v>0.34699999999999998</v>
      </c>
      <c r="Q2614">
        <v>0.27800000000000002</v>
      </c>
      <c r="R2614">
        <v>4.8897000000000004</v>
      </c>
      <c r="S2614">
        <v>3.3000000000000002E-2</v>
      </c>
      <c r="T2614">
        <v>2.5999999999999999E-2</v>
      </c>
      <c r="U2614">
        <v>2.5000000000000001E-2</v>
      </c>
      <c r="V2614">
        <v>2.5000000000000001E-2</v>
      </c>
      <c r="W2614" t="s">
        <v>148</v>
      </c>
      <c r="X2614" t="s">
        <v>671</v>
      </c>
      <c r="Y2614" t="s">
        <v>89</v>
      </c>
      <c r="Z2614" t="s">
        <v>207</v>
      </c>
    </row>
    <row r="2615" spans="1:26" x14ac:dyDescent="0.25">
      <c r="A2615" s="147">
        <v>3595</v>
      </c>
      <c r="B2615" s="25">
        <v>43054</v>
      </c>
      <c r="C2615" t="s">
        <v>830</v>
      </c>
      <c r="D2615">
        <v>79.5</v>
      </c>
      <c r="E2615">
        <v>85</v>
      </c>
      <c r="F2615" t="s">
        <v>193</v>
      </c>
      <c r="G2615">
        <v>625212</v>
      </c>
      <c r="H2615">
        <v>13160</v>
      </c>
      <c r="I2615">
        <v>23.2</v>
      </c>
      <c r="J2615">
        <v>114</v>
      </c>
      <c r="K2615">
        <v>114</v>
      </c>
      <c r="L2615">
        <v>20</v>
      </c>
      <c r="M2615">
        <v>0.93399339933993397</v>
      </c>
      <c r="N2615">
        <v>5.1432000000000002</v>
      </c>
      <c r="O2615">
        <v>5.1288999999999998</v>
      </c>
      <c r="P2615">
        <v>0.80300000000000005</v>
      </c>
      <c r="Q2615">
        <v>0.66800000000000004</v>
      </c>
      <c r="R2615">
        <v>4.8897000000000004</v>
      </c>
      <c r="S2615">
        <v>7.5999999999999998E-2</v>
      </c>
      <c r="T2615">
        <v>6.4000000000000001E-2</v>
      </c>
      <c r="U2615">
        <v>6.5000000000000002E-2</v>
      </c>
      <c r="V2615">
        <v>6.5000000000000002E-2</v>
      </c>
      <c r="W2615" t="s">
        <v>148</v>
      </c>
      <c r="X2615" t="s">
        <v>671</v>
      </c>
      <c r="Y2615" t="s">
        <v>89</v>
      </c>
      <c r="Z2615" t="s">
        <v>198</v>
      </c>
    </row>
    <row r="2616" spans="1:26" x14ac:dyDescent="0.25">
      <c r="A2616" s="147">
        <v>3594</v>
      </c>
      <c r="B2616" s="25">
        <v>43054</v>
      </c>
      <c r="C2616" t="s">
        <v>278</v>
      </c>
      <c r="D2616">
        <v>79.900000000000006</v>
      </c>
      <c r="E2616">
        <v>88</v>
      </c>
      <c r="F2616" t="s">
        <v>187</v>
      </c>
      <c r="G2616">
        <v>916148</v>
      </c>
      <c r="H2616">
        <v>13160</v>
      </c>
      <c r="I2616">
        <v>34.1</v>
      </c>
      <c r="J2616">
        <v>81</v>
      </c>
      <c r="K2616">
        <v>81</v>
      </c>
      <c r="L2616">
        <v>32.299999999999997</v>
      </c>
      <c r="M2616">
        <v>0.86385836385836379</v>
      </c>
      <c r="N2616">
        <v>5.1341999999999999</v>
      </c>
      <c r="O2616">
        <v>5.1028000000000002</v>
      </c>
      <c r="P2616">
        <v>0.38200000000000001</v>
      </c>
      <c r="Q2616">
        <v>0.34100000000000003</v>
      </c>
      <c r="R2616">
        <v>4.8897000000000004</v>
      </c>
      <c r="S2616">
        <v>3.5999999999999997E-2</v>
      </c>
      <c r="T2616">
        <v>3.3000000000000002E-2</v>
      </c>
      <c r="U2616">
        <v>0.03</v>
      </c>
      <c r="V2616">
        <v>0.03</v>
      </c>
      <c r="W2616" t="s">
        <v>148</v>
      </c>
      <c r="X2616" t="s">
        <v>671</v>
      </c>
      <c r="Y2616" t="s">
        <v>89</v>
      </c>
      <c r="Z2616" t="s">
        <v>207</v>
      </c>
    </row>
    <row r="2617" spans="1:26" x14ac:dyDescent="0.25">
      <c r="A2617" s="147">
        <v>3593</v>
      </c>
      <c r="B2617" s="25">
        <v>43054</v>
      </c>
      <c r="C2617" t="s">
        <v>479</v>
      </c>
      <c r="D2617">
        <v>79.2</v>
      </c>
      <c r="E2617">
        <v>86</v>
      </c>
      <c r="F2617" t="s">
        <v>193</v>
      </c>
      <c r="G2617">
        <v>625212</v>
      </c>
      <c r="H2617">
        <v>13160</v>
      </c>
      <c r="I2617">
        <v>23.4</v>
      </c>
      <c r="J2617">
        <v>113.5</v>
      </c>
      <c r="K2617">
        <v>113.5</v>
      </c>
      <c r="L2617">
        <v>20.2</v>
      </c>
      <c r="M2617">
        <v>0.93276203032300598</v>
      </c>
      <c r="N2617">
        <v>5.1022999999999996</v>
      </c>
      <c r="O2617">
        <v>5.0347</v>
      </c>
      <c r="P2617">
        <v>0.875</v>
      </c>
      <c r="Q2617">
        <v>0.73199999999999998</v>
      </c>
      <c r="R2617">
        <v>4.8897000000000004</v>
      </c>
      <c r="S2617">
        <v>8.4000000000000005E-2</v>
      </c>
      <c r="T2617">
        <v>7.0999999999999994E-2</v>
      </c>
      <c r="U2617">
        <v>7.1999999999999995E-2</v>
      </c>
      <c r="V2617">
        <v>7.1999999999999995E-2</v>
      </c>
      <c r="W2617" t="s">
        <v>148</v>
      </c>
      <c r="X2617" t="s">
        <v>671</v>
      </c>
      <c r="Y2617" t="s">
        <v>89</v>
      </c>
      <c r="Z2617" t="s">
        <v>198</v>
      </c>
    </row>
    <row r="2618" spans="1:26" x14ac:dyDescent="0.25">
      <c r="A2618" s="147">
        <v>3592</v>
      </c>
      <c r="B2618" s="25">
        <v>43054</v>
      </c>
      <c r="C2618" t="s">
        <v>304</v>
      </c>
      <c r="D2618">
        <v>79</v>
      </c>
      <c r="E2618">
        <v>82</v>
      </c>
      <c r="F2618" t="s">
        <v>187</v>
      </c>
      <c r="G2618">
        <v>916148</v>
      </c>
      <c r="H2618">
        <v>13160</v>
      </c>
      <c r="I2618">
        <v>34</v>
      </c>
      <c r="J2618">
        <v>81</v>
      </c>
      <c r="K2618">
        <v>81</v>
      </c>
      <c r="L2618">
        <v>32.200000000000003</v>
      </c>
      <c r="M2618">
        <v>0.86438607208307883</v>
      </c>
      <c r="N2618">
        <v>5.1022999999999996</v>
      </c>
      <c r="O2618">
        <v>5.1177999999999999</v>
      </c>
      <c r="P2618">
        <v>0.28399999999999997</v>
      </c>
      <c r="Q2618">
        <v>0.34200000000000003</v>
      </c>
      <c r="R2618">
        <v>4.8897000000000004</v>
      </c>
      <c r="S2618">
        <v>2.7E-2</v>
      </c>
      <c r="T2618">
        <v>3.3000000000000002E-2</v>
      </c>
      <c r="U2618">
        <v>2.5999999999999999E-2</v>
      </c>
      <c r="V2618">
        <v>2.5999999999999999E-2</v>
      </c>
      <c r="W2618" t="s">
        <v>148</v>
      </c>
      <c r="X2618" t="s">
        <v>671</v>
      </c>
      <c r="Y2618" t="s">
        <v>89</v>
      </c>
      <c r="Z2618" t="s">
        <v>207</v>
      </c>
    </row>
    <row r="2619" spans="1:26" x14ac:dyDescent="0.25">
      <c r="A2619" s="147">
        <v>3591</v>
      </c>
      <c r="B2619" s="25">
        <v>43054</v>
      </c>
      <c r="C2619" t="s">
        <v>634</v>
      </c>
      <c r="D2619">
        <v>78.599999999999994</v>
      </c>
      <c r="E2619">
        <v>84</v>
      </c>
      <c r="F2619" t="s">
        <v>193</v>
      </c>
      <c r="G2619">
        <v>625212</v>
      </c>
      <c r="H2619">
        <v>13160</v>
      </c>
      <c r="I2619">
        <v>23.5</v>
      </c>
      <c r="J2619">
        <v>114</v>
      </c>
      <c r="K2619">
        <v>114</v>
      </c>
      <c r="L2619">
        <v>20.3</v>
      </c>
      <c r="M2619">
        <v>0.9321475625823451</v>
      </c>
      <c r="N2619">
        <v>5.1166999999999998</v>
      </c>
      <c r="O2619">
        <v>5.0231000000000003</v>
      </c>
      <c r="P2619">
        <v>0.83199999999999996</v>
      </c>
      <c r="Q2619">
        <v>0.70299999999999996</v>
      </c>
      <c r="R2619">
        <v>4.8897000000000004</v>
      </c>
      <c r="S2619">
        <v>0.08</v>
      </c>
      <c r="T2619">
        <v>6.8000000000000005E-2</v>
      </c>
      <c r="U2619">
        <v>6.9000000000000006E-2</v>
      </c>
      <c r="V2619">
        <v>6.9000000000000006E-2</v>
      </c>
      <c r="W2619" t="s">
        <v>148</v>
      </c>
      <c r="X2619" t="s">
        <v>671</v>
      </c>
      <c r="Y2619" t="s">
        <v>89</v>
      </c>
      <c r="Z2619" t="s">
        <v>198</v>
      </c>
    </row>
    <row r="2620" spans="1:26" x14ac:dyDescent="0.25">
      <c r="A2620" s="147">
        <v>3590</v>
      </c>
      <c r="B2620" s="25">
        <v>43053</v>
      </c>
      <c r="C2620" t="s">
        <v>863</v>
      </c>
      <c r="D2620">
        <v>64.599999999999994</v>
      </c>
      <c r="E2620">
        <v>44</v>
      </c>
      <c r="F2620" t="s">
        <v>193</v>
      </c>
      <c r="G2620">
        <v>625212</v>
      </c>
      <c r="H2620">
        <v>13160</v>
      </c>
      <c r="I2620">
        <v>21.7</v>
      </c>
      <c r="J2620">
        <v>114</v>
      </c>
      <c r="K2620">
        <v>114</v>
      </c>
      <c r="L2620">
        <v>18.600000000000001</v>
      </c>
      <c r="M2620">
        <v>0.94270486342438375</v>
      </c>
      <c r="N2620">
        <v>5.1177999999999999</v>
      </c>
      <c r="O2620">
        <v>5.1028000000000002</v>
      </c>
      <c r="P2620">
        <v>0.80300000000000005</v>
      </c>
      <c r="Q2620">
        <v>0.68899999999999995</v>
      </c>
      <c r="R2620">
        <v>4.9143999999999997</v>
      </c>
      <c r="S2620">
        <v>7.6999999999999999E-2</v>
      </c>
      <c r="T2620">
        <v>6.6000000000000003E-2</v>
      </c>
      <c r="U2620">
        <v>6.7000000000000004E-2</v>
      </c>
      <c r="V2620">
        <v>6.7000000000000004E-2</v>
      </c>
      <c r="W2620" t="s">
        <v>148</v>
      </c>
      <c r="X2620" t="s">
        <v>671</v>
      </c>
      <c r="Y2620" t="s">
        <v>89</v>
      </c>
      <c r="Z2620" t="s">
        <v>198</v>
      </c>
    </row>
    <row r="2621" spans="1:26" x14ac:dyDescent="0.25">
      <c r="A2621" s="147">
        <v>3589</v>
      </c>
      <c r="B2621" s="25">
        <v>43053</v>
      </c>
      <c r="C2621" t="s">
        <v>262</v>
      </c>
      <c r="D2621">
        <v>69.599999999999994</v>
      </c>
      <c r="E2621">
        <v>96</v>
      </c>
      <c r="F2621" t="s">
        <v>187</v>
      </c>
      <c r="G2621">
        <v>916148</v>
      </c>
      <c r="H2621">
        <v>13160</v>
      </c>
      <c r="I2621">
        <v>34.1</v>
      </c>
      <c r="J2621">
        <v>80</v>
      </c>
      <c r="K2621">
        <v>80</v>
      </c>
      <c r="L2621">
        <v>32.299999999999997</v>
      </c>
      <c r="M2621">
        <v>0.86385836385836379</v>
      </c>
      <c r="N2621">
        <v>5.1006999999999998</v>
      </c>
      <c r="O2621">
        <v>5.0689000000000002</v>
      </c>
      <c r="P2621">
        <v>0.40100000000000002</v>
      </c>
      <c r="Q2621">
        <v>0.311</v>
      </c>
      <c r="R2621">
        <v>4.9143999999999997</v>
      </c>
      <c r="S2621">
        <v>3.9E-2</v>
      </c>
      <c r="T2621">
        <v>0.03</v>
      </c>
      <c r="U2621">
        <v>0.03</v>
      </c>
      <c r="V2621">
        <v>0.03</v>
      </c>
      <c r="W2621" t="s">
        <v>148</v>
      </c>
      <c r="X2621" t="s">
        <v>671</v>
      </c>
      <c r="Y2621" t="s">
        <v>89</v>
      </c>
      <c r="Z2621" t="s">
        <v>207</v>
      </c>
    </row>
    <row r="2622" spans="1:26" x14ac:dyDescent="0.25">
      <c r="A2622" s="147">
        <v>3588</v>
      </c>
      <c r="B2622" s="25">
        <v>43053</v>
      </c>
      <c r="C2622" t="s">
        <v>372</v>
      </c>
      <c r="D2622">
        <v>68.900000000000006</v>
      </c>
      <c r="E2622">
        <v>95</v>
      </c>
      <c r="F2622" t="s">
        <v>187</v>
      </c>
      <c r="G2622">
        <v>916148</v>
      </c>
      <c r="H2622">
        <v>13160</v>
      </c>
      <c r="I2622">
        <v>34.200000000000003</v>
      </c>
      <c r="J2622">
        <v>81.5</v>
      </c>
      <c r="K2622">
        <v>81.5</v>
      </c>
      <c r="L2622">
        <v>32.299999999999997</v>
      </c>
      <c r="M2622">
        <v>0.86385836385836379</v>
      </c>
      <c r="N2622">
        <v>5.1128</v>
      </c>
      <c r="O2622">
        <v>5.0936000000000003</v>
      </c>
      <c r="P2622">
        <v>0.38700000000000001</v>
      </c>
      <c r="Q2622">
        <v>0.28699999999999998</v>
      </c>
      <c r="R2622">
        <v>4.9143999999999997</v>
      </c>
      <c r="S2622">
        <v>3.6999999999999998E-2</v>
      </c>
      <c r="T2622">
        <v>2.8000000000000001E-2</v>
      </c>
      <c r="U2622">
        <v>2.8000000000000001E-2</v>
      </c>
      <c r="V2622">
        <v>2.8000000000000001E-2</v>
      </c>
      <c r="W2622" t="s">
        <v>148</v>
      </c>
      <c r="X2622" t="s">
        <v>671</v>
      </c>
      <c r="Y2622" t="s">
        <v>89</v>
      </c>
      <c r="Z2622" t="s">
        <v>207</v>
      </c>
    </row>
    <row r="2623" spans="1:26" x14ac:dyDescent="0.25">
      <c r="A2623" s="147">
        <v>3587</v>
      </c>
      <c r="B2623" s="25">
        <v>43053</v>
      </c>
      <c r="C2623" t="s">
        <v>394</v>
      </c>
      <c r="D2623">
        <v>68.900000000000006</v>
      </c>
      <c r="E2623">
        <v>94</v>
      </c>
      <c r="F2623" t="s">
        <v>187</v>
      </c>
      <c r="G2623">
        <v>916148</v>
      </c>
      <c r="H2623">
        <v>13160</v>
      </c>
      <c r="I2623">
        <v>34.1</v>
      </c>
      <c r="J2623">
        <v>80.5</v>
      </c>
      <c r="K2623">
        <v>80.5</v>
      </c>
      <c r="L2623">
        <v>32.299999999999997</v>
      </c>
      <c r="M2623">
        <v>0.86385836385836379</v>
      </c>
      <c r="N2623">
        <v>5.1277999999999997</v>
      </c>
      <c r="O2623">
        <v>5.1035000000000004</v>
      </c>
      <c r="P2623">
        <v>0.40200000000000002</v>
      </c>
      <c r="Q2623">
        <v>0.377</v>
      </c>
      <c r="R2623">
        <v>4.9143999999999997</v>
      </c>
      <c r="S2623">
        <v>3.9E-2</v>
      </c>
      <c r="T2623">
        <v>3.5999999999999997E-2</v>
      </c>
      <c r="U2623">
        <v>3.2000000000000001E-2</v>
      </c>
      <c r="V2623">
        <v>3.2000000000000001E-2</v>
      </c>
      <c r="W2623" t="s">
        <v>148</v>
      </c>
      <c r="X2623" t="s">
        <v>671</v>
      </c>
      <c r="Y2623" t="s">
        <v>89</v>
      </c>
      <c r="Z2623" t="s">
        <v>207</v>
      </c>
    </row>
    <row r="2624" spans="1:26" x14ac:dyDescent="0.25">
      <c r="A2624" s="147">
        <v>3586</v>
      </c>
      <c r="B2624" s="25">
        <v>43051</v>
      </c>
      <c r="C2624" t="s">
        <v>951</v>
      </c>
      <c r="D2624">
        <v>68.900000000000006</v>
      </c>
      <c r="E2624">
        <v>40</v>
      </c>
      <c r="F2624" t="s">
        <v>193</v>
      </c>
      <c r="G2624">
        <v>625212</v>
      </c>
      <c r="H2624">
        <v>13160</v>
      </c>
      <c r="I2624">
        <v>22.8</v>
      </c>
      <c r="J2624">
        <v>113.5</v>
      </c>
      <c r="K2624">
        <v>113.5</v>
      </c>
      <c r="L2624">
        <v>19.7</v>
      </c>
      <c r="M2624">
        <v>0.93584656084656093</v>
      </c>
      <c r="N2624">
        <v>5.1266999999999996</v>
      </c>
      <c r="O2624">
        <v>5.1178999999999997</v>
      </c>
      <c r="P2624">
        <v>0.83199999999999996</v>
      </c>
      <c r="Q2624">
        <v>0.74199999999999999</v>
      </c>
      <c r="R2624">
        <v>5.1999000000000004</v>
      </c>
      <c r="S2624">
        <v>8.4000000000000005E-2</v>
      </c>
      <c r="T2624">
        <v>7.4999999999999997E-2</v>
      </c>
      <c r="U2624">
        <v>7.3999999999999996E-2</v>
      </c>
      <c r="V2624">
        <v>7.3999999999999996E-2</v>
      </c>
      <c r="W2624" t="s">
        <v>148</v>
      </c>
      <c r="X2624" t="s">
        <v>671</v>
      </c>
      <c r="Y2624" t="s">
        <v>89</v>
      </c>
      <c r="Z2624" t="s">
        <v>198</v>
      </c>
    </row>
    <row r="2625" spans="1:26" x14ac:dyDescent="0.25">
      <c r="A2625" s="147">
        <v>3585</v>
      </c>
      <c r="B2625" s="25">
        <v>43051</v>
      </c>
      <c r="C2625" t="s">
        <v>950</v>
      </c>
      <c r="D2625">
        <v>68.7</v>
      </c>
      <c r="E2625">
        <v>40</v>
      </c>
      <c r="F2625" t="s">
        <v>193</v>
      </c>
      <c r="G2625">
        <v>625212</v>
      </c>
      <c r="H2625">
        <v>13160</v>
      </c>
      <c r="I2625">
        <v>23</v>
      </c>
      <c r="J2625">
        <v>114</v>
      </c>
      <c r="K2625">
        <v>114</v>
      </c>
      <c r="L2625">
        <v>19.8</v>
      </c>
      <c r="M2625">
        <v>0.93522802379378711</v>
      </c>
      <c r="N2625">
        <v>5.0933999999999999</v>
      </c>
      <c r="O2625">
        <v>5.1189</v>
      </c>
      <c r="P2625">
        <v>0.79400000000000004</v>
      </c>
      <c r="Q2625">
        <v>0.67800000000000005</v>
      </c>
      <c r="R2625">
        <v>5.1999000000000004</v>
      </c>
      <c r="S2625">
        <v>8.1000000000000003E-2</v>
      </c>
      <c r="T2625">
        <v>6.9000000000000006E-2</v>
      </c>
      <c r="U2625">
        <v>7.0000000000000007E-2</v>
      </c>
      <c r="V2625">
        <v>7.0000000000000007E-2</v>
      </c>
      <c r="W2625" t="s">
        <v>148</v>
      </c>
      <c r="X2625" t="s">
        <v>671</v>
      </c>
      <c r="Y2625" t="s">
        <v>89</v>
      </c>
      <c r="Z2625" t="s">
        <v>198</v>
      </c>
    </row>
    <row r="2626" spans="1:26" x14ac:dyDescent="0.25">
      <c r="A2626" s="147">
        <v>3584</v>
      </c>
      <c r="B2626" s="25">
        <v>43051</v>
      </c>
      <c r="C2626" t="s">
        <v>800</v>
      </c>
      <c r="D2626">
        <v>68.900000000000006</v>
      </c>
      <c r="E2626">
        <v>41</v>
      </c>
      <c r="F2626" t="s">
        <v>193</v>
      </c>
      <c r="G2626">
        <v>625212</v>
      </c>
      <c r="H2626">
        <v>13160</v>
      </c>
      <c r="I2626">
        <v>22.9</v>
      </c>
      <c r="J2626">
        <v>114.5</v>
      </c>
      <c r="K2626">
        <v>114.5</v>
      </c>
      <c r="L2626">
        <v>19.7</v>
      </c>
      <c r="M2626">
        <v>0.93584656084656093</v>
      </c>
      <c r="N2626">
        <v>5.1101999999999999</v>
      </c>
      <c r="O2626">
        <v>5.1020000000000003</v>
      </c>
      <c r="P2626">
        <v>0.74199999999999999</v>
      </c>
      <c r="Q2626">
        <v>0.61399999999999999</v>
      </c>
      <c r="R2626">
        <v>5.1999000000000004</v>
      </c>
      <c r="S2626">
        <v>7.5999999999999998E-2</v>
      </c>
      <c r="T2626">
        <v>6.3E-2</v>
      </c>
      <c r="U2626">
        <v>6.5000000000000002E-2</v>
      </c>
      <c r="V2626">
        <v>6.5000000000000002E-2</v>
      </c>
      <c r="W2626" t="s">
        <v>148</v>
      </c>
      <c r="X2626" t="s">
        <v>671</v>
      </c>
      <c r="Y2626" t="s">
        <v>89</v>
      </c>
      <c r="Z2626" t="s">
        <v>198</v>
      </c>
    </row>
    <row r="2627" spans="1:26" x14ac:dyDescent="0.25">
      <c r="A2627" s="147">
        <v>3583</v>
      </c>
      <c r="B2627" s="25">
        <v>43051</v>
      </c>
      <c r="C2627" t="s">
        <v>628</v>
      </c>
      <c r="D2627">
        <v>68.900000000000006</v>
      </c>
      <c r="E2627">
        <v>41</v>
      </c>
      <c r="F2627" t="s">
        <v>187</v>
      </c>
      <c r="G2627">
        <v>916148</v>
      </c>
      <c r="H2627">
        <v>13160</v>
      </c>
      <c r="I2627">
        <v>35.9</v>
      </c>
      <c r="J2627">
        <v>84</v>
      </c>
      <c r="K2627">
        <v>84</v>
      </c>
      <c r="L2627">
        <v>33.700000000000003</v>
      </c>
      <c r="M2627">
        <v>0.85653753026634394</v>
      </c>
      <c r="N2627">
        <v>5.1044999999999998</v>
      </c>
      <c r="O2627">
        <v>5.1189999999999998</v>
      </c>
      <c r="P2627">
        <v>0.42099999999999999</v>
      </c>
      <c r="Q2627">
        <v>0.35799999999999998</v>
      </c>
      <c r="R2627">
        <v>5.1999000000000004</v>
      </c>
      <c r="S2627">
        <v>4.2999999999999997E-2</v>
      </c>
      <c r="T2627">
        <v>3.5999999999999997E-2</v>
      </c>
      <c r="U2627">
        <v>3.4000000000000002E-2</v>
      </c>
      <c r="V2627">
        <v>3.4000000000000002E-2</v>
      </c>
      <c r="W2627" t="s">
        <v>148</v>
      </c>
      <c r="X2627" t="s">
        <v>671</v>
      </c>
      <c r="Y2627" t="s">
        <v>89</v>
      </c>
      <c r="Z2627" t="s">
        <v>207</v>
      </c>
    </row>
    <row r="2628" spans="1:26" x14ac:dyDescent="0.25">
      <c r="A2628" s="147">
        <v>3582</v>
      </c>
      <c r="B2628" s="25">
        <v>43051</v>
      </c>
      <c r="C2628" t="s">
        <v>364</v>
      </c>
      <c r="D2628">
        <v>63.1</v>
      </c>
      <c r="E2628">
        <v>54</v>
      </c>
      <c r="F2628" t="s">
        <v>193</v>
      </c>
      <c r="G2628">
        <v>625212</v>
      </c>
      <c r="H2628">
        <v>13160</v>
      </c>
      <c r="I2628">
        <v>22.9</v>
      </c>
      <c r="J2628">
        <v>114</v>
      </c>
      <c r="K2628">
        <v>114</v>
      </c>
      <c r="L2628">
        <v>19.7</v>
      </c>
      <c r="M2628">
        <v>0.93584656084656093</v>
      </c>
      <c r="N2628">
        <v>5.1375999999999999</v>
      </c>
      <c r="O2628">
        <v>5.1177999999999999</v>
      </c>
      <c r="P2628">
        <v>0.81200000000000006</v>
      </c>
      <c r="Q2628">
        <v>0.68300000000000005</v>
      </c>
      <c r="R2628">
        <v>5.1999000000000004</v>
      </c>
      <c r="S2628">
        <v>8.2000000000000003E-2</v>
      </c>
      <c r="T2628">
        <v>6.9000000000000006E-2</v>
      </c>
      <c r="U2628">
        <v>7.0999999999999994E-2</v>
      </c>
      <c r="V2628">
        <v>7.0999999999999994E-2</v>
      </c>
      <c r="W2628" t="s">
        <v>148</v>
      </c>
      <c r="X2628" t="s">
        <v>671</v>
      </c>
      <c r="Y2628" t="s">
        <v>89</v>
      </c>
      <c r="Z2628" t="s">
        <v>198</v>
      </c>
    </row>
    <row r="2629" spans="1:26" x14ac:dyDescent="0.25">
      <c r="A2629" s="147">
        <v>3581</v>
      </c>
      <c r="B2629" s="25">
        <v>43051</v>
      </c>
      <c r="C2629" t="s">
        <v>301</v>
      </c>
      <c r="D2629">
        <v>62.6</v>
      </c>
      <c r="E2629">
        <v>51</v>
      </c>
      <c r="F2629" t="s">
        <v>187</v>
      </c>
      <c r="G2629">
        <v>916148</v>
      </c>
      <c r="H2629">
        <v>13160</v>
      </c>
      <c r="I2629">
        <v>35.6</v>
      </c>
      <c r="J2629">
        <v>79</v>
      </c>
      <c r="K2629">
        <v>79</v>
      </c>
      <c r="L2629">
        <v>33.9</v>
      </c>
      <c r="M2629">
        <v>0.8555018137847642</v>
      </c>
      <c r="N2629">
        <v>5.1177999999999999</v>
      </c>
      <c r="O2629">
        <v>5.1029</v>
      </c>
      <c r="P2629">
        <v>0.40200000000000002</v>
      </c>
      <c r="Q2629">
        <v>0.33100000000000002</v>
      </c>
      <c r="R2629">
        <v>5.1999000000000004</v>
      </c>
      <c r="S2629">
        <v>4.1000000000000002E-2</v>
      </c>
      <c r="T2629">
        <v>3.4000000000000002E-2</v>
      </c>
      <c r="U2629">
        <v>3.2000000000000001E-2</v>
      </c>
      <c r="V2629">
        <v>3.2000000000000001E-2</v>
      </c>
      <c r="W2629" t="s">
        <v>148</v>
      </c>
      <c r="X2629" t="s">
        <v>671</v>
      </c>
      <c r="Y2629" t="s">
        <v>89</v>
      </c>
      <c r="Z2629" t="s">
        <v>207</v>
      </c>
    </row>
    <row r="2630" spans="1:26" x14ac:dyDescent="0.25">
      <c r="A2630" s="147">
        <v>3580</v>
      </c>
      <c r="B2630" s="25">
        <v>43051</v>
      </c>
      <c r="C2630" t="s">
        <v>949</v>
      </c>
      <c r="D2630">
        <v>62.2</v>
      </c>
      <c r="E2630">
        <v>50</v>
      </c>
      <c r="F2630" t="s">
        <v>193</v>
      </c>
      <c r="G2630">
        <v>625212</v>
      </c>
      <c r="H2630">
        <v>13160</v>
      </c>
      <c r="I2630">
        <v>23.1</v>
      </c>
      <c r="J2630">
        <v>114</v>
      </c>
      <c r="K2630">
        <v>114</v>
      </c>
      <c r="L2630">
        <v>19.899999999999999</v>
      </c>
      <c r="M2630">
        <v>0.93461030383091148</v>
      </c>
      <c r="N2630">
        <v>5.1078000000000001</v>
      </c>
      <c r="O2630">
        <v>5.0589000000000004</v>
      </c>
      <c r="P2630">
        <v>0.77200000000000002</v>
      </c>
      <c r="Q2630">
        <v>0.64200000000000002</v>
      </c>
      <c r="R2630">
        <v>5.1999000000000004</v>
      </c>
      <c r="S2630">
        <v>7.9000000000000001E-2</v>
      </c>
      <c r="T2630">
        <v>6.6000000000000003E-2</v>
      </c>
      <c r="U2630">
        <v>6.8000000000000005E-2</v>
      </c>
      <c r="V2630">
        <v>6.8000000000000005E-2</v>
      </c>
      <c r="W2630" t="s">
        <v>148</v>
      </c>
      <c r="X2630" t="s">
        <v>671</v>
      </c>
      <c r="Y2630" t="s">
        <v>89</v>
      </c>
      <c r="Z2630" t="s">
        <v>198</v>
      </c>
    </row>
    <row r="2631" spans="1:26" x14ac:dyDescent="0.25">
      <c r="A2631" s="147">
        <v>3579</v>
      </c>
      <c r="B2631" s="25">
        <v>43051</v>
      </c>
      <c r="C2631" t="s">
        <v>502</v>
      </c>
      <c r="D2631">
        <v>61.7</v>
      </c>
      <c r="E2631">
        <v>51</v>
      </c>
      <c r="F2631" t="s">
        <v>187</v>
      </c>
      <c r="G2631">
        <v>916148</v>
      </c>
      <c r="H2631">
        <v>13160</v>
      </c>
      <c r="I2631">
        <v>35.799999999999997</v>
      </c>
      <c r="J2631">
        <v>82</v>
      </c>
      <c r="K2631">
        <v>82</v>
      </c>
      <c r="L2631">
        <v>33.799999999999997</v>
      </c>
      <c r="M2631">
        <v>0.85601935874168178</v>
      </c>
      <c r="N2631">
        <v>5.1288999999999998</v>
      </c>
      <c r="O2631">
        <v>5.1022999999999996</v>
      </c>
      <c r="P2631">
        <v>0.36699999999999999</v>
      </c>
      <c r="Q2631">
        <v>0.29699999999999999</v>
      </c>
      <c r="R2631">
        <v>5.1999000000000004</v>
      </c>
      <c r="S2631">
        <v>3.6999999999999998E-2</v>
      </c>
      <c r="T2631">
        <v>0.03</v>
      </c>
      <c r="U2631">
        <v>2.9000000000000001E-2</v>
      </c>
      <c r="V2631">
        <v>2.9000000000000001E-2</v>
      </c>
      <c r="W2631" t="s">
        <v>148</v>
      </c>
      <c r="X2631" t="s">
        <v>671</v>
      </c>
      <c r="Y2631" t="s">
        <v>89</v>
      </c>
      <c r="Z2631" t="s">
        <v>207</v>
      </c>
    </row>
    <row r="2632" spans="1:26" x14ac:dyDescent="0.25">
      <c r="A2632" s="147">
        <v>3578</v>
      </c>
      <c r="B2632" s="25">
        <v>43050</v>
      </c>
      <c r="C2632" t="s">
        <v>648</v>
      </c>
      <c r="D2632">
        <v>65.8</v>
      </c>
      <c r="E2632">
        <v>52</v>
      </c>
      <c r="F2632" t="s">
        <v>187</v>
      </c>
      <c r="G2632">
        <v>916148</v>
      </c>
      <c r="H2632">
        <v>13160</v>
      </c>
      <c r="I2632">
        <v>36</v>
      </c>
      <c r="J2632">
        <v>85</v>
      </c>
      <c r="K2632">
        <v>85</v>
      </c>
      <c r="L2632">
        <v>33.700000000000003</v>
      </c>
      <c r="M2632">
        <v>0.85653753026634394</v>
      </c>
      <c r="N2632">
        <v>5.1128</v>
      </c>
      <c r="O2632">
        <v>5.1378000000000004</v>
      </c>
      <c r="P2632">
        <v>0.44500000000000001</v>
      </c>
      <c r="Q2632">
        <v>0.39600000000000002</v>
      </c>
      <c r="R2632">
        <v>4.9752000000000001</v>
      </c>
      <c r="S2632">
        <v>4.2999999999999997E-2</v>
      </c>
      <c r="T2632">
        <v>3.7999999999999999E-2</v>
      </c>
      <c r="U2632">
        <v>3.5000000000000003E-2</v>
      </c>
      <c r="V2632">
        <v>3.5000000000000003E-2</v>
      </c>
      <c r="W2632" t="s">
        <v>148</v>
      </c>
      <c r="X2632" t="s">
        <v>671</v>
      </c>
      <c r="Y2632" t="s">
        <v>89</v>
      </c>
      <c r="Z2632" t="s">
        <v>207</v>
      </c>
    </row>
    <row r="2633" spans="1:26" x14ac:dyDescent="0.25">
      <c r="A2633" s="147">
        <v>3577</v>
      </c>
      <c r="B2633" s="25">
        <v>43050</v>
      </c>
      <c r="C2633" t="s">
        <v>219</v>
      </c>
      <c r="D2633">
        <v>65.3</v>
      </c>
      <c r="E2633">
        <v>50</v>
      </c>
      <c r="F2633" t="s">
        <v>193</v>
      </c>
      <c r="G2633">
        <v>625212</v>
      </c>
      <c r="H2633">
        <v>13160</v>
      </c>
      <c r="I2633">
        <v>22.8</v>
      </c>
      <c r="J2633">
        <v>113</v>
      </c>
      <c r="K2633">
        <v>113</v>
      </c>
      <c r="L2633">
        <v>19.7</v>
      </c>
      <c r="M2633">
        <v>0.93584656084656093</v>
      </c>
      <c r="N2633">
        <v>5.0145</v>
      </c>
      <c r="O2633">
        <v>5.1101999999999999</v>
      </c>
      <c r="P2633">
        <v>0.80200000000000005</v>
      </c>
      <c r="Q2633">
        <v>0.73399999999999999</v>
      </c>
      <c r="R2633">
        <v>4.9752000000000001</v>
      </c>
      <c r="S2633">
        <v>0.08</v>
      </c>
      <c r="T2633">
        <v>7.0999999999999994E-2</v>
      </c>
      <c r="U2633">
        <v>7.0999999999999994E-2</v>
      </c>
      <c r="V2633">
        <v>7.0999999999999994E-2</v>
      </c>
      <c r="W2633" t="s">
        <v>148</v>
      </c>
      <c r="X2633" t="s">
        <v>671</v>
      </c>
      <c r="Y2633" t="s">
        <v>89</v>
      </c>
      <c r="Z2633" t="s">
        <v>198</v>
      </c>
    </row>
    <row r="2634" spans="1:26" x14ac:dyDescent="0.25">
      <c r="A2634" s="147">
        <v>3576</v>
      </c>
      <c r="B2634" s="25">
        <v>43050</v>
      </c>
      <c r="C2634" t="s">
        <v>604</v>
      </c>
      <c r="D2634">
        <v>65.8</v>
      </c>
      <c r="E2634">
        <v>49</v>
      </c>
      <c r="F2634" t="s">
        <v>187</v>
      </c>
      <c r="G2634">
        <v>916148</v>
      </c>
      <c r="H2634">
        <v>13160</v>
      </c>
      <c r="I2634">
        <v>35.9</v>
      </c>
      <c r="J2634">
        <v>85</v>
      </c>
      <c r="K2634">
        <v>85</v>
      </c>
      <c r="L2634">
        <v>33.700000000000003</v>
      </c>
      <c r="M2634">
        <v>0.85653753026634394</v>
      </c>
      <c r="N2634">
        <v>5.1022999999999996</v>
      </c>
      <c r="O2634">
        <v>5.0937000000000001</v>
      </c>
      <c r="P2634">
        <v>0.42499999999999999</v>
      </c>
      <c r="Q2634">
        <v>0.34699999999999998</v>
      </c>
      <c r="R2634">
        <v>4.9752000000000001</v>
      </c>
      <c r="S2634">
        <v>4.1000000000000002E-2</v>
      </c>
      <c r="T2634">
        <v>3.4000000000000002E-2</v>
      </c>
      <c r="U2634">
        <v>3.2000000000000001E-2</v>
      </c>
      <c r="V2634">
        <v>3.2000000000000001E-2</v>
      </c>
      <c r="W2634" t="s">
        <v>148</v>
      </c>
      <c r="X2634" t="s">
        <v>671</v>
      </c>
      <c r="Y2634" t="s">
        <v>89</v>
      </c>
      <c r="Z2634" t="s">
        <v>207</v>
      </c>
    </row>
    <row r="2635" spans="1:26" x14ac:dyDescent="0.25">
      <c r="A2635" s="147">
        <v>3575</v>
      </c>
      <c r="B2635" s="25">
        <v>43050</v>
      </c>
      <c r="C2635" t="s">
        <v>229</v>
      </c>
      <c r="D2635">
        <v>66.2</v>
      </c>
      <c r="E2635">
        <v>47</v>
      </c>
      <c r="F2635" t="s">
        <v>193</v>
      </c>
      <c r="G2635">
        <v>625212</v>
      </c>
      <c r="H2635">
        <v>13160</v>
      </c>
      <c r="I2635">
        <v>22.7</v>
      </c>
      <c r="J2635">
        <v>113.5</v>
      </c>
      <c r="K2635">
        <v>113.5</v>
      </c>
      <c r="L2635">
        <v>19.600000000000001</v>
      </c>
      <c r="M2635">
        <v>0.93646591661151557</v>
      </c>
      <c r="N2635">
        <v>5.0933999999999999</v>
      </c>
      <c r="O2635">
        <v>5.1029999999999998</v>
      </c>
      <c r="P2635">
        <v>1.1419999999999999</v>
      </c>
      <c r="Q2635">
        <v>0.996</v>
      </c>
      <c r="R2635">
        <v>4.9752000000000001</v>
      </c>
      <c r="S2635">
        <v>0.112</v>
      </c>
      <c r="T2635">
        <v>9.7000000000000003E-2</v>
      </c>
      <c r="U2635">
        <v>9.8000000000000004E-2</v>
      </c>
      <c r="V2635">
        <v>9.8000000000000004E-2</v>
      </c>
      <c r="W2635" t="s">
        <v>148</v>
      </c>
      <c r="X2635" t="s">
        <v>671</v>
      </c>
      <c r="Y2635" t="s">
        <v>89</v>
      </c>
      <c r="Z2635" t="s">
        <v>198</v>
      </c>
    </row>
    <row r="2636" spans="1:26" x14ac:dyDescent="0.25">
      <c r="A2636" s="147">
        <v>3574</v>
      </c>
      <c r="B2636" s="25">
        <v>43050</v>
      </c>
      <c r="C2636" t="s">
        <v>948</v>
      </c>
      <c r="D2636">
        <v>65.8</v>
      </c>
      <c r="E2636">
        <v>48</v>
      </c>
      <c r="F2636" t="s">
        <v>193</v>
      </c>
      <c r="G2636">
        <v>625212</v>
      </c>
      <c r="H2636">
        <v>13160</v>
      </c>
      <c r="I2636">
        <v>22.8</v>
      </c>
      <c r="J2636">
        <v>114.5</v>
      </c>
      <c r="K2636">
        <v>114.5</v>
      </c>
      <c r="L2636">
        <v>19.600000000000001</v>
      </c>
      <c r="M2636">
        <v>0.93646591661151557</v>
      </c>
      <c r="N2636">
        <v>5.1021000000000001</v>
      </c>
      <c r="O2636">
        <v>5.0926</v>
      </c>
      <c r="P2636">
        <v>0.754</v>
      </c>
      <c r="Q2636">
        <v>0.65300000000000002</v>
      </c>
      <c r="R2636">
        <v>4.9752000000000001</v>
      </c>
      <c r="S2636">
        <v>7.3999999999999996E-2</v>
      </c>
      <c r="T2636">
        <v>6.4000000000000001E-2</v>
      </c>
      <c r="U2636">
        <v>6.5000000000000002E-2</v>
      </c>
      <c r="V2636">
        <v>6.5000000000000002E-2</v>
      </c>
      <c r="W2636" t="s">
        <v>148</v>
      </c>
      <c r="X2636" t="s">
        <v>671</v>
      </c>
      <c r="Y2636" t="s">
        <v>89</v>
      </c>
      <c r="Z2636" t="s">
        <v>198</v>
      </c>
    </row>
    <row r="2637" spans="1:26" x14ac:dyDescent="0.25">
      <c r="A2637" s="147">
        <v>3573</v>
      </c>
      <c r="B2637" s="25">
        <v>43050</v>
      </c>
      <c r="C2637" t="s">
        <v>233</v>
      </c>
      <c r="D2637">
        <v>65.7</v>
      </c>
      <c r="E2637">
        <v>47</v>
      </c>
      <c r="F2637" t="s">
        <v>193</v>
      </c>
      <c r="G2637">
        <v>625212</v>
      </c>
      <c r="H2637">
        <v>13160</v>
      </c>
      <c r="I2637">
        <v>23.1</v>
      </c>
      <c r="J2637">
        <v>114</v>
      </c>
      <c r="K2637">
        <v>114</v>
      </c>
      <c r="L2637">
        <v>19.899999999999999</v>
      </c>
      <c r="M2637">
        <v>0.93461030383091148</v>
      </c>
      <c r="N2637">
        <v>5.0125000000000002</v>
      </c>
      <c r="O2637">
        <v>5.1101999999999999</v>
      </c>
      <c r="P2637">
        <v>0.55000000000000004</v>
      </c>
      <c r="Q2637">
        <v>0.48</v>
      </c>
      <c r="R2637">
        <v>4.9752000000000001</v>
      </c>
      <c r="S2637">
        <v>5.5E-2</v>
      </c>
      <c r="T2637">
        <v>4.7E-2</v>
      </c>
      <c r="U2637">
        <v>4.8000000000000001E-2</v>
      </c>
      <c r="V2637">
        <v>4.8000000000000001E-2</v>
      </c>
      <c r="W2637" t="s">
        <v>148</v>
      </c>
      <c r="X2637" t="s">
        <v>671</v>
      </c>
      <c r="Y2637" t="s">
        <v>89</v>
      </c>
      <c r="Z2637" t="s">
        <v>198</v>
      </c>
    </row>
    <row r="2638" spans="1:26" x14ac:dyDescent="0.25">
      <c r="A2638" s="147">
        <v>3572</v>
      </c>
      <c r="B2638" s="25">
        <v>43047</v>
      </c>
      <c r="C2638" t="s">
        <v>701</v>
      </c>
      <c r="D2638">
        <v>71.8</v>
      </c>
      <c r="E2638">
        <v>61</v>
      </c>
      <c r="F2638" t="s">
        <v>187</v>
      </c>
      <c r="G2638">
        <v>916148</v>
      </c>
      <c r="H2638">
        <v>13160</v>
      </c>
      <c r="I2638">
        <v>36</v>
      </c>
      <c r="J2638">
        <v>84.5</v>
      </c>
      <c r="K2638">
        <v>84.5</v>
      </c>
      <c r="L2638">
        <v>33.799999999999997</v>
      </c>
      <c r="M2638">
        <v>0.85601935874168178</v>
      </c>
      <c r="N2638">
        <v>5.1654</v>
      </c>
      <c r="O2638">
        <v>5.2308000000000003</v>
      </c>
      <c r="P2638">
        <v>0.38200000000000001</v>
      </c>
      <c r="Q2638">
        <v>0.42804403312226008</v>
      </c>
      <c r="R2638">
        <v>5.1325000000000003</v>
      </c>
      <c r="S2638">
        <v>3.7999999999999999E-2</v>
      </c>
      <c r="T2638">
        <v>4.2000000000000003E-2</v>
      </c>
      <c r="U2638">
        <v>3.4000000000000002E-2</v>
      </c>
      <c r="V2638">
        <v>3.4000000000000002E-2</v>
      </c>
      <c r="W2638" t="s">
        <v>148</v>
      </c>
      <c r="X2638" t="s">
        <v>190</v>
      </c>
      <c r="Y2638" t="s">
        <v>89</v>
      </c>
      <c r="Z2638" t="s">
        <v>207</v>
      </c>
    </row>
    <row r="2639" spans="1:26" x14ac:dyDescent="0.25">
      <c r="A2639" s="147">
        <v>3571</v>
      </c>
      <c r="B2639" s="25">
        <v>43046</v>
      </c>
      <c r="C2639" t="s">
        <v>947</v>
      </c>
      <c r="D2639">
        <v>74.099999999999994</v>
      </c>
      <c r="E2639">
        <v>54</v>
      </c>
      <c r="F2639" t="s">
        <v>291</v>
      </c>
      <c r="G2639">
        <v>521333</v>
      </c>
      <c r="H2639">
        <v>13160</v>
      </c>
      <c r="I2639">
        <v>16.600000000000001</v>
      </c>
      <c r="J2639">
        <v>115</v>
      </c>
      <c r="K2639">
        <v>115</v>
      </c>
      <c r="L2639">
        <v>13.8</v>
      </c>
      <c r="M2639">
        <v>0.97384721266345486</v>
      </c>
      <c r="N2639">
        <v>2.1972</v>
      </c>
      <c r="O2639">
        <v>2.5809000000000002</v>
      </c>
      <c r="P2639">
        <v>1.7270000000000001</v>
      </c>
      <c r="Q2639">
        <v>1.9890000000000001</v>
      </c>
      <c r="R2639">
        <v>5.1786000000000003</v>
      </c>
      <c r="S2639">
        <v>0.40699999999999997</v>
      </c>
      <c r="T2639">
        <v>0.39900000000000002</v>
      </c>
      <c r="U2639">
        <v>0.39200000000000002</v>
      </c>
      <c r="V2639">
        <v>0.39200000000000002</v>
      </c>
      <c r="W2639" t="s">
        <v>148</v>
      </c>
      <c r="X2639" t="s">
        <v>190</v>
      </c>
      <c r="Y2639" t="s">
        <v>89</v>
      </c>
      <c r="Z2639" t="s">
        <v>198</v>
      </c>
    </row>
    <row r="2640" spans="1:26" x14ac:dyDescent="0.25">
      <c r="A2640" s="147">
        <v>3570</v>
      </c>
      <c r="B2640" s="25">
        <v>43046</v>
      </c>
      <c r="C2640" t="s">
        <v>946</v>
      </c>
      <c r="D2640">
        <v>74.099999999999994</v>
      </c>
      <c r="E2640">
        <v>54</v>
      </c>
      <c r="F2640" t="s">
        <v>291</v>
      </c>
      <c r="G2640">
        <v>521333</v>
      </c>
      <c r="H2640">
        <v>13160</v>
      </c>
      <c r="I2640">
        <v>16.600000000000001</v>
      </c>
      <c r="J2640">
        <v>115</v>
      </c>
      <c r="K2640">
        <v>115</v>
      </c>
      <c r="L2640">
        <v>13.8</v>
      </c>
      <c r="M2640">
        <v>0.97384721266345486</v>
      </c>
      <c r="N2640">
        <v>2.4809999999999999</v>
      </c>
      <c r="O2640">
        <v>2.3007</v>
      </c>
      <c r="P2640">
        <v>1.9159999999999999</v>
      </c>
      <c r="Q2640">
        <v>1.7589999999999999</v>
      </c>
      <c r="R2640">
        <v>5.1786000000000003</v>
      </c>
      <c r="S2640">
        <v>0.4</v>
      </c>
      <c r="T2640">
        <v>0.39600000000000002</v>
      </c>
      <c r="U2640">
        <v>0.38800000000000001</v>
      </c>
      <c r="V2640">
        <v>0.38800000000000001</v>
      </c>
      <c r="W2640" t="s">
        <v>148</v>
      </c>
      <c r="X2640" t="s">
        <v>190</v>
      </c>
      <c r="Y2640" t="s">
        <v>89</v>
      </c>
      <c r="Z2640" t="s">
        <v>198</v>
      </c>
    </row>
    <row r="2641" spans="1:26" x14ac:dyDescent="0.25">
      <c r="A2641" s="147">
        <v>3569</v>
      </c>
      <c r="B2641" s="25">
        <v>43046</v>
      </c>
      <c r="C2641" t="s">
        <v>942</v>
      </c>
      <c r="D2641">
        <v>72.099999999999994</v>
      </c>
      <c r="E2641">
        <v>37</v>
      </c>
      <c r="F2641" t="s">
        <v>291</v>
      </c>
      <c r="G2641">
        <v>521333</v>
      </c>
      <c r="H2641">
        <v>13160</v>
      </c>
      <c r="I2641">
        <v>16.600000000000001</v>
      </c>
      <c r="J2641">
        <v>115</v>
      </c>
      <c r="K2641">
        <v>115</v>
      </c>
      <c r="L2641">
        <v>13.8</v>
      </c>
      <c r="M2641">
        <v>0.97384721266345486</v>
      </c>
      <c r="N2641">
        <v>2.8043999999999998</v>
      </c>
      <c r="O2641">
        <v>2.2753000000000001</v>
      </c>
      <c r="P2641">
        <v>2.4260000000000002</v>
      </c>
      <c r="Q2641">
        <v>1.9419999999999999</v>
      </c>
      <c r="R2641">
        <v>5.1786000000000003</v>
      </c>
      <c r="S2641">
        <v>0.44800000000000001</v>
      </c>
      <c r="T2641">
        <v>0.442</v>
      </c>
      <c r="U2641">
        <v>0.433</v>
      </c>
      <c r="V2641">
        <v>0.433</v>
      </c>
      <c r="W2641" t="s">
        <v>148</v>
      </c>
      <c r="X2641" t="s">
        <v>190</v>
      </c>
      <c r="Y2641" t="s">
        <v>89</v>
      </c>
      <c r="Z2641" t="s">
        <v>198</v>
      </c>
    </row>
    <row r="2642" spans="1:26" x14ac:dyDescent="0.25">
      <c r="A2642" s="147">
        <v>3568</v>
      </c>
      <c r="B2642" s="25">
        <v>43046</v>
      </c>
      <c r="C2642" t="s">
        <v>938</v>
      </c>
      <c r="D2642">
        <v>71.8</v>
      </c>
      <c r="E2642">
        <v>37</v>
      </c>
      <c r="F2642" t="s">
        <v>291</v>
      </c>
      <c r="G2642">
        <v>521333</v>
      </c>
      <c r="H2642">
        <v>13160</v>
      </c>
      <c r="I2642">
        <v>16.600000000000001</v>
      </c>
      <c r="J2642">
        <v>115</v>
      </c>
      <c r="K2642">
        <v>115</v>
      </c>
      <c r="L2642">
        <v>13.8</v>
      </c>
      <c r="M2642">
        <v>0.97384721266345486</v>
      </c>
      <c r="N2642">
        <v>2.4371999999999998</v>
      </c>
      <c r="O2642">
        <v>2.3014000000000001</v>
      </c>
      <c r="P2642">
        <v>1.873</v>
      </c>
      <c r="Q2642">
        <v>1.778</v>
      </c>
      <c r="R2642">
        <v>5.1786000000000003</v>
      </c>
      <c r="S2642">
        <v>0.39800000000000002</v>
      </c>
      <c r="T2642">
        <v>0.4</v>
      </c>
      <c r="U2642">
        <v>0.38900000000000001</v>
      </c>
      <c r="V2642">
        <v>0.38900000000000001</v>
      </c>
      <c r="W2642" t="s">
        <v>148</v>
      </c>
      <c r="X2642" t="s">
        <v>190</v>
      </c>
      <c r="Y2642" t="s">
        <v>89</v>
      </c>
      <c r="Z2642" t="s">
        <v>198</v>
      </c>
    </row>
    <row r="2643" spans="1:26" x14ac:dyDescent="0.25">
      <c r="A2643" s="147">
        <v>3567</v>
      </c>
      <c r="B2643" s="25">
        <v>43046</v>
      </c>
      <c r="C2643" t="s">
        <v>277</v>
      </c>
      <c r="D2643">
        <v>72.7</v>
      </c>
      <c r="E2643">
        <v>56</v>
      </c>
      <c r="F2643" t="s">
        <v>193</v>
      </c>
      <c r="G2643">
        <v>625212</v>
      </c>
      <c r="H2643">
        <v>13160</v>
      </c>
      <c r="I2643">
        <v>22.3</v>
      </c>
      <c r="J2643">
        <v>113.5</v>
      </c>
      <c r="K2643">
        <v>113.5</v>
      </c>
      <c r="L2643">
        <v>19.2</v>
      </c>
      <c r="M2643">
        <v>0.93895155938951569</v>
      </c>
      <c r="N2643">
        <v>5.1814999999999998</v>
      </c>
      <c r="O2643">
        <v>5.2145999999999999</v>
      </c>
      <c r="P2643">
        <v>0.55000000000000004</v>
      </c>
      <c r="Q2643">
        <v>0.53400000000000003</v>
      </c>
      <c r="R2643">
        <v>5.1786000000000003</v>
      </c>
      <c r="S2643">
        <v>5.5E-2</v>
      </c>
      <c r="T2643">
        <v>5.2999999999999999E-2</v>
      </c>
      <c r="U2643">
        <v>5.0999999999999997E-2</v>
      </c>
      <c r="V2643">
        <v>5.0999999999999997E-2</v>
      </c>
      <c r="W2643" t="s">
        <v>148</v>
      </c>
      <c r="X2643" t="s">
        <v>190</v>
      </c>
      <c r="Y2643" t="s">
        <v>89</v>
      </c>
      <c r="Z2643" t="s">
        <v>198</v>
      </c>
    </row>
    <row r="2644" spans="1:26" x14ac:dyDescent="0.25">
      <c r="A2644" s="147">
        <v>3566</v>
      </c>
      <c r="B2644" s="25">
        <v>43046</v>
      </c>
      <c r="C2644" t="s">
        <v>270</v>
      </c>
      <c r="D2644">
        <v>72.7</v>
      </c>
      <c r="E2644">
        <v>56</v>
      </c>
      <c r="F2644" t="s">
        <v>193</v>
      </c>
      <c r="G2644">
        <v>625212</v>
      </c>
      <c r="H2644">
        <v>13160</v>
      </c>
      <c r="I2644">
        <v>22</v>
      </c>
      <c r="J2644">
        <v>114.5</v>
      </c>
      <c r="K2644">
        <v>114.5</v>
      </c>
      <c r="L2644">
        <v>18.899999999999999</v>
      </c>
      <c r="M2644">
        <v>0.94082446808510634</v>
      </c>
      <c r="N2644">
        <v>5.0965999999999996</v>
      </c>
      <c r="O2644">
        <v>5.2770999999999999</v>
      </c>
      <c r="P2644">
        <v>0.48199999999999998</v>
      </c>
      <c r="Q2644">
        <v>0.499</v>
      </c>
      <c r="R2644">
        <v>5.1786000000000003</v>
      </c>
      <c r="S2644">
        <v>4.9000000000000002E-2</v>
      </c>
      <c r="T2644">
        <v>4.9000000000000002E-2</v>
      </c>
      <c r="U2644">
        <v>4.5999999999999999E-2</v>
      </c>
      <c r="V2644">
        <v>4.5999999999999999E-2</v>
      </c>
      <c r="W2644" t="s">
        <v>148</v>
      </c>
      <c r="X2644" t="s">
        <v>190</v>
      </c>
      <c r="Y2644" t="s">
        <v>89</v>
      </c>
      <c r="Z2644" t="s">
        <v>198</v>
      </c>
    </row>
    <row r="2645" spans="1:26" x14ac:dyDescent="0.25">
      <c r="A2645" s="147">
        <v>3565</v>
      </c>
      <c r="B2645" s="25">
        <v>43046</v>
      </c>
      <c r="C2645" t="s">
        <v>632</v>
      </c>
      <c r="D2645">
        <v>72.7</v>
      </c>
      <c r="E2645">
        <v>56</v>
      </c>
      <c r="F2645" t="s">
        <v>193</v>
      </c>
      <c r="G2645">
        <v>625212</v>
      </c>
      <c r="H2645">
        <v>13160</v>
      </c>
      <c r="I2645">
        <v>22</v>
      </c>
      <c r="J2645">
        <v>114.5</v>
      </c>
      <c r="K2645">
        <v>114.5</v>
      </c>
      <c r="L2645">
        <v>18.899999999999999</v>
      </c>
      <c r="M2645">
        <v>0.94082446808510634</v>
      </c>
      <c r="N2645">
        <v>5.1269999999999998</v>
      </c>
      <c r="O2645">
        <v>5.1912000000000003</v>
      </c>
      <c r="P2645">
        <v>0.85099999999999998</v>
      </c>
      <c r="Q2645">
        <v>0.82199999999999995</v>
      </c>
      <c r="R2645">
        <v>5.1786000000000003</v>
      </c>
      <c r="S2645">
        <v>8.5999999999999993E-2</v>
      </c>
      <c r="T2645">
        <v>8.2000000000000003E-2</v>
      </c>
      <c r="U2645">
        <v>7.9000000000000001E-2</v>
      </c>
      <c r="V2645">
        <v>7.9000000000000001E-2</v>
      </c>
      <c r="W2645" t="s">
        <v>148</v>
      </c>
      <c r="X2645" t="s">
        <v>190</v>
      </c>
      <c r="Y2645" t="s">
        <v>89</v>
      </c>
      <c r="Z2645" t="s">
        <v>198</v>
      </c>
    </row>
    <row r="2646" spans="1:26" x14ac:dyDescent="0.25">
      <c r="A2646" s="147">
        <v>3564</v>
      </c>
      <c r="B2646" s="25">
        <v>43046</v>
      </c>
      <c r="C2646" t="s">
        <v>259</v>
      </c>
      <c r="D2646">
        <v>72.7</v>
      </c>
      <c r="E2646">
        <v>56</v>
      </c>
      <c r="F2646" t="s">
        <v>193</v>
      </c>
      <c r="G2646">
        <v>625212</v>
      </c>
      <c r="H2646">
        <v>13160</v>
      </c>
      <c r="I2646">
        <v>22.2</v>
      </c>
      <c r="J2646">
        <v>114</v>
      </c>
      <c r="K2646">
        <v>114</v>
      </c>
      <c r="L2646">
        <v>19.100000000000001</v>
      </c>
      <c r="M2646">
        <v>0.93957503320053126</v>
      </c>
      <c r="N2646">
        <v>5.2447999999999997</v>
      </c>
      <c r="O2646">
        <v>5.3009000000000004</v>
      </c>
      <c r="P2646">
        <v>0.78</v>
      </c>
      <c r="Q2646">
        <v>0.79800000000000004</v>
      </c>
      <c r="R2646">
        <v>5.1786000000000003</v>
      </c>
      <c r="S2646">
        <v>7.6999999999999999E-2</v>
      </c>
      <c r="T2646">
        <v>7.8E-2</v>
      </c>
      <c r="U2646">
        <v>7.2999999999999995E-2</v>
      </c>
      <c r="V2646">
        <v>7.2999999999999995E-2</v>
      </c>
      <c r="W2646" t="s">
        <v>148</v>
      </c>
      <c r="X2646" t="s">
        <v>190</v>
      </c>
      <c r="Y2646" t="s">
        <v>89</v>
      </c>
      <c r="Z2646" t="s">
        <v>198</v>
      </c>
    </row>
    <row r="2647" spans="1:26" x14ac:dyDescent="0.25">
      <c r="A2647" s="147">
        <v>3563</v>
      </c>
      <c r="B2647" s="25">
        <v>43045</v>
      </c>
      <c r="C2647" t="s">
        <v>771</v>
      </c>
      <c r="D2647">
        <v>79.8</v>
      </c>
      <c r="E2647">
        <v>62</v>
      </c>
      <c r="F2647" t="s">
        <v>291</v>
      </c>
      <c r="G2647">
        <v>521333</v>
      </c>
      <c r="H2647">
        <v>13160</v>
      </c>
      <c r="I2647">
        <v>16.600000000000001</v>
      </c>
      <c r="J2647">
        <v>115</v>
      </c>
      <c r="K2647">
        <v>115</v>
      </c>
      <c r="L2647">
        <v>13.8</v>
      </c>
      <c r="M2647">
        <v>0.97384721266345486</v>
      </c>
      <c r="N2647">
        <v>2.4801000000000002</v>
      </c>
      <c r="O2647">
        <v>2.1497999999999999</v>
      </c>
      <c r="P2647">
        <v>2.2229999999999999</v>
      </c>
      <c r="Q2647">
        <v>1.9179999999999999</v>
      </c>
      <c r="R2647">
        <v>5.1997999999999998</v>
      </c>
      <c r="S2647">
        <v>0.46600000000000003</v>
      </c>
      <c r="T2647">
        <v>0.46400000000000002</v>
      </c>
      <c r="U2647">
        <v>0.45300000000000001</v>
      </c>
      <c r="V2647">
        <v>0.45300000000000001</v>
      </c>
      <c r="W2647" t="s">
        <v>148</v>
      </c>
      <c r="X2647" t="s">
        <v>190</v>
      </c>
      <c r="Y2647" t="s">
        <v>89</v>
      </c>
      <c r="Z2647" t="s">
        <v>198</v>
      </c>
    </row>
    <row r="2648" spans="1:26" x14ac:dyDescent="0.25">
      <c r="A2648" s="147">
        <v>3562</v>
      </c>
      <c r="B2648" s="25">
        <v>43045</v>
      </c>
      <c r="C2648" t="s">
        <v>403</v>
      </c>
      <c r="D2648">
        <v>79.8</v>
      </c>
      <c r="E2648">
        <v>62</v>
      </c>
      <c r="F2648" t="s">
        <v>291</v>
      </c>
      <c r="G2648">
        <v>521333</v>
      </c>
      <c r="H2648">
        <v>13160</v>
      </c>
      <c r="I2648">
        <v>16.600000000000001</v>
      </c>
      <c r="J2648">
        <v>115</v>
      </c>
      <c r="K2648">
        <v>115</v>
      </c>
      <c r="L2648">
        <v>13.8</v>
      </c>
      <c r="M2648">
        <v>0.97384721266345486</v>
      </c>
      <c r="N2648">
        <v>2.3104</v>
      </c>
      <c r="O2648">
        <v>2.4946999999999999</v>
      </c>
      <c r="P2648">
        <v>1.831</v>
      </c>
      <c r="Q2648">
        <v>1.9530000000000001</v>
      </c>
      <c r="R2648">
        <v>5.1997999999999998</v>
      </c>
      <c r="S2648">
        <v>0.41199999999999998</v>
      </c>
      <c r="T2648">
        <v>0.40699999999999997</v>
      </c>
      <c r="U2648">
        <v>0.39900000000000002</v>
      </c>
      <c r="V2648">
        <v>0.39900000000000002</v>
      </c>
      <c r="W2648" t="s">
        <v>148</v>
      </c>
      <c r="X2648" t="s">
        <v>190</v>
      </c>
      <c r="Y2648" t="s">
        <v>89</v>
      </c>
      <c r="Z2648" t="s">
        <v>198</v>
      </c>
    </row>
    <row r="2649" spans="1:26" x14ac:dyDescent="0.25">
      <c r="A2649" s="147">
        <v>3561</v>
      </c>
      <c r="B2649" s="25">
        <v>43045</v>
      </c>
      <c r="C2649" t="s">
        <v>440</v>
      </c>
      <c r="D2649">
        <v>79.8</v>
      </c>
      <c r="E2649">
        <v>62</v>
      </c>
      <c r="F2649" t="s">
        <v>187</v>
      </c>
      <c r="G2649">
        <v>916148</v>
      </c>
      <c r="H2649">
        <v>13160</v>
      </c>
      <c r="I2649">
        <v>35.5</v>
      </c>
      <c r="J2649">
        <v>81.5</v>
      </c>
      <c r="K2649">
        <v>81.5</v>
      </c>
      <c r="L2649">
        <v>33.6</v>
      </c>
      <c r="M2649">
        <v>0.85705632949727439</v>
      </c>
      <c r="N2649">
        <v>5.1898999999999997</v>
      </c>
      <c r="O2649">
        <v>5.1155999999999997</v>
      </c>
      <c r="P2649">
        <v>0.34899999999999998</v>
      </c>
      <c r="Q2649">
        <v>0.33400000000000002</v>
      </c>
      <c r="R2649">
        <v>5.1997999999999998</v>
      </c>
      <c r="S2649">
        <v>3.5000000000000003E-2</v>
      </c>
      <c r="T2649">
        <v>3.4000000000000002E-2</v>
      </c>
      <c r="U2649">
        <v>0.03</v>
      </c>
      <c r="V2649">
        <v>0.03</v>
      </c>
      <c r="W2649" t="s">
        <v>148</v>
      </c>
      <c r="X2649" t="s">
        <v>190</v>
      </c>
      <c r="Y2649" t="s">
        <v>89</v>
      </c>
      <c r="Z2649" t="s">
        <v>207</v>
      </c>
    </row>
    <row r="2650" spans="1:26" x14ac:dyDescent="0.25">
      <c r="A2650" s="147">
        <v>3560</v>
      </c>
      <c r="B2650" s="25">
        <v>43045</v>
      </c>
      <c r="C2650" t="s">
        <v>493</v>
      </c>
      <c r="D2650">
        <v>79.8</v>
      </c>
      <c r="E2650">
        <v>62</v>
      </c>
      <c r="F2650" t="s">
        <v>187</v>
      </c>
      <c r="G2650">
        <v>916148</v>
      </c>
      <c r="H2650">
        <v>13160</v>
      </c>
      <c r="I2650">
        <v>35.5</v>
      </c>
      <c r="J2650">
        <v>82</v>
      </c>
      <c r="K2650">
        <v>82</v>
      </c>
      <c r="L2650">
        <v>33.5</v>
      </c>
      <c r="M2650">
        <v>0.85757575757575755</v>
      </c>
      <c r="N2650">
        <v>5.1262999999999996</v>
      </c>
      <c r="O2650">
        <v>5.3105000000000002</v>
      </c>
      <c r="P2650">
        <v>0.42399999999999999</v>
      </c>
      <c r="Q2650">
        <v>0.439</v>
      </c>
      <c r="R2650">
        <v>5.1997999999999998</v>
      </c>
      <c r="S2650">
        <v>4.2999999999999997E-2</v>
      </c>
      <c r="T2650">
        <v>4.2999999999999997E-2</v>
      </c>
      <c r="U2650">
        <v>3.6999999999999998E-2</v>
      </c>
      <c r="V2650">
        <v>3.6999999999999998E-2</v>
      </c>
      <c r="W2650" t="s">
        <v>148</v>
      </c>
      <c r="X2650" t="s">
        <v>190</v>
      </c>
      <c r="Y2650" t="s">
        <v>89</v>
      </c>
      <c r="Z2650" t="s">
        <v>207</v>
      </c>
    </row>
    <row r="2651" spans="1:26" x14ac:dyDescent="0.25">
      <c r="A2651" s="147">
        <v>3559</v>
      </c>
      <c r="B2651" s="25">
        <v>43045</v>
      </c>
      <c r="C2651" t="s">
        <v>852</v>
      </c>
      <c r="D2651">
        <v>72.7</v>
      </c>
      <c r="E2651">
        <v>50</v>
      </c>
      <c r="F2651" t="s">
        <v>291</v>
      </c>
      <c r="G2651">
        <v>521333</v>
      </c>
      <c r="H2651">
        <v>13160</v>
      </c>
      <c r="I2651">
        <v>16.600000000000001</v>
      </c>
      <c r="J2651">
        <v>115</v>
      </c>
      <c r="K2651">
        <v>115</v>
      </c>
      <c r="L2651">
        <v>13.8</v>
      </c>
      <c r="M2651">
        <v>0.97384721266345486</v>
      </c>
      <c r="N2651">
        <v>2.6089000000000002</v>
      </c>
      <c r="O2651">
        <v>2.1888000000000001</v>
      </c>
      <c r="P2651">
        <v>2.077</v>
      </c>
      <c r="Q2651">
        <v>1.722</v>
      </c>
      <c r="R2651">
        <v>5.1997999999999998</v>
      </c>
      <c r="S2651">
        <v>0.41399999999999998</v>
      </c>
      <c r="T2651">
        <v>0.40899999999999997</v>
      </c>
      <c r="U2651">
        <v>0.40100000000000002</v>
      </c>
      <c r="V2651">
        <v>0.40100000000000002</v>
      </c>
      <c r="W2651" t="s">
        <v>148</v>
      </c>
      <c r="X2651" t="s">
        <v>190</v>
      </c>
      <c r="Y2651" t="s">
        <v>89</v>
      </c>
      <c r="Z2651" t="s">
        <v>198</v>
      </c>
    </row>
    <row r="2652" spans="1:26" x14ac:dyDescent="0.25">
      <c r="A2652" s="147">
        <v>3558</v>
      </c>
      <c r="B2652" s="25">
        <v>43045</v>
      </c>
      <c r="C2652" t="s">
        <v>945</v>
      </c>
      <c r="D2652">
        <v>73</v>
      </c>
      <c r="E2652">
        <v>56</v>
      </c>
      <c r="F2652" t="s">
        <v>291</v>
      </c>
      <c r="G2652">
        <v>521333</v>
      </c>
      <c r="H2652">
        <v>13160</v>
      </c>
      <c r="I2652">
        <v>16.600000000000001</v>
      </c>
      <c r="J2652">
        <v>115</v>
      </c>
      <c r="K2652">
        <v>115</v>
      </c>
      <c r="L2652">
        <v>13.8</v>
      </c>
      <c r="M2652">
        <v>0.97384721266345486</v>
      </c>
      <c r="N2652">
        <v>2.8492999999999999</v>
      </c>
      <c r="O2652">
        <v>2.6009000000000002</v>
      </c>
      <c r="P2652">
        <v>2.323</v>
      </c>
      <c r="Q2652">
        <v>2.0859999999999999</v>
      </c>
      <c r="R2652">
        <v>5.1997999999999998</v>
      </c>
      <c r="S2652">
        <v>0.42399999999999999</v>
      </c>
      <c r="T2652">
        <v>0.41699999999999998</v>
      </c>
      <c r="U2652">
        <v>0.41</v>
      </c>
      <c r="V2652">
        <v>0.41</v>
      </c>
      <c r="W2652" t="s">
        <v>148</v>
      </c>
      <c r="X2652" t="s">
        <v>190</v>
      </c>
      <c r="Y2652" t="s">
        <v>89</v>
      </c>
      <c r="Z2652" t="s">
        <v>198</v>
      </c>
    </row>
    <row r="2653" spans="1:26" x14ac:dyDescent="0.25">
      <c r="A2653" s="147">
        <v>3557</v>
      </c>
      <c r="B2653" s="25">
        <v>43045</v>
      </c>
      <c r="C2653" t="s">
        <v>944</v>
      </c>
      <c r="D2653">
        <v>73</v>
      </c>
      <c r="E2653">
        <v>56</v>
      </c>
      <c r="F2653" t="s">
        <v>291</v>
      </c>
      <c r="G2653">
        <v>521333</v>
      </c>
      <c r="H2653">
        <v>13160</v>
      </c>
      <c r="I2653">
        <v>16.600000000000001</v>
      </c>
      <c r="J2653">
        <v>115</v>
      </c>
      <c r="K2653">
        <v>115</v>
      </c>
      <c r="L2653">
        <v>13.8</v>
      </c>
      <c r="M2653">
        <v>0.97384721266345486</v>
      </c>
      <c r="N2653">
        <v>2.2589999999999999</v>
      </c>
      <c r="O2653">
        <v>2.4318</v>
      </c>
      <c r="P2653">
        <v>1.8069999999999999</v>
      </c>
      <c r="Q2653">
        <v>1.927</v>
      </c>
      <c r="R2653">
        <v>5.1997999999999998</v>
      </c>
      <c r="S2653">
        <v>0.41599999999999998</v>
      </c>
      <c r="T2653">
        <v>0.41199999999999998</v>
      </c>
      <c r="U2653">
        <v>0.40300000000000002</v>
      </c>
      <c r="V2653">
        <v>0.40300000000000002</v>
      </c>
      <c r="W2653" t="s">
        <v>148</v>
      </c>
      <c r="X2653" t="s">
        <v>190</v>
      </c>
      <c r="Y2653" t="s">
        <v>89</v>
      </c>
      <c r="Z2653" t="s">
        <v>198</v>
      </c>
    </row>
    <row r="2654" spans="1:26" x14ac:dyDescent="0.25">
      <c r="A2654" s="147">
        <v>3556</v>
      </c>
      <c r="B2654" s="25">
        <v>43045</v>
      </c>
      <c r="C2654" t="s">
        <v>943</v>
      </c>
      <c r="D2654">
        <v>73.2</v>
      </c>
      <c r="E2654">
        <v>62</v>
      </c>
      <c r="F2654" t="s">
        <v>291</v>
      </c>
      <c r="G2654">
        <v>521333</v>
      </c>
      <c r="H2654">
        <v>13160</v>
      </c>
      <c r="I2654">
        <v>16.600000000000001</v>
      </c>
      <c r="J2654">
        <v>115</v>
      </c>
      <c r="K2654">
        <v>115</v>
      </c>
      <c r="L2654">
        <v>13.8</v>
      </c>
      <c r="M2654">
        <v>0.97384721266345486</v>
      </c>
      <c r="N2654">
        <v>2.5461999999999998</v>
      </c>
      <c r="O2654">
        <v>2.7804000000000002</v>
      </c>
      <c r="P2654">
        <v>2.4580000000000002</v>
      </c>
      <c r="Q2654">
        <v>2.6949999999999998</v>
      </c>
      <c r="R2654">
        <v>5.1997999999999998</v>
      </c>
      <c r="S2654">
        <v>0.502</v>
      </c>
      <c r="T2654">
        <v>0.504</v>
      </c>
      <c r="U2654">
        <v>0.49</v>
      </c>
      <c r="V2654">
        <v>0.49</v>
      </c>
      <c r="W2654" t="s">
        <v>148</v>
      </c>
      <c r="X2654" t="s">
        <v>190</v>
      </c>
      <c r="Y2654" t="s">
        <v>89</v>
      </c>
      <c r="Z2654" t="s">
        <v>198</v>
      </c>
    </row>
    <row r="2655" spans="1:26" x14ac:dyDescent="0.25">
      <c r="A2655" s="147">
        <v>3555</v>
      </c>
      <c r="B2655" s="25">
        <v>43045</v>
      </c>
      <c r="C2655" t="s">
        <v>938</v>
      </c>
      <c r="D2655">
        <v>70.7</v>
      </c>
      <c r="E2655">
        <v>47</v>
      </c>
      <c r="F2655" t="s">
        <v>291</v>
      </c>
      <c r="G2655">
        <v>521333</v>
      </c>
      <c r="H2655">
        <v>13160</v>
      </c>
      <c r="I2655">
        <v>16.600000000000001</v>
      </c>
      <c r="J2655">
        <v>115</v>
      </c>
      <c r="K2655">
        <v>115</v>
      </c>
      <c r="L2655">
        <v>13.8</v>
      </c>
      <c r="M2655">
        <v>0.97384721266345486</v>
      </c>
      <c r="N2655">
        <v>2.8140000000000001</v>
      </c>
      <c r="O2655">
        <v>2.7092000000000001</v>
      </c>
      <c r="P2655">
        <v>2.3490000000000002</v>
      </c>
      <c r="Q2655">
        <v>2.2719999999999998</v>
      </c>
      <c r="R2655">
        <v>5.1997999999999998</v>
      </c>
      <c r="S2655">
        <v>0.434</v>
      </c>
      <c r="T2655">
        <v>0.436</v>
      </c>
      <c r="U2655">
        <v>0.42399999999999999</v>
      </c>
      <c r="V2655">
        <v>0.42399999999999999</v>
      </c>
      <c r="W2655" t="s">
        <v>148</v>
      </c>
      <c r="X2655" t="s">
        <v>190</v>
      </c>
      <c r="Y2655" t="s">
        <v>89</v>
      </c>
      <c r="Z2655" t="s">
        <v>198</v>
      </c>
    </row>
    <row r="2656" spans="1:26" x14ac:dyDescent="0.25">
      <c r="A2656" s="147">
        <v>3554</v>
      </c>
      <c r="B2656" s="25">
        <v>43045</v>
      </c>
      <c r="C2656" t="s">
        <v>435</v>
      </c>
      <c r="D2656">
        <v>70.7</v>
      </c>
      <c r="E2656">
        <v>47</v>
      </c>
      <c r="F2656" t="s">
        <v>193</v>
      </c>
      <c r="G2656">
        <v>625212</v>
      </c>
      <c r="H2656">
        <v>13160</v>
      </c>
      <c r="I2656">
        <v>22.3</v>
      </c>
      <c r="J2656">
        <v>114</v>
      </c>
      <c r="K2656">
        <v>114</v>
      </c>
      <c r="L2656">
        <v>19.2</v>
      </c>
      <c r="M2656">
        <v>0.93895155938951569</v>
      </c>
      <c r="N2656">
        <v>5.1413000000000002</v>
      </c>
      <c r="O2656">
        <v>5.1128</v>
      </c>
      <c r="P2656">
        <v>0.89</v>
      </c>
      <c r="Q2656">
        <v>0.875</v>
      </c>
      <c r="R2656">
        <v>5.1997999999999998</v>
      </c>
      <c r="S2656">
        <v>0.09</v>
      </c>
      <c r="T2656">
        <v>8.8999999999999996E-2</v>
      </c>
      <c r="U2656">
        <v>8.4000000000000005E-2</v>
      </c>
      <c r="V2656">
        <v>8.4000000000000005E-2</v>
      </c>
      <c r="W2656" t="s">
        <v>148</v>
      </c>
      <c r="X2656" t="s">
        <v>190</v>
      </c>
      <c r="Y2656" t="s">
        <v>89</v>
      </c>
      <c r="Z2656" t="s">
        <v>198</v>
      </c>
    </row>
    <row r="2657" spans="1:26" x14ac:dyDescent="0.25">
      <c r="A2657" s="147">
        <v>3553</v>
      </c>
      <c r="B2657" s="25">
        <v>43045</v>
      </c>
      <c r="C2657" t="s">
        <v>626</v>
      </c>
      <c r="D2657">
        <v>70.7</v>
      </c>
      <c r="E2657">
        <v>47</v>
      </c>
      <c r="F2657" t="s">
        <v>193</v>
      </c>
      <c r="G2657">
        <v>625212</v>
      </c>
      <c r="H2657">
        <v>13160</v>
      </c>
      <c r="I2657">
        <v>22.5</v>
      </c>
      <c r="J2657">
        <v>114</v>
      </c>
      <c r="K2657">
        <v>114</v>
      </c>
      <c r="L2657">
        <v>19.399999999999999</v>
      </c>
      <c r="M2657">
        <v>0.9377070907886017</v>
      </c>
      <c r="N2657">
        <v>5.2032999999999996</v>
      </c>
      <c r="O2657">
        <v>5.2417999999999996</v>
      </c>
      <c r="P2657">
        <v>0.96099999999999997</v>
      </c>
      <c r="Q2657">
        <v>0.96799999999999997</v>
      </c>
      <c r="R2657">
        <v>5.1997999999999998</v>
      </c>
      <c r="S2657">
        <v>9.6000000000000002E-2</v>
      </c>
      <c r="T2657">
        <v>9.6000000000000002E-2</v>
      </c>
      <c r="U2657">
        <v>0.09</v>
      </c>
      <c r="V2657">
        <v>0.09</v>
      </c>
      <c r="W2657" t="s">
        <v>148</v>
      </c>
      <c r="X2657" t="s">
        <v>190</v>
      </c>
      <c r="Y2657" t="s">
        <v>89</v>
      </c>
      <c r="Z2657" t="s">
        <v>198</v>
      </c>
    </row>
    <row r="2658" spans="1:26" x14ac:dyDescent="0.25">
      <c r="A2658" s="147">
        <v>3551</v>
      </c>
      <c r="B2658" s="25">
        <v>43045</v>
      </c>
      <c r="C2658" t="s">
        <v>942</v>
      </c>
      <c r="D2658">
        <v>70.7</v>
      </c>
      <c r="E2658">
        <v>47</v>
      </c>
      <c r="F2658" t="s">
        <v>291</v>
      </c>
      <c r="G2658">
        <v>521333</v>
      </c>
      <c r="H2658">
        <v>13160</v>
      </c>
      <c r="I2658">
        <v>16.600000000000001</v>
      </c>
      <c r="J2658">
        <v>115</v>
      </c>
      <c r="K2658">
        <v>115</v>
      </c>
      <c r="L2658">
        <v>13.8</v>
      </c>
      <c r="M2658">
        <v>0.97384721266345486</v>
      </c>
      <c r="N2658">
        <v>2.2976000000000001</v>
      </c>
      <c r="O2658">
        <v>2.6417999999999999</v>
      </c>
      <c r="P2658">
        <v>1.7230000000000001</v>
      </c>
      <c r="Q2658">
        <v>1.9710000000000001</v>
      </c>
      <c r="R2658">
        <v>5.1997999999999998</v>
      </c>
      <c r="S2658">
        <v>0.39</v>
      </c>
      <c r="T2658">
        <v>0.38800000000000001</v>
      </c>
      <c r="U2658">
        <v>0.379</v>
      </c>
      <c r="V2658">
        <v>0.379</v>
      </c>
      <c r="W2658" t="s">
        <v>148</v>
      </c>
      <c r="X2658" t="s">
        <v>190</v>
      </c>
      <c r="Y2658" t="s">
        <v>89</v>
      </c>
      <c r="Z2658" t="s">
        <v>198</v>
      </c>
    </row>
    <row r="2659" spans="1:26" x14ac:dyDescent="0.25">
      <c r="A2659" s="147">
        <v>3550</v>
      </c>
      <c r="B2659" s="25">
        <v>43045</v>
      </c>
      <c r="C2659" t="s">
        <v>882</v>
      </c>
      <c r="D2659">
        <v>70.7</v>
      </c>
      <c r="E2659">
        <v>47</v>
      </c>
      <c r="F2659" t="s">
        <v>193</v>
      </c>
      <c r="G2659">
        <v>625212</v>
      </c>
      <c r="H2659">
        <v>13160</v>
      </c>
      <c r="I2659">
        <v>22.1</v>
      </c>
      <c r="J2659">
        <v>114.5</v>
      </c>
      <c r="K2659">
        <v>114.5</v>
      </c>
      <c r="L2659">
        <v>19</v>
      </c>
      <c r="M2659">
        <v>0.94019933554817281</v>
      </c>
      <c r="N2659">
        <v>5.1310000000000002</v>
      </c>
      <c r="O2659">
        <v>5.0315000000000003</v>
      </c>
      <c r="P2659">
        <v>0.85799999999999998</v>
      </c>
      <c r="Q2659">
        <v>0.89</v>
      </c>
      <c r="R2659">
        <v>5.1997999999999998</v>
      </c>
      <c r="S2659">
        <v>8.6999999999999994E-2</v>
      </c>
      <c r="T2659">
        <v>9.1999999999999998E-2</v>
      </c>
      <c r="U2659">
        <v>8.4000000000000005E-2</v>
      </c>
      <c r="V2659">
        <v>8.4000000000000005E-2</v>
      </c>
      <c r="W2659" t="s">
        <v>148</v>
      </c>
      <c r="X2659" t="s">
        <v>190</v>
      </c>
      <c r="Y2659" t="s">
        <v>89</v>
      </c>
      <c r="Z2659" t="s">
        <v>198</v>
      </c>
    </row>
    <row r="2660" spans="1:26" x14ac:dyDescent="0.25">
      <c r="A2660" s="147">
        <v>3552</v>
      </c>
      <c r="B2660" s="25">
        <v>43045</v>
      </c>
      <c r="C2660" t="s">
        <v>245</v>
      </c>
      <c r="D2660">
        <v>70.7</v>
      </c>
      <c r="E2660">
        <v>47</v>
      </c>
      <c r="F2660" t="s">
        <v>187</v>
      </c>
      <c r="G2660">
        <v>916148</v>
      </c>
      <c r="H2660">
        <v>13160</v>
      </c>
      <c r="I2660">
        <v>35</v>
      </c>
      <c r="J2660">
        <v>76</v>
      </c>
      <c r="K2660">
        <v>76</v>
      </c>
      <c r="L2660">
        <v>33.6</v>
      </c>
      <c r="M2660">
        <v>0.85705632949727439</v>
      </c>
      <c r="N2660">
        <v>5.1874000000000002</v>
      </c>
      <c r="O2660">
        <v>5.1289999999999996</v>
      </c>
      <c r="P2660">
        <v>0.40899999999999997</v>
      </c>
      <c r="Q2660">
        <v>0.36499999999999999</v>
      </c>
      <c r="R2660">
        <v>5.1997999999999998</v>
      </c>
      <c r="S2660">
        <v>4.1000000000000002E-2</v>
      </c>
      <c r="T2660">
        <v>3.6999999999999998E-2</v>
      </c>
      <c r="U2660">
        <v>3.3000000000000002E-2</v>
      </c>
      <c r="V2660">
        <v>3.3000000000000002E-2</v>
      </c>
      <c r="W2660" t="s">
        <v>148</v>
      </c>
      <c r="X2660" t="s">
        <v>190</v>
      </c>
      <c r="Y2660" t="s">
        <v>89</v>
      </c>
      <c r="Z2660" t="s">
        <v>207</v>
      </c>
    </row>
    <row r="2661" spans="1:26" x14ac:dyDescent="0.25">
      <c r="A2661" s="147">
        <v>3549</v>
      </c>
      <c r="B2661" s="25">
        <v>43045</v>
      </c>
      <c r="C2661" t="s">
        <v>264</v>
      </c>
      <c r="D2661">
        <v>70.7</v>
      </c>
      <c r="E2661">
        <v>47</v>
      </c>
      <c r="F2661" t="s">
        <v>187</v>
      </c>
      <c r="G2661">
        <v>916148</v>
      </c>
      <c r="H2661">
        <v>13160</v>
      </c>
      <c r="I2661">
        <v>35.1</v>
      </c>
      <c r="J2661">
        <v>77</v>
      </c>
      <c r="K2661">
        <v>77</v>
      </c>
      <c r="L2661">
        <v>33.6</v>
      </c>
      <c r="M2661">
        <v>0.85705632949727439</v>
      </c>
      <c r="N2661">
        <v>5.3085000000000004</v>
      </c>
      <c r="O2661">
        <v>5.2106000000000003</v>
      </c>
      <c r="P2661">
        <v>0.36799999999999999</v>
      </c>
      <c r="Q2661">
        <v>0.32100000000000001</v>
      </c>
      <c r="R2661">
        <v>5.1997999999999998</v>
      </c>
      <c r="S2661">
        <v>3.5999999999999997E-2</v>
      </c>
      <c r="T2661">
        <v>3.2000000000000001E-2</v>
      </c>
      <c r="U2661">
        <v>2.9000000000000001E-2</v>
      </c>
      <c r="V2661">
        <v>2.9000000000000001E-2</v>
      </c>
      <c r="W2661" t="s">
        <v>148</v>
      </c>
      <c r="X2661" t="s">
        <v>190</v>
      </c>
      <c r="Y2661" t="s">
        <v>89</v>
      </c>
      <c r="Z2661" t="s">
        <v>207</v>
      </c>
    </row>
    <row r="2662" spans="1:26" x14ac:dyDescent="0.25">
      <c r="A2662" s="147">
        <v>3548</v>
      </c>
      <c r="B2662" s="25">
        <v>43045</v>
      </c>
      <c r="C2662" t="s">
        <v>397</v>
      </c>
      <c r="D2662">
        <v>70.7</v>
      </c>
      <c r="E2662">
        <v>47</v>
      </c>
      <c r="F2662" t="s">
        <v>193</v>
      </c>
      <c r="G2662">
        <v>625212</v>
      </c>
      <c r="H2662">
        <v>13160</v>
      </c>
      <c r="I2662">
        <v>22.2</v>
      </c>
      <c r="J2662">
        <v>114</v>
      </c>
      <c r="K2662">
        <v>114</v>
      </c>
      <c r="L2662">
        <v>19.100000000000001</v>
      </c>
      <c r="M2662">
        <v>0.93957503320053126</v>
      </c>
      <c r="N2662">
        <v>5.21</v>
      </c>
      <c r="O2662">
        <v>5.1261999999999999</v>
      </c>
      <c r="P2662">
        <v>1.002</v>
      </c>
      <c r="Q2662">
        <v>0.9365533289741913</v>
      </c>
      <c r="R2662">
        <v>5.1997999999999998</v>
      </c>
      <c r="S2662">
        <v>0.1</v>
      </c>
      <c r="T2662">
        <v>9.5000000000000001E-2</v>
      </c>
      <c r="U2662">
        <v>9.1999999999999998E-2</v>
      </c>
      <c r="V2662">
        <v>9.1999999999999998E-2</v>
      </c>
      <c r="W2662" t="s">
        <v>148</v>
      </c>
      <c r="X2662" t="s">
        <v>190</v>
      </c>
      <c r="Y2662" t="s">
        <v>89</v>
      </c>
      <c r="Z2662" t="s">
        <v>198</v>
      </c>
    </row>
    <row r="2663" spans="1:26" x14ac:dyDescent="0.25">
      <c r="A2663" s="147">
        <v>3547</v>
      </c>
      <c r="B2663" s="25">
        <v>43045</v>
      </c>
      <c r="C2663" t="s">
        <v>424</v>
      </c>
      <c r="D2663">
        <v>70.7</v>
      </c>
      <c r="E2663">
        <v>47</v>
      </c>
      <c r="F2663" t="s">
        <v>291</v>
      </c>
      <c r="G2663">
        <v>521333</v>
      </c>
      <c r="H2663">
        <v>13160</v>
      </c>
      <c r="I2663">
        <v>16.600000000000001</v>
      </c>
      <c r="J2663">
        <v>115</v>
      </c>
      <c r="K2663">
        <v>115</v>
      </c>
      <c r="L2663">
        <v>13.8</v>
      </c>
      <c r="M2663">
        <v>0.97384721266345486</v>
      </c>
      <c r="N2663">
        <v>2.3921000000000001</v>
      </c>
      <c r="O2663">
        <v>2.6844000000000001</v>
      </c>
      <c r="P2663">
        <v>2.585</v>
      </c>
      <c r="Q2663">
        <v>2.86</v>
      </c>
      <c r="R2663">
        <v>5.1997999999999998</v>
      </c>
      <c r="S2663">
        <v>0.56200000000000006</v>
      </c>
      <c r="T2663">
        <v>0.55400000000000005</v>
      </c>
      <c r="U2663">
        <v>0.54300000000000004</v>
      </c>
      <c r="V2663">
        <v>0.54300000000000004</v>
      </c>
      <c r="W2663" t="s">
        <v>148</v>
      </c>
      <c r="X2663" t="s">
        <v>190</v>
      </c>
      <c r="Y2663" t="s">
        <v>89</v>
      </c>
      <c r="Z2663" t="s">
        <v>198</v>
      </c>
    </row>
    <row r="2664" spans="1:26" x14ac:dyDescent="0.25">
      <c r="A2664" s="147">
        <v>3546</v>
      </c>
      <c r="B2664" s="25">
        <v>43045</v>
      </c>
      <c r="C2664" t="s">
        <v>519</v>
      </c>
      <c r="D2664">
        <v>70.7</v>
      </c>
      <c r="E2664">
        <v>47</v>
      </c>
      <c r="F2664" t="s">
        <v>193</v>
      </c>
      <c r="G2664">
        <v>625212</v>
      </c>
      <c r="H2664">
        <v>13160</v>
      </c>
      <c r="I2664">
        <v>22.3</v>
      </c>
      <c r="J2664">
        <v>114.5</v>
      </c>
      <c r="K2664">
        <v>114.5</v>
      </c>
      <c r="L2664">
        <v>19.100000000000001</v>
      </c>
      <c r="M2664">
        <v>0.93957503320053126</v>
      </c>
      <c r="N2664">
        <v>5.2218999999999998</v>
      </c>
      <c r="O2664">
        <v>5.0862999999999996</v>
      </c>
      <c r="P2664">
        <v>1.034</v>
      </c>
      <c r="Q2664">
        <v>0.94899999999999995</v>
      </c>
      <c r="R2664">
        <v>5.1997999999999998</v>
      </c>
      <c r="S2664">
        <v>0.10299999999999999</v>
      </c>
      <c r="T2664">
        <v>9.7000000000000003E-2</v>
      </c>
      <c r="U2664">
        <v>9.4E-2</v>
      </c>
      <c r="V2664">
        <v>9.4E-2</v>
      </c>
      <c r="W2664" t="s">
        <v>148</v>
      </c>
      <c r="X2664" t="s">
        <v>190</v>
      </c>
      <c r="Y2664" t="s">
        <v>89</v>
      </c>
      <c r="Z2664" t="s">
        <v>198</v>
      </c>
    </row>
    <row r="2665" spans="1:26" x14ac:dyDescent="0.25">
      <c r="A2665" s="147">
        <v>3545</v>
      </c>
      <c r="B2665" s="25">
        <v>43045</v>
      </c>
      <c r="C2665" t="s">
        <v>941</v>
      </c>
      <c r="D2665">
        <v>70.7</v>
      </c>
      <c r="E2665">
        <v>47</v>
      </c>
      <c r="F2665" t="s">
        <v>193</v>
      </c>
      <c r="G2665">
        <v>625212</v>
      </c>
      <c r="H2665">
        <v>13160</v>
      </c>
      <c r="I2665">
        <v>22.3</v>
      </c>
      <c r="J2665">
        <v>114.5</v>
      </c>
      <c r="K2665">
        <v>114.5</v>
      </c>
      <c r="L2665">
        <v>19.100000000000001</v>
      </c>
      <c r="M2665">
        <v>0.93957503320053126</v>
      </c>
      <c r="N2665">
        <v>5.1433</v>
      </c>
      <c r="O2665">
        <v>5.1894999999999998</v>
      </c>
      <c r="P2665">
        <v>0.999</v>
      </c>
      <c r="Q2665">
        <v>1.018</v>
      </c>
      <c r="R2665">
        <v>5.1997999999999998</v>
      </c>
      <c r="S2665">
        <v>0.10100000000000001</v>
      </c>
      <c r="T2665">
        <v>0.10199999999999999</v>
      </c>
      <c r="U2665">
        <v>9.5000000000000001E-2</v>
      </c>
      <c r="V2665">
        <v>9.5000000000000001E-2</v>
      </c>
      <c r="W2665" t="s">
        <v>148</v>
      </c>
      <c r="X2665" t="s">
        <v>190</v>
      </c>
      <c r="Y2665" t="s">
        <v>89</v>
      </c>
      <c r="Z2665" t="s">
        <v>198</v>
      </c>
    </row>
    <row r="2666" spans="1:26" x14ac:dyDescent="0.25">
      <c r="A2666" s="147">
        <v>3545</v>
      </c>
      <c r="B2666" s="25">
        <v>43044</v>
      </c>
      <c r="C2666" t="s">
        <v>940</v>
      </c>
      <c r="D2666">
        <v>69.3</v>
      </c>
      <c r="E2666">
        <v>43</v>
      </c>
      <c r="F2666" t="s">
        <v>291</v>
      </c>
      <c r="G2666">
        <v>521333</v>
      </c>
      <c r="H2666">
        <v>13160</v>
      </c>
      <c r="I2666">
        <v>16.600000000000001</v>
      </c>
      <c r="J2666">
        <v>115</v>
      </c>
      <c r="K2666">
        <v>115</v>
      </c>
      <c r="L2666">
        <v>13.8</v>
      </c>
      <c r="M2666">
        <v>0.97384721266345486</v>
      </c>
      <c r="N2666">
        <v>2.1135999999999999</v>
      </c>
      <c r="O2666">
        <v>2.4514</v>
      </c>
      <c r="P2666">
        <v>1.89</v>
      </c>
      <c r="Q2666">
        <v>2.2149999999999999</v>
      </c>
      <c r="R2666">
        <v>5.2346000000000004</v>
      </c>
      <c r="S2666">
        <v>0.46800000000000003</v>
      </c>
      <c r="T2666">
        <v>0.47299999999999998</v>
      </c>
      <c r="U2666">
        <v>0.45800000000000002</v>
      </c>
      <c r="V2666">
        <v>0.45800000000000002</v>
      </c>
      <c r="W2666" t="s">
        <v>148</v>
      </c>
      <c r="X2666" t="s">
        <v>190</v>
      </c>
      <c r="Y2666" t="s">
        <v>89</v>
      </c>
      <c r="Z2666" t="s">
        <v>198</v>
      </c>
    </row>
    <row r="2667" spans="1:26" x14ac:dyDescent="0.25">
      <c r="A2667" s="147">
        <v>3544</v>
      </c>
      <c r="B2667" s="25">
        <v>43044</v>
      </c>
      <c r="C2667" t="s">
        <v>403</v>
      </c>
      <c r="D2667">
        <v>69.3</v>
      </c>
      <c r="E2667">
        <v>43</v>
      </c>
      <c r="F2667" t="s">
        <v>291</v>
      </c>
      <c r="G2667">
        <v>521333</v>
      </c>
      <c r="H2667">
        <v>13160</v>
      </c>
      <c r="I2667">
        <v>16.600000000000001</v>
      </c>
      <c r="J2667">
        <v>115</v>
      </c>
      <c r="K2667">
        <v>115</v>
      </c>
      <c r="L2667">
        <v>13.8</v>
      </c>
      <c r="M2667">
        <v>0.97384721266345486</v>
      </c>
      <c r="N2667">
        <v>2.7986</v>
      </c>
      <c r="O2667">
        <v>2.25</v>
      </c>
      <c r="P2667">
        <v>2.411</v>
      </c>
      <c r="Q2667">
        <v>1.9079999999999999</v>
      </c>
      <c r="R2667">
        <v>5.2346000000000004</v>
      </c>
      <c r="S2667">
        <v>0.45100000000000001</v>
      </c>
      <c r="T2667">
        <v>0.44400000000000001</v>
      </c>
      <c r="U2667">
        <v>0.436</v>
      </c>
      <c r="V2667">
        <v>0.436</v>
      </c>
      <c r="W2667" t="s">
        <v>148</v>
      </c>
      <c r="X2667" t="s">
        <v>190</v>
      </c>
      <c r="Y2667" t="s">
        <v>89</v>
      </c>
      <c r="Z2667" t="s">
        <v>198</v>
      </c>
    </row>
    <row r="2668" spans="1:26" x14ac:dyDescent="0.25">
      <c r="A2668" s="147">
        <v>3543</v>
      </c>
      <c r="B2668" s="25">
        <v>43044</v>
      </c>
      <c r="C2668" t="s">
        <v>939</v>
      </c>
      <c r="D2668">
        <v>69.3</v>
      </c>
      <c r="E2668">
        <v>43</v>
      </c>
      <c r="F2668" t="s">
        <v>291</v>
      </c>
      <c r="G2668">
        <v>521333</v>
      </c>
      <c r="H2668">
        <v>13160</v>
      </c>
      <c r="I2668">
        <v>16.600000000000001</v>
      </c>
      <c r="J2668">
        <v>115</v>
      </c>
      <c r="K2668">
        <v>115</v>
      </c>
      <c r="L2668">
        <v>13.8</v>
      </c>
      <c r="M2668">
        <v>0.97384721266345486</v>
      </c>
      <c r="N2668">
        <v>2.2711000000000001</v>
      </c>
      <c r="O2668">
        <v>2.8113999999999999</v>
      </c>
      <c r="P2668">
        <v>1.605</v>
      </c>
      <c r="Q2668">
        <v>1.9870000000000001</v>
      </c>
      <c r="R2668">
        <v>5.2346000000000004</v>
      </c>
      <c r="S2668">
        <v>0.37</v>
      </c>
      <c r="T2668">
        <v>0.37</v>
      </c>
      <c r="U2668">
        <v>0.36</v>
      </c>
      <c r="V2668">
        <v>0.36</v>
      </c>
      <c r="W2668" t="s">
        <v>148</v>
      </c>
      <c r="X2668" t="s">
        <v>190</v>
      </c>
      <c r="Y2668" t="s">
        <v>89</v>
      </c>
      <c r="Z2668" t="s">
        <v>198</v>
      </c>
    </row>
    <row r="2669" spans="1:26" x14ac:dyDescent="0.25">
      <c r="A2669" s="147">
        <v>3542</v>
      </c>
      <c r="B2669" s="25">
        <v>43044</v>
      </c>
      <c r="C2669" t="s">
        <v>936</v>
      </c>
      <c r="D2669">
        <v>72.7</v>
      </c>
      <c r="E2669">
        <v>64</v>
      </c>
      <c r="F2669" t="s">
        <v>291</v>
      </c>
      <c r="G2669">
        <v>521333</v>
      </c>
      <c r="H2669">
        <v>13160</v>
      </c>
      <c r="I2669">
        <v>16.600000000000001</v>
      </c>
      <c r="J2669">
        <v>115</v>
      </c>
      <c r="K2669">
        <v>115</v>
      </c>
      <c r="L2669">
        <v>13.8</v>
      </c>
      <c r="M2669">
        <v>0.97384721266345486</v>
      </c>
      <c r="N2669">
        <v>2.5312000000000001</v>
      </c>
      <c r="O2669">
        <v>2.6958000000000002</v>
      </c>
      <c r="P2669">
        <v>2.1080000000000001</v>
      </c>
      <c r="Q2669">
        <v>2.214</v>
      </c>
      <c r="R2669">
        <v>5.2346000000000004</v>
      </c>
      <c r="S2669">
        <v>0.436</v>
      </c>
      <c r="T2669">
        <v>0.43</v>
      </c>
      <c r="U2669">
        <v>0.42199999999999999</v>
      </c>
      <c r="V2669">
        <v>0.42199999999999999</v>
      </c>
      <c r="W2669" t="s">
        <v>148</v>
      </c>
      <c r="X2669" t="s">
        <v>190</v>
      </c>
      <c r="Y2669" t="s">
        <v>89</v>
      </c>
      <c r="Z2669" t="s">
        <v>198</v>
      </c>
    </row>
    <row r="2670" spans="1:26" x14ac:dyDescent="0.25">
      <c r="A2670" s="147">
        <v>3541</v>
      </c>
      <c r="B2670" s="25">
        <v>43044</v>
      </c>
      <c r="C2670" t="s">
        <v>731</v>
      </c>
      <c r="D2670">
        <v>68.2</v>
      </c>
      <c r="E2670">
        <v>55</v>
      </c>
      <c r="F2670" t="s">
        <v>291</v>
      </c>
      <c r="G2670">
        <v>521333</v>
      </c>
      <c r="H2670">
        <v>13160</v>
      </c>
      <c r="I2670">
        <v>16.600000000000001</v>
      </c>
      <c r="J2670">
        <v>115</v>
      </c>
      <c r="K2670">
        <v>115</v>
      </c>
      <c r="L2670">
        <v>13.8</v>
      </c>
      <c r="M2670">
        <v>0.97384721266345486</v>
      </c>
      <c r="N2670">
        <v>2.67</v>
      </c>
      <c r="O2670">
        <v>2.4565000000000001</v>
      </c>
      <c r="P2670">
        <v>2.1680000000000001</v>
      </c>
      <c r="Q2670">
        <v>1.966</v>
      </c>
      <c r="R2670">
        <v>5.2346000000000004</v>
      </c>
      <c r="S2670">
        <v>0.42499999999999999</v>
      </c>
      <c r="T2670">
        <v>0.41899999999999998</v>
      </c>
      <c r="U2670">
        <v>0.41099999999999998</v>
      </c>
      <c r="V2670">
        <v>0.41099999999999998</v>
      </c>
      <c r="W2670" t="s">
        <v>148</v>
      </c>
      <c r="X2670" t="s">
        <v>190</v>
      </c>
      <c r="Y2670" t="s">
        <v>89</v>
      </c>
      <c r="Z2670" t="s">
        <v>198</v>
      </c>
    </row>
    <row r="2671" spans="1:26" x14ac:dyDescent="0.25">
      <c r="A2671" s="147">
        <v>3540</v>
      </c>
      <c r="B2671" s="25">
        <v>43044</v>
      </c>
      <c r="C2671" t="s">
        <v>938</v>
      </c>
      <c r="D2671">
        <v>67.8</v>
      </c>
      <c r="E2671">
        <v>50</v>
      </c>
      <c r="F2671" t="s">
        <v>291</v>
      </c>
      <c r="G2671">
        <v>521333</v>
      </c>
      <c r="H2671">
        <v>13160</v>
      </c>
      <c r="I2671">
        <v>16.600000000000001</v>
      </c>
      <c r="J2671">
        <v>115</v>
      </c>
      <c r="K2671">
        <v>115</v>
      </c>
      <c r="L2671">
        <v>13.8</v>
      </c>
      <c r="M2671">
        <v>0.97384721266345486</v>
      </c>
      <c r="N2671">
        <v>2.8523000000000001</v>
      </c>
      <c r="O2671">
        <v>2.4716</v>
      </c>
      <c r="P2671">
        <v>1.978</v>
      </c>
      <c r="Q2671">
        <v>1.7330000000000001</v>
      </c>
      <c r="R2671">
        <v>5.2346000000000004</v>
      </c>
      <c r="S2671">
        <v>0.36299999999999999</v>
      </c>
      <c r="T2671">
        <v>0.36699999999999999</v>
      </c>
      <c r="U2671">
        <v>0.35499999999999998</v>
      </c>
      <c r="V2671">
        <v>0.35499999999999998</v>
      </c>
      <c r="W2671" t="s">
        <v>148</v>
      </c>
      <c r="X2671" t="s">
        <v>190</v>
      </c>
      <c r="Y2671" t="s">
        <v>89</v>
      </c>
      <c r="Z2671" t="s">
        <v>198</v>
      </c>
    </row>
    <row r="2672" spans="1:26" x14ac:dyDescent="0.25">
      <c r="A2672" s="147">
        <v>3539</v>
      </c>
      <c r="B2672" s="25">
        <v>43044</v>
      </c>
      <c r="C2672" t="s">
        <v>394</v>
      </c>
      <c r="D2672">
        <v>76.8</v>
      </c>
      <c r="E2672">
        <v>99</v>
      </c>
      <c r="F2672" t="s">
        <v>187</v>
      </c>
      <c r="G2672">
        <v>916148</v>
      </c>
      <c r="H2672">
        <v>13160</v>
      </c>
      <c r="I2672">
        <v>35.1</v>
      </c>
      <c r="J2672">
        <v>77.5</v>
      </c>
      <c r="K2672">
        <v>77.5</v>
      </c>
      <c r="L2672">
        <v>33.5</v>
      </c>
      <c r="M2672">
        <v>0.85757575757575755</v>
      </c>
      <c r="N2672">
        <v>5.0758999999999999</v>
      </c>
      <c r="O2672">
        <v>5.1246</v>
      </c>
      <c r="P2672">
        <v>0.60099999999999998</v>
      </c>
      <c r="Q2672">
        <v>0.64600000000000002</v>
      </c>
      <c r="R2672">
        <v>5.2346000000000004</v>
      </c>
      <c r="S2672">
        <v>6.2E-2</v>
      </c>
      <c r="T2672">
        <v>6.6000000000000003E-2</v>
      </c>
      <c r="U2672">
        <v>5.5E-2</v>
      </c>
      <c r="V2672">
        <v>5.5E-2</v>
      </c>
      <c r="W2672" t="s">
        <v>148</v>
      </c>
      <c r="X2672" t="s">
        <v>190</v>
      </c>
      <c r="Y2672" t="s">
        <v>89</v>
      </c>
      <c r="Z2672" t="s">
        <v>207</v>
      </c>
    </row>
    <row r="2673" spans="1:26" x14ac:dyDescent="0.25">
      <c r="A2673" s="147">
        <v>3538</v>
      </c>
      <c r="B2673" s="25">
        <v>43044</v>
      </c>
      <c r="C2673" t="s">
        <v>230</v>
      </c>
      <c r="D2673">
        <v>76.8</v>
      </c>
      <c r="E2673">
        <v>99</v>
      </c>
      <c r="F2673" t="s">
        <v>187</v>
      </c>
      <c r="G2673">
        <v>916148</v>
      </c>
      <c r="H2673">
        <v>13160</v>
      </c>
      <c r="I2673">
        <v>33</v>
      </c>
      <c r="J2673">
        <v>75.5</v>
      </c>
      <c r="K2673">
        <v>75.5</v>
      </c>
      <c r="L2673">
        <v>31.7</v>
      </c>
      <c r="M2673">
        <v>0.86703431372549022</v>
      </c>
      <c r="N2673">
        <v>5.1955999999999998</v>
      </c>
      <c r="O2673">
        <v>5.3174000000000001</v>
      </c>
      <c r="P2673">
        <v>0.28799999999999998</v>
      </c>
      <c r="Q2673">
        <v>0.29499999999999998</v>
      </c>
      <c r="R2673">
        <v>5.2346000000000004</v>
      </c>
      <c r="S2673">
        <v>2.9000000000000001E-2</v>
      </c>
      <c r="T2673">
        <v>2.9000000000000001E-2</v>
      </c>
      <c r="U2673">
        <v>2.5000000000000001E-2</v>
      </c>
      <c r="V2673">
        <v>2.5000000000000001E-2</v>
      </c>
      <c r="W2673" t="s">
        <v>148</v>
      </c>
      <c r="X2673" t="s">
        <v>190</v>
      </c>
      <c r="Y2673" t="s">
        <v>89</v>
      </c>
      <c r="Z2673" t="s">
        <v>207</v>
      </c>
    </row>
    <row r="2674" spans="1:26" x14ac:dyDescent="0.25">
      <c r="A2674" s="147">
        <v>3537</v>
      </c>
      <c r="B2674" s="25">
        <v>43044</v>
      </c>
      <c r="C2674" t="s">
        <v>937</v>
      </c>
      <c r="D2674">
        <v>76.8</v>
      </c>
      <c r="E2674">
        <v>99</v>
      </c>
      <c r="F2674" t="s">
        <v>193</v>
      </c>
      <c r="G2674">
        <v>625212</v>
      </c>
      <c r="H2674">
        <v>13160</v>
      </c>
      <c r="I2674">
        <v>22.2</v>
      </c>
      <c r="J2674">
        <v>114</v>
      </c>
      <c r="K2674">
        <v>114</v>
      </c>
      <c r="L2674">
        <v>19.100000000000001</v>
      </c>
      <c r="M2674">
        <v>0.93957503320053126</v>
      </c>
      <c r="N2674">
        <v>5.0499000000000001</v>
      </c>
      <c r="O2674">
        <v>5.1581999999999999</v>
      </c>
      <c r="P2674">
        <v>0.98399999999999999</v>
      </c>
      <c r="Q2674">
        <v>0.92600000000000005</v>
      </c>
      <c r="R2674">
        <v>5.2346000000000004</v>
      </c>
      <c r="S2674">
        <v>0.10199999999999999</v>
      </c>
      <c r="T2674">
        <v>9.4E-2</v>
      </c>
      <c r="U2674">
        <v>9.1999999999999998E-2</v>
      </c>
      <c r="V2674">
        <v>9.1999999999999998E-2</v>
      </c>
      <c r="W2674" t="s">
        <v>148</v>
      </c>
      <c r="X2674" t="s">
        <v>190</v>
      </c>
      <c r="Y2674" t="s">
        <v>89</v>
      </c>
      <c r="Z2674" t="s">
        <v>198</v>
      </c>
    </row>
    <row r="2675" spans="1:26" x14ac:dyDescent="0.25">
      <c r="A2675" s="147">
        <v>3536</v>
      </c>
      <c r="B2675" s="25">
        <v>43044</v>
      </c>
      <c r="C2675" t="s">
        <v>387</v>
      </c>
      <c r="D2675">
        <v>76.8</v>
      </c>
      <c r="E2675">
        <v>99</v>
      </c>
      <c r="F2675" t="s">
        <v>193</v>
      </c>
      <c r="G2675">
        <v>625212</v>
      </c>
      <c r="H2675">
        <v>13160</v>
      </c>
      <c r="I2675">
        <v>22</v>
      </c>
      <c r="J2675">
        <v>114</v>
      </c>
      <c r="K2675">
        <v>114</v>
      </c>
      <c r="L2675">
        <v>18.899999999999999</v>
      </c>
      <c r="M2675">
        <v>0.94082446808510634</v>
      </c>
      <c r="N2675">
        <v>5.2286000000000001</v>
      </c>
      <c r="O2675">
        <v>5.1963999999999997</v>
      </c>
      <c r="P2675">
        <v>0.98899999999999999</v>
      </c>
      <c r="Q2675">
        <v>0.98299999999999998</v>
      </c>
      <c r="R2675">
        <v>5.2346000000000004</v>
      </c>
      <c r="S2675">
        <v>9.9000000000000005E-2</v>
      </c>
      <c r="T2675">
        <v>9.9000000000000005E-2</v>
      </c>
      <c r="U2675">
        <v>9.2999999999999999E-2</v>
      </c>
      <c r="V2675">
        <v>9.2999999999999999E-2</v>
      </c>
      <c r="W2675" t="s">
        <v>148</v>
      </c>
      <c r="X2675" t="s">
        <v>190</v>
      </c>
      <c r="Y2675" t="s">
        <v>89</v>
      </c>
      <c r="Z2675" t="s">
        <v>198</v>
      </c>
    </row>
    <row r="2676" spans="1:26" x14ac:dyDescent="0.25">
      <c r="A2676" s="147">
        <v>3535</v>
      </c>
      <c r="B2676" s="25">
        <v>43044</v>
      </c>
      <c r="C2676" t="s">
        <v>235</v>
      </c>
      <c r="D2676">
        <v>76.8</v>
      </c>
      <c r="E2676">
        <v>99</v>
      </c>
      <c r="F2676" t="s">
        <v>187</v>
      </c>
      <c r="G2676">
        <v>916148</v>
      </c>
      <c r="H2676">
        <v>13160</v>
      </c>
      <c r="I2676">
        <v>35.5</v>
      </c>
      <c r="J2676">
        <v>76.5</v>
      </c>
      <c r="K2676">
        <v>76.5</v>
      </c>
      <c r="L2676">
        <v>34</v>
      </c>
      <c r="M2676">
        <v>0.85498489425981872</v>
      </c>
      <c r="N2676">
        <v>5.2504</v>
      </c>
      <c r="O2676">
        <v>5.1079999999999997</v>
      </c>
      <c r="P2676">
        <v>0.52200000000000002</v>
      </c>
      <c r="Q2676">
        <v>0.498</v>
      </c>
      <c r="R2676">
        <v>5.2346000000000004</v>
      </c>
      <c r="S2676">
        <v>5.1999999999999998E-2</v>
      </c>
      <c r="T2676">
        <v>5.0999999999999997E-2</v>
      </c>
      <c r="U2676">
        <v>4.3999999999999997E-2</v>
      </c>
      <c r="V2676">
        <v>4.3999999999999997E-2</v>
      </c>
      <c r="W2676" t="s">
        <v>148</v>
      </c>
      <c r="X2676" t="s">
        <v>190</v>
      </c>
      <c r="Y2676" t="s">
        <v>89</v>
      </c>
      <c r="Z2676" t="s">
        <v>207</v>
      </c>
    </row>
    <row r="2677" spans="1:26" x14ac:dyDescent="0.25">
      <c r="A2677" s="147">
        <v>3534</v>
      </c>
      <c r="B2677" s="25">
        <v>43044</v>
      </c>
      <c r="C2677" t="s">
        <v>619</v>
      </c>
      <c r="D2677">
        <v>76.8</v>
      </c>
      <c r="E2677">
        <v>99</v>
      </c>
      <c r="F2677" t="s">
        <v>193</v>
      </c>
      <c r="G2677">
        <v>625212</v>
      </c>
      <c r="H2677">
        <v>13160</v>
      </c>
      <c r="I2677">
        <v>20.9</v>
      </c>
      <c r="J2677">
        <v>86</v>
      </c>
      <c r="K2677">
        <v>86</v>
      </c>
      <c r="L2677">
        <v>19.399999999999999</v>
      </c>
      <c r="M2677">
        <v>0.9377070907886017</v>
      </c>
      <c r="N2677">
        <v>5.1852</v>
      </c>
      <c r="O2677">
        <v>5.2986000000000004</v>
      </c>
      <c r="P2677">
        <v>0.97099999999999997</v>
      </c>
      <c r="Q2677">
        <v>1.022</v>
      </c>
      <c r="R2677">
        <v>5.2346000000000004</v>
      </c>
      <c r="S2677">
        <v>9.8000000000000004E-2</v>
      </c>
      <c r="T2677">
        <v>0.10100000000000001</v>
      </c>
      <c r="U2677">
        <v>9.2999999999999999E-2</v>
      </c>
      <c r="V2677">
        <v>9.2999999999999999E-2</v>
      </c>
      <c r="W2677" t="s">
        <v>148</v>
      </c>
      <c r="X2677" t="s">
        <v>190</v>
      </c>
      <c r="Y2677" t="s">
        <v>89</v>
      </c>
      <c r="Z2677" t="s">
        <v>198</v>
      </c>
    </row>
    <row r="2678" spans="1:26" x14ac:dyDescent="0.25">
      <c r="A2678" s="147">
        <v>3533</v>
      </c>
      <c r="B2678" s="25">
        <v>43044</v>
      </c>
      <c r="C2678" t="s">
        <v>620</v>
      </c>
      <c r="D2678">
        <v>76.8</v>
      </c>
      <c r="E2678">
        <v>99</v>
      </c>
      <c r="F2678" t="s">
        <v>193</v>
      </c>
      <c r="G2678">
        <v>625212</v>
      </c>
      <c r="H2678">
        <v>13160</v>
      </c>
      <c r="I2678">
        <v>20.9</v>
      </c>
      <c r="J2678">
        <v>86</v>
      </c>
      <c r="K2678">
        <v>86</v>
      </c>
      <c r="L2678">
        <v>19.399999999999999</v>
      </c>
      <c r="M2678">
        <v>0.9377070907886017</v>
      </c>
      <c r="N2678">
        <v>5.1292999999999997</v>
      </c>
      <c r="O2678">
        <v>5.1866000000000003</v>
      </c>
      <c r="P2678">
        <v>1.0389999999999999</v>
      </c>
      <c r="Q2678">
        <v>0.99099999999999999</v>
      </c>
      <c r="R2678">
        <v>5.2346000000000004</v>
      </c>
      <c r="S2678">
        <v>0.106</v>
      </c>
      <c r="T2678">
        <v>0.1</v>
      </c>
      <c r="U2678">
        <v>9.7000000000000003E-2</v>
      </c>
      <c r="V2678">
        <v>9.7000000000000003E-2</v>
      </c>
      <c r="W2678" t="s">
        <v>148</v>
      </c>
      <c r="X2678" t="s">
        <v>190</v>
      </c>
      <c r="Y2678" t="s">
        <v>89</v>
      </c>
      <c r="Z2678" t="s">
        <v>198</v>
      </c>
    </row>
    <row r="2679" spans="1:26" x14ac:dyDescent="0.25">
      <c r="A2679" s="147">
        <v>3532</v>
      </c>
      <c r="B2679" s="25">
        <v>43044</v>
      </c>
      <c r="C2679" t="s">
        <v>460</v>
      </c>
      <c r="D2679">
        <v>76.8</v>
      </c>
      <c r="E2679">
        <v>99</v>
      </c>
      <c r="F2679" t="s">
        <v>187</v>
      </c>
      <c r="G2679">
        <v>916148</v>
      </c>
      <c r="H2679">
        <v>13160</v>
      </c>
      <c r="I2679">
        <v>35.200000000000003</v>
      </c>
      <c r="J2679">
        <v>79</v>
      </c>
      <c r="K2679">
        <v>79</v>
      </c>
      <c r="L2679">
        <v>33.5</v>
      </c>
      <c r="M2679">
        <v>0.85757575757575755</v>
      </c>
      <c r="N2679">
        <v>5.2472000000000003</v>
      </c>
      <c r="O2679">
        <v>5.1143000000000001</v>
      </c>
      <c r="P2679">
        <v>0.49099999999999999</v>
      </c>
      <c r="Q2679">
        <v>0.51800000000000002</v>
      </c>
      <c r="R2679">
        <v>5.2346000000000004</v>
      </c>
      <c r="S2679">
        <v>4.9000000000000002E-2</v>
      </c>
      <c r="T2679">
        <v>5.2999999999999999E-2</v>
      </c>
      <c r="U2679">
        <v>4.3999999999999997E-2</v>
      </c>
      <c r="V2679">
        <v>4.3999999999999997E-2</v>
      </c>
      <c r="W2679" t="s">
        <v>148</v>
      </c>
      <c r="X2679" t="s">
        <v>190</v>
      </c>
      <c r="Y2679" t="s">
        <v>89</v>
      </c>
      <c r="Z2679" t="s">
        <v>207</v>
      </c>
    </row>
    <row r="2680" spans="1:26" x14ac:dyDescent="0.25">
      <c r="A2680" s="147">
        <v>3531</v>
      </c>
      <c r="B2680" s="25">
        <v>43044</v>
      </c>
      <c r="C2680" t="s">
        <v>262</v>
      </c>
      <c r="D2680">
        <v>76.8</v>
      </c>
      <c r="E2680">
        <v>99</v>
      </c>
      <c r="F2680" t="s">
        <v>187</v>
      </c>
      <c r="G2680">
        <v>916148</v>
      </c>
      <c r="H2680">
        <v>13160</v>
      </c>
      <c r="I2680">
        <v>35</v>
      </c>
      <c r="J2680">
        <v>77</v>
      </c>
      <c r="K2680">
        <v>77</v>
      </c>
      <c r="L2680">
        <v>33.5</v>
      </c>
      <c r="M2680">
        <v>0.85757575757575755</v>
      </c>
      <c r="N2680">
        <v>5.1435000000000004</v>
      </c>
      <c r="O2680">
        <v>5.2018000000000004</v>
      </c>
      <c r="P2680">
        <v>0.73699999999999999</v>
      </c>
      <c r="Q2680">
        <v>0.745</v>
      </c>
      <c r="R2680">
        <v>5.2346000000000004</v>
      </c>
      <c r="S2680">
        <v>7.4999999999999997E-2</v>
      </c>
      <c r="T2680">
        <v>7.4999999999999997E-2</v>
      </c>
      <c r="U2680">
        <v>6.4000000000000001E-2</v>
      </c>
      <c r="V2680">
        <v>6.4000000000000001E-2</v>
      </c>
      <c r="W2680" t="s">
        <v>148</v>
      </c>
      <c r="X2680" t="s">
        <v>190</v>
      </c>
      <c r="Y2680" t="s">
        <v>89</v>
      </c>
      <c r="Z2680" t="s">
        <v>207</v>
      </c>
    </row>
    <row r="2681" spans="1:26" x14ac:dyDescent="0.25">
      <c r="A2681" s="147">
        <v>3530</v>
      </c>
      <c r="B2681" s="25">
        <v>43043</v>
      </c>
      <c r="C2681" t="s">
        <v>801</v>
      </c>
      <c r="D2681">
        <v>65.8</v>
      </c>
      <c r="E2681">
        <v>43</v>
      </c>
      <c r="F2681" t="s">
        <v>291</v>
      </c>
      <c r="G2681">
        <v>521333</v>
      </c>
      <c r="H2681">
        <v>13160</v>
      </c>
      <c r="I2681">
        <v>16.600000000000001</v>
      </c>
      <c r="J2681">
        <v>115</v>
      </c>
      <c r="K2681">
        <v>115</v>
      </c>
      <c r="L2681">
        <v>13.8</v>
      </c>
      <c r="M2681">
        <v>0.97384721266345486</v>
      </c>
      <c r="N2681">
        <v>2.5516000000000001</v>
      </c>
      <c r="O2681">
        <v>2.1387</v>
      </c>
      <c r="P2681">
        <v>1.958</v>
      </c>
      <c r="Q2681">
        <v>1.6246160640678367</v>
      </c>
      <c r="R2681">
        <v>5.0945999999999998</v>
      </c>
      <c r="S2681">
        <v>0.39100000000000001</v>
      </c>
      <c r="T2681">
        <v>0.38700000000000001</v>
      </c>
      <c r="U2681">
        <v>0.379</v>
      </c>
      <c r="V2681">
        <v>0.379</v>
      </c>
      <c r="W2681" t="s">
        <v>148</v>
      </c>
      <c r="X2681" t="s">
        <v>190</v>
      </c>
      <c r="Y2681" t="s">
        <v>89</v>
      </c>
      <c r="Z2681" t="s">
        <v>198</v>
      </c>
    </row>
    <row r="2682" spans="1:26" x14ac:dyDescent="0.25">
      <c r="A2682" s="147">
        <v>3529</v>
      </c>
      <c r="B2682" s="25">
        <v>43043</v>
      </c>
      <c r="C2682" t="s">
        <v>339</v>
      </c>
      <c r="D2682">
        <v>65.900000000000006</v>
      </c>
      <c r="E2682">
        <v>43</v>
      </c>
      <c r="F2682" t="s">
        <v>291</v>
      </c>
      <c r="G2682">
        <v>521333</v>
      </c>
      <c r="H2682">
        <v>13160</v>
      </c>
      <c r="I2682">
        <v>16.600000000000001</v>
      </c>
      <c r="J2682">
        <v>115</v>
      </c>
      <c r="K2682">
        <v>115</v>
      </c>
      <c r="L2682">
        <v>13.8</v>
      </c>
      <c r="M2682">
        <v>0.97384721266345486</v>
      </c>
      <c r="N2682">
        <v>2.9127000000000001</v>
      </c>
      <c r="O2682">
        <v>2.4449999999999998</v>
      </c>
      <c r="P2682">
        <v>2.2810000000000001</v>
      </c>
      <c r="Q2682">
        <v>1.8720000000000001</v>
      </c>
      <c r="R2682">
        <v>5.0945999999999998</v>
      </c>
      <c r="S2682">
        <v>0.39900000000000002</v>
      </c>
      <c r="T2682">
        <v>0.39</v>
      </c>
      <c r="U2682">
        <v>0.38400000000000001</v>
      </c>
      <c r="V2682">
        <v>0.38400000000000001</v>
      </c>
      <c r="W2682" t="s">
        <v>148</v>
      </c>
      <c r="X2682" t="s">
        <v>190</v>
      </c>
      <c r="Y2682" t="s">
        <v>89</v>
      </c>
      <c r="Z2682" t="s">
        <v>198</v>
      </c>
    </row>
    <row r="2683" spans="1:26" x14ac:dyDescent="0.25">
      <c r="A2683" s="147">
        <v>3528</v>
      </c>
      <c r="B2683" s="25">
        <v>43043</v>
      </c>
      <c r="C2683" t="s">
        <v>533</v>
      </c>
      <c r="D2683">
        <v>65.900000000000006</v>
      </c>
      <c r="E2683">
        <v>43</v>
      </c>
      <c r="F2683" t="s">
        <v>291</v>
      </c>
      <c r="G2683">
        <v>521333</v>
      </c>
      <c r="H2683">
        <v>13160</v>
      </c>
      <c r="I2683">
        <v>16.600000000000001</v>
      </c>
      <c r="J2683">
        <v>115</v>
      </c>
      <c r="K2683">
        <v>115</v>
      </c>
      <c r="L2683">
        <v>13.8</v>
      </c>
      <c r="M2683">
        <v>0.97384721266345486</v>
      </c>
      <c r="N2683">
        <v>2.4310999999999998</v>
      </c>
      <c r="O2683">
        <v>2.1865999999999999</v>
      </c>
      <c r="P2683">
        <v>1.952</v>
      </c>
      <c r="Q2683">
        <v>1.7250000000000001</v>
      </c>
      <c r="R2683">
        <v>5.0945999999999998</v>
      </c>
      <c r="S2683">
        <v>0.40899999999999997</v>
      </c>
      <c r="T2683">
        <v>0.40200000000000002</v>
      </c>
      <c r="U2683">
        <v>0.39500000000000002</v>
      </c>
      <c r="V2683">
        <v>0.39500000000000002</v>
      </c>
      <c r="W2683" t="s">
        <v>148</v>
      </c>
      <c r="X2683" t="s">
        <v>190</v>
      </c>
      <c r="Y2683" t="s">
        <v>89</v>
      </c>
      <c r="Z2683" t="s">
        <v>198</v>
      </c>
    </row>
    <row r="2684" spans="1:26" x14ac:dyDescent="0.25">
      <c r="A2684" s="147">
        <v>3527</v>
      </c>
      <c r="B2684" s="25">
        <v>43043</v>
      </c>
      <c r="C2684" t="s">
        <v>541</v>
      </c>
      <c r="D2684">
        <v>75.599999999999994</v>
      </c>
      <c r="E2684">
        <v>91</v>
      </c>
      <c r="F2684" t="s">
        <v>291</v>
      </c>
      <c r="G2684">
        <v>521333</v>
      </c>
      <c r="H2684">
        <v>13160</v>
      </c>
      <c r="I2684">
        <v>16.600000000000001</v>
      </c>
      <c r="J2684">
        <v>115</v>
      </c>
      <c r="K2684">
        <v>115</v>
      </c>
      <c r="L2684">
        <v>13.8</v>
      </c>
      <c r="M2684">
        <v>0.97384721266345486</v>
      </c>
      <c r="N2684">
        <v>2.7534000000000001</v>
      </c>
      <c r="O2684">
        <v>2.4213</v>
      </c>
      <c r="P2684">
        <v>2.1349999999999998</v>
      </c>
      <c r="Q2684">
        <v>1.877</v>
      </c>
      <c r="R2684">
        <v>5.0945999999999998</v>
      </c>
      <c r="S2684">
        <v>0.39500000000000002</v>
      </c>
      <c r="T2684">
        <v>0.39500000000000002</v>
      </c>
      <c r="U2684">
        <v>0.38500000000000001</v>
      </c>
      <c r="V2684">
        <v>0.38500000000000001</v>
      </c>
      <c r="W2684" t="s">
        <v>148</v>
      </c>
      <c r="X2684" t="s">
        <v>190</v>
      </c>
      <c r="Y2684" t="s">
        <v>89</v>
      </c>
      <c r="Z2684" t="s">
        <v>198</v>
      </c>
    </row>
    <row r="2685" spans="1:26" x14ac:dyDescent="0.25">
      <c r="A2685" s="147">
        <v>3526</v>
      </c>
      <c r="B2685" s="25">
        <v>43043</v>
      </c>
      <c r="C2685" t="s">
        <v>918</v>
      </c>
      <c r="D2685">
        <v>75.599999999999994</v>
      </c>
      <c r="E2685">
        <v>92</v>
      </c>
      <c r="F2685" t="s">
        <v>291</v>
      </c>
      <c r="G2685">
        <v>521333</v>
      </c>
      <c r="H2685">
        <v>13160</v>
      </c>
      <c r="I2685">
        <v>16.600000000000001</v>
      </c>
      <c r="J2685">
        <v>115</v>
      </c>
      <c r="K2685">
        <v>115</v>
      </c>
      <c r="L2685">
        <v>13.8</v>
      </c>
      <c r="M2685">
        <v>0.97384721266345486</v>
      </c>
      <c r="N2685">
        <v>2.3595000000000002</v>
      </c>
      <c r="O2685">
        <v>2.4102000000000001</v>
      </c>
      <c r="P2685">
        <v>1.8620000000000001</v>
      </c>
      <c r="Q2685">
        <v>1.8919999999999999</v>
      </c>
      <c r="R2685">
        <v>5.0945999999999998</v>
      </c>
      <c r="S2685">
        <v>0.40200000000000002</v>
      </c>
      <c r="T2685">
        <v>0.4</v>
      </c>
      <c r="U2685">
        <v>0.39100000000000001</v>
      </c>
      <c r="V2685">
        <v>0.39100000000000001</v>
      </c>
      <c r="W2685" t="s">
        <v>148</v>
      </c>
      <c r="X2685" t="s">
        <v>190</v>
      </c>
      <c r="Y2685" t="s">
        <v>89</v>
      </c>
      <c r="Z2685" t="s">
        <v>198</v>
      </c>
    </row>
    <row r="2686" spans="1:26" x14ac:dyDescent="0.25">
      <c r="A2686" s="147">
        <v>3525</v>
      </c>
      <c r="B2686" s="25">
        <v>43043</v>
      </c>
      <c r="C2686" t="s">
        <v>936</v>
      </c>
      <c r="D2686">
        <v>75.7</v>
      </c>
      <c r="E2686">
        <v>97</v>
      </c>
      <c r="F2686" t="s">
        <v>291</v>
      </c>
      <c r="G2686">
        <v>521333</v>
      </c>
      <c r="H2686">
        <v>13160</v>
      </c>
      <c r="I2686">
        <v>16.600000000000001</v>
      </c>
      <c r="J2686">
        <v>115</v>
      </c>
      <c r="K2686">
        <v>115</v>
      </c>
      <c r="L2686">
        <v>13.8</v>
      </c>
      <c r="M2686">
        <v>0.97384721266345486</v>
      </c>
      <c r="N2686">
        <v>2.5463</v>
      </c>
      <c r="O2686">
        <v>2.8166000000000002</v>
      </c>
      <c r="P2686">
        <v>2.0790000000000002</v>
      </c>
      <c r="Q2686">
        <v>2.3159999999999998</v>
      </c>
      <c r="R2686">
        <v>5.0945999999999998</v>
      </c>
      <c r="S2686">
        <v>0.41599999999999998</v>
      </c>
      <c r="T2686">
        <v>0.41899999999999998</v>
      </c>
      <c r="U2686">
        <v>0.40699999999999997</v>
      </c>
      <c r="V2686">
        <v>0.40699999999999997</v>
      </c>
      <c r="W2686">
        <v>0</v>
      </c>
      <c r="X2686">
        <v>0</v>
      </c>
      <c r="Y2686" t="s">
        <v>89</v>
      </c>
      <c r="Z2686" t="s">
        <v>198</v>
      </c>
    </row>
    <row r="2687" spans="1:26" x14ac:dyDescent="0.25">
      <c r="A2687" s="147">
        <v>3524</v>
      </c>
      <c r="B2687" s="25">
        <v>43043</v>
      </c>
      <c r="C2687" t="s">
        <v>935</v>
      </c>
      <c r="D2687">
        <v>75.599999999999994</v>
      </c>
      <c r="E2687">
        <v>92</v>
      </c>
      <c r="F2687" t="s">
        <v>291</v>
      </c>
      <c r="G2687">
        <v>521333</v>
      </c>
      <c r="H2687">
        <v>13160</v>
      </c>
      <c r="I2687">
        <v>16.600000000000001</v>
      </c>
      <c r="J2687">
        <v>115</v>
      </c>
      <c r="K2687">
        <v>115</v>
      </c>
      <c r="L2687">
        <v>13.8</v>
      </c>
      <c r="M2687">
        <v>0.97384721266345486</v>
      </c>
      <c r="N2687">
        <v>2.5409999999999999</v>
      </c>
      <c r="O2687">
        <v>2.5076999999999998</v>
      </c>
      <c r="P2687">
        <v>2.0550000000000002</v>
      </c>
      <c r="Q2687">
        <v>2.0230000000000001</v>
      </c>
      <c r="R2687">
        <v>5.0945999999999998</v>
      </c>
      <c r="S2687">
        <v>0.41199999999999998</v>
      </c>
      <c r="T2687">
        <v>0.41099999999999998</v>
      </c>
      <c r="U2687">
        <v>0.40100000000000002</v>
      </c>
      <c r="V2687">
        <v>0.40100000000000002</v>
      </c>
      <c r="W2687" t="s">
        <v>148</v>
      </c>
      <c r="X2687" t="s">
        <v>190</v>
      </c>
      <c r="Y2687" t="s">
        <v>89</v>
      </c>
      <c r="Z2687" t="s">
        <v>198</v>
      </c>
    </row>
    <row r="2688" spans="1:26" x14ac:dyDescent="0.25">
      <c r="A2688" s="147">
        <v>3521</v>
      </c>
      <c r="B2688" s="25">
        <v>43043</v>
      </c>
      <c r="C2688" t="s">
        <v>934</v>
      </c>
      <c r="D2688">
        <v>75.599999999999994</v>
      </c>
      <c r="E2688">
        <v>92</v>
      </c>
      <c r="F2688" t="s">
        <v>291</v>
      </c>
      <c r="G2688">
        <v>521333</v>
      </c>
      <c r="H2688">
        <v>13160</v>
      </c>
      <c r="I2688">
        <v>16.600000000000001</v>
      </c>
      <c r="J2688">
        <v>115</v>
      </c>
      <c r="K2688">
        <v>115</v>
      </c>
      <c r="L2688">
        <v>13.8</v>
      </c>
      <c r="M2688">
        <v>0.97384721266345486</v>
      </c>
      <c r="N2688">
        <v>2.6514000000000002</v>
      </c>
      <c r="O2688">
        <v>2.7324999999999999</v>
      </c>
      <c r="P2688">
        <v>2.113</v>
      </c>
      <c r="Q2688">
        <v>2.194</v>
      </c>
      <c r="R2688">
        <v>5.0945999999999998</v>
      </c>
      <c r="S2688">
        <v>0.40600000000000003</v>
      </c>
      <c r="T2688">
        <v>0.40899999999999997</v>
      </c>
      <c r="U2688">
        <v>0.39700000000000002</v>
      </c>
      <c r="V2688">
        <v>0.39700000000000002</v>
      </c>
      <c r="W2688" t="s">
        <v>148</v>
      </c>
      <c r="X2688" t="s">
        <v>190</v>
      </c>
      <c r="Y2688" t="s">
        <v>89</v>
      </c>
      <c r="Z2688" t="s">
        <v>198</v>
      </c>
    </row>
    <row r="2689" spans="1:26" x14ac:dyDescent="0.25">
      <c r="A2689" s="147">
        <v>3523</v>
      </c>
      <c r="B2689" s="25">
        <v>43043</v>
      </c>
      <c r="C2689" t="s">
        <v>669</v>
      </c>
      <c r="D2689">
        <v>75.599999999999994</v>
      </c>
      <c r="E2689">
        <v>92</v>
      </c>
      <c r="F2689" t="s">
        <v>187</v>
      </c>
      <c r="G2689">
        <v>916148</v>
      </c>
      <c r="H2689">
        <v>13160</v>
      </c>
      <c r="I2689">
        <v>35.799999999999997</v>
      </c>
      <c r="J2689">
        <v>78.5</v>
      </c>
      <c r="K2689">
        <v>78.5</v>
      </c>
      <c r="L2689">
        <v>34.1</v>
      </c>
      <c r="M2689">
        <v>0.85446859903381644</v>
      </c>
      <c r="N2689">
        <v>5.1197999999999997</v>
      </c>
      <c r="O2689">
        <v>5.1966000000000001</v>
      </c>
      <c r="P2689">
        <v>2.3820000000000001</v>
      </c>
      <c r="Q2689">
        <v>2.387</v>
      </c>
      <c r="R2689">
        <v>5.0945999999999998</v>
      </c>
      <c r="S2689">
        <v>0.23699999999999999</v>
      </c>
      <c r="T2689">
        <v>0.23400000000000001</v>
      </c>
      <c r="U2689">
        <v>0.20100000000000001</v>
      </c>
      <c r="V2689">
        <v>0.20100000000000001</v>
      </c>
      <c r="W2689" t="s">
        <v>148</v>
      </c>
      <c r="X2689" t="s">
        <v>190</v>
      </c>
      <c r="Y2689" t="s">
        <v>89</v>
      </c>
      <c r="Z2689" t="s">
        <v>207</v>
      </c>
    </row>
    <row r="2690" spans="1:26" x14ac:dyDescent="0.25">
      <c r="A2690" s="147">
        <v>3522</v>
      </c>
      <c r="B2690" s="25">
        <v>43043</v>
      </c>
      <c r="C2690" t="s">
        <v>372</v>
      </c>
      <c r="D2690">
        <v>75.599999999999994</v>
      </c>
      <c r="E2690">
        <v>92</v>
      </c>
      <c r="F2690" t="s">
        <v>187</v>
      </c>
      <c r="G2690">
        <v>916148</v>
      </c>
      <c r="H2690">
        <v>13160</v>
      </c>
      <c r="I2690">
        <v>35.4</v>
      </c>
      <c r="J2690">
        <v>80.5</v>
      </c>
      <c r="K2690">
        <v>80.5</v>
      </c>
      <c r="L2690">
        <v>33.6</v>
      </c>
      <c r="M2690">
        <v>0.85705632949727439</v>
      </c>
      <c r="N2690">
        <v>5.1264000000000003</v>
      </c>
      <c r="O2690">
        <v>5.1437999999999997</v>
      </c>
      <c r="P2690">
        <v>0.27200000000000002</v>
      </c>
      <c r="Q2690">
        <v>0.34300000000000003</v>
      </c>
      <c r="R2690">
        <v>5.0945999999999998</v>
      </c>
      <c r="S2690">
        <v>2.7E-2</v>
      </c>
      <c r="T2690">
        <v>3.4000000000000002E-2</v>
      </c>
      <c r="U2690">
        <v>2.5999999999999999E-2</v>
      </c>
      <c r="V2690">
        <v>2.5999999999999999E-2</v>
      </c>
      <c r="W2690" t="s">
        <v>148</v>
      </c>
      <c r="X2690" t="s">
        <v>190</v>
      </c>
      <c r="Y2690" t="s">
        <v>89</v>
      </c>
      <c r="Z2690" t="s">
        <v>207</v>
      </c>
    </row>
    <row r="2691" spans="1:26" x14ac:dyDescent="0.25">
      <c r="A2691" s="147">
        <v>3520</v>
      </c>
      <c r="B2691" s="25">
        <v>43043</v>
      </c>
      <c r="C2691" t="s">
        <v>301</v>
      </c>
      <c r="D2691">
        <v>75.599999999999994</v>
      </c>
      <c r="E2691">
        <v>92</v>
      </c>
      <c r="F2691" t="s">
        <v>187</v>
      </c>
      <c r="G2691">
        <v>916148</v>
      </c>
      <c r="H2691">
        <v>13160</v>
      </c>
      <c r="I2691">
        <v>34.299999999999997</v>
      </c>
      <c r="J2691">
        <v>79</v>
      </c>
      <c r="K2691">
        <v>79</v>
      </c>
      <c r="L2691">
        <v>32.6</v>
      </c>
      <c r="M2691">
        <v>0.86227909811090797</v>
      </c>
      <c r="N2691">
        <v>5.2084999999999999</v>
      </c>
      <c r="O2691">
        <v>5.2436999999999996</v>
      </c>
      <c r="P2691">
        <v>0.38800000000000001</v>
      </c>
      <c r="Q2691">
        <v>0.432</v>
      </c>
      <c r="R2691">
        <v>5.0945999999999998</v>
      </c>
      <c r="S2691">
        <v>3.7999999999999999E-2</v>
      </c>
      <c r="T2691">
        <v>4.2000000000000003E-2</v>
      </c>
      <c r="U2691">
        <v>3.4000000000000002E-2</v>
      </c>
      <c r="V2691">
        <v>3.4000000000000002E-2</v>
      </c>
      <c r="W2691" t="s">
        <v>148</v>
      </c>
      <c r="X2691" t="s">
        <v>190</v>
      </c>
      <c r="Y2691" t="s">
        <v>89</v>
      </c>
      <c r="Z2691" t="s">
        <v>207</v>
      </c>
    </row>
    <row r="2692" spans="1:26" x14ac:dyDescent="0.25">
      <c r="A2692" s="147">
        <v>3519</v>
      </c>
      <c r="B2692" s="25">
        <v>43043</v>
      </c>
      <c r="C2692" t="s">
        <v>210</v>
      </c>
      <c r="D2692">
        <v>75.599999999999994</v>
      </c>
      <c r="E2692">
        <v>92</v>
      </c>
      <c r="F2692" t="s">
        <v>187</v>
      </c>
      <c r="G2692">
        <v>916148</v>
      </c>
      <c r="H2692">
        <v>13160</v>
      </c>
      <c r="I2692">
        <v>34.799999999999997</v>
      </c>
      <c r="J2692">
        <v>81.5</v>
      </c>
      <c r="K2692">
        <v>81.5</v>
      </c>
      <c r="L2692">
        <v>32.9</v>
      </c>
      <c r="M2692">
        <v>0.86070559610705588</v>
      </c>
      <c r="N2692">
        <v>5.17</v>
      </c>
      <c r="O2692">
        <v>5.0994999999999999</v>
      </c>
      <c r="P2692">
        <v>0.36499999999999999</v>
      </c>
      <c r="Q2692">
        <v>0.36</v>
      </c>
      <c r="R2692">
        <v>5.0945999999999998</v>
      </c>
      <c r="S2692">
        <v>3.5999999999999997E-2</v>
      </c>
      <c r="T2692">
        <v>3.5999999999999997E-2</v>
      </c>
      <c r="U2692">
        <v>3.1E-2</v>
      </c>
      <c r="V2692">
        <v>3.1E-2</v>
      </c>
      <c r="W2692" t="s">
        <v>148</v>
      </c>
      <c r="X2692" t="s">
        <v>190</v>
      </c>
      <c r="Y2692" t="s">
        <v>89</v>
      </c>
      <c r="Z2692" t="s">
        <v>207</v>
      </c>
    </row>
    <row r="2693" spans="1:26" x14ac:dyDescent="0.25">
      <c r="A2693" s="147">
        <v>3518</v>
      </c>
      <c r="B2693" s="25">
        <v>43043</v>
      </c>
      <c r="C2693" t="s">
        <v>786</v>
      </c>
      <c r="D2693">
        <v>75.599999999999994</v>
      </c>
      <c r="E2693">
        <v>92</v>
      </c>
      <c r="F2693" t="s">
        <v>187</v>
      </c>
      <c r="G2693">
        <v>916148</v>
      </c>
      <c r="H2693">
        <v>13160</v>
      </c>
      <c r="I2693">
        <v>34.700000000000003</v>
      </c>
      <c r="J2693">
        <v>79</v>
      </c>
      <c r="K2693">
        <v>79</v>
      </c>
      <c r="L2693">
        <v>33</v>
      </c>
      <c r="M2693">
        <v>0.86018237082066873</v>
      </c>
      <c r="N2693">
        <v>5.1143000000000001</v>
      </c>
      <c r="O2693">
        <v>5.0762</v>
      </c>
      <c r="P2693">
        <v>0.36099999999999999</v>
      </c>
      <c r="Q2693">
        <v>0.34899999999999998</v>
      </c>
      <c r="R2693">
        <v>5.0945999999999998</v>
      </c>
      <c r="S2693">
        <v>3.5999999999999997E-2</v>
      </c>
      <c r="T2693">
        <v>3.5000000000000003E-2</v>
      </c>
      <c r="U2693">
        <v>3.1E-2</v>
      </c>
      <c r="V2693">
        <v>3.1E-2</v>
      </c>
      <c r="W2693" t="s">
        <v>148</v>
      </c>
      <c r="X2693" t="s">
        <v>190</v>
      </c>
      <c r="Y2693" t="s">
        <v>89</v>
      </c>
      <c r="Z2693" t="s">
        <v>207</v>
      </c>
    </row>
    <row r="2694" spans="1:26" x14ac:dyDescent="0.25">
      <c r="A2694" s="147">
        <v>3517</v>
      </c>
      <c r="B2694" s="25">
        <v>43043</v>
      </c>
      <c r="C2694" t="s">
        <v>233</v>
      </c>
      <c r="D2694">
        <v>75.599999999999994</v>
      </c>
      <c r="E2694">
        <v>92</v>
      </c>
      <c r="F2694" t="s">
        <v>193</v>
      </c>
      <c r="G2694">
        <v>625212</v>
      </c>
      <c r="H2694">
        <v>13160</v>
      </c>
      <c r="I2694">
        <v>22.5</v>
      </c>
      <c r="J2694">
        <v>114.5</v>
      </c>
      <c r="K2694">
        <v>114.5</v>
      </c>
      <c r="L2694">
        <v>19.3</v>
      </c>
      <c r="M2694">
        <v>0.93832891246684347</v>
      </c>
      <c r="N2694">
        <v>5.1833</v>
      </c>
      <c r="O2694">
        <v>5.3213999999999997</v>
      </c>
      <c r="P2694">
        <v>1.0069999999999999</v>
      </c>
      <c r="Q2694">
        <v>1.002</v>
      </c>
      <c r="R2694">
        <v>5.0945999999999998</v>
      </c>
      <c r="S2694">
        <v>9.9000000000000005E-2</v>
      </c>
      <c r="T2694">
        <v>9.6000000000000002E-2</v>
      </c>
      <c r="U2694">
        <v>9.0999999999999998E-2</v>
      </c>
      <c r="V2694">
        <v>9.0999999999999998E-2</v>
      </c>
      <c r="W2694" t="s">
        <v>148</v>
      </c>
      <c r="X2694" t="s">
        <v>190</v>
      </c>
      <c r="Y2694" t="s">
        <v>89</v>
      </c>
      <c r="Z2694" t="s">
        <v>198</v>
      </c>
    </row>
    <row r="2695" spans="1:26" x14ac:dyDescent="0.25">
      <c r="A2695" s="147">
        <v>3516</v>
      </c>
      <c r="B2695" s="25">
        <v>43043</v>
      </c>
      <c r="C2695" t="s">
        <v>350</v>
      </c>
      <c r="D2695">
        <v>75.599999999999994</v>
      </c>
      <c r="E2695">
        <v>92</v>
      </c>
      <c r="F2695" t="s">
        <v>193</v>
      </c>
      <c r="G2695">
        <v>625212</v>
      </c>
      <c r="H2695">
        <v>13160</v>
      </c>
      <c r="I2695">
        <v>22.5</v>
      </c>
      <c r="J2695">
        <v>114.5</v>
      </c>
      <c r="K2695">
        <v>114.5</v>
      </c>
      <c r="L2695">
        <v>19.3</v>
      </c>
      <c r="M2695">
        <v>0.93832891246684347</v>
      </c>
      <c r="N2695">
        <v>5.1485000000000003</v>
      </c>
      <c r="O2695">
        <v>5.2115999999999998</v>
      </c>
      <c r="P2695">
        <v>0.95</v>
      </c>
      <c r="Q2695">
        <v>0.96199999999999997</v>
      </c>
      <c r="R2695">
        <v>5.0945999999999998</v>
      </c>
      <c r="S2695">
        <v>9.4E-2</v>
      </c>
      <c r="T2695">
        <v>9.4E-2</v>
      </c>
      <c r="U2695">
        <v>8.7999999999999995E-2</v>
      </c>
      <c r="V2695">
        <v>8.7999999999999995E-2</v>
      </c>
      <c r="W2695" t="s">
        <v>148</v>
      </c>
      <c r="X2695" t="s">
        <v>190</v>
      </c>
      <c r="Y2695" t="s">
        <v>89</v>
      </c>
      <c r="Z2695" t="s">
        <v>198</v>
      </c>
    </row>
    <row r="2696" spans="1:26" x14ac:dyDescent="0.25">
      <c r="A2696" s="147">
        <v>3515</v>
      </c>
      <c r="B2696" s="25">
        <v>43042</v>
      </c>
      <c r="C2696" t="s">
        <v>690</v>
      </c>
      <c r="D2696">
        <v>75.7</v>
      </c>
      <c r="E2696">
        <v>42</v>
      </c>
      <c r="F2696" t="s">
        <v>291</v>
      </c>
      <c r="G2696">
        <v>521333</v>
      </c>
      <c r="H2696">
        <v>13160</v>
      </c>
      <c r="I2696">
        <v>16.600000000000001</v>
      </c>
      <c r="J2696">
        <v>115</v>
      </c>
      <c r="K2696">
        <v>115</v>
      </c>
      <c r="L2696">
        <v>13.8</v>
      </c>
      <c r="M2696">
        <v>0.97384721266345486</v>
      </c>
      <c r="N2696">
        <v>2.4512999999999998</v>
      </c>
      <c r="O2696">
        <v>2.1143000000000001</v>
      </c>
      <c r="P2696">
        <v>2.1259999999999999</v>
      </c>
      <c r="Q2696">
        <v>1.788</v>
      </c>
      <c r="R2696">
        <v>5.0964</v>
      </c>
      <c r="S2696">
        <v>0.442</v>
      </c>
      <c r="T2696">
        <v>0.43099999999999999</v>
      </c>
      <c r="U2696">
        <v>0.42499999999999999</v>
      </c>
      <c r="V2696">
        <v>0.42499999999999999</v>
      </c>
      <c r="W2696" t="s">
        <v>148</v>
      </c>
      <c r="X2696" t="s">
        <v>190</v>
      </c>
      <c r="Y2696" t="s">
        <v>89</v>
      </c>
      <c r="Z2696" t="s">
        <v>198</v>
      </c>
    </row>
    <row r="2697" spans="1:26" x14ac:dyDescent="0.25">
      <c r="A2697" s="147">
        <v>3514</v>
      </c>
      <c r="B2697" s="25">
        <v>43042</v>
      </c>
      <c r="C2697" t="s">
        <v>926</v>
      </c>
      <c r="D2697">
        <v>75.7</v>
      </c>
      <c r="E2697">
        <v>42</v>
      </c>
      <c r="F2697" t="s">
        <v>291</v>
      </c>
      <c r="G2697">
        <v>521333</v>
      </c>
      <c r="H2697">
        <v>13160</v>
      </c>
      <c r="I2697">
        <v>16.600000000000001</v>
      </c>
      <c r="J2697">
        <v>115</v>
      </c>
      <c r="K2697">
        <v>115</v>
      </c>
      <c r="L2697">
        <v>13.8</v>
      </c>
      <c r="M2697">
        <v>0.97384721266345486</v>
      </c>
      <c r="N2697">
        <v>2.2818999999999998</v>
      </c>
      <c r="O2697">
        <v>2.6133999999999999</v>
      </c>
      <c r="P2697">
        <v>1.907</v>
      </c>
      <c r="Q2697">
        <v>2.1949999999999998</v>
      </c>
      <c r="R2697">
        <v>5.0964</v>
      </c>
      <c r="S2697">
        <v>0.42599999999999999</v>
      </c>
      <c r="T2697">
        <v>0.42799999999999999</v>
      </c>
      <c r="U2697">
        <v>0.41599999999999998</v>
      </c>
      <c r="V2697">
        <v>0.41599999999999998</v>
      </c>
      <c r="W2697" t="s">
        <v>148</v>
      </c>
      <c r="X2697" t="s">
        <v>190</v>
      </c>
      <c r="Y2697" t="s">
        <v>89</v>
      </c>
      <c r="Z2697" t="s">
        <v>198</v>
      </c>
    </row>
    <row r="2698" spans="1:26" x14ac:dyDescent="0.25">
      <c r="A2698" s="147">
        <v>3513</v>
      </c>
      <c r="B2698" s="25">
        <v>43042</v>
      </c>
      <c r="C2698" t="s">
        <v>933</v>
      </c>
      <c r="D2698">
        <v>75.7</v>
      </c>
      <c r="E2698">
        <v>42</v>
      </c>
      <c r="F2698" t="s">
        <v>291</v>
      </c>
      <c r="G2698">
        <v>521333</v>
      </c>
      <c r="H2698">
        <v>13160</v>
      </c>
      <c r="I2698">
        <v>16.600000000000001</v>
      </c>
      <c r="J2698">
        <v>115</v>
      </c>
      <c r="K2698">
        <v>115</v>
      </c>
      <c r="L2698">
        <v>13.8</v>
      </c>
      <c r="M2698">
        <v>0.97384721266345486</v>
      </c>
      <c r="N2698">
        <v>2.6972999999999998</v>
      </c>
      <c r="O2698">
        <v>2.5888</v>
      </c>
      <c r="P2698">
        <v>2.1859999999999999</v>
      </c>
      <c r="Q2698">
        <v>2.1389999999999998</v>
      </c>
      <c r="R2698">
        <v>5.0964</v>
      </c>
      <c r="S2698">
        <v>0.41299999999999998</v>
      </c>
      <c r="T2698">
        <v>0.42099999999999999</v>
      </c>
      <c r="U2698">
        <v>0.40600000000000003</v>
      </c>
      <c r="V2698">
        <v>0.40600000000000003</v>
      </c>
      <c r="W2698">
        <v>0</v>
      </c>
      <c r="X2698">
        <v>0</v>
      </c>
      <c r="Y2698" t="s">
        <v>89</v>
      </c>
      <c r="Z2698" t="s">
        <v>198</v>
      </c>
    </row>
    <row r="2699" spans="1:26" x14ac:dyDescent="0.25">
      <c r="A2699" s="147">
        <v>3512</v>
      </c>
      <c r="B2699" s="25">
        <v>43042</v>
      </c>
      <c r="C2699" t="s">
        <v>927</v>
      </c>
      <c r="D2699">
        <v>77</v>
      </c>
      <c r="E2699">
        <v>45</v>
      </c>
      <c r="F2699" t="s">
        <v>291</v>
      </c>
      <c r="G2699">
        <v>521333</v>
      </c>
      <c r="H2699">
        <v>13160</v>
      </c>
      <c r="I2699">
        <v>16.7</v>
      </c>
      <c r="J2699">
        <v>115</v>
      </c>
      <c r="K2699">
        <v>115</v>
      </c>
      <c r="L2699">
        <v>13.8</v>
      </c>
      <c r="M2699">
        <v>0.97384721266345486</v>
      </c>
      <c r="N2699">
        <v>2.3090999999999999</v>
      </c>
      <c r="O2699">
        <v>2.2713999999999999</v>
      </c>
      <c r="P2699">
        <v>2.7229999999999999</v>
      </c>
      <c r="Q2699">
        <v>2.661</v>
      </c>
      <c r="R2699">
        <v>5.0964</v>
      </c>
      <c r="S2699">
        <v>0.60099999999999998</v>
      </c>
      <c r="T2699">
        <v>0.59699999999999998</v>
      </c>
      <c r="U2699">
        <v>0.58299999999999996</v>
      </c>
      <c r="V2699">
        <v>0.58299999999999996</v>
      </c>
      <c r="W2699" t="s">
        <v>148</v>
      </c>
      <c r="X2699" t="s">
        <v>189</v>
      </c>
      <c r="Y2699" t="s">
        <v>89</v>
      </c>
      <c r="Z2699" t="s">
        <v>198</v>
      </c>
    </row>
    <row r="2700" spans="1:26" x14ac:dyDescent="0.25">
      <c r="A2700" s="147">
        <v>3511</v>
      </c>
      <c r="B2700" s="25">
        <v>43042</v>
      </c>
      <c r="C2700" t="s">
        <v>918</v>
      </c>
      <c r="D2700">
        <v>77</v>
      </c>
      <c r="E2700">
        <v>45</v>
      </c>
      <c r="F2700" t="s">
        <v>291</v>
      </c>
      <c r="G2700">
        <v>521333</v>
      </c>
      <c r="H2700">
        <v>13160</v>
      </c>
      <c r="I2700">
        <v>16.7</v>
      </c>
      <c r="J2700">
        <v>115</v>
      </c>
      <c r="K2700">
        <v>115</v>
      </c>
      <c r="L2700">
        <v>13.8</v>
      </c>
      <c r="M2700">
        <v>0.97384721266345486</v>
      </c>
      <c r="N2700">
        <v>2.1476999999999999</v>
      </c>
      <c r="O2700">
        <v>2.2021000000000002</v>
      </c>
      <c r="P2700">
        <v>1.901</v>
      </c>
      <c r="Q2700">
        <v>1.9139999999999999</v>
      </c>
      <c r="R2700">
        <v>5.0964</v>
      </c>
      <c r="S2700">
        <v>0.45100000000000001</v>
      </c>
      <c r="T2700">
        <v>0.443</v>
      </c>
      <c r="U2700">
        <v>0.435</v>
      </c>
      <c r="V2700">
        <v>0.435</v>
      </c>
      <c r="W2700" t="s">
        <v>148</v>
      </c>
      <c r="X2700" t="s">
        <v>189</v>
      </c>
      <c r="Y2700" t="s">
        <v>89</v>
      </c>
      <c r="Z2700" t="s">
        <v>198</v>
      </c>
    </row>
    <row r="2701" spans="1:26" x14ac:dyDescent="0.25">
      <c r="A2701" s="147">
        <v>3510</v>
      </c>
      <c r="B2701" s="25">
        <v>43042</v>
      </c>
      <c r="C2701" t="s">
        <v>229</v>
      </c>
      <c r="D2701">
        <v>77</v>
      </c>
      <c r="E2701">
        <v>45</v>
      </c>
      <c r="F2701" t="s">
        <v>193</v>
      </c>
      <c r="G2701">
        <v>625212</v>
      </c>
      <c r="H2701">
        <v>13160</v>
      </c>
      <c r="I2701">
        <v>21.6</v>
      </c>
      <c r="J2701">
        <v>112</v>
      </c>
      <c r="K2701">
        <v>112</v>
      </c>
      <c r="L2701">
        <v>18.600000000000001</v>
      </c>
      <c r="M2701">
        <v>0.94270486342438375</v>
      </c>
      <c r="N2701">
        <v>4.9573</v>
      </c>
      <c r="O2701">
        <v>4.9025999999999996</v>
      </c>
      <c r="P2701">
        <v>0.438</v>
      </c>
      <c r="Q2701">
        <v>0.45200000000000001</v>
      </c>
      <c r="R2701">
        <v>5.0964</v>
      </c>
      <c r="S2701">
        <v>4.4999999999999998E-2</v>
      </c>
      <c r="T2701">
        <v>4.7E-2</v>
      </c>
      <c r="U2701">
        <v>4.2999999999999997E-2</v>
      </c>
      <c r="V2701">
        <v>4.2999999999999997E-2</v>
      </c>
      <c r="W2701" t="s">
        <v>148</v>
      </c>
      <c r="X2701" t="s">
        <v>189</v>
      </c>
      <c r="Y2701" t="s">
        <v>89</v>
      </c>
      <c r="Z2701" t="s">
        <v>198</v>
      </c>
    </row>
    <row r="2702" spans="1:26" x14ac:dyDescent="0.25">
      <c r="A2702" s="147">
        <v>3509</v>
      </c>
      <c r="B2702" s="25">
        <v>43042</v>
      </c>
      <c r="C2702" t="s">
        <v>634</v>
      </c>
      <c r="D2702">
        <v>77</v>
      </c>
      <c r="E2702">
        <v>45</v>
      </c>
      <c r="F2702" t="s">
        <v>193</v>
      </c>
      <c r="G2702">
        <v>625212</v>
      </c>
      <c r="H2702">
        <v>13160</v>
      </c>
      <c r="I2702">
        <v>21.6</v>
      </c>
      <c r="J2702">
        <v>112</v>
      </c>
      <c r="K2702">
        <v>112</v>
      </c>
      <c r="L2702">
        <v>18.600000000000001</v>
      </c>
      <c r="M2702">
        <v>0.94270486342438375</v>
      </c>
      <c r="N2702">
        <v>4.9249000000000001</v>
      </c>
      <c r="O2702">
        <v>4.7068000000000003</v>
      </c>
      <c r="P2702">
        <v>0.93700000000000006</v>
      </c>
      <c r="Q2702">
        <v>0.91400000000000003</v>
      </c>
      <c r="R2702">
        <v>5.0964</v>
      </c>
      <c r="S2702">
        <v>9.7000000000000003E-2</v>
      </c>
      <c r="T2702">
        <v>9.9000000000000005E-2</v>
      </c>
      <c r="U2702">
        <v>9.1999999999999998E-2</v>
      </c>
      <c r="V2702">
        <v>9.1999999999999998E-2</v>
      </c>
      <c r="W2702" t="s">
        <v>148</v>
      </c>
      <c r="X2702" t="s">
        <v>189</v>
      </c>
      <c r="Y2702" t="s">
        <v>89</v>
      </c>
      <c r="Z2702" t="s">
        <v>198</v>
      </c>
    </row>
    <row r="2703" spans="1:26" x14ac:dyDescent="0.25">
      <c r="A2703" s="147">
        <v>3508</v>
      </c>
      <c r="B2703" s="25">
        <v>43042</v>
      </c>
      <c r="C2703" t="s">
        <v>259</v>
      </c>
      <c r="D2703">
        <v>77</v>
      </c>
      <c r="E2703">
        <v>45</v>
      </c>
      <c r="F2703" t="s">
        <v>193</v>
      </c>
      <c r="G2703">
        <v>625212</v>
      </c>
      <c r="H2703">
        <v>13160</v>
      </c>
      <c r="I2703">
        <v>22.3</v>
      </c>
      <c r="J2703">
        <v>110</v>
      </c>
      <c r="K2703">
        <v>110</v>
      </c>
      <c r="L2703">
        <v>19.399999999999999</v>
      </c>
      <c r="M2703">
        <v>0.9377070907886017</v>
      </c>
      <c r="N2703">
        <v>5.0603999999999996</v>
      </c>
      <c r="O2703">
        <v>4.9372999999999996</v>
      </c>
      <c r="P2703">
        <v>0.80400000000000005</v>
      </c>
      <c r="Q2703">
        <v>0.76500000000000001</v>
      </c>
      <c r="R2703">
        <v>5.0964</v>
      </c>
      <c r="S2703">
        <v>8.1000000000000003E-2</v>
      </c>
      <c r="T2703">
        <v>7.9000000000000001E-2</v>
      </c>
      <c r="U2703">
        <v>7.4999999999999997E-2</v>
      </c>
      <c r="V2703">
        <v>7.4999999999999997E-2</v>
      </c>
      <c r="W2703" t="s">
        <v>148</v>
      </c>
      <c r="X2703" t="s">
        <v>189</v>
      </c>
      <c r="Y2703" t="s">
        <v>89</v>
      </c>
      <c r="Z2703" t="s">
        <v>198</v>
      </c>
    </row>
    <row r="2704" spans="1:26" x14ac:dyDescent="0.25">
      <c r="A2704" s="147">
        <v>3507</v>
      </c>
      <c r="B2704" s="25">
        <v>43042</v>
      </c>
      <c r="C2704" t="s">
        <v>214</v>
      </c>
      <c r="D2704">
        <v>77</v>
      </c>
      <c r="E2704">
        <v>45</v>
      </c>
      <c r="F2704" t="s">
        <v>193</v>
      </c>
      <c r="G2704">
        <v>625212</v>
      </c>
      <c r="H2704">
        <v>13160</v>
      </c>
      <c r="I2704">
        <v>22.3</v>
      </c>
      <c r="J2704">
        <v>110</v>
      </c>
      <c r="K2704">
        <v>110</v>
      </c>
      <c r="L2704">
        <v>19.399999999999999</v>
      </c>
      <c r="M2704">
        <v>0.9377070907886017</v>
      </c>
      <c r="N2704">
        <v>4.8562000000000003</v>
      </c>
      <c r="O2704">
        <v>4.9991000000000003</v>
      </c>
      <c r="P2704">
        <v>0.83899999999999997</v>
      </c>
      <c r="Q2704">
        <v>0.90200000000000002</v>
      </c>
      <c r="R2704">
        <v>5.0964</v>
      </c>
      <c r="S2704">
        <v>8.7999999999999995E-2</v>
      </c>
      <c r="T2704">
        <v>9.1999999999999998E-2</v>
      </c>
      <c r="U2704">
        <v>8.4000000000000005E-2</v>
      </c>
      <c r="V2704">
        <v>8.4000000000000005E-2</v>
      </c>
      <c r="W2704" t="s">
        <v>148</v>
      </c>
      <c r="X2704" t="s">
        <v>189</v>
      </c>
      <c r="Y2704" t="s">
        <v>89</v>
      </c>
      <c r="Z2704" t="s">
        <v>198</v>
      </c>
    </row>
    <row r="2705" spans="1:26" x14ac:dyDescent="0.25">
      <c r="A2705" s="147">
        <v>3506</v>
      </c>
      <c r="B2705" s="25">
        <v>43042</v>
      </c>
      <c r="C2705" t="s">
        <v>332</v>
      </c>
      <c r="D2705">
        <v>77</v>
      </c>
      <c r="E2705">
        <v>45</v>
      </c>
      <c r="F2705" t="s">
        <v>193</v>
      </c>
      <c r="G2705">
        <v>625212</v>
      </c>
      <c r="H2705">
        <v>13160</v>
      </c>
      <c r="I2705">
        <v>21.8</v>
      </c>
      <c r="J2705">
        <v>110</v>
      </c>
      <c r="K2705">
        <v>110</v>
      </c>
      <c r="L2705">
        <v>18.899999999999999</v>
      </c>
      <c r="M2705">
        <v>0.94082446808510634</v>
      </c>
      <c r="N2705">
        <v>4.9741</v>
      </c>
      <c r="O2705">
        <v>4.9008000000000003</v>
      </c>
      <c r="P2705">
        <v>0.72199999999999998</v>
      </c>
      <c r="Q2705">
        <v>0.71199999999999997</v>
      </c>
      <c r="R2705">
        <v>5.0964</v>
      </c>
      <c r="S2705">
        <v>7.3999999999999996E-2</v>
      </c>
      <c r="T2705">
        <v>7.3999999999999996E-2</v>
      </c>
      <c r="U2705">
        <v>7.0000000000000007E-2</v>
      </c>
      <c r="V2705">
        <v>7.0000000000000007E-2</v>
      </c>
      <c r="W2705" t="s">
        <v>148</v>
      </c>
      <c r="X2705" t="s">
        <v>189</v>
      </c>
      <c r="Y2705" t="s">
        <v>89</v>
      </c>
      <c r="Z2705" t="s">
        <v>198</v>
      </c>
    </row>
    <row r="2706" spans="1:26" x14ac:dyDescent="0.25">
      <c r="A2706" s="147">
        <v>3505</v>
      </c>
      <c r="B2706" s="25">
        <v>43042</v>
      </c>
      <c r="C2706" t="s">
        <v>541</v>
      </c>
      <c r="D2706">
        <v>77</v>
      </c>
      <c r="E2706">
        <v>45</v>
      </c>
      <c r="F2706" t="s">
        <v>291</v>
      </c>
      <c r="G2706">
        <v>521333</v>
      </c>
      <c r="H2706">
        <v>13160</v>
      </c>
      <c r="I2706">
        <v>16.5</v>
      </c>
      <c r="J2706">
        <v>110</v>
      </c>
      <c r="K2706">
        <v>110</v>
      </c>
      <c r="L2706">
        <v>13.9</v>
      </c>
      <c r="M2706">
        <v>0.97317744154057773</v>
      </c>
      <c r="N2706">
        <v>2.2000000000000002</v>
      </c>
      <c r="O2706">
        <v>2.1526999999999998</v>
      </c>
      <c r="P2706">
        <v>1.7569999999999999</v>
      </c>
      <c r="Q2706">
        <v>1.7190000000000001</v>
      </c>
      <c r="R2706">
        <v>5.0964</v>
      </c>
      <c r="S2706">
        <v>0.40699999999999997</v>
      </c>
      <c r="T2706">
        <v>0.40699999999999997</v>
      </c>
      <c r="U2706">
        <v>0.39600000000000002</v>
      </c>
      <c r="V2706">
        <v>0.39600000000000002</v>
      </c>
      <c r="W2706" t="s">
        <v>148</v>
      </c>
      <c r="X2706" t="s">
        <v>189</v>
      </c>
      <c r="Y2706" t="s">
        <v>89</v>
      </c>
      <c r="Z2706" t="s">
        <v>198</v>
      </c>
    </row>
    <row r="2707" spans="1:26" x14ac:dyDescent="0.25">
      <c r="A2707" s="147">
        <v>3504</v>
      </c>
      <c r="B2707" s="25">
        <v>43042</v>
      </c>
      <c r="C2707" t="s">
        <v>932</v>
      </c>
      <c r="D2707">
        <v>77</v>
      </c>
      <c r="E2707">
        <v>45</v>
      </c>
      <c r="F2707" t="s">
        <v>193</v>
      </c>
      <c r="G2707">
        <v>625212</v>
      </c>
      <c r="H2707">
        <v>13160</v>
      </c>
      <c r="I2707">
        <v>22.3</v>
      </c>
      <c r="J2707">
        <v>109</v>
      </c>
      <c r="K2707">
        <v>109</v>
      </c>
      <c r="L2707">
        <v>19.399999999999999</v>
      </c>
      <c r="M2707">
        <v>0.9377070907886017</v>
      </c>
      <c r="N2707">
        <v>4.8502000000000001</v>
      </c>
      <c r="O2707">
        <v>4.9760999999999997</v>
      </c>
      <c r="P2707">
        <v>0.78</v>
      </c>
      <c r="Q2707">
        <v>0.82</v>
      </c>
      <c r="R2707">
        <v>5.0964</v>
      </c>
      <c r="S2707">
        <v>8.2000000000000003E-2</v>
      </c>
      <c r="T2707">
        <v>8.4000000000000005E-2</v>
      </c>
      <c r="U2707">
        <v>7.8E-2</v>
      </c>
      <c r="V2707">
        <v>7.8E-2</v>
      </c>
      <c r="W2707" t="s">
        <v>148</v>
      </c>
      <c r="X2707" t="s">
        <v>189</v>
      </c>
      <c r="Y2707" t="s">
        <v>89</v>
      </c>
      <c r="Z2707" t="s">
        <v>198</v>
      </c>
    </row>
    <row r="2708" spans="1:26" x14ac:dyDescent="0.25">
      <c r="A2708" s="147">
        <v>3503</v>
      </c>
      <c r="B2708" s="25">
        <v>43042</v>
      </c>
      <c r="C2708" t="s">
        <v>704</v>
      </c>
      <c r="D2708">
        <v>77</v>
      </c>
      <c r="E2708">
        <v>45</v>
      </c>
      <c r="F2708" t="s">
        <v>187</v>
      </c>
      <c r="G2708">
        <v>916148</v>
      </c>
      <c r="H2708">
        <v>13160</v>
      </c>
      <c r="I2708">
        <v>33.799999999999997</v>
      </c>
      <c r="J2708">
        <v>83</v>
      </c>
      <c r="K2708">
        <v>83</v>
      </c>
      <c r="L2708">
        <v>31.8</v>
      </c>
      <c r="M2708">
        <v>0.86650336803429262</v>
      </c>
      <c r="N2708">
        <v>4.7614000000000001</v>
      </c>
      <c r="O2708">
        <v>4.9053000000000004</v>
      </c>
      <c r="P2708">
        <v>0.27100000000000002</v>
      </c>
      <c r="Q2708">
        <v>0.29799999999999999</v>
      </c>
      <c r="R2708">
        <v>5.0964</v>
      </c>
      <c r="S2708">
        <v>2.9000000000000001E-2</v>
      </c>
      <c r="T2708">
        <v>3.1E-2</v>
      </c>
      <c r="U2708">
        <v>2.5999999999999999E-2</v>
      </c>
      <c r="V2708">
        <v>2.5999999999999999E-2</v>
      </c>
      <c r="W2708" t="s">
        <v>148</v>
      </c>
      <c r="X2708" t="s">
        <v>189</v>
      </c>
      <c r="Y2708" t="s">
        <v>89</v>
      </c>
      <c r="Z2708" t="s">
        <v>207</v>
      </c>
    </row>
    <row r="2709" spans="1:26" x14ac:dyDescent="0.25">
      <c r="A2709" s="147">
        <v>3502</v>
      </c>
      <c r="B2709" s="25">
        <v>43042</v>
      </c>
      <c r="C2709" t="s">
        <v>830</v>
      </c>
      <c r="D2709">
        <v>77</v>
      </c>
      <c r="E2709">
        <v>45</v>
      </c>
      <c r="F2709" t="s">
        <v>193</v>
      </c>
      <c r="G2709">
        <v>625212</v>
      </c>
      <c r="H2709">
        <v>13160</v>
      </c>
      <c r="I2709">
        <v>21.9</v>
      </c>
      <c r="J2709">
        <v>111.5</v>
      </c>
      <c r="K2709">
        <v>111.5</v>
      </c>
      <c r="L2709">
        <v>18.899999999999999</v>
      </c>
      <c r="M2709">
        <v>0.94082446808510634</v>
      </c>
      <c r="N2709">
        <v>4.9168000000000003</v>
      </c>
      <c r="O2709">
        <v>4.7990000000000004</v>
      </c>
      <c r="P2709">
        <v>0.65600000000000003</v>
      </c>
      <c r="Q2709">
        <v>0.65900000000000003</v>
      </c>
      <c r="R2709">
        <v>5.0964</v>
      </c>
      <c r="S2709">
        <v>6.8000000000000005E-2</v>
      </c>
      <c r="T2709">
        <v>7.0000000000000007E-2</v>
      </c>
      <c r="U2709">
        <v>6.5000000000000002E-2</v>
      </c>
      <c r="V2709">
        <v>6.5000000000000002E-2</v>
      </c>
      <c r="W2709" t="s">
        <v>148</v>
      </c>
      <c r="X2709" t="s">
        <v>189</v>
      </c>
      <c r="Y2709" t="s">
        <v>89</v>
      </c>
      <c r="Z2709" t="s">
        <v>198</v>
      </c>
    </row>
    <row r="2710" spans="1:26" x14ac:dyDescent="0.25">
      <c r="A2710" s="147">
        <v>3501</v>
      </c>
      <c r="B2710" s="25">
        <v>43042</v>
      </c>
      <c r="C2710" t="s">
        <v>931</v>
      </c>
      <c r="D2710">
        <v>77</v>
      </c>
      <c r="E2710">
        <v>45</v>
      </c>
      <c r="F2710" t="s">
        <v>291</v>
      </c>
      <c r="G2710">
        <v>521333</v>
      </c>
      <c r="H2710">
        <v>13160</v>
      </c>
      <c r="I2710">
        <v>16.600000000000001</v>
      </c>
      <c r="J2710">
        <v>112</v>
      </c>
      <c r="K2710">
        <v>112</v>
      </c>
      <c r="L2710">
        <v>13.9</v>
      </c>
      <c r="M2710">
        <v>0.97317744154057773</v>
      </c>
      <c r="N2710">
        <v>2.1063999999999998</v>
      </c>
      <c r="O2710">
        <v>2.1998000000000002</v>
      </c>
      <c r="P2710">
        <v>1.7030000000000001</v>
      </c>
      <c r="Q2710">
        <v>1.804</v>
      </c>
      <c r="R2710">
        <v>5.0964</v>
      </c>
      <c r="S2710">
        <v>0.41199999999999998</v>
      </c>
      <c r="T2710">
        <v>0.41799999999999998</v>
      </c>
      <c r="U2710">
        <v>0.40400000000000003</v>
      </c>
      <c r="V2710">
        <v>0.40400000000000003</v>
      </c>
      <c r="W2710" t="s">
        <v>148</v>
      </c>
      <c r="X2710" t="s">
        <v>189</v>
      </c>
      <c r="Y2710" t="s">
        <v>89</v>
      </c>
      <c r="Z2710" t="s">
        <v>198</v>
      </c>
    </row>
    <row r="2711" spans="1:26" x14ac:dyDescent="0.25">
      <c r="A2711" s="147">
        <v>3500</v>
      </c>
      <c r="B2711" s="25">
        <v>43042</v>
      </c>
      <c r="C2711" t="s">
        <v>731</v>
      </c>
      <c r="D2711">
        <v>77</v>
      </c>
      <c r="E2711">
        <v>45</v>
      </c>
      <c r="F2711" t="s">
        <v>187</v>
      </c>
      <c r="G2711">
        <v>916148</v>
      </c>
      <c r="H2711">
        <v>13160</v>
      </c>
      <c r="I2711">
        <v>35.5</v>
      </c>
      <c r="J2711">
        <v>83</v>
      </c>
      <c r="K2711">
        <v>83</v>
      </c>
      <c r="L2711">
        <v>33.4</v>
      </c>
      <c r="M2711">
        <v>0.85809581564584592</v>
      </c>
      <c r="N2711">
        <v>5.0118</v>
      </c>
      <c r="O2711">
        <v>4.9466999999999999</v>
      </c>
      <c r="P2711">
        <v>0.45200000000000001</v>
      </c>
      <c r="Q2711">
        <v>0.42699999999999999</v>
      </c>
      <c r="R2711">
        <v>5.0964</v>
      </c>
      <c r="S2711">
        <v>4.5999999999999999E-2</v>
      </c>
      <c r="T2711">
        <v>4.3999999999999997E-2</v>
      </c>
      <c r="U2711">
        <v>3.9E-2</v>
      </c>
      <c r="V2711">
        <v>3.9E-2</v>
      </c>
      <c r="W2711" t="s">
        <v>148</v>
      </c>
      <c r="X2711" t="s">
        <v>189</v>
      </c>
      <c r="Y2711" t="s">
        <v>89</v>
      </c>
      <c r="Z2711" t="s">
        <v>207</v>
      </c>
    </row>
    <row r="2712" spans="1:26" x14ac:dyDescent="0.25">
      <c r="A2712" s="147">
        <v>3499</v>
      </c>
      <c r="B2712" s="25">
        <v>43042</v>
      </c>
      <c r="C2712" t="s">
        <v>215</v>
      </c>
      <c r="D2712">
        <v>77</v>
      </c>
      <c r="E2712">
        <v>45</v>
      </c>
      <c r="F2712" t="s">
        <v>187</v>
      </c>
      <c r="G2712">
        <v>916148</v>
      </c>
      <c r="H2712">
        <v>13160</v>
      </c>
      <c r="I2712">
        <v>35.299999999999997</v>
      </c>
      <c r="J2712">
        <v>81.5</v>
      </c>
      <c r="K2712">
        <v>81.5</v>
      </c>
      <c r="L2712">
        <v>33.4</v>
      </c>
      <c r="M2712">
        <v>0.85809581564584592</v>
      </c>
      <c r="N2712">
        <v>4.7487000000000004</v>
      </c>
      <c r="O2712">
        <v>4.8240999999999996</v>
      </c>
      <c r="P2712">
        <v>0.44700000000000001</v>
      </c>
      <c r="Q2712">
        <v>0.45400000000000001</v>
      </c>
      <c r="R2712">
        <v>5.0964</v>
      </c>
      <c r="S2712">
        <v>4.8000000000000001E-2</v>
      </c>
      <c r="T2712">
        <v>4.8000000000000001E-2</v>
      </c>
      <c r="U2712">
        <v>4.1000000000000002E-2</v>
      </c>
      <c r="V2712">
        <v>4.1000000000000002E-2</v>
      </c>
      <c r="W2712" t="s">
        <v>148</v>
      </c>
      <c r="X2712" t="s">
        <v>189</v>
      </c>
      <c r="Y2712" t="s">
        <v>89</v>
      </c>
      <c r="Z2712" t="s">
        <v>207</v>
      </c>
    </row>
    <row r="2713" spans="1:26" x14ac:dyDescent="0.25">
      <c r="A2713" s="147">
        <v>3498</v>
      </c>
      <c r="B2713" s="25">
        <v>43042</v>
      </c>
      <c r="C2713" t="s">
        <v>929</v>
      </c>
      <c r="D2713">
        <v>77</v>
      </c>
      <c r="E2713">
        <v>45</v>
      </c>
      <c r="F2713" t="s">
        <v>193</v>
      </c>
      <c r="G2713">
        <v>625212</v>
      </c>
      <c r="H2713">
        <v>13160</v>
      </c>
      <c r="I2713">
        <v>21.7</v>
      </c>
      <c r="J2713">
        <v>112</v>
      </c>
      <c r="K2713">
        <v>112</v>
      </c>
      <c r="L2713">
        <v>18.7</v>
      </c>
      <c r="M2713">
        <v>0.94207723035952073</v>
      </c>
      <c r="N2713">
        <v>4.9794</v>
      </c>
      <c r="O2713">
        <v>4.8133999999999997</v>
      </c>
      <c r="P2713">
        <v>0.65500000000000003</v>
      </c>
      <c r="Q2713">
        <v>0.65200000000000002</v>
      </c>
      <c r="R2713">
        <v>5.0964</v>
      </c>
      <c r="S2713">
        <v>6.7000000000000004E-2</v>
      </c>
      <c r="T2713">
        <v>6.9000000000000006E-2</v>
      </c>
      <c r="U2713">
        <v>6.4000000000000001E-2</v>
      </c>
      <c r="V2713">
        <v>6.4000000000000001E-2</v>
      </c>
      <c r="W2713" t="s">
        <v>148</v>
      </c>
      <c r="X2713" t="s">
        <v>189</v>
      </c>
      <c r="Y2713" t="s">
        <v>89</v>
      </c>
      <c r="Z2713" t="s">
        <v>198</v>
      </c>
    </row>
    <row r="2714" spans="1:26" x14ac:dyDescent="0.25">
      <c r="A2714" s="147">
        <v>3497</v>
      </c>
      <c r="B2714" s="25">
        <v>43041</v>
      </c>
      <c r="C2714" t="s">
        <v>754</v>
      </c>
      <c r="D2714">
        <v>78.099999999999994</v>
      </c>
      <c r="E2714">
        <v>57</v>
      </c>
      <c r="F2714" t="s">
        <v>291</v>
      </c>
      <c r="G2714">
        <v>521333</v>
      </c>
      <c r="H2714">
        <v>13160</v>
      </c>
      <c r="I2714">
        <v>16.5</v>
      </c>
      <c r="J2714">
        <v>113</v>
      </c>
      <c r="K2714">
        <v>113</v>
      </c>
      <c r="L2714">
        <v>13.8</v>
      </c>
      <c r="M2714">
        <v>0.97384721266345486</v>
      </c>
      <c r="N2714">
        <v>2.1158000000000001</v>
      </c>
      <c r="O2714">
        <v>2.1707999999999998</v>
      </c>
      <c r="P2714">
        <v>2.1440000000000001</v>
      </c>
      <c r="Q2714">
        <v>2.2170000000000001</v>
      </c>
      <c r="R2714">
        <v>5.0324</v>
      </c>
      <c r="S2714">
        <v>0.51</v>
      </c>
      <c r="T2714">
        <v>0.51400000000000001</v>
      </c>
      <c r="U2714">
        <v>0.499</v>
      </c>
      <c r="V2714">
        <v>0.499</v>
      </c>
      <c r="W2714" t="s">
        <v>148</v>
      </c>
      <c r="X2714" t="s">
        <v>189</v>
      </c>
      <c r="Y2714" t="s">
        <v>89</v>
      </c>
      <c r="Z2714" t="s">
        <v>198</v>
      </c>
    </row>
    <row r="2715" spans="1:26" x14ac:dyDescent="0.25">
      <c r="A2715" s="147">
        <v>3496</v>
      </c>
      <c r="B2715" s="25">
        <v>43041</v>
      </c>
      <c r="C2715" t="s">
        <v>924</v>
      </c>
      <c r="D2715">
        <v>78.099999999999994</v>
      </c>
      <c r="E2715">
        <v>57</v>
      </c>
      <c r="F2715" t="s">
        <v>291</v>
      </c>
      <c r="G2715">
        <v>521333</v>
      </c>
      <c r="H2715">
        <v>13160</v>
      </c>
      <c r="I2715">
        <v>16.8</v>
      </c>
      <c r="J2715">
        <v>115.5</v>
      </c>
      <c r="K2715">
        <v>115.5</v>
      </c>
      <c r="L2715">
        <v>13.9</v>
      </c>
      <c r="M2715">
        <v>0.97317744154057773</v>
      </c>
      <c r="N2715">
        <v>2.1598999999999999</v>
      </c>
      <c r="O2715">
        <v>2.2707000000000002</v>
      </c>
      <c r="P2715">
        <v>2.0990000000000002</v>
      </c>
      <c r="Q2715">
        <v>2.234</v>
      </c>
      <c r="R2715">
        <v>5.0324</v>
      </c>
      <c r="S2715">
        <v>0.48899999999999999</v>
      </c>
      <c r="T2715">
        <v>0.495</v>
      </c>
      <c r="U2715">
        <v>0.47899999999999998</v>
      </c>
      <c r="V2715">
        <v>0.47899999999999998</v>
      </c>
      <c r="W2715" t="s">
        <v>148</v>
      </c>
      <c r="X2715" t="s">
        <v>189</v>
      </c>
      <c r="Y2715" t="s">
        <v>89</v>
      </c>
      <c r="Z2715" t="s">
        <v>198</v>
      </c>
    </row>
    <row r="2716" spans="1:26" x14ac:dyDescent="0.25">
      <c r="A2716" s="147">
        <v>3495</v>
      </c>
      <c r="B2716" s="25">
        <v>43041</v>
      </c>
      <c r="C2716" t="s">
        <v>928</v>
      </c>
      <c r="D2716">
        <v>78.099999999999994</v>
      </c>
      <c r="E2716">
        <v>57</v>
      </c>
      <c r="F2716" t="s">
        <v>291</v>
      </c>
      <c r="G2716">
        <v>521333</v>
      </c>
      <c r="H2716">
        <v>13160</v>
      </c>
      <c r="I2716">
        <v>16.3</v>
      </c>
      <c r="J2716">
        <v>108</v>
      </c>
      <c r="K2716">
        <v>108</v>
      </c>
      <c r="L2716">
        <v>13.8</v>
      </c>
      <c r="M2716">
        <v>0.97384721266345486</v>
      </c>
      <c r="N2716">
        <v>2.2368000000000001</v>
      </c>
      <c r="O2716">
        <v>2.1959</v>
      </c>
      <c r="P2716">
        <v>1.9330000000000001</v>
      </c>
      <c r="Q2716">
        <v>1.9239999999999999</v>
      </c>
      <c r="R2716">
        <v>5.0324</v>
      </c>
      <c r="S2716">
        <v>0.435</v>
      </c>
      <c r="T2716">
        <v>0.441</v>
      </c>
      <c r="U2716">
        <v>0.42699999999999999</v>
      </c>
      <c r="V2716">
        <v>0.42699999999999999</v>
      </c>
      <c r="W2716" t="s">
        <v>409</v>
      </c>
      <c r="X2716" t="s">
        <v>189</v>
      </c>
      <c r="Y2716" t="s">
        <v>89</v>
      </c>
      <c r="Z2716" t="s">
        <v>198</v>
      </c>
    </row>
    <row r="2717" spans="1:26" x14ac:dyDescent="0.25">
      <c r="A2717" s="147">
        <v>3494</v>
      </c>
      <c r="B2717" s="25">
        <v>43041</v>
      </c>
      <c r="C2717" t="s">
        <v>927</v>
      </c>
      <c r="D2717">
        <v>78.099999999999994</v>
      </c>
      <c r="E2717">
        <v>57</v>
      </c>
      <c r="F2717" t="s">
        <v>291</v>
      </c>
      <c r="G2717">
        <v>521333</v>
      </c>
      <c r="H2717">
        <v>13160</v>
      </c>
      <c r="I2717">
        <v>16.2</v>
      </c>
      <c r="J2717">
        <v>106</v>
      </c>
      <c r="K2717">
        <v>106</v>
      </c>
      <c r="L2717">
        <v>13.8</v>
      </c>
      <c r="M2717">
        <v>0.97384721266345486</v>
      </c>
      <c r="N2717">
        <v>2.0171999999999999</v>
      </c>
      <c r="O2717">
        <v>2.1558999999999999</v>
      </c>
      <c r="P2717">
        <v>2</v>
      </c>
      <c r="Q2717">
        <v>2.198</v>
      </c>
      <c r="R2717">
        <v>5.0324</v>
      </c>
      <c r="S2717">
        <v>0.499</v>
      </c>
      <c r="T2717">
        <v>0.51300000000000001</v>
      </c>
      <c r="U2717">
        <v>0.49299999999999999</v>
      </c>
      <c r="V2717">
        <v>0.49299999999999999</v>
      </c>
      <c r="W2717" t="s">
        <v>148</v>
      </c>
      <c r="X2717" t="s">
        <v>189</v>
      </c>
      <c r="Y2717" t="s">
        <v>89</v>
      </c>
      <c r="Z2717" t="s">
        <v>198</v>
      </c>
    </row>
    <row r="2718" spans="1:26" x14ac:dyDescent="0.25">
      <c r="A2718" s="147">
        <v>3493</v>
      </c>
      <c r="B2718" s="25">
        <v>43041</v>
      </c>
      <c r="C2718" t="s">
        <v>628</v>
      </c>
      <c r="D2718">
        <v>78.099999999999994</v>
      </c>
      <c r="E2718">
        <v>57</v>
      </c>
      <c r="F2718" t="s">
        <v>187</v>
      </c>
      <c r="G2718">
        <v>916148</v>
      </c>
      <c r="H2718">
        <v>13160</v>
      </c>
      <c r="I2718">
        <v>35.700000000000003</v>
      </c>
      <c r="J2718">
        <v>83</v>
      </c>
      <c r="K2718">
        <v>83</v>
      </c>
      <c r="L2718">
        <v>33.6</v>
      </c>
      <c r="M2718">
        <v>0.85705632949727439</v>
      </c>
      <c r="N2718">
        <v>2.0823999999999998</v>
      </c>
      <c r="O2718">
        <v>2.1976</v>
      </c>
      <c r="P2718">
        <v>0.23599999999999999</v>
      </c>
      <c r="Q2718">
        <v>0.23100000000000001</v>
      </c>
      <c r="R2718">
        <v>5.0324</v>
      </c>
      <c r="S2718">
        <v>5.7000000000000002E-2</v>
      </c>
      <c r="T2718">
        <v>5.2999999999999999E-2</v>
      </c>
      <c r="U2718">
        <v>4.7E-2</v>
      </c>
      <c r="V2718">
        <v>4.7E-2</v>
      </c>
      <c r="W2718" t="s">
        <v>148</v>
      </c>
      <c r="X2718" t="s">
        <v>189</v>
      </c>
      <c r="Y2718" t="s">
        <v>89</v>
      </c>
      <c r="Z2718" t="s">
        <v>207</v>
      </c>
    </row>
    <row r="2719" spans="1:26" x14ac:dyDescent="0.25">
      <c r="A2719" s="147">
        <v>3492</v>
      </c>
      <c r="B2719" s="25">
        <v>43041</v>
      </c>
      <c r="C2719" t="s">
        <v>533</v>
      </c>
      <c r="D2719">
        <v>78.099999999999994</v>
      </c>
      <c r="E2719">
        <v>57</v>
      </c>
      <c r="F2719" t="s">
        <v>193</v>
      </c>
      <c r="G2719">
        <v>625212</v>
      </c>
      <c r="H2719">
        <v>13160</v>
      </c>
      <c r="I2719">
        <v>22.5</v>
      </c>
      <c r="J2719">
        <v>110</v>
      </c>
      <c r="K2719">
        <v>110</v>
      </c>
      <c r="L2719">
        <v>19.600000000000001</v>
      </c>
      <c r="M2719">
        <v>0.93646591661151557</v>
      </c>
      <c r="N2719">
        <v>4.7865000000000002</v>
      </c>
      <c r="O2719">
        <v>4.9047000000000001</v>
      </c>
      <c r="P2719">
        <v>0.89400000000000002</v>
      </c>
      <c r="Q2719">
        <v>0.877</v>
      </c>
      <c r="R2719">
        <v>5.0324</v>
      </c>
      <c r="S2719">
        <v>9.4E-2</v>
      </c>
      <c r="T2719">
        <v>0.09</v>
      </c>
      <c r="U2719">
        <v>8.5999999999999993E-2</v>
      </c>
      <c r="V2719">
        <v>8.5999999999999993E-2</v>
      </c>
      <c r="W2719" t="s">
        <v>148</v>
      </c>
      <c r="X2719" t="s">
        <v>189</v>
      </c>
      <c r="Y2719" t="s">
        <v>89</v>
      </c>
      <c r="Z2719" t="s">
        <v>198</v>
      </c>
    </row>
    <row r="2720" spans="1:26" x14ac:dyDescent="0.25">
      <c r="A2720" s="147">
        <v>3491</v>
      </c>
      <c r="B2720" s="25">
        <v>43041</v>
      </c>
      <c r="C2720" t="s">
        <v>651</v>
      </c>
      <c r="D2720">
        <v>78.099999999999994</v>
      </c>
      <c r="E2720">
        <v>57</v>
      </c>
      <c r="F2720" t="s">
        <v>291</v>
      </c>
      <c r="G2720">
        <v>521333</v>
      </c>
      <c r="H2720">
        <v>13160</v>
      </c>
      <c r="I2720">
        <v>16.2</v>
      </c>
      <c r="J2720">
        <v>106</v>
      </c>
      <c r="K2720">
        <v>106</v>
      </c>
      <c r="L2720">
        <v>13.8</v>
      </c>
      <c r="M2720">
        <v>0.97384721266345486</v>
      </c>
      <c r="N2720">
        <v>2.2347000000000001</v>
      </c>
      <c r="O2720">
        <v>2.0112000000000001</v>
      </c>
      <c r="P2720">
        <v>2.1269999999999998</v>
      </c>
      <c r="Q2720">
        <v>1.8580000000000001</v>
      </c>
      <c r="R2720">
        <v>5.0324</v>
      </c>
      <c r="S2720">
        <v>0.47899999999999998</v>
      </c>
      <c r="T2720">
        <v>0.46500000000000002</v>
      </c>
      <c r="U2720">
        <v>0.46</v>
      </c>
      <c r="V2720">
        <v>0.46</v>
      </c>
      <c r="W2720" t="s">
        <v>148</v>
      </c>
      <c r="X2720" t="s">
        <v>189</v>
      </c>
      <c r="Y2720" t="s">
        <v>89</v>
      </c>
      <c r="Z2720" t="s">
        <v>198</v>
      </c>
    </row>
    <row r="2721" spans="1:26" x14ac:dyDescent="0.25">
      <c r="A2721" s="147">
        <v>3490</v>
      </c>
      <c r="B2721" s="25">
        <v>43041</v>
      </c>
      <c r="C2721" t="s">
        <v>237</v>
      </c>
      <c r="D2721">
        <v>78.099999999999994</v>
      </c>
      <c r="E2721">
        <v>57</v>
      </c>
      <c r="F2721" t="s">
        <v>193</v>
      </c>
      <c r="G2721">
        <v>625212</v>
      </c>
      <c r="H2721">
        <v>13160</v>
      </c>
      <c r="I2721">
        <v>22.5</v>
      </c>
      <c r="J2721">
        <v>110</v>
      </c>
      <c r="K2721">
        <v>110</v>
      </c>
      <c r="L2721">
        <v>19.600000000000001</v>
      </c>
      <c r="M2721">
        <v>0.93646591661151557</v>
      </c>
      <c r="N2721">
        <v>5.1007999999999996</v>
      </c>
      <c r="O2721">
        <v>4.9352999999999998</v>
      </c>
      <c r="P2721">
        <v>0.872</v>
      </c>
      <c r="Q2721">
        <v>0.82399999999999995</v>
      </c>
      <c r="R2721">
        <v>5.0324</v>
      </c>
      <c r="S2721">
        <v>8.5999999999999993E-2</v>
      </c>
      <c r="T2721">
        <v>8.4000000000000005E-2</v>
      </c>
      <c r="U2721">
        <v>0.08</v>
      </c>
      <c r="V2721">
        <v>0.08</v>
      </c>
      <c r="W2721" t="s">
        <v>148</v>
      </c>
      <c r="X2721" t="s">
        <v>189</v>
      </c>
      <c r="Y2721" t="s">
        <v>89</v>
      </c>
      <c r="Z2721" t="s">
        <v>198</v>
      </c>
    </row>
    <row r="2722" spans="1:26" x14ac:dyDescent="0.25">
      <c r="A2722" s="147">
        <v>3489</v>
      </c>
      <c r="B2722" s="25">
        <v>43041</v>
      </c>
      <c r="C2722" t="s">
        <v>236</v>
      </c>
      <c r="D2722">
        <v>78.099999999999994</v>
      </c>
      <c r="E2722">
        <v>57</v>
      </c>
      <c r="F2722" t="s">
        <v>187</v>
      </c>
      <c r="G2722">
        <v>916148</v>
      </c>
      <c r="H2722">
        <v>13160</v>
      </c>
      <c r="I2722">
        <v>35</v>
      </c>
      <c r="J2722">
        <v>85</v>
      </c>
      <c r="K2722">
        <v>85</v>
      </c>
      <c r="L2722">
        <v>32.799999999999997</v>
      </c>
      <c r="M2722">
        <v>0.86122945830797315</v>
      </c>
      <c r="N2722">
        <v>4.9253999999999998</v>
      </c>
      <c r="O2722">
        <v>4.8761000000000001</v>
      </c>
      <c r="P2722">
        <v>0.36199999999999999</v>
      </c>
      <c r="Q2722">
        <v>0.35899999999999999</v>
      </c>
      <c r="R2722">
        <v>5.0324</v>
      </c>
      <c r="S2722">
        <v>3.6999999999999998E-2</v>
      </c>
      <c r="T2722">
        <v>3.6999999999999998E-2</v>
      </c>
      <c r="U2722">
        <v>3.2000000000000001E-2</v>
      </c>
      <c r="V2722">
        <v>3.2000000000000001E-2</v>
      </c>
      <c r="W2722" t="s">
        <v>148</v>
      </c>
      <c r="X2722" t="s">
        <v>189</v>
      </c>
      <c r="Y2722" t="s">
        <v>89</v>
      </c>
      <c r="Z2722" t="s">
        <v>207</v>
      </c>
    </row>
    <row r="2723" spans="1:26" x14ac:dyDescent="0.25">
      <c r="A2723" s="147">
        <v>3488</v>
      </c>
      <c r="B2723" s="25">
        <v>43041</v>
      </c>
      <c r="C2723" t="s">
        <v>691</v>
      </c>
      <c r="D2723">
        <v>78.099999999999994</v>
      </c>
      <c r="E2723">
        <v>57</v>
      </c>
      <c r="F2723" t="s">
        <v>187</v>
      </c>
      <c r="G2723">
        <v>916148</v>
      </c>
      <c r="H2723">
        <v>13160</v>
      </c>
      <c r="I2723">
        <v>34.799999999999997</v>
      </c>
      <c r="J2723">
        <v>82</v>
      </c>
      <c r="K2723">
        <v>82</v>
      </c>
      <c r="L2723">
        <v>32.9</v>
      </c>
      <c r="M2723">
        <v>0.86070559610705588</v>
      </c>
      <c r="N2723">
        <v>4.7967000000000004</v>
      </c>
      <c r="O2723">
        <v>4.8517999999999999</v>
      </c>
      <c r="P2723">
        <v>0.33400000000000002</v>
      </c>
      <c r="Q2723">
        <v>0.35699999999999998</v>
      </c>
      <c r="R2723">
        <v>5.0324</v>
      </c>
      <c r="S2723">
        <v>3.5000000000000003E-2</v>
      </c>
      <c r="T2723">
        <v>3.6999999999999998E-2</v>
      </c>
      <c r="U2723">
        <v>3.1E-2</v>
      </c>
      <c r="V2723">
        <v>3.1E-2</v>
      </c>
      <c r="W2723" t="s">
        <v>148</v>
      </c>
      <c r="X2723" t="s">
        <v>189</v>
      </c>
      <c r="Y2723" t="s">
        <v>89</v>
      </c>
      <c r="Z2723" t="s">
        <v>207</v>
      </c>
    </row>
    <row r="2724" spans="1:26" x14ac:dyDescent="0.25">
      <c r="A2724" s="147">
        <v>3487</v>
      </c>
      <c r="B2724" s="25">
        <v>43041</v>
      </c>
      <c r="C2724" t="s">
        <v>630</v>
      </c>
      <c r="D2724">
        <v>78.099999999999994</v>
      </c>
      <c r="E2724">
        <v>57</v>
      </c>
      <c r="F2724" t="s">
        <v>193</v>
      </c>
      <c r="G2724">
        <v>625212</v>
      </c>
      <c r="H2724">
        <v>13160</v>
      </c>
      <c r="I2724">
        <v>22.4</v>
      </c>
      <c r="J2724">
        <v>106</v>
      </c>
      <c r="K2724">
        <v>106</v>
      </c>
      <c r="L2724">
        <v>19.7</v>
      </c>
      <c r="M2724">
        <v>0.93584656084656093</v>
      </c>
      <c r="N2724">
        <v>4.9150999999999998</v>
      </c>
      <c r="O2724">
        <v>4.8007</v>
      </c>
      <c r="P2724">
        <v>0.92800000000000005</v>
      </c>
      <c r="Q2724">
        <v>0.94399999999999995</v>
      </c>
      <c r="R2724">
        <v>5.0324</v>
      </c>
      <c r="S2724">
        <v>9.5000000000000001E-2</v>
      </c>
      <c r="T2724">
        <v>9.9000000000000005E-2</v>
      </c>
      <c r="U2724">
        <v>9.0999999999999998E-2</v>
      </c>
      <c r="V2724">
        <v>9.0999999999999998E-2</v>
      </c>
      <c r="W2724" t="s">
        <v>148</v>
      </c>
      <c r="X2724" t="s">
        <v>189</v>
      </c>
      <c r="Y2724" t="s">
        <v>89</v>
      </c>
      <c r="Z2724" t="s">
        <v>198</v>
      </c>
    </row>
    <row r="2725" spans="1:26" x14ac:dyDescent="0.25">
      <c r="A2725" s="147">
        <v>3486</v>
      </c>
      <c r="B2725" s="25">
        <v>43041</v>
      </c>
      <c r="C2725" t="s">
        <v>926</v>
      </c>
      <c r="D2725">
        <v>78.099999999999994</v>
      </c>
      <c r="E2725">
        <v>57</v>
      </c>
      <c r="F2725" t="s">
        <v>291</v>
      </c>
      <c r="G2725">
        <v>521333</v>
      </c>
      <c r="H2725">
        <v>13160</v>
      </c>
      <c r="I2725">
        <v>16.5</v>
      </c>
      <c r="J2725">
        <v>112</v>
      </c>
      <c r="K2725">
        <v>112</v>
      </c>
      <c r="L2725">
        <v>13.8</v>
      </c>
      <c r="M2725">
        <v>0.97384721266345486</v>
      </c>
      <c r="N2725">
        <v>2.1377000000000002</v>
      </c>
      <c r="O2725">
        <v>2.0640000000000001</v>
      </c>
      <c r="P2725">
        <v>1.776</v>
      </c>
      <c r="Q2725">
        <v>1.746</v>
      </c>
      <c r="R2725">
        <v>5.0324</v>
      </c>
      <c r="S2725">
        <v>0.41799999999999998</v>
      </c>
      <c r="T2725">
        <v>0.42599999999999999</v>
      </c>
      <c r="U2725">
        <v>0.41099999999999998</v>
      </c>
      <c r="V2725">
        <v>0.41099999999999998</v>
      </c>
      <c r="W2725" t="s">
        <v>148</v>
      </c>
      <c r="X2725" t="s">
        <v>189</v>
      </c>
      <c r="Y2725" t="s">
        <v>89</v>
      </c>
      <c r="Z2725" t="s">
        <v>198</v>
      </c>
    </row>
    <row r="2726" spans="1:26" x14ac:dyDescent="0.25">
      <c r="A2726" s="147">
        <v>3485</v>
      </c>
      <c r="B2726" s="25">
        <v>43041</v>
      </c>
      <c r="C2726" t="s">
        <v>710</v>
      </c>
      <c r="D2726">
        <v>78.099999999999994</v>
      </c>
      <c r="E2726">
        <v>57</v>
      </c>
      <c r="F2726" t="s">
        <v>291</v>
      </c>
      <c r="G2726">
        <v>521333</v>
      </c>
      <c r="H2726">
        <v>13160</v>
      </c>
      <c r="I2726">
        <v>16.600000000000001</v>
      </c>
      <c r="J2726">
        <v>112</v>
      </c>
      <c r="K2726">
        <v>112</v>
      </c>
      <c r="L2726">
        <v>13.9</v>
      </c>
      <c r="M2726">
        <v>0.97317744154057773</v>
      </c>
      <c r="N2726">
        <v>2.1042999999999998</v>
      </c>
      <c r="O2726">
        <v>2.2707999999999999</v>
      </c>
      <c r="P2726">
        <v>2.0070000000000001</v>
      </c>
      <c r="Q2726">
        <v>2.1480000000000001</v>
      </c>
      <c r="R2726">
        <v>5.0324</v>
      </c>
      <c r="S2726">
        <v>0.48</v>
      </c>
      <c r="T2726">
        <v>0.47599999999999998</v>
      </c>
      <c r="U2726">
        <v>0.46500000000000002</v>
      </c>
      <c r="V2726">
        <v>0.46500000000000002</v>
      </c>
      <c r="W2726" t="s">
        <v>148</v>
      </c>
      <c r="X2726" t="s">
        <v>189</v>
      </c>
      <c r="Y2726" t="s">
        <v>89</v>
      </c>
      <c r="Z2726" t="s">
        <v>198</v>
      </c>
    </row>
    <row r="2727" spans="1:26" x14ac:dyDescent="0.25">
      <c r="A2727" s="147">
        <v>3484</v>
      </c>
      <c r="B2727" s="25">
        <v>43040</v>
      </c>
      <c r="C2727" t="s">
        <v>541</v>
      </c>
      <c r="D2727">
        <v>77.5</v>
      </c>
      <c r="E2727">
        <v>61</v>
      </c>
      <c r="F2727" t="s">
        <v>291</v>
      </c>
      <c r="G2727">
        <v>521333</v>
      </c>
      <c r="H2727">
        <v>13160</v>
      </c>
      <c r="I2727">
        <v>16.600000000000001</v>
      </c>
      <c r="J2727">
        <v>114</v>
      </c>
      <c r="K2727">
        <v>114</v>
      </c>
      <c r="L2727">
        <v>13.8</v>
      </c>
      <c r="M2727">
        <v>0.97384721266345486</v>
      </c>
      <c r="N2727">
        <v>2.1151</v>
      </c>
      <c r="O2727">
        <v>2.1831999999999998</v>
      </c>
      <c r="P2727">
        <v>2.0059999999999998</v>
      </c>
      <c r="Q2727">
        <v>2.0699999999999998</v>
      </c>
      <c r="R2727">
        <v>5.2621000000000002</v>
      </c>
      <c r="S2727">
        <v>0.499</v>
      </c>
      <c r="T2727">
        <v>0.499</v>
      </c>
      <c r="U2727">
        <v>0.48599999999999999</v>
      </c>
      <c r="V2727">
        <v>0.48599999999999999</v>
      </c>
      <c r="W2727" t="s">
        <v>148</v>
      </c>
      <c r="X2727" t="s">
        <v>189</v>
      </c>
      <c r="Y2727" t="s">
        <v>89</v>
      </c>
      <c r="Z2727" t="s">
        <v>198</v>
      </c>
    </row>
    <row r="2728" spans="1:26" x14ac:dyDescent="0.25">
      <c r="A2728" s="147">
        <v>3483</v>
      </c>
      <c r="B2728" s="25">
        <v>43040</v>
      </c>
      <c r="C2728" t="s">
        <v>920</v>
      </c>
      <c r="D2728">
        <v>77.5</v>
      </c>
      <c r="E2728">
        <v>61</v>
      </c>
      <c r="F2728" t="s">
        <v>291</v>
      </c>
      <c r="G2728">
        <v>521333</v>
      </c>
      <c r="H2728">
        <v>13160</v>
      </c>
      <c r="I2728">
        <v>16.7</v>
      </c>
      <c r="J2728">
        <v>116</v>
      </c>
      <c r="K2728">
        <v>116</v>
      </c>
      <c r="L2728">
        <v>13.8</v>
      </c>
      <c r="M2728">
        <v>0.97384721266345486</v>
      </c>
      <c r="N2728">
        <v>2.2168000000000001</v>
      </c>
      <c r="O2728">
        <v>2.1589</v>
      </c>
      <c r="P2728">
        <v>2.2709999999999999</v>
      </c>
      <c r="Q2728">
        <v>2.1789999999999998</v>
      </c>
      <c r="R2728">
        <v>5.2621000000000002</v>
      </c>
      <c r="S2728">
        <v>0.53900000000000003</v>
      </c>
      <c r="T2728">
        <v>0.53100000000000003</v>
      </c>
      <c r="U2728">
        <v>0.52100000000000002</v>
      </c>
      <c r="V2728">
        <v>0.52100000000000002</v>
      </c>
      <c r="W2728" t="s">
        <v>148</v>
      </c>
      <c r="X2728" t="s">
        <v>189</v>
      </c>
      <c r="Y2728" t="s">
        <v>89</v>
      </c>
      <c r="Z2728" t="s">
        <v>198</v>
      </c>
    </row>
    <row r="2729" spans="1:26" x14ac:dyDescent="0.25">
      <c r="A2729" s="147">
        <v>3482</v>
      </c>
      <c r="B2729" s="25">
        <v>43040</v>
      </c>
      <c r="C2729" t="s">
        <v>925</v>
      </c>
      <c r="D2729">
        <v>77.5</v>
      </c>
      <c r="E2729">
        <v>61</v>
      </c>
      <c r="F2729" t="s">
        <v>291</v>
      </c>
      <c r="G2729">
        <v>521333</v>
      </c>
      <c r="H2729">
        <v>13160</v>
      </c>
      <c r="I2729">
        <v>16.7</v>
      </c>
      <c r="J2729">
        <v>116</v>
      </c>
      <c r="K2729">
        <v>116</v>
      </c>
      <c r="L2729">
        <v>13.8</v>
      </c>
      <c r="M2729">
        <v>0.97384721266345486</v>
      </c>
      <c r="N2729">
        <v>2.3115000000000001</v>
      </c>
      <c r="O2729">
        <v>2.1002999999999998</v>
      </c>
      <c r="P2729">
        <v>2.3719999999999999</v>
      </c>
      <c r="Q2729">
        <v>2.0990000000000002</v>
      </c>
      <c r="R2729">
        <v>5.2621000000000002</v>
      </c>
      <c r="S2729">
        <v>0.54</v>
      </c>
      <c r="T2729">
        <v>0.52600000000000002</v>
      </c>
      <c r="U2729">
        <v>0.51900000000000002</v>
      </c>
      <c r="V2729">
        <v>0.51900000000000002</v>
      </c>
      <c r="W2729" t="s">
        <v>148</v>
      </c>
      <c r="X2729" t="s">
        <v>189</v>
      </c>
      <c r="Y2729" t="s">
        <v>89</v>
      </c>
      <c r="Z2729" t="s">
        <v>198</v>
      </c>
    </row>
    <row r="2730" spans="1:26" x14ac:dyDescent="0.25">
      <c r="A2730" s="147">
        <v>3481</v>
      </c>
      <c r="B2730" s="25">
        <v>43040</v>
      </c>
      <c r="C2730" t="s">
        <v>924</v>
      </c>
      <c r="D2730">
        <v>77.5</v>
      </c>
      <c r="E2730">
        <v>61</v>
      </c>
      <c r="F2730" t="s">
        <v>291</v>
      </c>
      <c r="G2730">
        <v>521333</v>
      </c>
      <c r="H2730">
        <v>13160</v>
      </c>
      <c r="I2730">
        <v>16.399999999999999</v>
      </c>
      <c r="J2730">
        <v>110</v>
      </c>
      <c r="K2730">
        <v>110</v>
      </c>
      <c r="L2730">
        <v>13.8</v>
      </c>
      <c r="M2730">
        <v>0.97384721266345486</v>
      </c>
      <c r="N2730">
        <v>2.1707999999999998</v>
      </c>
      <c r="O2730">
        <v>2.1255999999999999</v>
      </c>
      <c r="P2730">
        <v>2.5950000000000002</v>
      </c>
      <c r="Q2730">
        <v>2.589</v>
      </c>
      <c r="R2730">
        <v>5.2621000000000002</v>
      </c>
      <c r="S2730">
        <v>0.629</v>
      </c>
      <c r="T2730">
        <v>0.64100000000000001</v>
      </c>
      <c r="U2730">
        <v>0.61799999999999999</v>
      </c>
      <c r="V2730">
        <v>0.61799999999999999</v>
      </c>
      <c r="W2730" t="s">
        <v>148</v>
      </c>
      <c r="X2730" t="s">
        <v>189</v>
      </c>
      <c r="Y2730" t="s">
        <v>89</v>
      </c>
      <c r="Z2730" t="s">
        <v>198</v>
      </c>
    </row>
    <row r="2731" spans="1:26" x14ac:dyDescent="0.25">
      <c r="A2731" s="147">
        <v>3480</v>
      </c>
      <c r="B2731" s="25">
        <v>43040</v>
      </c>
      <c r="C2731" t="s">
        <v>923</v>
      </c>
      <c r="D2731">
        <v>77.5</v>
      </c>
      <c r="E2731">
        <v>61</v>
      </c>
      <c r="F2731" t="s">
        <v>291</v>
      </c>
      <c r="G2731">
        <v>521333</v>
      </c>
      <c r="H2731">
        <v>13160</v>
      </c>
      <c r="I2731">
        <v>16.600000000000001</v>
      </c>
      <c r="J2731">
        <v>112</v>
      </c>
      <c r="K2731">
        <v>112</v>
      </c>
      <c r="L2731">
        <v>13.9</v>
      </c>
      <c r="M2731">
        <v>0.97317744154057773</v>
      </c>
      <c r="N2731">
        <v>2.1789000000000001</v>
      </c>
      <c r="O2731">
        <v>2.2115</v>
      </c>
      <c r="P2731">
        <v>1.925</v>
      </c>
      <c r="Q2731">
        <v>1.9119999999999999</v>
      </c>
      <c r="R2731">
        <v>5.2621000000000002</v>
      </c>
      <c r="S2731">
        <v>0.46500000000000002</v>
      </c>
      <c r="T2731">
        <v>0.45500000000000002</v>
      </c>
      <c r="U2731">
        <v>0.44800000000000001</v>
      </c>
      <c r="V2731">
        <v>0.44800000000000001</v>
      </c>
      <c r="W2731" t="s">
        <v>148</v>
      </c>
      <c r="X2731" t="s">
        <v>189</v>
      </c>
      <c r="Y2731" t="s">
        <v>89</v>
      </c>
      <c r="Z2731" t="s">
        <v>198</v>
      </c>
    </row>
    <row r="2732" spans="1:26" x14ac:dyDescent="0.25">
      <c r="A2732" s="147">
        <v>3479</v>
      </c>
      <c r="B2732" s="25">
        <v>43040</v>
      </c>
      <c r="C2732" t="s">
        <v>244</v>
      </c>
      <c r="D2732">
        <v>77.5</v>
      </c>
      <c r="E2732">
        <v>61</v>
      </c>
      <c r="F2732" t="s">
        <v>291</v>
      </c>
      <c r="G2732">
        <v>521333</v>
      </c>
      <c r="H2732">
        <v>13160</v>
      </c>
      <c r="I2732">
        <v>16.5</v>
      </c>
      <c r="J2732">
        <v>113</v>
      </c>
      <c r="K2732">
        <v>113</v>
      </c>
      <c r="L2732">
        <v>13.8</v>
      </c>
      <c r="M2732">
        <v>0.97384721266345486</v>
      </c>
      <c r="N2732">
        <v>2.0022000000000002</v>
      </c>
      <c r="O2732">
        <v>2.1377999999999999</v>
      </c>
      <c r="P2732">
        <v>2.0579999999999998</v>
      </c>
      <c r="Q2732">
        <v>2.23</v>
      </c>
      <c r="R2732">
        <v>5.2621000000000002</v>
      </c>
      <c r="S2732">
        <v>0.54100000000000004</v>
      </c>
      <c r="T2732">
        <v>0.54900000000000004</v>
      </c>
      <c r="U2732">
        <v>0.53100000000000003</v>
      </c>
      <c r="V2732">
        <v>0.53100000000000003</v>
      </c>
      <c r="W2732" t="s">
        <v>148</v>
      </c>
      <c r="X2732" t="s">
        <v>189</v>
      </c>
      <c r="Y2732" t="s">
        <v>89</v>
      </c>
      <c r="Z2732" t="s">
        <v>198</v>
      </c>
    </row>
    <row r="2733" spans="1:26" x14ac:dyDescent="0.25">
      <c r="A2733" s="147">
        <v>3478</v>
      </c>
      <c r="B2733" s="25">
        <v>43040</v>
      </c>
      <c r="C2733" t="s">
        <v>289</v>
      </c>
      <c r="D2733">
        <v>77.5</v>
      </c>
      <c r="E2733">
        <v>61</v>
      </c>
      <c r="F2733" t="s">
        <v>193</v>
      </c>
      <c r="G2733">
        <v>625212</v>
      </c>
      <c r="H2733">
        <v>13160</v>
      </c>
      <c r="I2733">
        <v>22.7</v>
      </c>
      <c r="J2733">
        <v>113</v>
      </c>
      <c r="K2733">
        <v>113</v>
      </c>
      <c r="L2733">
        <v>19.600000000000001</v>
      </c>
      <c r="M2733">
        <v>0.93646591661151557</v>
      </c>
      <c r="N2733">
        <v>4.9173999999999998</v>
      </c>
      <c r="O2733">
        <v>4.9852999999999996</v>
      </c>
      <c r="P2733">
        <v>0.63500000000000001</v>
      </c>
      <c r="Q2733">
        <v>0.60599999999999998</v>
      </c>
      <c r="R2733">
        <v>5.2621000000000002</v>
      </c>
      <c r="S2733">
        <v>6.8000000000000005E-2</v>
      </c>
      <c r="T2733">
        <v>6.4000000000000001E-2</v>
      </c>
      <c r="U2733">
        <v>6.2E-2</v>
      </c>
      <c r="V2733">
        <v>6.2E-2</v>
      </c>
      <c r="W2733" t="s">
        <v>148</v>
      </c>
      <c r="X2733" t="s">
        <v>189</v>
      </c>
      <c r="Y2733" t="s">
        <v>89</v>
      </c>
      <c r="Z2733" t="s">
        <v>198</v>
      </c>
    </row>
    <row r="2734" spans="1:26" x14ac:dyDescent="0.25">
      <c r="A2734" s="147">
        <v>3477</v>
      </c>
      <c r="B2734" s="25">
        <v>43040</v>
      </c>
      <c r="C2734" t="s">
        <v>608</v>
      </c>
      <c r="D2734">
        <v>77.5</v>
      </c>
      <c r="E2734">
        <v>61</v>
      </c>
      <c r="F2734" t="s">
        <v>291</v>
      </c>
      <c r="G2734">
        <v>521333</v>
      </c>
      <c r="H2734">
        <v>13160</v>
      </c>
      <c r="I2734">
        <v>16.5</v>
      </c>
      <c r="J2734">
        <v>113</v>
      </c>
      <c r="K2734">
        <v>113</v>
      </c>
      <c r="L2734">
        <v>13.8</v>
      </c>
      <c r="M2734">
        <v>0.97384721266345486</v>
      </c>
      <c r="N2734">
        <v>2.1842999999999999</v>
      </c>
      <c r="O2734">
        <v>2.2159</v>
      </c>
      <c r="P2734">
        <v>1.714</v>
      </c>
      <c r="Q2734">
        <v>1.722</v>
      </c>
      <c r="R2734">
        <v>5.2621000000000002</v>
      </c>
      <c r="S2734">
        <v>0.41299999999999998</v>
      </c>
      <c r="T2734">
        <v>0.40899999999999997</v>
      </c>
      <c r="U2734">
        <v>0.4</v>
      </c>
      <c r="V2734">
        <v>0.4</v>
      </c>
      <c r="W2734" t="s">
        <v>148</v>
      </c>
      <c r="X2734" t="s">
        <v>189</v>
      </c>
      <c r="Y2734" t="s">
        <v>89</v>
      </c>
      <c r="Z2734" t="s">
        <v>198</v>
      </c>
    </row>
    <row r="2735" spans="1:26" x14ac:dyDescent="0.25">
      <c r="A2735" s="147">
        <v>3476</v>
      </c>
      <c r="B2735" s="25">
        <v>43040</v>
      </c>
      <c r="C2735" t="s">
        <v>270</v>
      </c>
      <c r="D2735">
        <v>77.5</v>
      </c>
      <c r="E2735">
        <v>61</v>
      </c>
      <c r="F2735" t="s">
        <v>193</v>
      </c>
      <c r="G2735">
        <v>625212</v>
      </c>
      <c r="H2735">
        <v>13160</v>
      </c>
      <c r="I2735">
        <v>22.6</v>
      </c>
      <c r="J2735">
        <v>111.5</v>
      </c>
      <c r="K2735">
        <v>111.5</v>
      </c>
      <c r="L2735">
        <v>19.600000000000001</v>
      </c>
      <c r="M2735">
        <v>0.93646591661151557</v>
      </c>
      <c r="N2735">
        <v>5.0515999999999996</v>
      </c>
      <c r="O2735">
        <v>5.0050999999999997</v>
      </c>
      <c r="P2735">
        <v>0.63400000000000001</v>
      </c>
      <c r="Q2735">
        <v>0.628</v>
      </c>
      <c r="R2735">
        <v>5.2621000000000002</v>
      </c>
      <c r="S2735">
        <v>6.6000000000000003E-2</v>
      </c>
      <c r="T2735">
        <v>6.6000000000000003E-2</v>
      </c>
      <c r="U2735">
        <v>6.2E-2</v>
      </c>
      <c r="V2735">
        <v>6.2E-2</v>
      </c>
      <c r="W2735" t="s">
        <v>148</v>
      </c>
      <c r="X2735" t="s">
        <v>189</v>
      </c>
      <c r="Y2735" t="s">
        <v>89</v>
      </c>
      <c r="Z2735" t="s">
        <v>198</v>
      </c>
    </row>
    <row r="2736" spans="1:26" x14ac:dyDescent="0.25">
      <c r="A2736" s="147">
        <v>3475</v>
      </c>
      <c r="B2736" s="25">
        <v>43040</v>
      </c>
      <c r="C2736" t="s">
        <v>414</v>
      </c>
      <c r="D2736">
        <v>77.5</v>
      </c>
      <c r="E2736">
        <v>61</v>
      </c>
      <c r="F2736" t="s">
        <v>187</v>
      </c>
      <c r="G2736">
        <v>916148</v>
      </c>
      <c r="H2736">
        <v>13160</v>
      </c>
      <c r="I2736">
        <v>34.799999999999997</v>
      </c>
      <c r="J2736">
        <v>82</v>
      </c>
      <c r="K2736">
        <v>82</v>
      </c>
      <c r="L2736">
        <v>32.9</v>
      </c>
      <c r="M2736">
        <v>0.86070559610705588</v>
      </c>
      <c r="N2736">
        <v>4.8583999999999996</v>
      </c>
      <c r="O2736">
        <v>4.9592999999999998</v>
      </c>
      <c r="P2736">
        <v>0.379</v>
      </c>
      <c r="Q2736">
        <v>0.40500000000000003</v>
      </c>
      <c r="R2736">
        <v>5.2621000000000002</v>
      </c>
      <c r="S2736">
        <v>4.1000000000000002E-2</v>
      </c>
      <c r="T2736">
        <v>4.2999999999999997E-2</v>
      </c>
      <c r="U2736">
        <v>3.5999999999999997E-2</v>
      </c>
      <c r="V2736">
        <v>3.5999999999999997E-2</v>
      </c>
      <c r="W2736" t="s">
        <v>148</v>
      </c>
      <c r="X2736" t="s">
        <v>189</v>
      </c>
      <c r="Y2736" t="s">
        <v>89</v>
      </c>
      <c r="Z2736" t="s">
        <v>207</v>
      </c>
    </row>
    <row r="2737" spans="1:26" x14ac:dyDescent="0.25">
      <c r="A2737" s="147">
        <v>3474</v>
      </c>
      <c r="B2737" s="25">
        <v>43040</v>
      </c>
      <c r="C2737" t="s">
        <v>394</v>
      </c>
      <c r="D2737">
        <v>77.5</v>
      </c>
      <c r="E2737">
        <v>61</v>
      </c>
      <c r="F2737" t="s">
        <v>187</v>
      </c>
      <c r="G2737">
        <v>916148</v>
      </c>
      <c r="H2737">
        <v>13160</v>
      </c>
      <c r="I2737">
        <v>35.700000000000003</v>
      </c>
      <c r="J2737">
        <v>84</v>
      </c>
      <c r="K2737">
        <v>84</v>
      </c>
      <c r="L2737">
        <v>33.5</v>
      </c>
      <c r="M2737">
        <v>0.85757575757575755</v>
      </c>
      <c r="N2737">
        <v>4.7927999999999997</v>
      </c>
      <c r="O2737">
        <v>5.0323000000000002</v>
      </c>
      <c r="P2737">
        <v>0.35499999999999998</v>
      </c>
      <c r="Q2737">
        <v>0.39200000000000002</v>
      </c>
      <c r="R2737">
        <v>5.2621000000000002</v>
      </c>
      <c r="S2737">
        <v>3.9E-2</v>
      </c>
      <c r="T2737">
        <v>4.1000000000000002E-2</v>
      </c>
      <c r="U2737">
        <v>3.4000000000000002E-2</v>
      </c>
      <c r="V2737">
        <v>3.4000000000000002E-2</v>
      </c>
      <c r="W2737" t="s">
        <v>148</v>
      </c>
      <c r="X2737" t="s">
        <v>189</v>
      </c>
      <c r="Y2737" t="s">
        <v>89</v>
      </c>
      <c r="Z2737" t="s">
        <v>207</v>
      </c>
    </row>
    <row r="2738" spans="1:26" x14ac:dyDescent="0.25">
      <c r="A2738" s="147">
        <v>3473</v>
      </c>
      <c r="B2738" s="25">
        <v>43040</v>
      </c>
      <c r="C2738" t="s">
        <v>591</v>
      </c>
      <c r="D2738">
        <v>77.5</v>
      </c>
      <c r="E2738">
        <v>61</v>
      </c>
      <c r="F2738" t="s">
        <v>193</v>
      </c>
      <c r="G2738">
        <v>625212</v>
      </c>
      <c r="H2738">
        <v>13160</v>
      </c>
      <c r="I2738">
        <v>21.7</v>
      </c>
      <c r="J2738">
        <v>108</v>
      </c>
      <c r="K2738">
        <v>108</v>
      </c>
      <c r="L2738">
        <v>18.899999999999999</v>
      </c>
      <c r="M2738">
        <v>0.94082446808510634</v>
      </c>
      <c r="N2738">
        <v>4.9150999999999998</v>
      </c>
      <c r="O2738">
        <v>4.9802</v>
      </c>
      <c r="P2738">
        <v>0.51400000000000001</v>
      </c>
      <c r="Q2738">
        <v>0.53900000000000003</v>
      </c>
      <c r="R2738">
        <v>5.2621000000000002</v>
      </c>
      <c r="S2738">
        <v>5.5E-2</v>
      </c>
      <c r="T2738">
        <v>5.7000000000000002E-2</v>
      </c>
      <c r="U2738">
        <v>5.2999999999999999E-2</v>
      </c>
      <c r="V2738">
        <v>5.2999999999999999E-2</v>
      </c>
      <c r="W2738" t="s">
        <v>148</v>
      </c>
      <c r="X2738" t="s">
        <v>189</v>
      </c>
      <c r="Y2738" t="s">
        <v>89</v>
      </c>
      <c r="Z2738" t="s">
        <v>198</v>
      </c>
    </row>
    <row r="2739" spans="1:26" x14ac:dyDescent="0.25">
      <c r="A2739" s="147">
        <v>3472</v>
      </c>
      <c r="B2739" s="25">
        <v>43040</v>
      </c>
      <c r="C2739" t="s">
        <v>696</v>
      </c>
      <c r="D2739">
        <v>77.5</v>
      </c>
      <c r="E2739">
        <v>61</v>
      </c>
      <c r="F2739" t="s">
        <v>187</v>
      </c>
      <c r="G2739">
        <v>916148</v>
      </c>
      <c r="H2739">
        <v>13160</v>
      </c>
      <c r="I2739">
        <v>35.6</v>
      </c>
      <c r="J2739">
        <v>85</v>
      </c>
      <c r="K2739">
        <v>85</v>
      </c>
      <c r="L2739">
        <v>33.4</v>
      </c>
      <c r="M2739">
        <v>0.85809581564584592</v>
      </c>
      <c r="N2739">
        <v>4.9878</v>
      </c>
      <c r="O2739">
        <v>4.8891</v>
      </c>
      <c r="P2739">
        <v>0.33200000000000002</v>
      </c>
      <c r="Q2739">
        <v>0.34399999999999997</v>
      </c>
      <c r="R2739">
        <v>5.2621000000000002</v>
      </c>
      <c r="S2739">
        <v>3.5000000000000003E-2</v>
      </c>
      <c r="T2739">
        <v>3.6999999999999998E-2</v>
      </c>
      <c r="U2739">
        <v>3.1E-2</v>
      </c>
      <c r="V2739">
        <v>3.1E-2</v>
      </c>
      <c r="W2739" t="s">
        <v>148</v>
      </c>
      <c r="X2739" t="s">
        <v>189</v>
      </c>
      <c r="Y2739" t="s">
        <v>89</v>
      </c>
      <c r="Z2739" t="s">
        <v>207</v>
      </c>
    </row>
    <row r="2740" spans="1:26" x14ac:dyDescent="0.25">
      <c r="A2740" s="147">
        <v>3471</v>
      </c>
      <c r="B2740" s="25">
        <v>43040</v>
      </c>
      <c r="C2740" t="s">
        <v>282</v>
      </c>
      <c r="D2740">
        <v>77.5</v>
      </c>
      <c r="E2740">
        <v>61</v>
      </c>
      <c r="F2740" t="s">
        <v>193</v>
      </c>
      <c r="G2740">
        <v>625212</v>
      </c>
      <c r="H2740">
        <v>13160</v>
      </c>
      <c r="I2740">
        <v>21.6</v>
      </c>
      <c r="J2740">
        <v>106</v>
      </c>
      <c r="K2740">
        <v>106</v>
      </c>
      <c r="L2740">
        <v>19</v>
      </c>
      <c r="M2740">
        <v>0.94019933554817281</v>
      </c>
      <c r="N2740">
        <v>5.0193000000000003</v>
      </c>
      <c r="O2740">
        <v>4.9078999999999997</v>
      </c>
      <c r="P2740">
        <v>0.45700000000000002</v>
      </c>
      <c r="Q2740">
        <v>0.45900000000000002</v>
      </c>
      <c r="R2740">
        <v>5.2621000000000002</v>
      </c>
      <c r="S2740">
        <v>4.9000000000000002E-2</v>
      </c>
      <c r="T2740">
        <v>4.9000000000000002E-2</v>
      </c>
      <c r="U2740">
        <v>4.5999999999999999E-2</v>
      </c>
      <c r="V2740">
        <v>4.5999999999999999E-2</v>
      </c>
      <c r="W2740" t="s">
        <v>148</v>
      </c>
      <c r="X2740" t="s">
        <v>189</v>
      </c>
      <c r="Y2740" t="s">
        <v>89</v>
      </c>
      <c r="Z2740" t="s">
        <v>198</v>
      </c>
    </row>
    <row r="2741" spans="1:26" x14ac:dyDescent="0.25">
      <c r="A2741" s="147">
        <v>3470</v>
      </c>
      <c r="B2741" s="25">
        <v>43039</v>
      </c>
      <c r="C2741" t="s">
        <v>922</v>
      </c>
      <c r="D2741">
        <v>75.900000000000006</v>
      </c>
      <c r="E2741">
        <v>80</v>
      </c>
      <c r="F2741" t="s">
        <v>291</v>
      </c>
      <c r="G2741">
        <v>521333</v>
      </c>
      <c r="H2741">
        <v>13160</v>
      </c>
      <c r="I2741">
        <v>16.5</v>
      </c>
      <c r="J2741">
        <v>112</v>
      </c>
      <c r="K2741">
        <v>112</v>
      </c>
      <c r="L2741">
        <v>13.8</v>
      </c>
      <c r="M2741">
        <v>0.97384721266345486</v>
      </c>
      <c r="N2741">
        <v>1.9907999999999999</v>
      </c>
      <c r="O2741">
        <v>2.1063000000000001</v>
      </c>
      <c r="P2741">
        <v>1.67</v>
      </c>
      <c r="Q2741">
        <v>1.8009999999999999</v>
      </c>
      <c r="R2741">
        <v>4.9465000000000003</v>
      </c>
      <c r="S2741">
        <v>0.41499999999999998</v>
      </c>
      <c r="T2741">
        <v>0.42299999999999999</v>
      </c>
      <c r="U2741">
        <v>0.40799999999999997</v>
      </c>
      <c r="V2741">
        <v>0.40799999999999997</v>
      </c>
      <c r="W2741" t="s">
        <v>148</v>
      </c>
      <c r="X2741" t="s">
        <v>189</v>
      </c>
      <c r="Y2741" t="s">
        <v>89</v>
      </c>
      <c r="Z2741" t="s">
        <v>198</v>
      </c>
    </row>
    <row r="2742" spans="1:26" x14ac:dyDescent="0.25">
      <c r="A2742" s="147">
        <v>3469</v>
      </c>
      <c r="B2742" s="25">
        <v>43039</v>
      </c>
      <c r="C2742" t="s">
        <v>921</v>
      </c>
      <c r="D2742">
        <v>75.900000000000006</v>
      </c>
      <c r="E2742">
        <v>80</v>
      </c>
      <c r="F2742" t="s">
        <v>291</v>
      </c>
      <c r="G2742">
        <v>521333</v>
      </c>
      <c r="H2742">
        <v>13160</v>
      </c>
      <c r="I2742">
        <v>16.5</v>
      </c>
      <c r="J2742">
        <v>111.5</v>
      </c>
      <c r="K2742">
        <v>111.5</v>
      </c>
      <c r="L2742">
        <v>13.8</v>
      </c>
      <c r="M2742">
        <v>0.97384721266345486</v>
      </c>
      <c r="N2742">
        <v>2.2561</v>
      </c>
      <c r="O2742">
        <v>2.1738</v>
      </c>
      <c r="P2742">
        <v>1.8560000000000001</v>
      </c>
      <c r="Q2742">
        <v>1.7529999999999999</v>
      </c>
      <c r="R2742">
        <v>4.9465000000000003</v>
      </c>
      <c r="S2742">
        <v>0.40699999999999997</v>
      </c>
      <c r="T2742">
        <v>0.39900000000000002</v>
      </c>
      <c r="U2742">
        <v>0.39200000000000002</v>
      </c>
      <c r="V2742">
        <v>0.39200000000000002</v>
      </c>
      <c r="W2742" t="s">
        <v>148</v>
      </c>
      <c r="X2742" t="s">
        <v>189</v>
      </c>
      <c r="Y2742" t="s">
        <v>89</v>
      </c>
      <c r="Z2742" t="s">
        <v>198</v>
      </c>
    </row>
    <row r="2743" spans="1:26" x14ac:dyDescent="0.25">
      <c r="A2743" s="147">
        <v>3468</v>
      </c>
      <c r="B2743" s="25">
        <v>43039</v>
      </c>
      <c r="C2743" t="s">
        <v>820</v>
      </c>
      <c r="D2743">
        <v>75.900000000000006</v>
      </c>
      <c r="E2743">
        <v>80</v>
      </c>
      <c r="F2743" t="s">
        <v>291</v>
      </c>
      <c r="G2743">
        <v>521333</v>
      </c>
      <c r="H2743">
        <v>13160</v>
      </c>
      <c r="I2743">
        <v>16.7</v>
      </c>
      <c r="J2743">
        <v>114</v>
      </c>
      <c r="K2743">
        <v>114</v>
      </c>
      <c r="L2743">
        <v>13.9</v>
      </c>
      <c r="M2743">
        <v>0.97317744154057773</v>
      </c>
      <c r="N2743">
        <v>2.3104</v>
      </c>
      <c r="O2743">
        <v>2.1873999999999998</v>
      </c>
      <c r="P2743">
        <v>1.8260000000000001</v>
      </c>
      <c r="Q2743">
        <v>1.7290000000000001</v>
      </c>
      <c r="R2743">
        <v>4.9465000000000003</v>
      </c>
      <c r="S2743">
        <v>0.39100000000000001</v>
      </c>
      <c r="T2743">
        <v>0.39100000000000001</v>
      </c>
      <c r="U2743">
        <v>0.38100000000000001</v>
      </c>
      <c r="V2743">
        <v>0.38100000000000001</v>
      </c>
      <c r="W2743" t="s">
        <v>148</v>
      </c>
      <c r="X2743" t="s">
        <v>189</v>
      </c>
      <c r="Y2743" t="s">
        <v>89</v>
      </c>
      <c r="Z2743" t="s">
        <v>198</v>
      </c>
    </row>
    <row r="2744" spans="1:26" x14ac:dyDescent="0.25">
      <c r="A2744" s="147">
        <v>3467</v>
      </c>
      <c r="B2744" s="25">
        <v>43039</v>
      </c>
      <c r="C2744" t="s">
        <v>381</v>
      </c>
      <c r="D2744">
        <v>75.900000000000006</v>
      </c>
      <c r="E2744">
        <v>80</v>
      </c>
      <c r="F2744" t="s">
        <v>291</v>
      </c>
      <c r="G2744">
        <v>521333</v>
      </c>
      <c r="H2744">
        <v>13160</v>
      </c>
      <c r="I2744">
        <v>16.5</v>
      </c>
      <c r="J2744">
        <v>113</v>
      </c>
      <c r="K2744">
        <v>113</v>
      </c>
      <c r="L2744">
        <v>13.8</v>
      </c>
      <c r="M2744">
        <v>0.97384721266345486</v>
      </c>
      <c r="N2744">
        <v>2.1364999999999998</v>
      </c>
      <c r="O2744">
        <v>2.1829000000000001</v>
      </c>
      <c r="P2744">
        <v>1.732</v>
      </c>
      <c r="Q2744">
        <v>1.796</v>
      </c>
      <c r="R2744">
        <v>4.9465000000000003</v>
      </c>
      <c r="S2744">
        <v>0.40100000000000002</v>
      </c>
      <c r="T2744">
        <v>0.40699999999999997</v>
      </c>
      <c r="U2744">
        <v>0.39300000000000002</v>
      </c>
      <c r="V2744">
        <v>0.39300000000000002</v>
      </c>
      <c r="W2744" t="s">
        <v>148</v>
      </c>
      <c r="X2744" t="s">
        <v>189</v>
      </c>
      <c r="Y2744" t="s">
        <v>89</v>
      </c>
      <c r="Z2744" t="s">
        <v>198</v>
      </c>
    </row>
    <row r="2745" spans="1:26" x14ac:dyDescent="0.25">
      <c r="A2745" s="147">
        <v>3466</v>
      </c>
      <c r="B2745" s="25">
        <v>43039</v>
      </c>
      <c r="C2745" t="s">
        <v>638</v>
      </c>
      <c r="D2745">
        <v>75.900000000000006</v>
      </c>
      <c r="E2745">
        <v>80</v>
      </c>
      <c r="F2745" t="s">
        <v>291</v>
      </c>
      <c r="G2745">
        <v>521333</v>
      </c>
      <c r="H2745">
        <v>13160</v>
      </c>
      <c r="I2745">
        <v>16.5</v>
      </c>
      <c r="J2745">
        <v>112</v>
      </c>
      <c r="K2745">
        <v>112</v>
      </c>
      <c r="L2745">
        <v>13.8</v>
      </c>
      <c r="M2745">
        <v>0.97384721266345486</v>
      </c>
      <c r="N2745">
        <v>2.0708000000000002</v>
      </c>
      <c r="O2745">
        <v>2.1926000000000001</v>
      </c>
      <c r="P2745">
        <v>1.6579999999999999</v>
      </c>
      <c r="Q2745">
        <v>1.782</v>
      </c>
      <c r="R2745">
        <v>4.9465000000000003</v>
      </c>
      <c r="S2745">
        <v>0.39600000000000002</v>
      </c>
      <c r="T2745">
        <v>0.40200000000000002</v>
      </c>
      <c r="U2745">
        <v>0.38900000000000001</v>
      </c>
      <c r="V2745">
        <v>0.38900000000000001</v>
      </c>
      <c r="W2745" t="s">
        <v>148</v>
      </c>
      <c r="X2745" t="s">
        <v>189</v>
      </c>
      <c r="Y2745" t="s">
        <v>89</v>
      </c>
      <c r="Z2745" t="s">
        <v>198</v>
      </c>
    </row>
    <row r="2746" spans="1:26" x14ac:dyDescent="0.25">
      <c r="A2746" s="147">
        <v>3465</v>
      </c>
      <c r="B2746" s="25">
        <v>43039</v>
      </c>
      <c r="C2746" t="s">
        <v>249</v>
      </c>
      <c r="D2746">
        <v>75.900000000000006</v>
      </c>
      <c r="E2746">
        <v>80</v>
      </c>
      <c r="F2746" t="s">
        <v>187</v>
      </c>
      <c r="G2746">
        <v>916148</v>
      </c>
      <c r="H2746">
        <v>13160</v>
      </c>
      <c r="I2746">
        <v>36.4</v>
      </c>
      <c r="J2746">
        <v>80</v>
      </c>
      <c r="K2746">
        <v>80</v>
      </c>
      <c r="L2746">
        <v>34.6</v>
      </c>
      <c r="M2746">
        <v>0.85189644792293806</v>
      </c>
      <c r="N2746">
        <v>5.0228999999999999</v>
      </c>
      <c r="O2746">
        <v>4.9367999999999999</v>
      </c>
      <c r="P2746">
        <v>0.32500000000000001</v>
      </c>
      <c r="Q2746">
        <v>0.33900000000000002</v>
      </c>
      <c r="R2746">
        <v>4.9465000000000003</v>
      </c>
      <c r="S2746">
        <v>3.2000000000000001E-2</v>
      </c>
      <c r="T2746">
        <v>3.4000000000000002E-2</v>
      </c>
      <c r="U2746">
        <v>2.8000000000000001E-2</v>
      </c>
      <c r="V2746">
        <v>2.8000000000000001E-2</v>
      </c>
      <c r="W2746" t="s">
        <v>148</v>
      </c>
      <c r="X2746" t="s">
        <v>189</v>
      </c>
      <c r="Y2746" t="s">
        <v>89</v>
      </c>
      <c r="Z2746" t="s">
        <v>207</v>
      </c>
    </row>
    <row r="2747" spans="1:26" x14ac:dyDescent="0.25">
      <c r="A2747" s="147">
        <v>3464</v>
      </c>
      <c r="B2747" s="25">
        <v>43039</v>
      </c>
      <c r="C2747" t="s">
        <v>754</v>
      </c>
      <c r="D2747">
        <v>75.900000000000006</v>
      </c>
      <c r="E2747">
        <v>80</v>
      </c>
      <c r="F2747" t="s">
        <v>291</v>
      </c>
      <c r="G2747">
        <v>521333</v>
      </c>
      <c r="H2747">
        <v>13160</v>
      </c>
      <c r="I2747">
        <v>16.399999999999999</v>
      </c>
      <c r="J2747">
        <v>110</v>
      </c>
      <c r="K2747">
        <v>110</v>
      </c>
      <c r="L2747">
        <v>13.8</v>
      </c>
      <c r="M2747">
        <v>0.97384721266345486</v>
      </c>
      <c r="N2747">
        <v>2.1162000000000001</v>
      </c>
      <c r="O2747">
        <v>2.0476999999999999</v>
      </c>
      <c r="P2747">
        <v>1.647</v>
      </c>
      <c r="Q2747">
        <v>1.627</v>
      </c>
      <c r="R2747">
        <v>4.9465000000000003</v>
      </c>
      <c r="S2747">
        <v>0.38500000000000001</v>
      </c>
      <c r="T2747">
        <v>0.39300000000000002</v>
      </c>
      <c r="U2747">
        <v>0.379</v>
      </c>
      <c r="V2747">
        <v>0.379</v>
      </c>
      <c r="W2747" t="s">
        <v>148</v>
      </c>
      <c r="X2747" t="s">
        <v>189</v>
      </c>
      <c r="Y2747" t="s">
        <v>89</v>
      </c>
      <c r="Z2747" t="s">
        <v>198</v>
      </c>
    </row>
    <row r="2748" spans="1:26" x14ac:dyDescent="0.25">
      <c r="A2748" s="147">
        <v>3463</v>
      </c>
      <c r="B2748" s="25">
        <v>43039</v>
      </c>
      <c r="C2748" t="s">
        <v>379</v>
      </c>
      <c r="D2748">
        <v>75.900000000000006</v>
      </c>
      <c r="E2748">
        <v>80</v>
      </c>
      <c r="F2748" t="s">
        <v>187</v>
      </c>
      <c r="G2748">
        <v>916148</v>
      </c>
      <c r="H2748">
        <v>13160</v>
      </c>
      <c r="I2748">
        <v>35.6</v>
      </c>
      <c r="J2748">
        <v>82</v>
      </c>
      <c r="K2748">
        <v>82</v>
      </c>
      <c r="L2748">
        <v>33.6</v>
      </c>
      <c r="M2748">
        <v>0.85705632949727439</v>
      </c>
      <c r="N2748">
        <v>4.6638999999999999</v>
      </c>
      <c r="O2748">
        <v>4.9278000000000004</v>
      </c>
      <c r="P2748">
        <v>0.443</v>
      </c>
      <c r="Q2748">
        <v>0.46800000000000003</v>
      </c>
      <c r="R2748">
        <v>4.9465000000000003</v>
      </c>
      <c r="S2748">
        <v>4.7E-2</v>
      </c>
      <c r="T2748">
        <v>4.7E-2</v>
      </c>
      <c r="U2748">
        <v>0.04</v>
      </c>
      <c r="V2748">
        <v>0.04</v>
      </c>
      <c r="W2748" t="s">
        <v>148</v>
      </c>
      <c r="X2748" t="s">
        <v>189</v>
      </c>
      <c r="Y2748" t="s">
        <v>89</v>
      </c>
      <c r="Z2748" t="s">
        <v>207</v>
      </c>
    </row>
    <row r="2749" spans="1:26" x14ac:dyDescent="0.25">
      <c r="A2749" s="147">
        <v>3462</v>
      </c>
      <c r="B2749" s="25">
        <v>43039</v>
      </c>
      <c r="C2749" t="s">
        <v>245</v>
      </c>
      <c r="D2749">
        <v>75.900000000000006</v>
      </c>
      <c r="E2749">
        <v>80</v>
      </c>
      <c r="F2749" t="s">
        <v>187</v>
      </c>
      <c r="G2749">
        <v>916148</v>
      </c>
      <c r="H2749">
        <v>13160</v>
      </c>
      <c r="I2749">
        <v>35.6</v>
      </c>
      <c r="J2749">
        <v>82</v>
      </c>
      <c r="K2749">
        <v>82</v>
      </c>
      <c r="L2749">
        <v>33.6</v>
      </c>
      <c r="M2749">
        <v>0.85705632949727439</v>
      </c>
      <c r="N2749">
        <v>4.931</v>
      </c>
      <c r="O2749">
        <v>4.8872999999999998</v>
      </c>
      <c r="P2749">
        <v>0.41899999999999998</v>
      </c>
      <c r="Q2749">
        <v>0.433</v>
      </c>
      <c r="R2749">
        <v>4.9465000000000003</v>
      </c>
      <c r="S2749">
        <v>4.2000000000000003E-2</v>
      </c>
      <c r="T2749">
        <v>4.3999999999999997E-2</v>
      </c>
      <c r="U2749">
        <v>3.6999999999999998E-2</v>
      </c>
      <c r="V2749">
        <v>3.6999999999999998E-2</v>
      </c>
      <c r="W2749" t="s">
        <v>148</v>
      </c>
      <c r="X2749" t="s">
        <v>189</v>
      </c>
      <c r="Y2749" t="s">
        <v>89</v>
      </c>
      <c r="Z2749" t="s">
        <v>207</v>
      </c>
    </row>
    <row r="2750" spans="1:26" x14ac:dyDescent="0.25">
      <c r="A2750" s="147">
        <v>3461</v>
      </c>
      <c r="B2750" s="25">
        <v>43039</v>
      </c>
      <c r="C2750" t="s">
        <v>301</v>
      </c>
      <c r="D2750">
        <v>75.900000000000006</v>
      </c>
      <c r="E2750">
        <v>80</v>
      </c>
      <c r="F2750" t="s">
        <v>187</v>
      </c>
      <c r="G2750">
        <v>916148</v>
      </c>
      <c r="H2750">
        <v>13160</v>
      </c>
      <c r="I2750">
        <v>35.5</v>
      </c>
      <c r="J2750">
        <v>81.5</v>
      </c>
      <c r="K2750">
        <v>81.5</v>
      </c>
      <c r="L2750">
        <v>33.6</v>
      </c>
      <c r="M2750">
        <v>0.85705632949727439</v>
      </c>
      <c r="N2750">
        <v>4.7591999999999999</v>
      </c>
      <c r="O2750">
        <v>4.9706999999999999</v>
      </c>
      <c r="P2750">
        <v>0.41399999999999998</v>
      </c>
      <c r="Q2750">
        <v>0.47199999999999998</v>
      </c>
      <c r="R2750">
        <v>4.9465000000000003</v>
      </c>
      <c r="S2750">
        <v>4.2999999999999997E-2</v>
      </c>
      <c r="T2750">
        <v>4.7E-2</v>
      </c>
      <c r="U2750">
        <v>3.9E-2</v>
      </c>
      <c r="V2750">
        <v>3.9E-2</v>
      </c>
      <c r="W2750" t="s">
        <v>148</v>
      </c>
      <c r="X2750" t="s">
        <v>189</v>
      </c>
      <c r="Y2750" t="s">
        <v>89</v>
      </c>
      <c r="Z2750" t="s">
        <v>207</v>
      </c>
    </row>
    <row r="2751" spans="1:26" x14ac:dyDescent="0.25">
      <c r="A2751" s="147">
        <v>3460</v>
      </c>
      <c r="B2751" s="25">
        <v>43039</v>
      </c>
      <c r="C2751" t="s">
        <v>232</v>
      </c>
      <c r="D2751">
        <v>75.900000000000006</v>
      </c>
      <c r="E2751">
        <v>80</v>
      </c>
      <c r="F2751" t="s">
        <v>187</v>
      </c>
      <c r="G2751">
        <v>916148</v>
      </c>
      <c r="H2751">
        <v>13160</v>
      </c>
      <c r="I2751">
        <v>35.6</v>
      </c>
      <c r="J2751">
        <v>82.5</v>
      </c>
      <c r="K2751">
        <v>82.5</v>
      </c>
      <c r="L2751">
        <v>33.6</v>
      </c>
      <c r="M2751">
        <v>0.85705632949727439</v>
      </c>
      <c r="N2751">
        <v>4.8486000000000002</v>
      </c>
      <c r="O2751">
        <v>4.9847000000000001</v>
      </c>
      <c r="P2751">
        <v>0.47</v>
      </c>
      <c r="Q2751">
        <v>0.504</v>
      </c>
      <c r="R2751">
        <v>4.9465000000000003</v>
      </c>
      <c r="S2751">
        <v>4.8000000000000001E-2</v>
      </c>
      <c r="T2751">
        <v>0.05</v>
      </c>
      <c r="U2751">
        <v>4.2000000000000003E-2</v>
      </c>
      <c r="V2751">
        <v>4.2000000000000003E-2</v>
      </c>
      <c r="W2751" t="s">
        <v>148</v>
      </c>
      <c r="X2751" t="s">
        <v>189</v>
      </c>
      <c r="Y2751" t="s">
        <v>89</v>
      </c>
      <c r="Z2751" t="s">
        <v>207</v>
      </c>
    </row>
    <row r="2752" spans="1:26" x14ac:dyDescent="0.25">
      <c r="A2752" s="147">
        <v>3459</v>
      </c>
      <c r="B2752" s="25">
        <v>43039</v>
      </c>
      <c r="C2752" t="s">
        <v>658</v>
      </c>
      <c r="D2752">
        <v>75.900000000000006</v>
      </c>
      <c r="E2752">
        <v>80</v>
      </c>
      <c r="F2752" t="s">
        <v>187</v>
      </c>
      <c r="G2752">
        <v>916148</v>
      </c>
      <c r="H2752">
        <v>13160</v>
      </c>
      <c r="I2752">
        <v>36.799999999999997</v>
      </c>
      <c r="J2752">
        <v>83</v>
      </c>
      <c r="K2752">
        <v>83</v>
      </c>
      <c r="L2752">
        <v>34.700000000000003</v>
      </c>
      <c r="M2752">
        <v>0.85138387484957889</v>
      </c>
      <c r="N2752">
        <v>4.9682000000000004</v>
      </c>
      <c r="O2752">
        <v>5.0594000000000001</v>
      </c>
      <c r="P2752">
        <v>0.32100000000000001</v>
      </c>
      <c r="Q2752">
        <v>0.34799999999999998</v>
      </c>
      <c r="R2752">
        <v>4.9465000000000003</v>
      </c>
      <c r="S2752">
        <v>3.2000000000000001E-2</v>
      </c>
      <c r="T2752">
        <v>3.4000000000000002E-2</v>
      </c>
      <c r="U2752">
        <v>2.8000000000000001E-2</v>
      </c>
      <c r="V2752">
        <v>2.8000000000000001E-2</v>
      </c>
      <c r="W2752" t="s">
        <v>148</v>
      </c>
      <c r="X2752" t="s">
        <v>189</v>
      </c>
      <c r="Y2752" t="s">
        <v>89</v>
      </c>
      <c r="Z2752" t="s">
        <v>207</v>
      </c>
    </row>
    <row r="2753" spans="1:26" x14ac:dyDescent="0.25">
      <c r="A2753" s="147">
        <v>3458</v>
      </c>
      <c r="B2753" s="25">
        <v>43039</v>
      </c>
      <c r="C2753" t="s">
        <v>372</v>
      </c>
      <c r="D2753">
        <v>75.900000000000006</v>
      </c>
      <c r="E2753">
        <v>80</v>
      </c>
      <c r="F2753" t="s">
        <v>187</v>
      </c>
      <c r="G2753">
        <v>916148</v>
      </c>
      <c r="H2753">
        <v>13160</v>
      </c>
      <c r="I2753">
        <v>35.799999999999997</v>
      </c>
      <c r="J2753">
        <v>83</v>
      </c>
      <c r="K2753">
        <v>83</v>
      </c>
      <c r="L2753">
        <v>33.700000000000003</v>
      </c>
      <c r="M2753">
        <v>0.85653753026634394</v>
      </c>
      <c r="N2753">
        <v>5.0326000000000004</v>
      </c>
      <c r="O2753">
        <v>4.8468999999999998</v>
      </c>
      <c r="P2753">
        <v>0.33600000000000002</v>
      </c>
      <c r="Q2753">
        <v>0.32300000000000001</v>
      </c>
      <c r="R2753">
        <v>4.9465000000000003</v>
      </c>
      <c r="S2753">
        <v>3.3000000000000002E-2</v>
      </c>
      <c r="T2753">
        <v>3.3000000000000002E-2</v>
      </c>
      <c r="U2753">
        <v>2.8000000000000001E-2</v>
      </c>
      <c r="V2753">
        <v>2.8000000000000001E-2</v>
      </c>
      <c r="W2753" t="s">
        <v>148</v>
      </c>
      <c r="X2753" t="s">
        <v>189</v>
      </c>
      <c r="Y2753" t="s">
        <v>89</v>
      </c>
      <c r="Z2753" t="s">
        <v>207</v>
      </c>
    </row>
    <row r="2754" spans="1:26" x14ac:dyDescent="0.25">
      <c r="A2754" s="147">
        <v>3457</v>
      </c>
      <c r="B2754" s="25">
        <v>43039</v>
      </c>
      <c r="C2754" t="s">
        <v>314</v>
      </c>
      <c r="D2754">
        <v>75.900000000000006</v>
      </c>
      <c r="E2754">
        <v>80</v>
      </c>
      <c r="F2754" t="s">
        <v>193</v>
      </c>
      <c r="G2754">
        <v>625212</v>
      </c>
      <c r="H2754">
        <v>13160</v>
      </c>
      <c r="I2754">
        <v>22.3</v>
      </c>
      <c r="J2754">
        <v>113</v>
      </c>
      <c r="K2754">
        <v>113</v>
      </c>
      <c r="L2754">
        <v>19.2</v>
      </c>
      <c r="M2754">
        <v>0.93895155938951569</v>
      </c>
      <c r="N2754">
        <v>4.9554</v>
      </c>
      <c r="O2754">
        <v>5.0487000000000002</v>
      </c>
      <c r="P2754">
        <v>0.57099999999999995</v>
      </c>
      <c r="Q2754">
        <v>0.60199999999999998</v>
      </c>
      <c r="R2754">
        <v>4.9465000000000003</v>
      </c>
      <c r="S2754">
        <v>5.7000000000000002E-2</v>
      </c>
      <c r="T2754">
        <v>5.8999999999999997E-2</v>
      </c>
      <c r="U2754">
        <v>5.3999999999999999E-2</v>
      </c>
      <c r="V2754">
        <v>5.3999999999999999E-2</v>
      </c>
      <c r="W2754" t="s">
        <v>148</v>
      </c>
      <c r="X2754" t="s">
        <v>189</v>
      </c>
      <c r="Y2754" t="s">
        <v>89</v>
      </c>
      <c r="Z2754" t="s">
        <v>198</v>
      </c>
    </row>
    <row r="2755" spans="1:26" x14ac:dyDescent="0.25">
      <c r="A2755" s="147">
        <v>3456</v>
      </c>
      <c r="B2755" s="25">
        <v>43039</v>
      </c>
      <c r="C2755" t="s">
        <v>266</v>
      </c>
      <c r="D2755">
        <v>75.900000000000006</v>
      </c>
      <c r="E2755">
        <v>80</v>
      </c>
      <c r="F2755" t="s">
        <v>193</v>
      </c>
      <c r="G2755">
        <v>625212</v>
      </c>
      <c r="H2755">
        <v>13160</v>
      </c>
      <c r="I2755">
        <v>22.3</v>
      </c>
      <c r="J2755">
        <v>113</v>
      </c>
      <c r="K2755">
        <v>113</v>
      </c>
      <c r="L2755">
        <v>19.2</v>
      </c>
      <c r="M2755">
        <v>0.93895155938951569</v>
      </c>
      <c r="N2755">
        <v>4.9317000000000002</v>
      </c>
      <c r="O2755">
        <v>4.9071999999999996</v>
      </c>
      <c r="P2755">
        <v>0.60799999999999998</v>
      </c>
      <c r="Q2755">
        <v>0.64500000000000002</v>
      </c>
      <c r="R2755">
        <v>4.9465000000000003</v>
      </c>
      <c r="S2755">
        <v>6.0999999999999999E-2</v>
      </c>
      <c r="T2755">
        <v>6.5000000000000002E-2</v>
      </c>
      <c r="U2755">
        <v>5.8999999999999997E-2</v>
      </c>
      <c r="V2755">
        <v>5.8999999999999997E-2</v>
      </c>
      <c r="W2755" t="s">
        <v>148</v>
      </c>
      <c r="X2755" t="s">
        <v>189</v>
      </c>
      <c r="Y2755" t="s">
        <v>89</v>
      </c>
      <c r="Z2755" t="s">
        <v>198</v>
      </c>
    </row>
    <row r="2756" spans="1:26" x14ac:dyDescent="0.25">
      <c r="A2756" s="147">
        <v>3455</v>
      </c>
      <c r="B2756" s="25">
        <v>43039</v>
      </c>
      <c r="C2756" t="s">
        <v>920</v>
      </c>
      <c r="D2756">
        <v>75.900000000000006</v>
      </c>
      <c r="E2756">
        <v>80</v>
      </c>
      <c r="F2756" t="s">
        <v>291</v>
      </c>
      <c r="G2756">
        <v>521333</v>
      </c>
      <c r="H2756">
        <v>13160</v>
      </c>
      <c r="I2756">
        <v>16.5</v>
      </c>
      <c r="J2756">
        <v>112</v>
      </c>
      <c r="K2756">
        <v>112</v>
      </c>
      <c r="L2756">
        <v>13.8</v>
      </c>
      <c r="M2756">
        <v>0.97384721266345486</v>
      </c>
      <c r="N2756">
        <v>2.0554000000000001</v>
      </c>
      <c r="O2756">
        <v>2.1057999999999999</v>
      </c>
      <c r="P2756">
        <v>1.7869999999999999</v>
      </c>
      <c r="Q2756">
        <v>1.865</v>
      </c>
      <c r="R2756">
        <v>4.9465000000000003</v>
      </c>
      <c r="S2756">
        <v>0.43</v>
      </c>
      <c r="T2756">
        <v>0.438</v>
      </c>
      <c r="U2756">
        <v>0.42299999999999999</v>
      </c>
      <c r="V2756">
        <v>0.42299999999999999</v>
      </c>
      <c r="W2756" t="s">
        <v>148</v>
      </c>
      <c r="X2756" t="s">
        <v>189</v>
      </c>
      <c r="Y2756" t="s">
        <v>89</v>
      </c>
      <c r="Z2756" t="s">
        <v>198</v>
      </c>
    </row>
    <row r="2757" spans="1:26" x14ac:dyDescent="0.25">
      <c r="A2757" s="147">
        <v>3454</v>
      </c>
      <c r="B2757" s="25">
        <v>43039</v>
      </c>
      <c r="C2757" t="s">
        <v>896</v>
      </c>
      <c r="D2757">
        <v>75.900000000000006</v>
      </c>
      <c r="E2757">
        <v>80</v>
      </c>
      <c r="F2757" t="s">
        <v>291</v>
      </c>
      <c r="G2757">
        <v>521333</v>
      </c>
      <c r="H2757">
        <v>13160</v>
      </c>
      <c r="I2757">
        <v>16.5</v>
      </c>
      <c r="J2757">
        <v>112</v>
      </c>
      <c r="K2757">
        <v>112</v>
      </c>
      <c r="L2757">
        <v>13.8</v>
      </c>
      <c r="M2757">
        <v>0.97384721266345486</v>
      </c>
      <c r="N2757">
        <v>2.0918999999999999</v>
      </c>
      <c r="O2757">
        <v>2.1553</v>
      </c>
      <c r="P2757">
        <v>1.958</v>
      </c>
      <c r="Q2757">
        <v>1.9910000000000001</v>
      </c>
      <c r="R2757">
        <v>4.9465000000000003</v>
      </c>
      <c r="S2757">
        <v>0.46300000000000002</v>
      </c>
      <c r="T2757">
        <v>0.45700000000000002</v>
      </c>
      <c r="U2757">
        <v>0.44800000000000001</v>
      </c>
      <c r="V2757">
        <v>0.44800000000000001</v>
      </c>
      <c r="W2757" t="s">
        <v>148</v>
      </c>
      <c r="X2757" t="s">
        <v>189</v>
      </c>
      <c r="Y2757" t="s">
        <v>89</v>
      </c>
      <c r="Z2757" t="s">
        <v>198</v>
      </c>
    </row>
    <row r="2758" spans="1:26" x14ac:dyDescent="0.25">
      <c r="A2758" s="147">
        <v>3453</v>
      </c>
      <c r="B2758" s="25">
        <v>43038</v>
      </c>
      <c r="C2758" t="s">
        <v>919</v>
      </c>
      <c r="D2758">
        <v>75.599999999999994</v>
      </c>
      <c r="E2758">
        <v>56</v>
      </c>
      <c r="F2758" t="s">
        <v>291</v>
      </c>
      <c r="G2758">
        <v>521333</v>
      </c>
      <c r="H2758">
        <v>13160</v>
      </c>
      <c r="I2758">
        <v>16.600000000000001</v>
      </c>
      <c r="J2758">
        <v>112</v>
      </c>
      <c r="K2758">
        <v>112</v>
      </c>
      <c r="L2758">
        <v>13.9</v>
      </c>
      <c r="M2758">
        <v>0.97317744154057773</v>
      </c>
      <c r="N2758">
        <v>2.1766999999999999</v>
      </c>
      <c r="O2758">
        <v>2.2347999999999999</v>
      </c>
      <c r="P2758">
        <v>1.6180000000000001</v>
      </c>
      <c r="Q2758">
        <v>1.696</v>
      </c>
      <c r="R2758">
        <v>5.0472999999999999</v>
      </c>
      <c r="S2758">
        <v>0.375</v>
      </c>
      <c r="T2758">
        <v>0.38300000000000001</v>
      </c>
      <c r="U2758">
        <v>0.36899999999999999</v>
      </c>
      <c r="V2758">
        <v>0.36899999999999999</v>
      </c>
      <c r="W2758" t="s">
        <v>148</v>
      </c>
      <c r="X2758" t="s">
        <v>189</v>
      </c>
      <c r="Y2758" t="s">
        <v>89</v>
      </c>
      <c r="Z2758" t="s">
        <v>198</v>
      </c>
    </row>
    <row r="2759" spans="1:26" x14ac:dyDescent="0.25">
      <c r="A2759" s="147">
        <v>3452</v>
      </c>
      <c r="B2759" s="25">
        <v>43038</v>
      </c>
      <c r="C2759" t="s">
        <v>918</v>
      </c>
      <c r="D2759">
        <v>75.599999999999994</v>
      </c>
      <c r="E2759">
        <v>66</v>
      </c>
      <c r="F2759" t="s">
        <v>291</v>
      </c>
      <c r="G2759">
        <v>521333</v>
      </c>
      <c r="H2759">
        <v>13160</v>
      </c>
      <c r="I2759">
        <v>16.600000000000001</v>
      </c>
      <c r="J2759">
        <v>112.5</v>
      </c>
      <c r="K2759">
        <v>112.5</v>
      </c>
      <c r="L2759">
        <v>13.9</v>
      </c>
      <c r="M2759">
        <v>0.97317744154057773</v>
      </c>
      <c r="N2759">
        <v>2.1852</v>
      </c>
      <c r="O2759">
        <v>2.2766999999999999</v>
      </c>
      <c r="P2759">
        <v>1.5329999999999999</v>
      </c>
      <c r="Q2759">
        <v>1.597</v>
      </c>
      <c r="R2759">
        <v>5.0472999999999999</v>
      </c>
      <c r="S2759">
        <v>0.35399999999999998</v>
      </c>
      <c r="T2759">
        <v>0.35399999999999998</v>
      </c>
      <c r="U2759">
        <v>0.34499999999999997</v>
      </c>
      <c r="V2759">
        <v>0.34499999999999997</v>
      </c>
      <c r="W2759" t="s">
        <v>148</v>
      </c>
      <c r="X2759" t="s">
        <v>189</v>
      </c>
      <c r="Y2759" t="s">
        <v>89</v>
      </c>
      <c r="Z2759" t="s">
        <v>198</v>
      </c>
    </row>
    <row r="2760" spans="1:26" x14ac:dyDescent="0.25">
      <c r="A2760" s="147">
        <v>3451</v>
      </c>
      <c r="B2760" s="25">
        <v>43038</v>
      </c>
      <c r="C2760" t="s">
        <v>917</v>
      </c>
      <c r="D2760">
        <v>75.599999999999994</v>
      </c>
      <c r="E2760">
        <v>66</v>
      </c>
      <c r="F2760" t="s">
        <v>291</v>
      </c>
      <c r="G2760">
        <v>521333</v>
      </c>
      <c r="H2760">
        <v>13160</v>
      </c>
      <c r="I2760">
        <v>16.5</v>
      </c>
      <c r="J2760">
        <v>112.5</v>
      </c>
      <c r="K2760">
        <v>112.5</v>
      </c>
      <c r="L2760">
        <v>13.8</v>
      </c>
      <c r="M2760">
        <v>0.97384721266345486</v>
      </c>
      <c r="N2760">
        <v>2.3003</v>
      </c>
      <c r="O2760">
        <v>2.1465000000000001</v>
      </c>
      <c r="P2760">
        <v>1.522</v>
      </c>
      <c r="Q2760">
        <v>1.446</v>
      </c>
      <c r="R2760">
        <v>5.0472999999999999</v>
      </c>
      <c r="S2760">
        <v>0.33400000000000002</v>
      </c>
      <c r="T2760">
        <v>0.34</v>
      </c>
      <c r="U2760">
        <v>0.32800000000000001</v>
      </c>
      <c r="V2760">
        <v>0.32800000000000001</v>
      </c>
      <c r="W2760" t="s">
        <v>148</v>
      </c>
      <c r="X2760" t="s">
        <v>189</v>
      </c>
      <c r="Y2760" t="s">
        <v>89</v>
      </c>
      <c r="Z2760" t="s">
        <v>198</v>
      </c>
    </row>
    <row r="2761" spans="1:26" x14ac:dyDescent="0.25">
      <c r="A2761" s="147">
        <v>3450</v>
      </c>
      <c r="B2761" s="25">
        <v>43038</v>
      </c>
      <c r="C2761" t="s">
        <v>916</v>
      </c>
      <c r="D2761">
        <v>75.599999999999994</v>
      </c>
      <c r="E2761">
        <v>66</v>
      </c>
      <c r="F2761" t="s">
        <v>291</v>
      </c>
      <c r="G2761">
        <v>521333</v>
      </c>
      <c r="H2761">
        <v>13160</v>
      </c>
      <c r="I2761">
        <v>16.7</v>
      </c>
      <c r="J2761">
        <v>114.5</v>
      </c>
      <c r="K2761">
        <v>114.5</v>
      </c>
      <c r="L2761">
        <v>13.9</v>
      </c>
      <c r="M2761">
        <v>0.97317744154057773</v>
      </c>
      <c r="N2761">
        <v>2.2563</v>
      </c>
      <c r="O2761">
        <v>2.1947000000000001</v>
      </c>
      <c r="P2761">
        <v>1.7569999999999999</v>
      </c>
      <c r="Q2761">
        <v>1.7</v>
      </c>
      <c r="R2761">
        <v>5.0472999999999999</v>
      </c>
      <c r="S2761">
        <v>0.39300000000000002</v>
      </c>
      <c r="T2761">
        <v>0.39100000000000001</v>
      </c>
      <c r="U2761">
        <v>0.38100000000000001</v>
      </c>
      <c r="V2761">
        <v>0.38100000000000001</v>
      </c>
      <c r="W2761" t="s">
        <v>148</v>
      </c>
      <c r="X2761" t="s">
        <v>189</v>
      </c>
      <c r="Y2761" t="s">
        <v>89</v>
      </c>
      <c r="Z2761" t="s">
        <v>198</v>
      </c>
    </row>
    <row r="2762" spans="1:26" x14ac:dyDescent="0.25">
      <c r="A2762" s="147">
        <v>3439</v>
      </c>
      <c r="B2762" s="25">
        <v>43038</v>
      </c>
      <c r="C2762" t="s">
        <v>915</v>
      </c>
      <c r="D2762">
        <v>75.599999999999994</v>
      </c>
      <c r="E2762">
        <v>66</v>
      </c>
      <c r="F2762" t="s">
        <v>291</v>
      </c>
      <c r="G2762">
        <v>521333</v>
      </c>
      <c r="H2762">
        <v>13160</v>
      </c>
      <c r="I2762">
        <v>16.5</v>
      </c>
      <c r="J2762">
        <v>112</v>
      </c>
      <c r="K2762">
        <v>112</v>
      </c>
      <c r="L2762">
        <v>13.8</v>
      </c>
      <c r="M2762">
        <v>0.97384721266345486</v>
      </c>
      <c r="N2762">
        <v>2.2475000000000001</v>
      </c>
      <c r="O2762">
        <v>2.1806999999999999</v>
      </c>
      <c r="P2762">
        <v>1.5049999999999999</v>
      </c>
      <c r="Q2762">
        <v>1.47</v>
      </c>
      <c r="R2762">
        <v>5.0472999999999999</v>
      </c>
      <c r="S2762">
        <v>0.33800000000000002</v>
      </c>
      <c r="T2762">
        <v>0.34</v>
      </c>
      <c r="U2762">
        <v>0.33</v>
      </c>
      <c r="V2762">
        <v>0.33</v>
      </c>
      <c r="W2762" t="s">
        <v>148</v>
      </c>
      <c r="X2762" t="s">
        <v>189</v>
      </c>
      <c r="Y2762" t="s">
        <v>89</v>
      </c>
      <c r="Z2762" t="s">
        <v>198</v>
      </c>
    </row>
    <row r="2763" spans="1:26" x14ac:dyDescent="0.25">
      <c r="A2763" s="147">
        <v>3438</v>
      </c>
      <c r="B2763" s="25">
        <v>43038</v>
      </c>
      <c r="C2763" t="s">
        <v>914</v>
      </c>
      <c r="D2763">
        <v>75.599999999999994</v>
      </c>
      <c r="E2763">
        <v>66</v>
      </c>
      <c r="F2763" t="s">
        <v>291</v>
      </c>
      <c r="G2763">
        <v>521333</v>
      </c>
      <c r="H2763">
        <v>13160</v>
      </c>
      <c r="I2763">
        <v>16.7</v>
      </c>
      <c r="J2763">
        <v>115</v>
      </c>
      <c r="K2763">
        <v>115</v>
      </c>
      <c r="L2763">
        <v>13.8</v>
      </c>
      <c r="M2763">
        <v>0.97384721266345486</v>
      </c>
      <c r="N2763">
        <v>2.1999</v>
      </c>
      <c r="O2763">
        <v>2.1208</v>
      </c>
      <c r="P2763">
        <v>1.591</v>
      </c>
      <c r="Q2763">
        <v>1.5589999999999999</v>
      </c>
      <c r="R2763">
        <v>5.0472999999999999</v>
      </c>
      <c r="S2763">
        <v>0.36499999999999999</v>
      </c>
      <c r="T2763">
        <v>0.371</v>
      </c>
      <c r="U2763">
        <v>0.35799999999999998</v>
      </c>
      <c r="V2763">
        <v>0.35799999999999998</v>
      </c>
      <c r="W2763" t="s">
        <v>148</v>
      </c>
      <c r="X2763" t="s">
        <v>189</v>
      </c>
      <c r="Y2763" t="s">
        <v>89</v>
      </c>
      <c r="Z2763" t="s">
        <v>198</v>
      </c>
    </row>
    <row r="2764" spans="1:26" x14ac:dyDescent="0.25">
      <c r="A2764" s="147">
        <v>3437</v>
      </c>
      <c r="B2764" s="25">
        <v>43038</v>
      </c>
      <c r="C2764" t="s">
        <v>874</v>
      </c>
      <c r="D2764">
        <v>75.599999999999994</v>
      </c>
      <c r="E2764">
        <v>66</v>
      </c>
      <c r="F2764" t="s">
        <v>291</v>
      </c>
      <c r="G2764">
        <v>521333</v>
      </c>
      <c r="H2764">
        <v>13160</v>
      </c>
      <c r="I2764">
        <v>16.600000000000001</v>
      </c>
      <c r="J2764">
        <v>114</v>
      </c>
      <c r="K2764">
        <v>114</v>
      </c>
      <c r="L2764">
        <v>13.8</v>
      </c>
      <c r="M2764">
        <v>0.97384721266345486</v>
      </c>
      <c r="N2764">
        <v>2.1116999999999999</v>
      </c>
      <c r="O2764">
        <v>2.2092999999999998</v>
      </c>
      <c r="P2764">
        <v>1.548</v>
      </c>
      <c r="Q2764">
        <v>1.5669999999999999</v>
      </c>
      <c r="R2764">
        <v>5.0472999999999999</v>
      </c>
      <c r="S2764">
        <v>0.37</v>
      </c>
      <c r="T2764">
        <v>0.35799999999999998</v>
      </c>
      <c r="U2764">
        <v>0.35399999999999998</v>
      </c>
      <c r="V2764">
        <v>0.35399999999999998</v>
      </c>
      <c r="W2764" t="s">
        <v>148</v>
      </c>
      <c r="X2764" t="s">
        <v>189</v>
      </c>
      <c r="Y2764" t="s">
        <v>89</v>
      </c>
      <c r="Z2764" t="s">
        <v>198</v>
      </c>
    </row>
    <row r="2765" spans="1:26" x14ac:dyDescent="0.25">
      <c r="A2765" s="147">
        <v>3436</v>
      </c>
      <c r="B2765" s="25">
        <v>43038</v>
      </c>
      <c r="C2765" t="s">
        <v>913</v>
      </c>
      <c r="D2765">
        <v>75.599999999999994</v>
      </c>
      <c r="E2765">
        <v>66</v>
      </c>
      <c r="F2765" t="s">
        <v>291</v>
      </c>
      <c r="G2765">
        <v>521333</v>
      </c>
      <c r="H2765">
        <v>13160</v>
      </c>
      <c r="I2765">
        <v>16.5</v>
      </c>
      <c r="J2765">
        <v>113</v>
      </c>
      <c r="K2765">
        <v>113</v>
      </c>
      <c r="L2765">
        <v>13.8</v>
      </c>
      <c r="M2765">
        <v>0.97384721266345486</v>
      </c>
      <c r="N2765">
        <v>2.2162999999999999</v>
      </c>
      <c r="O2765">
        <v>2.1472000000000002</v>
      </c>
      <c r="P2765">
        <v>1.893</v>
      </c>
      <c r="Q2765">
        <v>1.893</v>
      </c>
      <c r="R2765">
        <v>5.0472999999999999</v>
      </c>
      <c r="S2765">
        <v>0.43099999999999999</v>
      </c>
      <c r="T2765">
        <v>0.44500000000000001</v>
      </c>
      <c r="U2765">
        <v>0.42699999999999999</v>
      </c>
      <c r="V2765">
        <v>0.42699999999999999</v>
      </c>
      <c r="W2765" t="s">
        <v>148</v>
      </c>
      <c r="X2765" t="s">
        <v>189</v>
      </c>
      <c r="Y2765" t="s">
        <v>89</v>
      </c>
      <c r="Z2765" t="s">
        <v>198</v>
      </c>
    </row>
    <row r="2766" spans="1:26" x14ac:dyDescent="0.25">
      <c r="A2766" s="147">
        <v>3435</v>
      </c>
      <c r="B2766" s="25">
        <v>43038</v>
      </c>
      <c r="C2766" t="s">
        <v>219</v>
      </c>
      <c r="D2766">
        <v>75.599999999999994</v>
      </c>
      <c r="E2766">
        <v>66</v>
      </c>
      <c r="F2766" t="s">
        <v>187</v>
      </c>
      <c r="G2766">
        <v>916148</v>
      </c>
      <c r="H2766">
        <v>13160</v>
      </c>
      <c r="I2766">
        <v>35.4</v>
      </c>
      <c r="J2766">
        <v>77.5</v>
      </c>
      <c r="K2766">
        <v>77.5</v>
      </c>
      <c r="L2766">
        <v>33.799999999999997</v>
      </c>
      <c r="M2766">
        <v>0.85601935874168178</v>
      </c>
      <c r="N2766">
        <v>5.1703000000000001</v>
      </c>
      <c r="O2766">
        <v>5.0941000000000001</v>
      </c>
      <c r="P2766">
        <v>0.38900000000000001</v>
      </c>
      <c r="Q2766">
        <v>0.38400000000000001</v>
      </c>
      <c r="R2766">
        <v>5.0472999999999999</v>
      </c>
      <c r="S2766">
        <v>3.7999999999999999E-2</v>
      </c>
      <c r="T2766">
        <v>3.7999999999999999E-2</v>
      </c>
      <c r="U2766">
        <v>3.3000000000000002E-2</v>
      </c>
      <c r="V2766">
        <v>3.3000000000000002E-2</v>
      </c>
      <c r="W2766" t="s">
        <v>148</v>
      </c>
      <c r="X2766" t="s">
        <v>189</v>
      </c>
      <c r="Y2766" t="s">
        <v>89</v>
      </c>
      <c r="Z2766" t="s">
        <v>207</v>
      </c>
    </row>
    <row r="2767" spans="1:26" x14ac:dyDescent="0.25">
      <c r="A2767" s="147">
        <v>3434</v>
      </c>
      <c r="B2767" s="25">
        <v>43038</v>
      </c>
      <c r="C2767" t="s">
        <v>233</v>
      </c>
      <c r="D2767">
        <v>75.599999999999994</v>
      </c>
      <c r="E2767">
        <v>66</v>
      </c>
      <c r="F2767" t="s">
        <v>193</v>
      </c>
      <c r="G2767">
        <v>625212</v>
      </c>
      <c r="H2767">
        <v>13160</v>
      </c>
      <c r="I2767">
        <v>22.3</v>
      </c>
      <c r="J2767">
        <v>113</v>
      </c>
      <c r="K2767">
        <v>113</v>
      </c>
      <c r="L2767">
        <v>19.2</v>
      </c>
      <c r="M2767">
        <v>0.93895155938951569</v>
      </c>
      <c r="N2767">
        <v>4.9090999999999996</v>
      </c>
      <c r="O2767">
        <v>4.9553000000000003</v>
      </c>
      <c r="P2767">
        <v>0.61299999999999999</v>
      </c>
      <c r="Q2767">
        <v>0.61899999999999999</v>
      </c>
      <c r="R2767">
        <v>5.0472999999999999</v>
      </c>
      <c r="S2767">
        <v>6.3E-2</v>
      </c>
      <c r="T2767">
        <v>6.3E-2</v>
      </c>
      <c r="U2767">
        <v>5.8999999999999997E-2</v>
      </c>
      <c r="V2767">
        <v>5.8999999999999997E-2</v>
      </c>
      <c r="W2767" t="s">
        <v>148</v>
      </c>
      <c r="X2767" t="s">
        <v>189</v>
      </c>
      <c r="Y2767" t="s">
        <v>89</v>
      </c>
      <c r="Z2767" t="s">
        <v>198</v>
      </c>
    </row>
    <row r="2768" spans="1:26" x14ac:dyDescent="0.25">
      <c r="A2768" s="147">
        <v>3433</v>
      </c>
      <c r="B2768" s="25">
        <v>43038</v>
      </c>
      <c r="C2768" t="s">
        <v>642</v>
      </c>
      <c r="D2768">
        <v>75.599999999999994</v>
      </c>
      <c r="E2768">
        <v>66</v>
      </c>
      <c r="F2768" t="s">
        <v>193</v>
      </c>
      <c r="G2768">
        <v>625212</v>
      </c>
      <c r="H2768">
        <v>13160</v>
      </c>
      <c r="I2768">
        <v>22.3</v>
      </c>
      <c r="J2768">
        <v>112</v>
      </c>
      <c r="K2768">
        <v>112</v>
      </c>
      <c r="L2768">
        <v>19.3</v>
      </c>
      <c r="M2768">
        <v>0.93832891246684347</v>
      </c>
      <c r="N2768">
        <v>4.9055999999999997</v>
      </c>
      <c r="O2768">
        <v>4.8727</v>
      </c>
      <c r="P2768">
        <v>0.622</v>
      </c>
      <c r="Q2768">
        <v>0.61799999999999999</v>
      </c>
      <c r="R2768">
        <v>5.0472999999999999</v>
      </c>
      <c r="S2768">
        <v>6.4000000000000001E-2</v>
      </c>
      <c r="T2768">
        <v>6.4000000000000001E-2</v>
      </c>
      <c r="U2768">
        <v>0.06</v>
      </c>
      <c r="V2768">
        <v>0.06</v>
      </c>
      <c r="W2768" t="s">
        <v>148</v>
      </c>
      <c r="X2768" t="s">
        <v>189</v>
      </c>
      <c r="Y2768" t="s">
        <v>89</v>
      </c>
      <c r="Z2768" t="s">
        <v>198</v>
      </c>
    </row>
    <row r="2769" spans="1:26" x14ac:dyDescent="0.25">
      <c r="A2769" s="147">
        <v>3432</v>
      </c>
      <c r="B2769" s="25">
        <v>43038</v>
      </c>
      <c r="C2769" t="s">
        <v>882</v>
      </c>
      <c r="D2769">
        <v>75.599999999999994</v>
      </c>
      <c r="E2769">
        <v>66</v>
      </c>
      <c r="F2769" t="s">
        <v>193</v>
      </c>
      <c r="G2769">
        <v>625212</v>
      </c>
      <c r="H2769">
        <v>13160</v>
      </c>
      <c r="I2769">
        <v>22.3</v>
      </c>
      <c r="J2769">
        <v>112</v>
      </c>
      <c r="K2769">
        <v>112</v>
      </c>
      <c r="L2769">
        <v>19.3</v>
      </c>
      <c r="M2769">
        <v>0.93832891246684347</v>
      </c>
      <c r="N2769">
        <v>5.0871000000000004</v>
      </c>
      <c r="O2769">
        <v>4.9934000000000003</v>
      </c>
      <c r="P2769">
        <v>0.443</v>
      </c>
      <c r="Q2769">
        <v>0.41599999999999998</v>
      </c>
      <c r="R2769">
        <v>5.0472999999999999</v>
      </c>
      <c r="S2769">
        <v>4.3999999999999997E-2</v>
      </c>
      <c r="T2769">
        <v>4.2000000000000003E-2</v>
      </c>
      <c r="U2769">
        <v>0.04</v>
      </c>
      <c r="V2769">
        <v>0.04</v>
      </c>
      <c r="W2769" t="s">
        <v>148</v>
      </c>
      <c r="X2769" t="s">
        <v>189</v>
      </c>
      <c r="Y2769" t="s">
        <v>89</v>
      </c>
      <c r="Z2769" t="s">
        <v>198</v>
      </c>
    </row>
    <row r="2770" spans="1:26" x14ac:dyDescent="0.25">
      <c r="A2770" s="147">
        <v>3431</v>
      </c>
      <c r="B2770" s="25">
        <v>43038</v>
      </c>
      <c r="C2770" t="s">
        <v>244</v>
      </c>
      <c r="D2770">
        <v>75.599999999999994</v>
      </c>
      <c r="E2770">
        <v>66</v>
      </c>
      <c r="F2770" t="s">
        <v>193</v>
      </c>
      <c r="G2770">
        <v>625212</v>
      </c>
      <c r="H2770">
        <v>13160</v>
      </c>
      <c r="I2770">
        <v>22.3</v>
      </c>
      <c r="J2770">
        <v>113</v>
      </c>
      <c r="K2770">
        <v>113</v>
      </c>
      <c r="L2770">
        <v>19.2</v>
      </c>
      <c r="M2770">
        <v>0.93895155938951569</v>
      </c>
      <c r="N2770">
        <v>4.7826000000000004</v>
      </c>
      <c r="O2770">
        <v>4.9351000000000003</v>
      </c>
      <c r="P2770">
        <v>0.79600000000000004</v>
      </c>
      <c r="Q2770">
        <v>0.86</v>
      </c>
      <c r="R2770">
        <v>5.0472999999999999</v>
      </c>
      <c r="S2770">
        <v>8.4000000000000005E-2</v>
      </c>
      <c r="T2770">
        <v>8.7999999999999995E-2</v>
      </c>
      <c r="U2770">
        <v>8.1000000000000003E-2</v>
      </c>
      <c r="V2770">
        <v>8.1000000000000003E-2</v>
      </c>
      <c r="W2770" t="s">
        <v>148</v>
      </c>
      <c r="X2770" t="s">
        <v>189</v>
      </c>
      <c r="Y2770" t="s">
        <v>89</v>
      </c>
      <c r="Z2770" t="s">
        <v>198</v>
      </c>
    </row>
    <row r="2771" spans="1:26" x14ac:dyDescent="0.25">
      <c r="A2771" s="147">
        <v>3430</v>
      </c>
      <c r="B2771" s="25">
        <v>43038</v>
      </c>
      <c r="C2771" t="s">
        <v>709</v>
      </c>
      <c r="D2771">
        <v>75.599999999999994</v>
      </c>
      <c r="E2771">
        <v>66</v>
      </c>
      <c r="F2771" t="s">
        <v>187</v>
      </c>
      <c r="G2771">
        <v>916148</v>
      </c>
      <c r="H2771">
        <v>13160</v>
      </c>
      <c r="I2771">
        <v>36.1</v>
      </c>
      <c r="J2771">
        <v>79</v>
      </c>
      <c r="K2771">
        <v>79</v>
      </c>
      <c r="L2771">
        <v>34.4</v>
      </c>
      <c r="M2771">
        <v>0.85292344786015672</v>
      </c>
      <c r="N2771">
        <v>4.9358000000000004</v>
      </c>
      <c r="O2771">
        <v>4.8924000000000003</v>
      </c>
      <c r="P2771">
        <v>0.30299999999999999</v>
      </c>
      <c r="Q2771">
        <v>0.3</v>
      </c>
      <c r="R2771">
        <v>5.0472999999999999</v>
      </c>
      <c r="S2771">
        <v>3.1E-2</v>
      </c>
      <c r="T2771">
        <v>3.1E-2</v>
      </c>
      <c r="U2771">
        <v>2.5999999999999999E-2</v>
      </c>
      <c r="V2771">
        <v>2.5999999999999999E-2</v>
      </c>
      <c r="W2771" t="s">
        <v>148</v>
      </c>
      <c r="X2771" t="s">
        <v>189</v>
      </c>
      <c r="Y2771" t="s">
        <v>89</v>
      </c>
      <c r="Z2771" t="s">
        <v>207</v>
      </c>
    </row>
    <row r="2772" spans="1:26" x14ac:dyDescent="0.25">
      <c r="A2772" s="147">
        <v>3429</v>
      </c>
      <c r="B2772" s="25">
        <v>43038</v>
      </c>
      <c r="C2772" t="s">
        <v>235</v>
      </c>
      <c r="D2772">
        <v>75.599999999999994</v>
      </c>
      <c r="E2772">
        <v>66</v>
      </c>
      <c r="F2772" t="s">
        <v>187</v>
      </c>
      <c r="G2772">
        <v>916148</v>
      </c>
      <c r="H2772">
        <v>13160</v>
      </c>
      <c r="I2772">
        <v>35.6</v>
      </c>
      <c r="J2772">
        <v>80</v>
      </c>
      <c r="K2772">
        <v>80</v>
      </c>
      <c r="L2772">
        <v>33.799999999999997</v>
      </c>
      <c r="M2772">
        <v>0.85601935874168178</v>
      </c>
      <c r="N2772">
        <v>4.8765999999999998</v>
      </c>
      <c r="O2772">
        <v>4.9179000000000004</v>
      </c>
      <c r="P2772">
        <v>0.27100000000000002</v>
      </c>
      <c r="Q2772">
        <v>0.29199999999999998</v>
      </c>
      <c r="R2772">
        <v>5.0472999999999999</v>
      </c>
      <c r="S2772">
        <v>2.8000000000000001E-2</v>
      </c>
      <c r="T2772">
        <v>0.03</v>
      </c>
      <c r="U2772">
        <v>2.5000000000000001E-2</v>
      </c>
      <c r="V2772">
        <v>2.5000000000000001E-2</v>
      </c>
      <c r="W2772" t="s">
        <v>409</v>
      </c>
      <c r="X2772" t="s">
        <v>189</v>
      </c>
      <c r="Y2772" t="s">
        <v>89</v>
      </c>
      <c r="Z2772" t="s">
        <v>207</v>
      </c>
    </row>
    <row r="2773" spans="1:26" x14ac:dyDescent="0.25">
      <c r="A2773" s="147">
        <v>3428</v>
      </c>
      <c r="B2773" s="25">
        <v>43038</v>
      </c>
      <c r="C2773" t="s">
        <v>912</v>
      </c>
      <c r="D2773">
        <v>75.599999999999994</v>
      </c>
      <c r="E2773">
        <v>66</v>
      </c>
      <c r="F2773" t="s">
        <v>193</v>
      </c>
      <c r="G2773">
        <v>625212</v>
      </c>
      <c r="H2773">
        <v>13160</v>
      </c>
      <c r="I2773">
        <v>23</v>
      </c>
      <c r="J2773">
        <v>112</v>
      </c>
      <c r="K2773">
        <v>112</v>
      </c>
      <c r="L2773">
        <v>19.899999999999999</v>
      </c>
      <c r="M2773">
        <v>0.93461030383091148</v>
      </c>
      <c r="N2773">
        <v>5.1041999999999996</v>
      </c>
      <c r="O2773">
        <v>4.9734999999999996</v>
      </c>
      <c r="P2773">
        <v>0.72799999999999998</v>
      </c>
      <c r="Q2773">
        <v>0.72899999999999998</v>
      </c>
      <c r="R2773">
        <v>5.0472999999999999</v>
      </c>
      <c r="S2773">
        <v>7.1999999999999995E-2</v>
      </c>
      <c r="T2773">
        <v>7.3999999999999996E-2</v>
      </c>
      <c r="U2773">
        <v>6.8000000000000005E-2</v>
      </c>
      <c r="V2773">
        <v>6.8000000000000005E-2</v>
      </c>
      <c r="W2773" t="s">
        <v>148</v>
      </c>
      <c r="X2773" t="s">
        <v>189</v>
      </c>
      <c r="Y2773" t="s">
        <v>89</v>
      </c>
      <c r="Z2773" t="s">
        <v>198</v>
      </c>
    </row>
    <row r="2774" spans="1:26" x14ac:dyDescent="0.25">
      <c r="A2774" s="147">
        <v>3427</v>
      </c>
      <c r="B2774" s="25">
        <v>43038</v>
      </c>
      <c r="C2774" t="s">
        <v>392</v>
      </c>
      <c r="D2774">
        <v>75.599999999999994</v>
      </c>
      <c r="E2774">
        <v>66</v>
      </c>
      <c r="F2774" t="s">
        <v>193</v>
      </c>
      <c r="G2774">
        <v>625212</v>
      </c>
      <c r="H2774">
        <v>13160</v>
      </c>
      <c r="I2774">
        <v>22.1</v>
      </c>
      <c r="J2774">
        <v>110</v>
      </c>
      <c r="K2774">
        <v>110</v>
      </c>
      <c r="L2774">
        <v>19.2</v>
      </c>
      <c r="M2774">
        <v>0.93895155938951569</v>
      </c>
      <c r="N2774">
        <v>5.0256999999999996</v>
      </c>
      <c r="O2774">
        <v>4.8280000000000003</v>
      </c>
      <c r="P2774">
        <v>0.747</v>
      </c>
      <c r="Q2774">
        <v>0.71699999999999997</v>
      </c>
      <c r="R2774">
        <v>5.0472999999999999</v>
      </c>
      <c r="S2774">
        <v>7.4999999999999997E-2</v>
      </c>
      <c r="T2774">
        <v>7.4999999999999997E-2</v>
      </c>
      <c r="U2774">
        <v>7.0000000000000007E-2</v>
      </c>
      <c r="V2774">
        <v>7.0000000000000007E-2</v>
      </c>
      <c r="W2774" t="s">
        <v>148</v>
      </c>
      <c r="X2774" t="s">
        <v>189</v>
      </c>
      <c r="Y2774" t="s">
        <v>89</v>
      </c>
      <c r="Z2774" t="s">
        <v>198</v>
      </c>
    </row>
    <row r="2775" spans="1:26" x14ac:dyDescent="0.25">
      <c r="A2775" s="147">
        <v>3426</v>
      </c>
      <c r="B2775" s="25">
        <v>43037</v>
      </c>
      <c r="C2775" t="s">
        <v>901</v>
      </c>
      <c r="D2775">
        <v>74.5</v>
      </c>
      <c r="E2775">
        <v>96</v>
      </c>
      <c r="F2775" t="s">
        <v>291</v>
      </c>
      <c r="G2775">
        <v>521333</v>
      </c>
      <c r="H2775">
        <v>13160</v>
      </c>
      <c r="I2775">
        <v>16.600000000000001</v>
      </c>
      <c r="J2775">
        <v>113.5</v>
      </c>
      <c r="K2775">
        <v>113.5</v>
      </c>
      <c r="L2775">
        <v>13.8</v>
      </c>
      <c r="M2775">
        <v>0.97384721266345486</v>
      </c>
      <c r="N2775">
        <v>2.0236999999999998</v>
      </c>
      <c r="O2775">
        <v>2.1583999999999999</v>
      </c>
      <c r="P2775">
        <v>1.8540000000000001</v>
      </c>
      <c r="Q2775">
        <v>2.028</v>
      </c>
      <c r="R2775">
        <v>5.0757000000000003</v>
      </c>
      <c r="S2775">
        <v>0.46500000000000002</v>
      </c>
      <c r="T2775">
        <v>0.47699999999999998</v>
      </c>
      <c r="U2775">
        <v>0.45900000000000002</v>
      </c>
      <c r="V2775">
        <v>0.45900000000000002</v>
      </c>
      <c r="W2775" t="s">
        <v>148</v>
      </c>
      <c r="X2775" t="s">
        <v>189</v>
      </c>
      <c r="Y2775" t="s">
        <v>89</v>
      </c>
      <c r="Z2775" t="s">
        <v>198</v>
      </c>
    </row>
    <row r="2776" spans="1:26" x14ac:dyDescent="0.25">
      <c r="A2776" s="147">
        <v>3425</v>
      </c>
      <c r="B2776" s="25">
        <v>43037</v>
      </c>
      <c r="C2776" t="s">
        <v>888</v>
      </c>
      <c r="D2776">
        <v>74.5</v>
      </c>
      <c r="E2776">
        <v>96</v>
      </c>
      <c r="F2776" t="s">
        <v>291</v>
      </c>
      <c r="G2776">
        <v>521333</v>
      </c>
      <c r="H2776">
        <v>13160</v>
      </c>
      <c r="I2776">
        <v>16.600000000000001</v>
      </c>
      <c r="J2776">
        <v>112</v>
      </c>
      <c r="K2776">
        <v>112</v>
      </c>
      <c r="L2776">
        <v>13.9</v>
      </c>
      <c r="M2776">
        <v>0.97317744154057773</v>
      </c>
      <c r="N2776">
        <v>2.1246999999999998</v>
      </c>
      <c r="O2776">
        <v>2.2368999999999999</v>
      </c>
      <c r="P2776">
        <v>2.1429999999999998</v>
      </c>
      <c r="Q2776">
        <v>2.2829999999999999</v>
      </c>
      <c r="R2776">
        <v>5.0757000000000003</v>
      </c>
      <c r="S2776">
        <v>0.51200000000000001</v>
      </c>
      <c r="T2776">
        <v>0.51800000000000002</v>
      </c>
      <c r="U2776">
        <v>0.501</v>
      </c>
      <c r="V2776">
        <v>0.501</v>
      </c>
      <c r="W2776" t="s">
        <v>148</v>
      </c>
      <c r="X2776" t="s">
        <v>189</v>
      </c>
      <c r="Y2776" t="s">
        <v>89</v>
      </c>
      <c r="Z2776" t="s">
        <v>198</v>
      </c>
    </row>
    <row r="2777" spans="1:26" x14ac:dyDescent="0.25">
      <c r="A2777" s="147">
        <v>3424</v>
      </c>
      <c r="B2777" s="25">
        <v>43037</v>
      </c>
      <c r="C2777" t="s">
        <v>230</v>
      </c>
      <c r="D2777">
        <v>74.5</v>
      </c>
      <c r="E2777">
        <v>96</v>
      </c>
      <c r="F2777" t="s">
        <v>187</v>
      </c>
      <c r="G2777">
        <v>916148</v>
      </c>
      <c r="H2777">
        <v>13160</v>
      </c>
      <c r="I2777">
        <v>36.200000000000003</v>
      </c>
      <c r="J2777">
        <v>79.5</v>
      </c>
      <c r="K2777">
        <v>79.5</v>
      </c>
      <c r="L2777">
        <v>34.4</v>
      </c>
      <c r="M2777">
        <v>0.85292344786015672</v>
      </c>
      <c r="N2777">
        <v>4.9260999999999999</v>
      </c>
      <c r="O2777">
        <v>5.0347</v>
      </c>
      <c r="P2777">
        <v>0.34899999999999998</v>
      </c>
      <c r="Q2777">
        <v>0.35699999999999998</v>
      </c>
      <c r="R2777">
        <v>5.0757000000000003</v>
      </c>
      <c r="S2777">
        <v>3.5999999999999997E-2</v>
      </c>
      <c r="T2777">
        <v>3.5999999999999997E-2</v>
      </c>
      <c r="U2777">
        <v>3.1E-2</v>
      </c>
      <c r="V2777">
        <v>3.1E-2</v>
      </c>
      <c r="W2777" t="s">
        <v>148</v>
      </c>
      <c r="X2777" t="s">
        <v>189</v>
      </c>
      <c r="Y2777" t="s">
        <v>89</v>
      </c>
      <c r="Z2777" t="s">
        <v>207</v>
      </c>
    </row>
    <row r="2778" spans="1:26" x14ac:dyDescent="0.25">
      <c r="A2778" s="147">
        <v>3423</v>
      </c>
      <c r="B2778" s="25">
        <v>43037</v>
      </c>
      <c r="C2778" t="s">
        <v>537</v>
      </c>
      <c r="D2778">
        <v>74.5</v>
      </c>
      <c r="E2778">
        <v>96</v>
      </c>
      <c r="F2778" t="s">
        <v>291</v>
      </c>
      <c r="G2778">
        <v>521333</v>
      </c>
      <c r="H2778">
        <v>13160</v>
      </c>
      <c r="I2778">
        <v>16.5</v>
      </c>
      <c r="J2778">
        <v>112.5</v>
      </c>
      <c r="K2778">
        <v>112.5</v>
      </c>
      <c r="L2778">
        <v>13.8</v>
      </c>
      <c r="M2778">
        <v>0.97384721266345486</v>
      </c>
      <c r="N2778">
        <v>2.2717999999999998</v>
      </c>
      <c r="O2778">
        <v>2.1655000000000002</v>
      </c>
      <c r="P2778">
        <v>1.7230000000000001</v>
      </c>
      <c r="Q2778">
        <v>1.677</v>
      </c>
      <c r="R2778">
        <v>5.0757000000000003</v>
      </c>
      <c r="S2778">
        <v>0.38500000000000001</v>
      </c>
      <c r="T2778">
        <v>0.39300000000000002</v>
      </c>
      <c r="U2778">
        <v>0.379</v>
      </c>
      <c r="V2778">
        <v>0.379</v>
      </c>
      <c r="W2778" t="s">
        <v>148</v>
      </c>
      <c r="X2778" t="s">
        <v>189</v>
      </c>
      <c r="Y2778" t="s">
        <v>89</v>
      </c>
      <c r="Z2778" t="s">
        <v>198</v>
      </c>
    </row>
    <row r="2779" spans="1:26" x14ac:dyDescent="0.25">
      <c r="A2779" s="147">
        <v>3422</v>
      </c>
      <c r="B2779" s="25">
        <v>43037</v>
      </c>
      <c r="C2779" t="s">
        <v>638</v>
      </c>
      <c r="D2779">
        <v>74.5</v>
      </c>
      <c r="E2779">
        <v>96</v>
      </c>
      <c r="F2779" t="s">
        <v>291</v>
      </c>
      <c r="G2779">
        <v>521333</v>
      </c>
      <c r="H2779">
        <v>13160</v>
      </c>
      <c r="I2779">
        <v>16.600000000000001</v>
      </c>
      <c r="J2779">
        <v>114</v>
      </c>
      <c r="K2779">
        <v>114</v>
      </c>
      <c r="L2779">
        <v>13.8</v>
      </c>
      <c r="M2779">
        <v>0.97384721266345486</v>
      </c>
      <c r="N2779">
        <v>2.1438999999999999</v>
      </c>
      <c r="O2779">
        <v>2.2168000000000001</v>
      </c>
      <c r="P2779">
        <v>1.542</v>
      </c>
      <c r="Q2779">
        <v>1.629</v>
      </c>
      <c r="R2779">
        <v>5.0757000000000003</v>
      </c>
      <c r="S2779">
        <v>0.36499999999999999</v>
      </c>
      <c r="T2779">
        <v>0.373</v>
      </c>
      <c r="U2779">
        <v>0.35899999999999999</v>
      </c>
      <c r="V2779">
        <v>0.35899999999999999</v>
      </c>
      <c r="W2779" t="s">
        <v>148</v>
      </c>
      <c r="X2779" t="s">
        <v>189</v>
      </c>
      <c r="Y2779" t="s">
        <v>89</v>
      </c>
      <c r="Z2779" t="s">
        <v>198</v>
      </c>
    </row>
    <row r="2780" spans="1:26" x14ac:dyDescent="0.25">
      <c r="A2780" s="147">
        <v>3421</v>
      </c>
      <c r="B2780" s="25">
        <v>43037</v>
      </c>
      <c r="C2780" t="s">
        <v>910</v>
      </c>
      <c r="D2780">
        <v>74.5</v>
      </c>
      <c r="E2780">
        <v>96</v>
      </c>
      <c r="F2780" t="s">
        <v>291</v>
      </c>
      <c r="G2780">
        <v>521333</v>
      </c>
      <c r="H2780">
        <v>13160</v>
      </c>
      <c r="I2780">
        <v>16.600000000000001</v>
      </c>
      <c r="J2780">
        <v>114</v>
      </c>
      <c r="K2780">
        <v>114</v>
      </c>
      <c r="L2780">
        <v>13.8</v>
      </c>
      <c r="M2780">
        <v>0.97384721266345486</v>
      </c>
      <c r="N2780">
        <v>2.0427</v>
      </c>
      <c r="O2780">
        <v>2.1981999999999999</v>
      </c>
      <c r="P2780">
        <v>2.9180000000000001</v>
      </c>
      <c r="Q2780">
        <v>3.2</v>
      </c>
      <c r="R2780">
        <v>5.0757000000000003</v>
      </c>
      <c r="S2780">
        <v>0.72499999999999998</v>
      </c>
      <c r="T2780">
        <v>0.73899999999999999</v>
      </c>
      <c r="U2780">
        <v>0.71299999999999997</v>
      </c>
      <c r="V2780">
        <v>0.71299999999999997</v>
      </c>
      <c r="W2780" t="s">
        <v>148</v>
      </c>
      <c r="X2780" t="s">
        <v>189</v>
      </c>
      <c r="Y2780" t="s">
        <v>89</v>
      </c>
      <c r="Z2780" t="s">
        <v>198</v>
      </c>
    </row>
    <row r="2781" spans="1:26" x14ac:dyDescent="0.25">
      <c r="A2781" s="147">
        <v>3420</v>
      </c>
      <c r="B2781" s="25">
        <v>43037</v>
      </c>
      <c r="C2781" t="s">
        <v>259</v>
      </c>
      <c r="D2781">
        <v>74.5</v>
      </c>
      <c r="E2781">
        <v>96</v>
      </c>
      <c r="F2781" t="s">
        <v>193</v>
      </c>
      <c r="G2781">
        <v>625212</v>
      </c>
      <c r="H2781">
        <v>13160</v>
      </c>
      <c r="I2781">
        <v>22.8</v>
      </c>
      <c r="J2781">
        <v>111</v>
      </c>
      <c r="K2781">
        <v>111</v>
      </c>
      <c r="L2781">
        <v>19.8</v>
      </c>
      <c r="M2781">
        <v>0.93522802379378711</v>
      </c>
      <c r="N2781">
        <v>4.9271000000000003</v>
      </c>
      <c r="O2781">
        <v>5.1102999999999996</v>
      </c>
      <c r="P2781">
        <v>0.80600000000000005</v>
      </c>
      <c r="Q2781">
        <v>0.85599999999999998</v>
      </c>
      <c r="R2781">
        <v>5.0757000000000003</v>
      </c>
      <c r="S2781">
        <v>8.3000000000000004E-2</v>
      </c>
      <c r="T2781">
        <v>8.5000000000000006E-2</v>
      </c>
      <c r="U2781">
        <v>7.9000000000000001E-2</v>
      </c>
      <c r="V2781">
        <v>7.9000000000000001E-2</v>
      </c>
      <c r="W2781" t="s">
        <v>148</v>
      </c>
      <c r="X2781" t="s">
        <v>189</v>
      </c>
      <c r="Y2781" t="s">
        <v>89</v>
      </c>
      <c r="Z2781" t="s">
        <v>198</v>
      </c>
    </row>
    <row r="2782" spans="1:26" x14ac:dyDescent="0.25">
      <c r="A2782" s="147">
        <v>3419</v>
      </c>
      <c r="B2782" s="25">
        <v>43037</v>
      </c>
      <c r="C2782" t="s">
        <v>397</v>
      </c>
      <c r="D2782">
        <v>74.5</v>
      </c>
      <c r="E2782">
        <v>96</v>
      </c>
      <c r="F2782" t="s">
        <v>193</v>
      </c>
      <c r="G2782">
        <v>625212</v>
      </c>
      <c r="H2782">
        <v>13160</v>
      </c>
      <c r="I2782">
        <v>22.8</v>
      </c>
      <c r="J2782">
        <v>111</v>
      </c>
      <c r="K2782">
        <v>111</v>
      </c>
      <c r="L2782">
        <v>19.8</v>
      </c>
      <c r="M2782">
        <v>0.93522802379378711</v>
      </c>
      <c r="N2782">
        <v>4.7964000000000002</v>
      </c>
      <c r="O2782">
        <v>4.9039000000000001</v>
      </c>
      <c r="P2782">
        <v>0.63300000000000001</v>
      </c>
      <c r="Q2782">
        <v>0.64700000000000002</v>
      </c>
      <c r="R2782">
        <v>5.0757000000000003</v>
      </c>
      <c r="S2782">
        <v>6.7000000000000004E-2</v>
      </c>
      <c r="T2782">
        <v>6.7000000000000004E-2</v>
      </c>
      <c r="U2782">
        <v>6.3E-2</v>
      </c>
      <c r="V2782">
        <v>6.3E-2</v>
      </c>
      <c r="W2782" t="s">
        <v>148</v>
      </c>
      <c r="X2782" t="s">
        <v>189</v>
      </c>
      <c r="Y2782" t="s">
        <v>89</v>
      </c>
      <c r="Z2782" t="s">
        <v>198</v>
      </c>
    </row>
    <row r="2783" spans="1:26" x14ac:dyDescent="0.25">
      <c r="A2783" s="147">
        <v>3418</v>
      </c>
      <c r="B2783" s="25">
        <v>43037</v>
      </c>
      <c r="C2783" t="s">
        <v>896</v>
      </c>
      <c r="D2783">
        <v>74.5</v>
      </c>
      <c r="E2783">
        <v>96</v>
      </c>
      <c r="F2783" t="s">
        <v>193</v>
      </c>
      <c r="G2783">
        <v>625212</v>
      </c>
      <c r="H2783">
        <v>13160</v>
      </c>
      <c r="I2783">
        <v>22.8</v>
      </c>
      <c r="J2783">
        <v>110</v>
      </c>
      <c r="K2783">
        <v>110</v>
      </c>
      <c r="L2783">
        <v>19.899999999999999</v>
      </c>
      <c r="M2783">
        <v>0.93461030383091148</v>
      </c>
      <c r="N2783">
        <v>4.9467999999999996</v>
      </c>
      <c r="O2783">
        <v>4.9317000000000002</v>
      </c>
      <c r="P2783">
        <v>0.68200000000000005</v>
      </c>
      <c r="Q2783">
        <v>0.66100000000000003</v>
      </c>
      <c r="R2783">
        <v>5.0757000000000003</v>
      </c>
      <c r="S2783">
        <v>7.0000000000000007E-2</v>
      </c>
      <c r="T2783">
        <v>6.8000000000000005E-2</v>
      </c>
      <c r="U2783">
        <v>6.4000000000000001E-2</v>
      </c>
      <c r="V2783">
        <v>6.4000000000000001E-2</v>
      </c>
      <c r="W2783" t="s">
        <v>148</v>
      </c>
      <c r="X2783" t="s">
        <v>189</v>
      </c>
      <c r="Y2783" t="s">
        <v>89</v>
      </c>
      <c r="Z2783" t="s">
        <v>198</v>
      </c>
    </row>
    <row r="2784" spans="1:26" x14ac:dyDescent="0.25">
      <c r="A2784" s="147">
        <v>3417</v>
      </c>
      <c r="B2784" s="25">
        <v>43037</v>
      </c>
      <c r="C2784" t="s">
        <v>215</v>
      </c>
      <c r="D2784">
        <v>74.5</v>
      </c>
      <c r="E2784">
        <v>96</v>
      </c>
      <c r="F2784" t="s">
        <v>187</v>
      </c>
      <c r="G2784">
        <v>916148</v>
      </c>
      <c r="H2784">
        <v>13160</v>
      </c>
      <c r="I2784">
        <v>35.5</v>
      </c>
      <c r="J2784">
        <v>83</v>
      </c>
      <c r="K2784">
        <v>83</v>
      </c>
      <c r="L2784">
        <v>33.4</v>
      </c>
      <c r="M2784">
        <v>0.85809581564584592</v>
      </c>
      <c r="N2784">
        <v>4.9023000000000003</v>
      </c>
      <c r="O2784">
        <v>4.7473000000000001</v>
      </c>
      <c r="P2784">
        <v>0.33800000000000002</v>
      </c>
      <c r="Q2784">
        <v>0.309</v>
      </c>
      <c r="R2784">
        <v>5.0757000000000003</v>
      </c>
      <c r="S2784">
        <v>3.5000000000000003E-2</v>
      </c>
      <c r="T2784">
        <v>3.3000000000000002E-2</v>
      </c>
      <c r="U2784">
        <v>2.9000000000000001E-2</v>
      </c>
      <c r="V2784">
        <v>2.9000000000000001E-2</v>
      </c>
      <c r="W2784" t="s">
        <v>148</v>
      </c>
      <c r="X2784" t="s">
        <v>189</v>
      </c>
      <c r="Y2784" t="s">
        <v>89</v>
      </c>
      <c r="Z2784" t="s">
        <v>207</v>
      </c>
    </row>
    <row r="2785" spans="1:26" x14ac:dyDescent="0.25">
      <c r="A2785" s="147">
        <v>3416</v>
      </c>
      <c r="B2785" s="25">
        <v>43037</v>
      </c>
      <c r="C2785" t="s">
        <v>776</v>
      </c>
      <c r="D2785">
        <v>74.5</v>
      </c>
      <c r="E2785">
        <v>96</v>
      </c>
      <c r="F2785" t="s">
        <v>193</v>
      </c>
      <c r="G2785">
        <v>625212</v>
      </c>
      <c r="H2785">
        <v>13160</v>
      </c>
      <c r="I2785">
        <v>22</v>
      </c>
      <c r="J2785">
        <v>112</v>
      </c>
      <c r="K2785">
        <v>112</v>
      </c>
      <c r="L2785">
        <v>19</v>
      </c>
      <c r="M2785">
        <v>0.94019933554817281</v>
      </c>
      <c r="N2785">
        <v>5.1006999999999998</v>
      </c>
      <c r="O2785">
        <v>4.9157999999999999</v>
      </c>
      <c r="P2785">
        <v>0.754</v>
      </c>
      <c r="Q2785">
        <v>0.72599999999999998</v>
      </c>
      <c r="R2785">
        <v>5.0757000000000003</v>
      </c>
      <c r="S2785">
        <v>7.4999999999999997E-2</v>
      </c>
      <c r="T2785">
        <v>7.4999999999999997E-2</v>
      </c>
      <c r="U2785">
        <v>7.0999999999999994E-2</v>
      </c>
      <c r="V2785">
        <v>7.0999999999999994E-2</v>
      </c>
      <c r="W2785" t="s">
        <v>148</v>
      </c>
      <c r="X2785" t="s">
        <v>189</v>
      </c>
      <c r="Y2785" t="s">
        <v>89</v>
      </c>
      <c r="Z2785" t="s">
        <v>198</v>
      </c>
    </row>
    <row r="2786" spans="1:26" x14ac:dyDescent="0.25">
      <c r="A2786" s="147">
        <v>3415</v>
      </c>
      <c r="B2786" s="25">
        <v>43037</v>
      </c>
      <c r="C2786" t="s">
        <v>909</v>
      </c>
      <c r="D2786">
        <v>74.5</v>
      </c>
      <c r="E2786">
        <v>96</v>
      </c>
      <c r="F2786" t="s">
        <v>193</v>
      </c>
      <c r="G2786">
        <v>625212</v>
      </c>
      <c r="H2786">
        <v>13160</v>
      </c>
      <c r="I2786">
        <v>23</v>
      </c>
      <c r="J2786">
        <v>112</v>
      </c>
      <c r="K2786">
        <v>112</v>
      </c>
      <c r="L2786">
        <v>19.899999999999999</v>
      </c>
      <c r="M2786">
        <v>0.93461030383091148</v>
      </c>
      <c r="N2786">
        <v>4.5993000000000004</v>
      </c>
      <c r="O2786">
        <v>4.9307999999999996</v>
      </c>
      <c r="P2786">
        <v>0.70699999999999996</v>
      </c>
      <c r="Q2786">
        <v>0.73799999999999999</v>
      </c>
      <c r="R2786">
        <v>5.0757000000000003</v>
      </c>
      <c r="S2786">
        <v>7.8E-2</v>
      </c>
      <c r="T2786">
        <v>7.5999999999999998E-2</v>
      </c>
      <c r="U2786">
        <v>7.1999999999999995E-2</v>
      </c>
      <c r="V2786">
        <v>7.1999999999999995E-2</v>
      </c>
      <c r="W2786" t="s">
        <v>148</v>
      </c>
      <c r="X2786" t="s">
        <v>189</v>
      </c>
      <c r="Y2786" t="s">
        <v>89</v>
      </c>
      <c r="Z2786" t="s">
        <v>198</v>
      </c>
    </row>
    <row r="2787" spans="1:26" x14ac:dyDescent="0.25">
      <c r="A2787" s="147">
        <v>3414</v>
      </c>
      <c r="B2787" s="25">
        <v>43036</v>
      </c>
      <c r="C2787" t="s">
        <v>908</v>
      </c>
      <c r="D2787">
        <v>77.400000000000006</v>
      </c>
      <c r="E2787">
        <v>48</v>
      </c>
      <c r="F2787" t="s">
        <v>193</v>
      </c>
      <c r="G2787">
        <v>625212</v>
      </c>
      <c r="H2787">
        <v>13160</v>
      </c>
      <c r="I2787">
        <v>22.6</v>
      </c>
      <c r="J2787">
        <v>110</v>
      </c>
      <c r="K2787">
        <v>110</v>
      </c>
      <c r="L2787">
        <v>19.7</v>
      </c>
      <c r="M2787">
        <v>0.93584656084656093</v>
      </c>
      <c r="N2787">
        <v>4.9046000000000003</v>
      </c>
      <c r="O2787">
        <v>5.1026999999999996</v>
      </c>
      <c r="P2787">
        <v>0.434</v>
      </c>
      <c r="Q2787">
        <v>0.47199999999999998</v>
      </c>
      <c r="R2787">
        <v>5.0834000000000001</v>
      </c>
      <c r="S2787">
        <v>4.4999999999999998E-2</v>
      </c>
      <c r="T2787">
        <v>4.7E-2</v>
      </c>
      <c r="U2787">
        <v>4.2999999999999997E-2</v>
      </c>
      <c r="V2787">
        <v>4.2999999999999997E-2</v>
      </c>
      <c r="W2787" t="s">
        <v>148</v>
      </c>
      <c r="X2787" t="s">
        <v>189</v>
      </c>
      <c r="Y2787" t="s">
        <v>89</v>
      </c>
      <c r="Z2787" t="s">
        <v>198</v>
      </c>
    </row>
    <row r="2788" spans="1:26" x14ac:dyDescent="0.25">
      <c r="A2788" s="147">
        <v>3413</v>
      </c>
      <c r="B2788" s="25">
        <v>43036</v>
      </c>
      <c r="C2788" t="s">
        <v>394</v>
      </c>
      <c r="D2788">
        <v>77.400000000000006</v>
      </c>
      <c r="E2788">
        <v>48</v>
      </c>
      <c r="F2788" t="s">
        <v>187</v>
      </c>
      <c r="G2788">
        <v>916148</v>
      </c>
      <c r="H2788">
        <v>13160</v>
      </c>
      <c r="I2788">
        <v>35.700000000000003</v>
      </c>
      <c r="J2788">
        <v>86.5</v>
      </c>
      <c r="K2788">
        <v>86.5</v>
      </c>
      <c r="L2788">
        <v>33.299999999999997</v>
      </c>
      <c r="M2788">
        <v>0.85861650485436891</v>
      </c>
      <c r="N2788">
        <v>4.6657999999999999</v>
      </c>
      <c r="O2788">
        <v>4.9355000000000002</v>
      </c>
      <c r="P2788">
        <v>0.26600000000000001</v>
      </c>
      <c r="Q2788">
        <v>0.28199999999999997</v>
      </c>
      <c r="R2788">
        <v>5.0834000000000001</v>
      </c>
      <c r="S2788">
        <v>2.9000000000000001E-2</v>
      </c>
      <c r="T2788">
        <v>2.9000000000000001E-2</v>
      </c>
      <c r="U2788">
        <v>2.5000000000000001E-2</v>
      </c>
      <c r="V2788">
        <v>2.5000000000000001E-2</v>
      </c>
      <c r="W2788" t="s">
        <v>148</v>
      </c>
      <c r="X2788" t="s">
        <v>189</v>
      </c>
      <c r="Y2788" t="s">
        <v>89</v>
      </c>
      <c r="Z2788" t="s">
        <v>207</v>
      </c>
    </row>
    <row r="2789" spans="1:26" x14ac:dyDescent="0.25">
      <c r="A2789" s="147">
        <v>3412</v>
      </c>
      <c r="B2789" s="25">
        <v>43036</v>
      </c>
      <c r="C2789" t="s">
        <v>907</v>
      </c>
      <c r="D2789">
        <v>77.400000000000006</v>
      </c>
      <c r="E2789">
        <v>48</v>
      </c>
      <c r="F2789" t="s">
        <v>291</v>
      </c>
      <c r="G2789">
        <v>521333</v>
      </c>
      <c r="H2789">
        <v>13160</v>
      </c>
      <c r="I2789">
        <v>16.600000000000001</v>
      </c>
      <c r="J2789">
        <v>113.5</v>
      </c>
      <c r="K2789">
        <v>113.5</v>
      </c>
      <c r="L2789">
        <v>13.8</v>
      </c>
      <c r="M2789">
        <v>0.97384721266345486</v>
      </c>
      <c r="N2789">
        <v>2.4007999999999998</v>
      </c>
      <c r="O2789">
        <v>2.1153</v>
      </c>
      <c r="P2789">
        <v>1.851</v>
      </c>
      <c r="Q2789">
        <v>1.581</v>
      </c>
      <c r="R2789">
        <v>5.0834000000000001</v>
      </c>
      <c r="S2789">
        <v>0.39200000000000002</v>
      </c>
      <c r="T2789">
        <v>0.38</v>
      </c>
      <c r="U2789">
        <v>0.376</v>
      </c>
      <c r="V2789">
        <v>0.376</v>
      </c>
      <c r="W2789" t="s">
        <v>148</v>
      </c>
      <c r="X2789" t="s">
        <v>189</v>
      </c>
      <c r="Y2789" t="s">
        <v>89</v>
      </c>
      <c r="Z2789" t="s">
        <v>198</v>
      </c>
    </row>
    <row r="2790" spans="1:26" x14ac:dyDescent="0.25">
      <c r="A2790" s="147">
        <v>3411</v>
      </c>
      <c r="B2790" s="25">
        <v>43036</v>
      </c>
      <c r="C2790" t="s">
        <v>906</v>
      </c>
      <c r="D2790">
        <v>77.400000000000006</v>
      </c>
      <c r="E2790">
        <v>48</v>
      </c>
      <c r="F2790" t="s">
        <v>193</v>
      </c>
      <c r="G2790">
        <v>625212</v>
      </c>
      <c r="H2790">
        <v>13160</v>
      </c>
      <c r="I2790">
        <v>22.8</v>
      </c>
      <c r="J2790">
        <v>115</v>
      </c>
      <c r="K2790">
        <v>115</v>
      </c>
      <c r="L2790">
        <v>19.600000000000001</v>
      </c>
      <c r="M2790">
        <v>0.93646591661151557</v>
      </c>
      <c r="N2790">
        <v>4.9461000000000004</v>
      </c>
      <c r="O2790">
        <v>4.8566000000000003</v>
      </c>
      <c r="P2790">
        <v>0.47699999999999998</v>
      </c>
      <c r="Q2790">
        <v>0.44900000000000001</v>
      </c>
      <c r="R2790">
        <v>5.0834000000000001</v>
      </c>
      <c r="S2790">
        <v>4.9000000000000002E-2</v>
      </c>
      <c r="T2790">
        <v>4.7E-2</v>
      </c>
      <c r="U2790">
        <v>4.4999999999999998E-2</v>
      </c>
      <c r="V2790">
        <v>4.4999999999999998E-2</v>
      </c>
      <c r="W2790" t="s">
        <v>148</v>
      </c>
      <c r="X2790" t="s">
        <v>189</v>
      </c>
      <c r="Y2790" t="s">
        <v>89</v>
      </c>
      <c r="Z2790" t="s">
        <v>198</v>
      </c>
    </row>
    <row r="2791" spans="1:26" x14ac:dyDescent="0.25">
      <c r="A2791" s="147">
        <v>3410</v>
      </c>
      <c r="B2791" s="25">
        <v>43036</v>
      </c>
      <c r="C2791" t="s">
        <v>248</v>
      </c>
      <c r="D2791">
        <v>77.400000000000006</v>
      </c>
      <c r="E2791">
        <v>48</v>
      </c>
      <c r="F2791" t="s">
        <v>193</v>
      </c>
      <c r="G2791">
        <v>625212</v>
      </c>
      <c r="H2791">
        <v>13160</v>
      </c>
      <c r="I2791">
        <v>22.8</v>
      </c>
      <c r="J2791">
        <v>114</v>
      </c>
      <c r="K2791">
        <v>114</v>
      </c>
      <c r="L2791">
        <v>19.600000000000001</v>
      </c>
      <c r="M2791">
        <v>0.93646591661151557</v>
      </c>
      <c r="N2791">
        <v>4.9360999999999997</v>
      </c>
      <c r="O2791">
        <v>4.9843000000000002</v>
      </c>
      <c r="P2791">
        <v>0.45600000000000002</v>
      </c>
      <c r="Q2791">
        <v>0.46100000000000002</v>
      </c>
      <c r="R2791">
        <v>5.0834000000000001</v>
      </c>
      <c r="S2791">
        <v>4.7E-2</v>
      </c>
      <c r="T2791">
        <v>4.7E-2</v>
      </c>
      <c r="U2791">
        <v>4.3999999999999997E-2</v>
      </c>
      <c r="V2791">
        <v>4.3999999999999997E-2</v>
      </c>
      <c r="W2791" t="s">
        <v>148</v>
      </c>
      <c r="X2791" t="s">
        <v>189</v>
      </c>
      <c r="Y2791" t="s">
        <v>89</v>
      </c>
      <c r="Z2791" t="s">
        <v>198</v>
      </c>
    </row>
    <row r="2792" spans="1:26" x14ac:dyDescent="0.25">
      <c r="A2792" s="147">
        <v>3409</v>
      </c>
      <c r="B2792" s="25">
        <v>43036</v>
      </c>
      <c r="C2792" t="s">
        <v>632</v>
      </c>
      <c r="D2792">
        <v>77.400000000000006</v>
      </c>
      <c r="E2792">
        <v>48</v>
      </c>
      <c r="F2792" t="s">
        <v>193</v>
      </c>
      <c r="G2792">
        <v>625212</v>
      </c>
      <c r="H2792">
        <v>13160</v>
      </c>
      <c r="I2792">
        <v>22.8</v>
      </c>
      <c r="J2792">
        <v>114</v>
      </c>
      <c r="K2792">
        <v>114</v>
      </c>
      <c r="L2792">
        <v>19.600000000000001</v>
      </c>
      <c r="M2792">
        <v>0.93646591661151557</v>
      </c>
      <c r="N2792">
        <v>4.9368999999999996</v>
      </c>
      <c r="O2792">
        <v>4.8019999999999996</v>
      </c>
      <c r="P2792">
        <v>0.47599999999999998</v>
      </c>
      <c r="Q2792">
        <v>0.48199999999999998</v>
      </c>
      <c r="R2792">
        <v>5.0834000000000001</v>
      </c>
      <c r="S2792">
        <v>4.9000000000000002E-2</v>
      </c>
      <c r="T2792">
        <v>5.0999999999999997E-2</v>
      </c>
      <c r="U2792">
        <v>4.7E-2</v>
      </c>
      <c r="V2792">
        <v>4.7E-2</v>
      </c>
      <c r="W2792" t="s">
        <v>148</v>
      </c>
      <c r="X2792" t="s">
        <v>189</v>
      </c>
      <c r="Y2792" t="s">
        <v>89</v>
      </c>
      <c r="Z2792" t="s">
        <v>198</v>
      </c>
    </row>
    <row r="2793" spans="1:26" x14ac:dyDescent="0.25">
      <c r="A2793" s="147">
        <v>3408</v>
      </c>
      <c r="B2793" s="25">
        <v>43036</v>
      </c>
      <c r="C2793" t="s">
        <v>625</v>
      </c>
      <c r="D2793">
        <v>77.400000000000006</v>
      </c>
      <c r="E2793">
        <v>48</v>
      </c>
      <c r="F2793" t="s">
        <v>187</v>
      </c>
      <c r="G2793">
        <v>916148</v>
      </c>
      <c r="H2793">
        <v>13160</v>
      </c>
      <c r="I2793">
        <v>35.6</v>
      </c>
      <c r="J2793">
        <v>83</v>
      </c>
      <c r="K2793">
        <v>83</v>
      </c>
      <c r="L2793">
        <v>33.5</v>
      </c>
      <c r="M2793">
        <v>0.85757575757575755</v>
      </c>
      <c r="N2793">
        <v>4.8236999999999997</v>
      </c>
      <c r="O2793">
        <v>4.9718</v>
      </c>
      <c r="P2793">
        <v>0.23699999999999999</v>
      </c>
      <c r="Q2793">
        <v>0.245</v>
      </c>
      <c r="R2793">
        <v>5.0834000000000001</v>
      </c>
      <c r="S2793">
        <v>2.5000000000000001E-2</v>
      </c>
      <c r="T2793">
        <v>2.5000000000000001E-2</v>
      </c>
      <c r="U2793">
        <v>2.1000000000000001E-2</v>
      </c>
      <c r="V2793">
        <v>2.1000000000000001E-2</v>
      </c>
      <c r="W2793" t="s">
        <v>148</v>
      </c>
      <c r="X2793" t="s">
        <v>189</v>
      </c>
      <c r="Y2793" t="s">
        <v>89</v>
      </c>
      <c r="Z2793" t="s">
        <v>207</v>
      </c>
    </row>
    <row r="2794" spans="1:26" x14ac:dyDescent="0.25">
      <c r="A2794" s="147">
        <v>3407</v>
      </c>
      <c r="B2794" s="25">
        <v>43036</v>
      </c>
      <c r="C2794" t="s">
        <v>905</v>
      </c>
      <c r="D2794">
        <v>77.400000000000006</v>
      </c>
      <c r="E2794">
        <v>48</v>
      </c>
      <c r="F2794" t="s">
        <v>193</v>
      </c>
      <c r="G2794">
        <v>625212</v>
      </c>
      <c r="H2794">
        <v>13160</v>
      </c>
      <c r="I2794">
        <v>22</v>
      </c>
      <c r="J2794">
        <v>112.5</v>
      </c>
      <c r="K2794">
        <v>112.5</v>
      </c>
      <c r="L2794">
        <v>19</v>
      </c>
      <c r="M2794">
        <v>0.94019933554817281</v>
      </c>
      <c r="N2794">
        <v>5.0621999999999998</v>
      </c>
      <c r="O2794">
        <v>4.9917999999999996</v>
      </c>
      <c r="P2794">
        <v>0.48799999999999999</v>
      </c>
      <c r="Q2794">
        <v>0.501</v>
      </c>
      <c r="R2794">
        <v>5.0834000000000001</v>
      </c>
      <c r="S2794">
        <v>4.9000000000000002E-2</v>
      </c>
      <c r="T2794">
        <v>5.0999999999999997E-2</v>
      </c>
      <c r="U2794">
        <v>4.7E-2</v>
      </c>
      <c r="V2794">
        <v>4.7E-2</v>
      </c>
      <c r="W2794" t="s">
        <v>148</v>
      </c>
      <c r="X2794" t="s">
        <v>189</v>
      </c>
      <c r="Y2794" t="s">
        <v>89</v>
      </c>
      <c r="Z2794" t="s">
        <v>198</v>
      </c>
    </row>
    <row r="2795" spans="1:26" x14ac:dyDescent="0.25">
      <c r="A2795" s="147">
        <v>3406</v>
      </c>
      <c r="B2795" s="25">
        <v>43036</v>
      </c>
      <c r="C2795" t="s">
        <v>238</v>
      </c>
      <c r="D2795">
        <v>77.400000000000006</v>
      </c>
      <c r="E2795">
        <v>48</v>
      </c>
      <c r="F2795" t="s">
        <v>187</v>
      </c>
      <c r="G2795">
        <v>916148</v>
      </c>
      <c r="H2795">
        <v>13160</v>
      </c>
      <c r="I2795">
        <v>35.299999999999997</v>
      </c>
      <c r="J2795">
        <v>82</v>
      </c>
      <c r="K2795">
        <v>82</v>
      </c>
      <c r="L2795">
        <v>33.299999999999997</v>
      </c>
      <c r="M2795">
        <v>0.85861650485436891</v>
      </c>
      <c r="N2795">
        <v>4.8361000000000001</v>
      </c>
      <c r="O2795">
        <v>4.9534000000000002</v>
      </c>
      <c r="P2795">
        <v>0.25700000000000001</v>
      </c>
      <c r="Q2795">
        <v>0.24399999999999999</v>
      </c>
      <c r="R2795">
        <v>5.0834000000000001</v>
      </c>
      <c r="S2795">
        <v>2.7E-2</v>
      </c>
      <c r="T2795">
        <v>2.5000000000000001E-2</v>
      </c>
      <c r="U2795">
        <v>2.1999999999999999E-2</v>
      </c>
      <c r="V2795">
        <v>2.1999999999999999E-2</v>
      </c>
      <c r="W2795" t="s">
        <v>148</v>
      </c>
      <c r="X2795" t="s">
        <v>189</v>
      </c>
      <c r="Y2795" t="s">
        <v>89</v>
      </c>
      <c r="Z2795" t="s">
        <v>207</v>
      </c>
    </row>
    <row r="2796" spans="1:26" x14ac:dyDescent="0.25">
      <c r="A2796" s="147">
        <v>3405</v>
      </c>
      <c r="B2796" s="25">
        <v>43036</v>
      </c>
      <c r="C2796" t="s">
        <v>904</v>
      </c>
      <c r="D2796">
        <v>77.400000000000006</v>
      </c>
      <c r="E2796">
        <v>48</v>
      </c>
      <c r="F2796" t="s">
        <v>291</v>
      </c>
      <c r="G2796">
        <v>521333</v>
      </c>
      <c r="H2796">
        <v>13160</v>
      </c>
      <c r="I2796">
        <v>16.5</v>
      </c>
      <c r="J2796">
        <v>113</v>
      </c>
      <c r="K2796">
        <v>113</v>
      </c>
      <c r="L2796">
        <v>13.8</v>
      </c>
      <c r="M2796">
        <v>0.97384721266345486</v>
      </c>
      <c r="N2796">
        <v>2.1442999999999999</v>
      </c>
      <c r="O2796">
        <v>2.2067999999999999</v>
      </c>
      <c r="P2796">
        <v>1.43</v>
      </c>
      <c r="Q2796">
        <v>1.4370000000000001</v>
      </c>
      <c r="R2796">
        <v>5.0834000000000001</v>
      </c>
      <c r="S2796">
        <v>0.33900000000000002</v>
      </c>
      <c r="T2796">
        <v>0.33100000000000002</v>
      </c>
      <c r="U2796">
        <v>0.32600000000000001</v>
      </c>
      <c r="V2796">
        <v>0.32600000000000001</v>
      </c>
      <c r="W2796" t="s">
        <v>148</v>
      </c>
      <c r="X2796" t="s">
        <v>189</v>
      </c>
      <c r="Y2796" t="s">
        <v>89</v>
      </c>
      <c r="Z2796" t="s">
        <v>198</v>
      </c>
    </row>
    <row r="2797" spans="1:26" x14ac:dyDescent="0.25">
      <c r="A2797" s="147">
        <v>3404</v>
      </c>
      <c r="B2797" s="25">
        <v>43036</v>
      </c>
      <c r="C2797" t="s">
        <v>210</v>
      </c>
      <c r="D2797">
        <v>77.400000000000006</v>
      </c>
      <c r="E2797">
        <v>48</v>
      </c>
      <c r="F2797" t="s">
        <v>187</v>
      </c>
      <c r="G2797">
        <v>916148</v>
      </c>
      <c r="H2797">
        <v>13160</v>
      </c>
      <c r="I2797">
        <v>35.4</v>
      </c>
      <c r="J2797">
        <v>83</v>
      </c>
      <c r="K2797">
        <v>83</v>
      </c>
      <c r="L2797">
        <v>33.299999999999997</v>
      </c>
      <c r="M2797">
        <v>0.85861650485436891</v>
      </c>
      <c r="N2797">
        <v>4.9122000000000003</v>
      </c>
      <c r="O2797">
        <v>4.8933999999999997</v>
      </c>
      <c r="P2797">
        <v>0.251</v>
      </c>
      <c r="Q2797">
        <v>0.25</v>
      </c>
      <c r="R2797">
        <v>5.0834000000000001</v>
      </c>
      <c r="S2797">
        <v>2.5999999999999999E-2</v>
      </c>
      <c r="T2797">
        <v>2.5999999999999999E-2</v>
      </c>
      <c r="U2797">
        <v>2.1999999999999999E-2</v>
      </c>
      <c r="V2797">
        <v>2.1999999999999999E-2</v>
      </c>
      <c r="W2797" t="s">
        <v>148</v>
      </c>
      <c r="X2797" t="s">
        <v>189</v>
      </c>
      <c r="Y2797" t="s">
        <v>89</v>
      </c>
      <c r="Z2797" t="s">
        <v>207</v>
      </c>
    </row>
    <row r="2798" spans="1:26" x14ac:dyDescent="0.25">
      <c r="A2798" s="147">
        <v>3403</v>
      </c>
      <c r="B2798" s="25">
        <v>43035</v>
      </c>
      <c r="C2798" t="s">
        <v>313</v>
      </c>
      <c r="D2798">
        <v>77</v>
      </c>
      <c r="E2798">
        <v>48</v>
      </c>
      <c r="F2798" t="s">
        <v>291</v>
      </c>
      <c r="G2798">
        <v>521333</v>
      </c>
      <c r="H2798">
        <v>13160</v>
      </c>
      <c r="I2798">
        <v>16.8</v>
      </c>
      <c r="J2798">
        <v>115</v>
      </c>
      <c r="K2798">
        <v>115</v>
      </c>
      <c r="L2798">
        <v>13.9</v>
      </c>
      <c r="M2798">
        <v>0.97317744154057773</v>
      </c>
      <c r="N2798">
        <v>2.0926999999999998</v>
      </c>
      <c r="O2798">
        <v>2.0621</v>
      </c>
      <c r="P2798">
        <v>1.579</v>
      </c>
      <c r="Q2798">
        <v>1.589</v>
      </c>
      <c r="R2798">
        <v>5.0880999999999998</v>
      </c>
      <c r="S2798">
        <v>0.38400000000000001</v>
      </c>
      <c r="T2798">
        <v>0.39200000000000002</v>
      </c>
      <c r="U2798">
        <v>0.378</v>
      </c>
      <c r="V2798">
        <v>0.378</v>
      </c>
      <c r="W2798" t="s">
        <v>148</v>
      </c>
      <c r="X2798" t="s">
        <v>189</v>
      </c>
      <c r="Y2798" t="s">
        <v>89</v>
      </c>
      <c r="Z2798" t="s">
        <v>198</v>
      </c>
    </row>
    <row r="2799" spans="1:26" x14ac:dyDescent="0.25">
      <c r="A2799" s="147">
        <v>3402</v>
      </c>
      <c r="B2799" s="25">
        <v>43035</v>
      </c>
      <c r="C2799" t="s">
        <v>696</v>
      </c>
      <c r="D2799">
        <v>77</v>
      </c>
      <c r="E2799">
        <v>48</v>
      </c>
      <c r="F2799" t="s">
        <v>187</v>
      </c>
      <c r="G2799">
        <v>916148</v>
      </c>
      <c r="H2799">
        <v>13160</v>
      </c>
      <c r="I2799">
        <v>35.6</v>
      </c>
      <c r="J2799">
        <v>85</v>
      </c>
      <c r="K2799">
        <v>85</v>
      </c>
      <c r="L2799">
        <v>33.4</v>
      </c>
      <c r="M2799">
        <v>0.85809581564584592</v>
      </c>
      <c r="N2799">
        <v>4.8867000000000003</v>
      </c>
      <c r="O2799">
        <v>4.9329000000000001</v>
      </c>
      <c r="P2799">
        <v>0.34599999999999997</v>
      </c>
      <c r="Q2799">
        <v>0.34899999999999998</v>
      </c>
      <c r="R2799">
        <v>5.0880999999999998</v>
      </c>
      <c r="S2799">
        <v>3.5999999999999997E-2</v>
      </c>
      <c r="T2799">
        <v>3.5999999999999997E-2</v>
      </c>
      <c r="U2799">
        <v>3.1E-2</v>
      </c>
      <c r="V2799">
        <v>3.1E-2</v>
      </c>
      <c r="W2799" t="s">
        <v>148</v>
      </c>
      <c r="X2799" t="s">
        <v>189</v>
      </c>
      <c r="Y2799" t="s">
        <v>89</v>
      </c>
      <c r="Z2799" t="s">
        <v>207</v>
      </c>
    </row>
    <row r="2800" spans="1:26" x14ac:dyDescent="0.25">
      <c r="A2800" s="147">
        <v>3401</v>
      </c>
      <c r="B2800" s="25">
        <v>43035</v>
      </c>
      <c r="C2800" t="s">
        <v>820</v>
      </c>
      <c r="D2800">
        <v>77</v>
      </c>
      <c r="E2800">
        <v>48</v>
      </c>
      <c r="F2800" t="s">
        <v>291</v>
      </c>
      <c r="G2800">
        <v>521333</v>
      </c>
      <c r="H2800">
        <v>13160</v>
      </c>
      <c r="I2800">
        <v>16.8</v>
      </c>
      <c r="J2800">
        <v>115.5</v>
      </c>
      <c r="K2800">
        <v>115.5</v>
      </c>
      <c r="L2800">
        <v>13.9</v>
      </c>
      <c r="M2800">
        <v>0.97317744154057773</v>
      </c>
      <c r="N2800">
        <v>2.0910000000000002</v>
      </c>
      <c r="O2800">
        <v>2.1865000000000001</v>
      </c>
      <c r="P2800">
        <v>1.5860000000000001</v>
      </c>
      <c r="Q2800">
        <v>1.71</v>
      </c>
      <c r="R2800">
        <v>5.0880999999999998</v>
      </c>
      <c r="S2800">
        <v>0.38600000000000001</v>
      </c>
      <c r="T2800">
        <v>0.39800000000000002</v>
      </c>
      <c r="U2800">
        <v>0.38100000000000001</v>
      </c>
      <c r="V2800">
        <v>0.38100000000000001</v>
      </c>
      <c r="W2800" t="s">
        <v>148</v>
      </c>
      <c r="X2800" t="s">
        <v>189</v>
      </c>
      <c r="Y2800" t="s">
        <v>89</v>
      </c>
      <c r="Z2800" t="s">
        <v>198</v>
      </c>
    </row>
    <row r="2801" spans="1:26" x14ac:dyDescent="0.25">
      <c r="A2801" s="147">
        <v>3400</v>
      </c>
      <c r="B2801" s="25">
        <v>43035</v>
      </c>
      <c r="C2801" t="s">
        <v>788</v>
      </c>
      <c r="D2801">
        <v>77</v>
      </c>
      <c r="E2801">
        <v>48</v>
      </c>
      <c r="F2801" t="s">
        <v>291</v>
      </c>
      <c r="G2801">
        <v>521333</v>
      </c>
      <c r="H2801">
        <v>13160</v>
      </c>
      <c r="I2801">
        <v>16.5</v>
      </c>
      <c r="J2801">
        <v>113</v>
      </c>
      <c r="K2801">
        <v>113</v>
      </c>
      <c r="L2801">
        <v>13.8</v>
      </c>
      <c r="M2801">
        <v>0.97384721266345486</v>
      </c>
      <c r="N2801">
        <v>2.1960000000000002</v>
      </c>
      <c r="O2801">
        <v>2.2341000000000002</v>
      </c>
      <c r="P2801">
        <v>1.8129999999999999</v>
      </c>
      <c r="Q2801">
        <v>1.897</v>
      </c>
      <c r="R2801">
        <v>5.0880999999999998</v>
      </c>
      <c r="S2801">
        <v>0.42</v>
      </c>
      <c r="T2801">
        <v>0.432</v>
      </c>
      <c r="U2801">
        <v>0.41499999999999998</v>
      </c>
      <c r="V2801">
        <v>0.41499999999999998</v>
      </c>
      <c r="W2801" t="s">
        <v>148</v>
      </c>
      <c r="X2801" t="s">
        <v>189</v>
      </c>
      <c r="Y2801" t="s">
        <v>89</v>
      </c>
      <c r="Z2801" t="s">
        <v>198</v>
      </c>
    </row>
    <row r="2802" spans="1:26" x14ac:dyDescent="0.25">
      <c r="A2802" s="147">
        <v>3399</v>
      </c>
      <c r="B2802" s="25">
        <v>43035</v>
      </c>
      <c r="C2802" t="s">
        <v>736</v>
      </c>
      <c r="D2802">
        <v>77</v>
      </c>
      <c r="E2802">
        <v>48</v>
      </c>
      <c r="F2802" t="s">
        <v>291</v>
      </c>
      <c r="G2802">
        <v>521333</v>
      </c>
      <c r="H2802">
        <v>13160</v>
      </c>
      <c r="I2802">
        <v>16.5</v>
      </c>
      <c r="J2802">
        <v>113</v>
      </c>
      <c r="K2802">
        <v>113</v>
      </c>
      <c r="L2802">
        <v>13.8</v>
      </c>
      <c r="M2802">
        <v>0.97384721266345486</v>
      </c>
      <c r="N2802">
        <v>2.2700999999999998</v>
      </c>
      <c r="O2802">
        <v>2.1347999999999998</v>
      </c>
      <c r="P2802">
        <v>1.794</v>
      </c>
      <c r="Q2802">
        <v>1.712</v>
      </c>
      <c r="R2802">
        <v>5.0880999999999998</v>
      </c>
      <c r="S2802">
        <v>0.40200000000000002</v>
      </c>
      <c r="T2802">
        <v>0.40799999999999997</v>
      </c>
      <c r="U2802">
        <v>0.39400000000000002</v>
      </c>
      <c r="V2802">
        <v>0.39400000000000002</v>
      </c>
      <c r="W2802" t="s">
        <v>148</v>
      </c>
      <c r="X2802" t="s">
        <v>189</v>
      </c>
      <c r="Y2802" t="s">
        <v>89</v>
      </c>
      <c r="Z2802" t="s">
        <v>198</v>
      </c>
    </row>
    <row r="2803" spans="1:26" x14ac:dyDescent="0.25">
      <c r="A2803" s="147">
        <v>3398</v>
      </c>
      <c r="B2803" s="25">
        <v>43035</v>
      </c>
      <c r="C2803" t="s">
        <v>903</v>
      </c>
      <c r="D2803">
        <v>77</v>
      </c>
      <c r="E2803">
        <v>48</v>
      </c>
      <c r="F2803" t="s">
        <v>291</v>
      </c>
      <c r="G2803">
        <v>521333</v>
      </c>
      <c r="H2803">
        <v>13160</v>
      </c>
      <c r="I2803">
        <v>16.600000000000001</v>
      </c>
      <c r="J2803">
        <v>114</v>
      </c>
      <c r="K2803">
        <v>114</v>
      </c>
      <c r="L2803">
        <v>13.8</v>
      </c>
      <c r="M2803">
        <v>0.97384721266345486</v>
      </c>
      <c r="N2803">
        <v>2.1566999999999998</v>
      </c>
      <c r="O2803">
        <v>2.2006000000000001</v>
      </c>
      <c r="P2803">
        <v>1.8009999999999999</v>
      </c>
      <c r="Q2803">
        <v>1.873</v>
      </c>
      <c r="R2803">
        <v>5.0880999999999998</v>
      </c>
      <c r="S2803">
        <v>0.42499999999999999</v>
      </c>
      <c r="T2803">
        <v>0.433</v>
      </c>
      <c r="U2803">
        <v>0.41799999999999998</v>
      </c>
      <c r="V2803">
        <v>0.41799999999999998</v>
      </c>
      <c r="W2803" t="s">
        <v>148</v>
      </c>
      <c r="X2803" t="s">
        <v>189</v>
      </c>
      <c r="Y2803" t="s">
        <v>89</v>
      </c>
      <c r="Z2803" t="s">
        <v>198</v>
      </c>
    </row>
    <row r="2804" spans="1:26" x14ac:dyDescent="0.25">
      <c r="A2804" s="147">
        <v>3397</v>
      </c>
      <c r="B2804" s="25">
        <v>43035</v>
      </c>
      <c r="C2804" t="s">
        <v>902</v>
      </c>
      <c r="D2804">
        <v>77</v>
      </c>
      <c r="E2804">
        <v>48</v>
      </c>
      <c r="F2804" t="s">
        <v>291</v>
      </c>
      <c r="G2804">
        <v>521333</v>
      </c>
      <c r="H2804">
        <v>13160</v>
      </c>
      <c r="I2804">
        <v>16.600000000000001</v>
      </c>
      <c r="J2804">
        <v>114</v>
      </c>
      <c r="K2804">
        <v>114</v>
      </c>
      <c r="L2804">
        <v>13.8</v>
      </c>
      <c r="M2804">
        <v>0.97384721266345486</v>
      </c>
      <c r="N2804">
        <v>2.1478999999999999</v>
      </c>
      <c r="O2804">
        <v>2.2902999999999998</v>
      </c>
      <c r="P2804">
        <v>1.7310000000000001</v>
      </c>
      <c r="Q2804">
        <v>1.8280000000000001</v>
      </c>
      <c r="R2804">
        <v>5.0880999999999998</v>
      </c>
      <c r="S2804">
        <v>0.41</v>
      </c>
      <c r="T2804">
        <v>0.40600000000000003</v>
      </c>
      <c r="U2804">
        <v>0.39700000000000002</v>
      </c>
      <c r="V2804">
        <v>0.39700000000000002</v>
      </c>
      <c r="W2804" t="s">
        <v>148</v>
      </c>
      <c r="X2804" t="s">
        <v>189</v>
      </c>
      <c r="Y2804" t="s">
        <v>89</v>
      </c>
      <c r="Z2804" t="s">
        <v>198</v>
      </c>
    </row>
    <row r="2805" spans="1:26" x14ac:dyDescent="0.25">
      <c r="A2805" s="147">
        <v>3396</v>
      </c>
      <c r="B2805" s="25">
        <v>43035</v>
      </c>
      <c r="C2805" t="s">
        <v>800</v>
      </c>
      <c r="D2805">
        <v>77</v>
      </c>
      <c r="E2805">
        <v>48</v>
      </c>
      <c r="F2805" t="s">
        <v>193</v>
      </c>
      <c r="G2805">
        <v>625212</v>
      </c>
      <c r="H2805">
        <v>13160</v>
      </c>
      <c r="I2805">
        <v>22.4</v>
      </c>
      <c r="J2805">
        <v>114.5</v>
      </c>
      <c r="K2805">
        <v>114.5</v>
      </c>
      <c r="L2805">
        <v>19.2</v>
      </c>
      <c r="M2805">
        <v>0.93895155938951569</v>
      </c>
      <c r="N2805">
        <v>5.0015000000000001</v>
      </c>
      <c r="O2805">
        <v>4.9325999999999999</v>
      </c>
      <c r="P2805">
        <v>0.747</v>
      </c>
      <c r="Q2805">
        <v>0.75600000000000001</v>
      </c>
      <c r="R2805">
        <v>5.0880999999999998</v>
      </c>
      <c r="S2805">
        <v>7.5999999999999998E-2</v>
      </c>
      <c r="T2805">
        <v>7.8E-2</v>
      </c>
      <c r="U2805">
        <v>7.1999999999999995E-2</v>
      </c>
      <c r="V2805">
        <v>7.1999999999999995E-2</v>
      </c>
      <c r="W2805" t="s">
        <v>148</v>
      </c>
      <c r="X2805" t="s">
        <v>189</v>
      </c>
      <c r="Y2805" t="s">
        <v>89</v>
      </c>
      <c r="Z2805" t="s">
        <v>198</v>
      </c>
    </row>
    <row r="2806" spans="1:26" x14ac:dyDescent="0.25">
      <c r="A2806" s="147">
        <v>3395</v>
      </c>
      <c r="B2806" s="25">
        <v>43035</v>
      </c>
      <c r="C2806" t="s">
        <v>229</v>
      </c>
      <c r="D2806">
        <v>77</v>
      </c>
      <c r="E2806">
        <v>48</v>
      </c>
      <c r="F2806" t="s">
        <v>193</v>
      </c>
      <c r="G2806">
        <v>625212</v>
      </c>
      <c r="H2806">
        <v>13160</v>
      </c>
      <c r="I2806">
        <v>22.4</v>
      </c>
      <c r="J2806">
        <v>114.5</v>
      </c>
      <c r="K2806">
        <v>114.5</v>
      </c>
      <c r="L2806">
        <v>19.2</v>
      </c>
      <c r="M2806">
        <v>0.93895155938951569</v>
      </c>
      <c r="N2806">
        <v>4.806</v>
      </c>
      <c r="O2806">
        <v>4.9257999999999997</v>
      </c>
      <c r="P2806">
        <v>0.58599999999999997</v>
      </c>
      <c r="Q2806">
        <v>0.62</v>
      </c>
      <c r="R2806">
        <v>5.0880999999999998</v>
      </c>
      <c r="S2806">
        <v>6.2E-2</v>
      </c>
      <c r="T2806">
        <v>6.4000000000000001E-2</v>
      </c>
      <c r="U2806">
        <v>5.8999999999999997E-2</v>
      </c>
      <c r="V2806">
        <v>5.8999999999999997E-2</v>
      </c>
      <c r="W2806" t="s">
        <v>148</v>
      </c>
      <c r="X2806" t="s">
        <v>189</v>
      </c>
      <c r="Y2806" t="s">
        <v>89</v>
      </c>
      <c r="Z2806" t="s">
        <v>198</v>
      </c>
    </row>
    <row r="2807" spans="1:26" x14ac:dyDescent="0.25">
      <c r="A2807" s="147">
        <v>3394</v>
      </c>
      <c r="B2807" s="25">
        <v>43035</v>
      </c>
      <c r="C2807" t="s">
        <v>233</v>
      </c>
      <c r="D2807">
        <v>77</v>
      </c>
      <c r="E2807">
        <v>48</v>
      </c>
      <c r="F2807" t="s">
        <v>193</v>
      </c>
      <c r="G2807">
        <v>625212</v>
      </c>
      <c r="H2807">
        <v>13160</v>
      </c>
      <c r="I2807">
        <v>22.9</v>
      </c>
      <c r="J2807">
        <v>114</v>
      </c>
      <c r="K2807">
        <v>114</v>
      </c>
      <c r="L2807">
        <v>19.7</v>
      </c>
      <c r="M2807">
        <v>0.93584656084656093</v>
      </c>
      <c r="N2807">
        <v>4.6993</v>
      </c>
      <c r="O2807">
        <v>4.9352</v>
      </c>
      <c r="P2807">
        <v>0.55400000000000005</v>
      </c>
      <c r="Q2807">
        <v>0.56299999999999994</v>
      </c>
      <c r="R2807">
        <v>5.0880999999999998</v>
      </c>
      <c r="S2807">
        <v>0.06</v>
      </c>
      <c r="T2807">
        <v>5.8000000000000003E-2</v>
      </c>
      <c r="U2807">
        <v>5.5E-2</v>
      </c>
      <c r="V2807">
        <v>5.5E-2</v>
      </c>
      <c r="W2807" t="s">
        <v>148</v>
      </c>
      <c r="X2807" t="s">
        <v>189</v>
      </c>
      <c r="Y2807" t="s">
        <v>89</v>
      </c>
      <c r="Z2807" t="s">
        <v>198</v>
      </c>
    </row>
    <row r="2808" spans="1:26" x14ac:dyDescent="0.25">
      <c r="A2808" s="147">
        <v>3393</v>
      </c>
      <c r="B2808" s="25">
        <v>43035</v>
      </c>
      <c r="C2808" t="s">
        <v>631</v>
      </c>
      <c r="D2808">
        <v>77</v>
      </c>
      <c r="E2808">
        <v>48</v>
      </c>
      <c r="F2808" t="s">
        <v>187</v>
      </c>
      <c r="G2808">
        <v>916148</v>
      </c>
      <c r="H2808">
        <v>13160</v>
      </c>
      <c r="I2808">
        <v>35</v>
      </c>
      <c r="J2808">
        <v>81</v>
      </c>
      <c r="K2808">
        <v>81</v>
      </c>
      <c r="L2808">
        <v>33.1</v>
      </c>
      <c r="M2808">
        <v>0.85965978128797083</v>
      </c>
      <c r="N2808">
        <v>4.9012000000000002</v>
      </c>
      <c r="O2808">
        <v>4.8177000000000003</v>
      </c>
      <c r="P2808">
        <v>0.20200000000000001</v>
      </c>
      <c r="Q2808">
        <v>0.19900000000000001</v>
      </c>
      <c r="R2808">
        <v>5.0880999999999998</v>
      </c>
      <c r="S2808">
        <v>2.1000000000000001E-2</v>
      </c>
      <c r="T2808">
        <v>2.1000000000000001E-2</v>
      </c>
      <c r="U2808">
        <v>1.7999999999999999E-2</v>
      </c>
      <c r="V2808">
        <v>1.7999999999999999E-2</v>
      </c>
      <c r="W2808" t="s">
        <v>148</v>
      </c>
      <c r="X2808" t="s">
        <v>189</v>
      </c>
      <c r="Y2808" t="s">
        <v>89</v>
      </c>
      <c r="Z2808" t="s">
        <v>207</v>
      </c>
    </row>
    <row r="2809" spans="1:26" x14ac:dyDescent="0.25">
      <c r="A2809" s="147">
        <v>3392</v>
      </c>
      <c r="B2809" s="25">
        <v>43035</v>
      </c>
      <c r="C2809" t="s">
        <v>277</v>
      </c>
      <c r="D2809">
        <v>77</v>
      </c>
      <c r="E2809">
        <v>48</v>
      </c>
      <c r="F2809" t="s">
        <v>193</v>
      </c>
      <c r="G2809">
        <v>625212</v>
      </c>
      <c r="H2809">
        <v>13160</v>
      </c>
      <c r="I2809">
        <v>22.9</v>
      </c>
      <c r="J2809">
        <v>114</v>
      </c>
      <c r="K2809">
        <v>114</v>
      </c>
      <c r="L2809">
        <v>19.7</v>
      </c>
      <c r="M2809">
        <v>0.93584656084656093</v>
      </c>
      <c r="N2809">
        <v>4.7993199999999998</v>
      </c>
      <c r="O2809">
        <v>4.9126000000000003</v>
      </c>
      <c r="P2809">
        <v>0.40600000000000003</v>
      </c>
      <c r="Q2809">
        <v>0.45400000000000001</v>
      </c>
      <c r="R2809">
        <v>5.0880999999999998</v>
      </c>
      <c r="S2809">
        <v>4.2999999999999997E-2</v>
      </c>
      <c r="T2809">
        <v>4.7E-2</v>
      </c>
      <c r="U2809">
        <v>4.2000000000000003E-2</v>
      </c>
      <c r="V2809">
        <v>4.2000000000000003E-2</v>
      </c>
      <c r="W2809" t="s">
        <v>148</v>
      </c>
      <c r="X2809" t="s">
        <v>189</v>
      </c>
      <c r="Y2809" t="s">
        <v>89</v>
      </c>
      <c r="Z2809" t="s">
        <v>198</v>
      </c>
    </row>
    <row r="2810" spans="1:26" x14ac:dyDescent="0.25">
      <c r="A2810" s="147">
        <v>3391</v>
      </c>
      <c r="B2810" s="25">
        <v>43035</v>
      </c>
      <c r="C2810" t="s">
        <v>901</v>
      </c>
      <c r="D2810">
        <v>77</v>
      </c>
      <c r="E2810">
        <v>48</v>
      </c>
      <c r="F2810" t="s">
        <v>291</v>
      </c>
      <c r="G2810">
        <v>521333</v>
      </c>
      <c r="H2810">
        <v>13160</v>
      </c>
      <c r="I2810">
        <v>16.7</v>
      </c>
      <c r="J2810">
        <v>115</v>
      </c>
      <c r="K2810">
        <v>115</v>
      </c>
      <c r="L2810">
        <v>13.8</v>
      </c>
      <c r="M2810">
        <v>0.97384721266345486</v>
      </c>
      <c r="N2810">
        <v>2.1160999999999999</v>
      </c>
      <c r="O2810">
        <v>2.1943000000000001</v>
      </c>
      <c r="P2810">
        <v>2.0089999999999999</v>
      </c>
      <c r="Q2810">
        <v>2.0659999999999998</v>
      </c>
      <c r="R2810">
        <v>5.0880999999999998</v>
      </c>
      <c r="S2810">
        <v>0.48299999999999998</v>
      </c>
      <c r="T2810">
        <v>0.47899999999999998</v>
      </c>
      <c r="U2810">
        <v>0.46800000000000003</v>
      </c>
      <c r="V2810">
        <v>0.46800000000000003</v>
      </c>
      <c r="W2810" t="s">
        <v>148</v>
      </c>
      <c r="X2810" t="s">
        <v>189</v>
      </c>
      <c r="Y2810" t="s">
        <v>89</v>
      </c>
      <c r="Z2810" t="s">
        <v>198</v>
      </c>
    </row>
    <row r="2811" spans="1:26" x14ac:dyDescent="0.25">
      <c r="A2811" s="147">
        <v>3390</v>
      </c>
      <c r="B2811" s="25">
        <v>43035</v>
      </c>
      <c r="C2811" t="s">
        <v>801</v>
      </c>
      <c r="D2811">
        <v>77</v>
      </c>
      <c r="E2811">
        <v>48</v>
      </c>
      <c r="F2811" t="s">
        <v>291</v>
      </c>
      <c r="G2811">
        <v>521333</v>
      </c>
      <c r="H2811">
        <v>13160</v>
      </c>
      <c r="I2811">
        <v>16.7</v>
      </c>
      <c r="J2811">
        <v>114</v>
      </c>
      <c r="K2811">
        <v>114</v>
      </c>
      <c r="L2811">
        <v>13.9</v>
      </c>
      <c r="M2811">
        <v>0.97317744154057773</v>
      </c>
      <c r="N2811">
        <v>2.0127000000000002</v>
      </c>
      <c r="O2811">
        <v>2.2040999999999999</v>
      </c>
      <c r="P2811">
        <v>2.2029999999999998</v>
      </c>
      <c r="Q2811">
        <v>2.4649999999999999</v>
      </c>
      <c r="R2811">
        <v>5.0880999999999998</v>
      </c>
      <c r="S2811">
        <v>0.55700000000000005</v>
      </c>
      <c r="T2811">
        <v>0.56899999999999995</v>
      </c>
      <c r="U2811">
        <v>0.54800000000000004</v>
      </c>
      <c r="V2811">
        <v>0.54800000000000004</v>
      </c>
      <c r="W2811" t="s">
        <v>148</v>
      </c>
      <c r="X2811" t="s">
        <v>189</v>
      </c>
      <c r="Y2811" t="s">
        <v>89</v>
      </c>
      <c r="Z2811" t="s">
        <v>198</v>
      </c>
    </row>
    <row r="2812" spans="1:26" x14ac:dyDescent="0.25">
      <c r="A2812" s="147">
        <v>3389</v>
      </c>
      <c r="B2812" s="25">
        <v>43034</v>
      </c>
      <c r="C2812" t="s">
        <v>691</v>
      </c>
      <c r="D2812">
        <v>73</v>
      </c>
      <c r="E2812">
        <v>54</v>
      </c>
      <c r="F2812" t="s">
        <v>187</v>
      </c>
      <c r="G2812">
        <v>916148</v>
      </c>
      <c r="H2812">
        <v>13160</v>
      </c>
      <c r="I2812">
        <v>36</v>
      </c>
      <c r="J2812">
        <v>85.5</v>
      </c>
      <c r="K2812">
        <v>85.5</v>
      </c>
      <c r="L2812">
        <v>33.700000000000003</v>
      </c>
      <c r="M2812">
        <v>0.85653753026634394</v>
      </c>
      <c r="N2812">
        <v>5.0801999999999996</v>
      </c>
      <c r="O2812">
        <v>4.8235000000000001</v>
      </c>
      <c r="P2812">
        <v>0.309</v>
      </c>
      <c r="Q2812">
        <v>0.29299999999999998</v>
      </c>
      <c r="R2812">
        <v>5.1035000000000004</v>
      </c>
      <c r="S2812">
        <v>3.1E-2</v>
      </c>
      <c r="T2812">
        <v>3.1E-2</v>
      </c>
      <c r="U2812">
        <v>2.7E-2</v>
      </c>
      <c r="V2812">
        <v>2.7E-2</v>
      </c>
      <c r="W2812" t="s">
        <v>148</v>
      </c>
      <c r="X2812" t="s">
        <v>189</v>
      </c>
      <c r="Y2812" t="s">
        <v>89</v>
      </c>
      <c r="Z2812" t="s">
        <v>207</v>
      </c>
    </row>
    <row r="2813" spans="1:26" x14ac:dyDescent="0.25">
      <c r="A2813" s="147">
        <v>3388</v>
      </c>
      <c r="B2813" s="25">
        <v>43034</v>
      </c>
      <c r="C2813" t="s">
        <v>900</v>
      </c>
      <c r="D2813">
        <v>73</v>
      </c>
      <c r="E2813">
        <v>54</v>
      </c>
      <c r="F2813" t="s">
        <v>291</v>
      </c>
      <c r="G2813">
        <v>521333</v>
      </c>
      <c r="H2813">
        <v>13160</v>
      </c>
      <c r="I2813">
        <v>16.5</v>
      </c>
      <c r="J2813">
        <v>113</v>
      </c>
      <c r="K2813">
        <v>113</v>
      </c>
      <c r="L2813">
        <v>13.8</v>
      </c>
      <c r="M2813">
        <v>0.97384721266345486</v>
      </c>
      <c r="N2813">
        <v>1.1807000000000001</v>
      </c>
      <c r="O2813">
        <v>1.1009</v>
      </c>
      <c r="P2813">
        <v>2.4039999999999999</v>
      </c>
      <c r="Q2813">
        <v>2.2650000000000001</v>
      </c>
      <c r="R2813">
        <v>5.1035000000000004</v>
      </c>
      <c r="S2813">
        <v>1.0389999999999999</v>
      </c>
      <c r="T2813">
        <v>1.05</v>
      </c>
      <c r="U2813">
        <v>1.0169999999999999</v>
      </c>
      <c r="V2813">
        <v>1.0169999999999999</v>
      </c>
      <c r="W2813" t="s">
        <v>148</v>
      </c>
      <c r="X2813" t="s">
        <v>189</v>
      </c>
      <c r="Y2813" t="s">
        <v>89</v>
      </c>
      <c r="Z2813" t="s">
        <v>198</v>
      </c>
    </row>
    <row r="2814" spans="1:26" x14ac:dyDescent="0.25">
      <c r="A2814" s="147">
        <v>3387</v>
      </c>
      <c r="B2814" s="25">
        <v>43034</v>
      </c>
      <c r="C2814" t="s">
        <v>899</v>
      </c>
      <c r="D2814">
        <v>73</v>
      </c>
      <c r="E2814">
        <v>54</v>
      </c>
      <c r="F2814" t="s">
        <v>291</v>
      </c>
      <c r="G2814">
        <v>521333</v>
      </c>
      <c r="H2814">
        <v>13160</v>
      </c>
      <c r="I2814">
        <v>16.600000000000001</v>
      </c>
      <c r="J2814">
        <v>114</v>
      </c>
      <c r="K2814">
        <v>114</v>
      </c>
      <c r="L2814">
        <v>13.8</v>
      </c>
      <c r="M2814">
        <v>0.97384721266345486</v>
      </c>
      <c r="N2814">
        <v>4.9024000000000001</v>
      </c>
      <c r="O2814">
        <v>5.0042999999999997</v>
      </c>
      <c r="P2814">
        <v>4.2649999999999997</v>
      </c>
      <c r="Q2814">
        <v>4.4320000000000004</v>
      </c>
      <c r="R2814">
        <v>5.1035000000000004</v>
      </c>
      <c r="S2814">
        <v>0.44400000000000001</v>
      </c>
      <c r="T2814">
        <v>0.45200000000000001</v>
      </c>
      <c r="U2814">
        <v>0.436</v>
      </c>
      <c r="V2814">
        <v>0.436</v>
      </c>
      <c r="W2814" t="s">
        <v>148</v>
      </c>
      <c r="X2814" t="s">
        <v>189</v>
      </c>
      <c r="Y2814" t="s">
        <v>89</v>
      </c>
      <c r="Z2814" t="s">
        <v>198</v>
      </c>
    </row>
    <row r="2815" spans="1:26" x14ac:dyDescent="0.25">
      <c r="A2815" s="147">
        <v>3386</v>
      </c>
      <c r="B2815" s="25">
        <v>43034</v>
      </c>
      <c r="C2815" t="s">
        <v>898</v>
      </c>
      <c r="D2815">
        <v>73</v>
      </c>
      <c r="E2815">
        <v>54</v>
      </c>
      <c r="F2815" t="s">
        <v>291</v>
      </c>
      <c r="G2815">
        <v>521333</v>
      </c>
      <c r="H2815">
        <v>13160</v>
      </c>
      <c r="I2815">
        <v>16.600000000000001</v>
      </c>
      <c r="J2815">
        <v>114</v>
      </c>
      <c r="K2815">
        <v>114</v>
      </c>
      <c r="L2815">
        <v>13.8</v>
      </c>
      <c r="M2815">
        <v>0.97384721266345486</v>
      </c>
      <c r="N2815">
        <v>4.7026000000000003</v>
      </c>
      <c r="O2815">
        <v>4.9165000000000001</v>
      </c>
      <c r="P2815">
        <v>4.6529999999999996</v>
      </c>
      <c r="Q2815">
        <v>4.9029999999999996</v>
      </c>
      <c r="R2815">
        <v>5.1035000000000004</v>
      </c>
      <c r="S2815">
        <v>0.505</v>
      </c>
      <c r="T2815">
        <v>0.50900000000000001</v>
      </c>
      <c r="U2815">
        <v>0.49399999999999999</v>
      </c>
      <c r="V2815">
        <v>0.49399999999999999</v>
      </c>
      <c r="W2815" t="s">
        <v>148</v>
      </c>
      <c r="X2815" t="s">
        <v>189</v>
      </c>
      <c r="Y2815" t="s">
        <v>89</v>
      </c>
      <c r="Z2815" t="s">
        <v>198</v>
      </c>
    </row>
    <row r="2816" spans="1:26" x14ac:dyDescent="0.25">
      <c r="A2816" s="147">
        <v>3385</v>
      </c>
      <c r="B2816" s="25">
        <v>43034</v>
      </c>
      <c r="C2816" t="s">
        <v>762</v>
      </c>
      <c r="D2816">
        <v>64</v>
      </c>
      <c r="E2816">
        <v>62</v>
      </c>
      <c r="F2816" t="s">
        <v>291</v>
      </c>
      <c r="G2816">
        <v>521333</v>
      </c>
      <c r="H2816">
        <v>13160</v>
      </c>
      <c r="I2816">
        <v>16.7</v>
      </c>
      <c r="J2816">
        <v>115</v>
      </c>
      <c r="K2816">
        <v>115</v>
      </c>
      <c r="L2816">
        <v>13.8</v>
      </c>
      <c r="M2816">
        <v>0.97384721266345486</v>
      </c>
      <c r="N2816">
        <v>2.0449999999999999</v>
      </c>
      <c r="O2816">
        <v>2.0127999999999999</v>
      </c>
      <c r="P2816">
        <v>2.1070000000000002</v>
      </c>
      <c r="Q2816">
        <v>2.09</v>
      </c>
      <c r="R2816">
        <v>5.1035000000000004</v>
      </c>
      <c r="S2816">
        <v>0.52600000000000002</v>
      </c>
      <c r="T2816">
        <v>0.53</v>
      </c>
      <c r="U2816">
        <v>0.51400000000000001</v>
      </c>
      <c r="V2816">
        <v>0.51400000000000001</v>
      </c>
      <c r="W2816" t="s">
        <v>148</v>
      </c>
      <c r="X2816" t="s">
        <v>191</v>
      </c>
      <c r="Y2816" t="s">
        <v>89</v>
      </c>
      <c r="Z2816" t="s">
        <v>198</v>
      </c>
    </row>
    <row r="2817" spans="1:26" x14ac:dyDescent="0.25">
      <c r="A2817" s="147">
        <v>3384</v>
      </c>
      <c r="B2817" s="25">
        <v>43034</v>
      </c>
      <c r="C2817" t="s">
        <v>897</v>
      </c>
      <c r="D2817">
        <v>64</v>
      </c>
      <c r="E2817">
        <v>62</v>
      </c>
      <c r="F2817" t="s">
        <v>291</v>
      </c>
      <c r="G2817">
        <v>521333</v>
      </c>
      <c r="H2817">
        <v>13160</v>
      </c>
      <c r="I2817">
        <v>16.7</v>
      </c>
      <c r="J2817">
        <v>115</v>
      </c>
      <c r="K2817">
        <v>115</v>
      </c>
      <c r="L2817">
        <v>13.8</v>
      </c>
      <c r="M2817">
        <v>0.97384721266345486</v>
      </c>
      <c r="N2817">
        <v>2.0274000000000001</v>
      </c>
      <c r="O2817">
        <v>1.9872000000000001</v>
      </c>
      <c r="P2817">
        <v>2.0760000000000001</v>
      </c>
      <c r="Q2817">
        <v>2.0289999999999999</v>
      </c>
      <c r="R2817">
        <v>5.1035000000000004</v>
      </c>
      <c r="S2817">
        <v>0.52300000000000002</v>
      </c>
      <c r="T2817">
        <v>0.52100000000000002</v>
      </c>
      <c r="U2817">
        <v>0.50800000000000001</v>
      </c>
      <c r="V2817">
        <v>0.50800000000000001</v>
      </c>
      <c r="W2817" t="s">
        <v>148</v>
      </c>
      <c r="X2817" t="s">
        <v>191</v>
      </c>
      <c r="Y2817" t="s">
        <v>89</v>
      </c>
      <c r="Z2817" t="s">
        <v>198</v>
      </c>
    </row>
    <row r="2818" spans="1:26" x14ac:dyDescent="0.25">
      <c r="A2818" s="147">
        <v>3383</v>
      </c>
      <c r="B2818" s="25">
        <v>43034</v>
      </c>
      <c r="C2818" t="s">
        <v>363</v>
      </c>
      <c r="D2818">
        <v>64</v>
      </c>
      <c r="E2818">
        <v>62</v>
      </c>
      <c r="F2818" t="s">
        <v>291</v>
      </c>
      <c r="G2818">
        <v>521333</v>
      </c>
      <c r="H2818">
        <v>13160</v>
      </c>
      <c r="I2818">
        <v>16.7</v>
      </c>
      <c r="J2818">
        <v>115</v>
      </c>
      <c r="K2818">
        <v>115</v>
      </c>
      <c r="L2818">
        <v>13.8</v>
      </c>
      <c r="M2818">
        <v>0.97384721266345486</v>
      </c>
      <c r="N2818">
        <v>2.0082</v>
      </c>
      <c r="O2818">
        <v>2.0171999999999999</v>
      </c>
      <c r="P2818">
        <v>2.0939999999999999</v>
      </c>
      <c r="Q2818">
        <v>2.1019999999999999</v>
      </c>
      <c r="R2818">
        <v>5.1035000000000004</v>
      </c>
      <c r="S2818">
        <v>0.53200000000000003</v>
      </c>
      <c r="T2818">
        <v>0.53200000000000003</v>
      </c>
      <c r="U2818">
        <v>0.51800000000000002</v>
      </c>
      <c r="V2818">
        <v>0.51800000000000002</v>
      </c>
      <c r="W2818" t="s">
        <v>148</v>
      </c>
      <c r="X2818" t="s">
        <v>191</v>
      </c>
      <c r="Y2818" t="s">
        <v>89</v>
      </c>
      <c r="Z2818" t="s">
        <v>198</v>
      </c>
    </row>
    <row r="2819" spans="1:26" x14ac:dyDescent="0.25">
      <c r="A2819" s="147">
        <v>3382</v>
      </c>
      <c r="B2819" s="25">
        <v>43034</v>
      </c>
      <c r="C2819" t="s">
        <v>458</v>
      </c>
      <c r="D2819">
        <v>65</v>
      </c>
      <c r="E2819">
        <v>62</v>
      </c>
      <c r="F2819" t="s">
        <v>193</v>
      </c>
      <c r="G2819">
        <v>625212</v>
      </c>
      <c r="H2819">
        <v>13160</v>
      </c>
      <c r="I2819">
        <v>20.7</v>
      </c>
      <c r="J2819">
        <v>86</v>
      </c>
      <c r="K2819">
        <v>86</v>
      </c>
      <c r="L2819">
        <v>19.2</v>
      </c>
      <c r="M2819">
        <v>0.93895155938951569</v>
      </c>
      <c r="N2819">
        <v>4.9901999999999997</v>
      </c>
      <c r="O2819">
        <v>5.0122999999999998</v>
      </c>
      <c r="P2819">
        <v>0.89</v>
      </c>
      <c r="Q2819">
        <v>0.91900000000000004</v>
      </c>
      <c r="R2819">
        <v>5.1035000000000004</v>
      </c>
      <c r="S2819">
        <v>9.0999999999999998E-2</v>
      </c>
      <c r="T2819">
        <v>9.4E-2</v>
      </c>
      <c r="U2819">
        <v>8.6999999999999994E-2</v>
      </c>
      <c r="V2819">
        <v>8.6999999999999994E-2</v>
      </c>
      <c r="W2819" t="s">
        <v>148</v>
      </c>
      <c r="X2819" t="s">
        <v>191</v>
      </c>
      <c r="Y2819" t="s">
        <v>89</v>
      </c>
      <c r="Z2819" t="s">
        <v>198</v>
      </c>
    </row>
    <row r="2820" spans="1:26" x14ac:dyDescent="0.25">
      <c r="A2820" s="147">
        <v>3381</v>
      </c>
      <c r="B2820" s="25">
        <v>43034</v>
      </c>
      <c r="C2820" t="s">
        <v>459</v>
      </c>
      <c r="D2820">
        <v>63</v>
      </c>
      <c r="E2820">
        <v>60</v>
      </c>
      <c r="F2820" t="s">
        <v>193</v>
      </c>
      <c r="G2820">
        <v>625212</v>
      </c>
      <c r="H2820">
        <v>13160</v>
      </c>
      <c r="I2820">
        <v>20.5</v>
      </c>
      <c r="J2820">
        <v>86</v>
      </c>
      <c r="K2820">
        <v>86</v>
      </c>
      <c r="L2820">
        <v>19</v>
      </c>
      <c r="M2820">
        <v>0.94019933554817281</v>
      </c>
      <c r="N2820">
        <v>4.9702999999999999</v>
      </c>
      <c r="O2820">
        <v>5.0244</v>
      </c>
      <c r="P2820">
        <v>0.96199999999999997</v>
      </c>
      <c r="Q2820">
        <v>0.92700000000000005</v>
      </c>
      <c r="R2820">
        <v>5.1035000000000004</v>
      </c>
      <c r="S2820">
        <v>9.9000000000000005E-2</v>
      </c>
      <c r="T2820">
        <v>9.4E-2</v>
      </c>
      <c r="U2820">
        <v>9.0999999999999998E-2</v>
      </c>
      <c r="V2820">
        <v>9.0999999999999998E-2</v>
      </c>
      <c r="W2820" t="s">
        <v>148</v>
      </c>
      <c r="X2820" t="s">
        <v>191</v>
      </c>
      <c r="Y2820" t="s">
        <v>89</v>
      </c>
      <c r="Z2820" t="s">
        <v>198</v>
      </c>
    </row>
    <row r="2821" spans="1:26" x14ac:dyDescent="0.25">
      <c r="A2821" s="147">
        <v>3380</v>
      </c>
      <c r="B2821" s="25">
        <v>43034</v>
      </c>
      <c r="C2821" t="s">
        <v>236</v>
      </c>
      <c r="D2821">
        <v>65</v>
      </c>
      <c r="E2821">
        <v>63</v>
      </c>
      <c r="F2821" t="s">
        <v>187</v>
      </c>
      <c r="G2821">
        <v>916148</v>
      </c>
      <c r="H2821">
        <v>13160</v>
      </c>
      <c r="I2821">
        <v>35.299999999999997</v>
      </c>
      <c r="J2821">
        <v>78</v>
      </c>
      <c r="K2821">
        <v>78</v>
      </c>
      <c r="L2821">
        <v>33.700000000000003</v>
      </c>
      <c r="M2821">
        <v>0.85653753026634394</v>
      </c>
      <c r="N2821">
        <v>4.9870999999999999</v>
      </c>
      <c r="O2821">
        <v>5.0252999999999997</v>
      </c>
      <c r="P2821">
        <v>0.29399999999999998</v>
      </c>
      <c r="Q2821">
        <v>0.32</v>
      </c>
      <c r="R2821">
        <v>5.1035000000000004</v>
      </c>
      <c r="S2821">
        <v>0.03</v>
      </c>
      <c r="T2821">
        <v>3.2000000000000001E-2</v>
      </c>
      <c r="U2821">
        <v>2.7E-2</v>
      </c>
      <c r="V2821">
        <v>2.7E-2</v>
      </c>
      <c r="W2821" t="s">
        <v>148</v>
      </c>
      <c r="X2821" t="s">
        <v>191</v>
      </c>
      <c r="Y2821" t="s">
        <v>89</v>
      </c>
      <c r="Z2821" t="s">
        <v>207</v>
      </c>
    </row>
    <row r="2822" spans="1:26" x14ac:dyDescent="0.25">
      <c r="A2822" s="147">
        <v>3379</v>
      </c>
      <c r="B2822" s="25">
        <v>43034</v>
      </c>
      <c r="C2822" t="s">
        <v>218</v>
      </c>
      <c r="D2822">
        <v>65</v>
      </c>
      <c r="E2822">
        <v>63</v>
      </c>
      <c r="F2822" t="s">
        <v>193</v>
      </c>
      <c r="G2822">
        <v>625212</v>
      </c>
      <c r="H2822">
        <v>13160</v>
      </c>
      <c r="I2822">
        <v>20.3</v>
      </c>
      <c r="J2822">
        <v>86.5</v>
      </c>
      <c r="K2822">
        <v>86.5</v>
      </c>
      <c r="L2822">
        <v>18.8</v>
      </c>
      <c r="M2822">
        <v>0.94145043246839644</v>
      </c>
      <c r="N2822">
        <v>5.0027999999999997</v>
      </c>
      <c r="O2822">
        <v>5.0137</v>
      </c>
      <c r="P2822">
        <v>0.79500000000000004</v>
      </c>
      <c r="Q2822">
        <v>0.80900000000000005</v>
      </c>
      <c r="R2822">
        <v>5.1035000000000004</v>
      </c>
      <c r="S2822">
        <v>8.1000000000000003E-2</v>
      </c>
      <c r="T2822">
        <v>8.2000000000000003E-2</v>
      </c>
      <c r="U2822">
        <v>7.6999999999999999E-2</v>
      </c>
      <c r="V2822">
        <v>7.6999999999999999E-2</v>
      </c>
      <c r="W2822" t="s">
        <v>148</v>
      </c>
      <c r="X2822" t="s">
        <v>191</v>
      </c>
      <c r="Y2822" t="s">
        <v>89</v>
      </c>
      <c r="Z2822" t="s">
        <v>198</v>
      </c>
    </row>
    <row r="2823" spans="1:26" x14ac:dyDescent="0.25">
      <c r="A2823" s="147">
        <v>3378</v>
      </c>
      <c r="B2823" s="25">
        <v>43034</v>
      </c>
      <c r="C2823" t="s">
        <v>830</v>
      </c>
      <c r="D2823">
        <v>65</v>
      </c>
      <c r="E2823">
        <v>64</v>
      </c>
      <c r="F2823" t="s">
        <v>193</v>
      </c>
      <c r="G2823">
        <v>625212</v>
      </c>
      <c r="H2823">
        <v>13160</v>
      </c>
      <c r="I2823">
        <v>20.399999999999999</v>
      </c>
      <c r="J2823">
        <v>86</v>
      </c>
      <c r="K2823">
        <v>86</v>
      </c>
      <c r="L2823">
        <v>18.899999999999999</v>
      </c>
      <c r="M2823">
        <v>0.94082446808510634</v>
      </c>
      <c r="N2823">
        <v>5.0933000000000002</v>
      </c>
      <c r="O2823">
        <v>5.0176999999999996</v>
      </c>
      <c r="P2823">
        <v>0.86199999999999999</v>
      </c>
      <c r="Q2823">
        <v>0.879</v>
      </c>
      <c r="R2823">
        <v>5.1035000000000004</v>
      </c>
      <c r="S2823">
        <v>8.5999999999999993E-2</v>
      </c>
      <c r="T2823">
        <v>8.8999999999999996E-2</v>
      </c>
      <c r="U2823">
        <v>8.2000000000000003E-2</v>
      </c>
      <c r="V2823">
        <v>8.2000000000000003E-2</v>
      </c>
      <c r="W2823" t="s">
        <v>148</v>
      </c>
      <c r="X2823" t="s">
        <v>191</v>
      </c>
      <c r="Y2823" t="s">
        <v>89</v>
      </c>
      <c r="Z2823" t="s">
        <v>198</v>
      </c>
    </row>
    <row r="2824" spans="1:26" x14ac:dyDescent="0.25">
      <c r="A2824" s="147">
        <v>3376</v>
      </c>
      <c r="B2824" s="25">
        <v>43033</v>
      </c>
      <c r="C2824" t="s">
        <v>896</v>
      </c>
      <c r="D2824">
        <v>64.2</v>
      </c>
      <c r="E2824">
        <v>49</v>
      </c>
      <c r="F2824" t="s">
        <v>291</v>
      </c>
      <c r="G2824">
        <v>521333</v>
      </c>
      <c r="H2824">
        <v>13160</v>
      </c>
      <c r="I2824">
        <v>16.7</v>
      </c>
      <c r="J2824">
        <v>115</v>
      </c>
      <c r="K2824">
        <v>115</v>
      </c>
      <c r="L2824">
        <v>13.8</v>
      </c>
      <c r="M2824">
        <v>0.97384721266345486</v>
      </c>
      <c r="N2824">
        <v>2.0051999999999999</v>
      </c>
      <c r="O2824">
        <v>2.0427</v>
      </c>
      <c r="P2824">
        <v>2.2959999999999998</v>
      </c>
      <c r="Q2824">
        <v>2.3980000000000001</v>
      </c>
      <c r="R2824">
        <v>5.1029</v>
      </c>
      <c r="S2824">
        <v>0.58399999999999996</v>
      </c>
      <c r="T2824">
        <v>0.59899999999999998</v>
      </c>
      <c r="U2824">
        <v>0.57599999999999996</v>
      </c>
      <c r="V2824">
        <v>0.57599999999999996</v>
      </c>
      <c r="W2824" t="s">
        <v>148</v>
      </c>
      <c r="X2824" t="s">
        <v>191</v>
      </c>
      <c r="Y2824" t="s">
        <v>89</v>
      </c>
      <c r="Z2824" t="s">
        <v>198</v>
      </c>
    </row>
    <row r="2825" spans="1:26" x14ac:dyDescent="0.25">
      <c r="A2825" s="147">
        <v>3375</v>
      </c>
      <c r="B2825" s="25">
        <v>43033</v>
      </c>
      <c r="C2825" t="s">
        <v>895</v>
      </c>
      <c r="D2825">
        <v>64.2</v>
      </c>
      <c r="E2825">
        <v>49</v>
      </c>
      <c r="F2825" t="s">
        <v>291</v>
      </c>
      <c r="G2825">
        <v>521333</v>
      </c>
      <c r="H2825">
        <v>13160</v>
      </c>
      <c r="I2825">
        <v>16.7</v>
      </c>
      <c r="J2825">
        <v>115</v>
      </c>
      <c r="K2825">
        <v>115</v>
      </c>
      <c r="L2825">
        <v>13.8</v>
      </c>
      <c r="M2825">
        <v>0.97384721266345486</v>
      </c>
      <c r="N2825">
        <v>1.982</v>
      </c>
      <c r="O2825">
        <v>2.0354999999999999</v>
      </c>
      <c r="P2825">
        <v>1.863</v>
      </c>
      <c r="Q2825">
        <v>1.9870000000000001</v>
      </c>
      <c r="R2825">
        <v>5.1029</v>
      </c>
      <c r="S2825">
        <v>0.48</v>
      </c>
      <c r="T2825">
        <v>0.498</v>
      </c>
      <c r="U2825">
        <v>0.47599999999999998</v>
      </c>
      <c r="V2825">
        <v>0.47599999999999998</v>
      </c>
      <c r="W2825" t="s">
        <v>148</v>
      </c>
      <c r="X2825" t="s">
        <v>191</v>
      </c>
      <c r="Y2825" t="s">
        <v>89</v>
      </c>
      <c r="Z2825" t="s">
        <v>198</v>
      </c>
    </row>
    <row r="2826" spans="1:26" x14ac:dyDescent="0.25">
      <c r="A2826" s="147">
        <v>3374</v>
      </c>
      <c r="B2826" s="25">
        <v>43033</v>
      </c>
      <c r="C2826" t="s">
        <v>894</v>
      </c>
      <c r="D2826">
        <v>64.2</v>
      </c>
      <c r="E2826">
        <v>49</v>
      </c>
      <c r="F2826" t="s">
        <v>291</v>
      </c>
      <c r="G2826">
        <v>521333</v>
      </c>
      <c r="H2826">
        <v>13160</v>
      </c>
      <c r="I2826">
        <v>16.7</v>
      </c>
      <c r="J2826">
        <v>115</v>
      </c>
      <c r="K2826">
        <v>115</v>
      </c>
      <c r="L2826">
        <v>13.8</v>
      </c>
      <c r="M2826">
        <v>0.97384721266345486</v>
      </c>
      <c r="N2826">
        <v>2.0091999999999999</v>
      </c>
      <c r="O2826">
        <v>1.9873000000000001</v>
      </c>
      <c r="P2826">
        <v>2.2509999999999999</v>
      </c>
      <c r="Q2826">
        <v>2.149</v>
      </c>
      <c r="R2826">
        <v>5.1029</v>
      </c>
      <c r="S2826">
        <v>0.57199999999999995</v>
      </c>
      <c r="T2826">
        <v>0.55200000000000005</v>
      </c>
      <c r="U2826">
        <v>0.54700000000000004</v>
      </c>
      <c r="V2826">
        <v>0.54700000000000004</v>
      </c>
      <c r="W2826" t="s">
        <v>148</v>
      </c>
      <c r="X2826" t="s">
        <v>191</v>
      </c>
      <c r="Y2826" t="s">
        <v>89</v>
      </c>
      <c r="Z2826" t="s">
        <v>198</v>
      </c>
    </row>
    <row r="2827" spans="1:26" x14ac:dyDescent="0.25">
      <c r="A2827" s="147">
        <v>3373</v>
      </c>
      <c r="B2827" s="25">
        <v>43033</v>
      </c>
      <c r="C2827" t="s">
        <v>300</v>
      </c>
      <c r="D2827">
        <v>4.26</v>
      </c>
      <c r="E2827">
        <v>49</v>
      </c>
      <c r="F2827" t="s">
        <v>291</v>
      </c>
      <c r="G2827">
        <v>521333</v>
      </c>
      <c r="H2827">
        <v>13160</v>
      </c>
      <c r="I2827">
        <v>16.7</v>
      </c>
      <c r="J2827">
        <v>115</v>
      </c>
      <c r="K2827">
        <v>115</v>
      </c>
      <c r="L2827">
        <v>13.8</v>
      </c>
      <c r="M2827">
        <v>0.97384721266345486</v>
      </c>
      <c r="N2827">
        <v>2.0061</v>
      </c>
      <c r="O2827">
        <v>2.0346000000000002</v>
      </c>
      <c r="P2827">
        <v>2.0939999999999999</v>
      </c>
      <c r="Q2827">
        <v>2.198</v>
      </c>
      <c r="R2827">
        <v>5.1029</v>
      </c>
      <c r="S2827">
        <v>0.53300000000000003</v>
      </c>
      <c r="T2827">
        <v>0.55100000000000005</v>
      </c>
      <c r="U2827">
        <v>0.52800000000000002</v>
      </c>
      <c r="V2827">
        <v>0.52800000000000002</v>
      </c>
      <c r="W2827" t="s">
        <v>148</v>
      </c>
      <c r="X2827" t="s">
        <v>191</v>
      </c>
      <c r="Y2827" t="s">
        <v>89</v>
      </c>
      <c r="Z2827" t="s">
        <v>198</v>
      </c>
    </row>
    <row r="2828" spans="1:26" x14ac:dyDescent="0.25">
      <c r="A2828" s="147">
        <v>3372</v>
      </c>
      <c r="B2828" s="25">
        <v>43033</v>
      </c>
      <c r="C2828" t="s">
        <v>278</v>
      </c>
      <c r="D2828">
        <v>64.2</v>
      </c>
      <c r="E2828">
        <v>49</v>
      </c>
      <c r="F2828" t="s">
        <v>187</v>
      </c>
      <c r="G2828">
        <v>916148</v>
      </c>
      <c r="H2828">
        <v>13160</v>
      </c>
      <c r="I2828">
        <v>34</v>
      </c>
      <c r="J2828">
        <v>78</v>
      </c>
      <c r="K2828">
        <v>78</v>
      </c>
      <c r="L2828">
        <v>32.4</v>
      </c>
      <c r="M2828">
        <v>0.86333129957291033</v>
      </c>
      <c r="N2828">
        <v>4.9870000000000001</v>
      </c>
      <c r="O2828">
        <v>4.9913999999999996</v>
      </c>
      <c r="P2828">
        <v>0.42299999999999999</v>
      </c>
      <c r="Q2828">
        <v>0.48899999999999999</v>
      </c>
      <c r="R2828">
        <v>5.1029</v>
      </c>
      <c r="S2828">
        <v>4.2999999999999997E-2</v>
      </c>
      <c r="T2828">
        <v>0.05</v>
      </c>
      <c r="U2828">
        <v>0.04</v>
      </c>
      <c r="V2828">
        <v>0.04</v>
      </c>
      <c r="W2828" t="s">
        <v>148</v>
      </c>
      <c r="X2828" t="s">
        <v>191</v>
      </c>
      <c r="Y2828" t="s">
        <v>89</v>
      </c>
      <c r="Z2828" t="s">
        <v>207</v>
      </c>
    </row>
    <row r="2829" spans="1:26" x14ac:dyDescent="0.25">
      <c r="A2829" s="147">
        <v>3371</v>
      </c>
      <c r="B2829" s="25">
        <v>43033</v>
      </c>
      <c r="C2829" t="s">
        <v>440</v>
      </c>
      <c r="D2829">
        <v>64.2</v>
      </c>
      <c r="E2829">
        <v>49</v>
      </c>
      <c r="F2829" t="s">
        <v>187</v>
      </c>
      <c r="G2829">
        <v>916148</v>
      </c>
      <c r="H2829">
        <v>13160</v>
      </c>
      <c r="I2829">
        <v>34.299999999999997</v>
      </c>
      <c r="J2829">
        <v>78</v>
      </c>
      <c r="K2829">
        <v>78</v>
      </c>
      <c r="L2829">
        <v>32.700000000000003</v>
      </c>
      <c r="M2829">
        <v>0.86175395858708903</v>
      </c>
      <c r="N2829">
        <v>5.0095999999999998</v>
      </c>
      <c r="O2829">
        <v>5.0125999999999999</v>
      </c>
      <c r="P2829">
        <v>0.47599999999999998</v>
      </c>
      <c r="Q2829">
        <v>0.45100000000000001</v>
      </c>
      <c r="R2829">
        <v>5.1029</v>
      </c>
      <c r="S2829">
        <v>4.8000000000000001E-2</v>
      </c>
      <c r="T2829">
        <v>4.5999999999999999E-2</v>
      </c>
      <c r="U2829">
        <v>4.1000000000000002E-2</v>
      </c>
      <c r="V2829">
        <v>4.1000000000000002E-2</v>
      </c>
      <c r="W2829" t="s">
        <v>148</v>
      </c>
      <c r="X2829" t="s">
        <v>191</v>
      </c>
      <c r="Y2829" t="s">
        <v>89</v>
      </c>
      <c r="Z2829" t="s">
        <v>207</v>
      </c>
    </row>
    <row r="2830" spans="1:26" x14ac:dyDescent="0.25">
      <c r="A2830" s="147">
        <v>3370</v>
      </c>
      <c r="B2830" s="25">
        <v>43033</v>
      </c>
      <c r="C2830" t="s">
        <v>332</v>
      </c>
      <c r="D2830">
        <v>64.2</v>
      </c>
      <c r="E2830">
        <v>49</v>
      </c>
      <c r="F2830" t="s">
        <v>193</v>
      </c>
      <c r="G2830">
        <v>625212</v>
      </c>
      <c r="H2830">
        <v>13160</v>
      </c>
      <c r="I2830">
        <v>20</v>
      </c>
      <c r="J2830">
        <v>86</v>
      </c>
      <c r="K2830">
        <v>86</v>
      </c>
      <c r="L2830">
        <v>18.5</v>
      </c>
      <c r="M2830">
        <v>0.94333333333333336</v>
      </c>
      <c r="N2830">
        <v>5.0347999999999997</v>
      </c>
      <c r="O2830">
        <v>5.0926999999999998</v>
      </c>
      <c r="P2830">
        <v>0.69799999999999995</v>
      </c>
      <c r="Q2830">
        <v>0.78400000000000003</v>
      </c>
      <c r="R2830">
        <v>5.1029</v>
      </c>
      <c r="S2830">
        <v>7.0999999999999994E-2</v>
      </c>
      <c r="T2830">
        <v>7.9000000000000001E-2</v>
      </c>
      <c r="U2830">
        <v>7.0999999999999994E-2</v>
      </c>
      <c r="V2830">
        <v>7.0999999999999994E-2</v>
      </c>
      <c r="W2830" t="s">
        <v>148</v>
      </c>
      <c r="X2830" t="s">
        <v>191</v>
      </c>
      <c r="Y2830" t="s">
        <v>89</v>
      </c>
      <c r="Z2830" t="s">
        <v>198</v>
      </c>
    </row>
    <row r="2831" spans="1:26" x14ac:dyDescent="0.25">
      <c r="A2831" s="147">
        <v>3369</v>
      </c>
      <c r="B2831" s="25">
        <v>43033</v>
      </c>
      <c r="C2831" t="s">
        <v>332</v>
      </c>
      <c r="D2831">
        <v>64.2</v>
      </c>
      <c r="E2831">
        <v>49</v>
      </c>
      <c r="F2831" t="s">
        <v>193</v>
      </c>
      <c r="G2831">
        <v>625212</v>
      </c>
      <c r="H2831">
        <v>13160</v>
      </c>
      <c r="I2831">
        <v>20</v>
      </c>
      <c r="J2831">
        <v>85.5</v>
      </c>
      <c r="K2831">
        <v>85.5</v>
      </c>
      <c r="L2831">
        <v>18.600000000000001</v>
      </c>
      <c r="M2831">
        <v>0.94270486342438375</v>
      </c>
      <c r="N2831">
        <v>5.0031999999999996</v>
      </c>
      <c r="O2831">
        <v>5.0128000000000004</v>
      </c>
      <c r="P2831">
        <v>0.56699999999999995</v>
      </c>
      <c r="Q2831">
        <v>0.67800000000000005</v>
      </c>
      <c r="R2831">
        <v>5.1029</v>
      </c>
      <c r="S2831">
        <v>5.8000000000000003E-2</v>
      </c>
      <c r="T2831">
        <v>6.9000000000000006E-2</v>
      </c>
      <c r="U2831">
        <v>0.06</v>
      </c>
      <c r="V2831">
        <v>0.06</v>
      </c>
      <c r="W2831" t="s">
        <v>148</v>
      </c>
      <c r="X2831" t="s">
        <v>191</v>
      </c>
      <c r="Y2831" t="s">
        <v>89</v>
      </c>
      <c r="Z2831" t="s">
        <v>198</v>
      </c>
    </row>
    <row r="2832" spans="1:26" x14ac:dyDescent="0.25">
      <c r="A2832" s="147">
        <v>3368</v>
      </c>
      <c r="B2832" s="25">
        <v>43033</v>
      </c>
      <c r="C2832" t="s">
        <v>841</v>
      </c>
      <c r="D2832">
        <v>64.2</v>
      </c>
      <c r="E2832">
        <v>49</v>
      </c>
      <c r="F2832" t="s">
        <v>193</v>
      </c>
      <c r="G2832">
        <v>625212</v>
      </c>
      <c r="H2832">
        <v>13160</v>
      </c>
      <c r="I2832">
        <v>20.6</v>
      </c>
      <c r="J2832">
        <v>86</v>
      </c>
      <c r="K2832">
        <v>86</v>
      </c>
      <c r="L2832">
        <v>19.100000000000001</v>
      </c>
      <c r="M2832">
        <v>0.93957503320053126</v>
      </c>
      <c r="N2832">
        <v>4.9020999999999999</v>
      </c>
      <c r="O2832">
        <v>4.9234</v>
      </c>
      <c r="P2832">
        <v>0.79200000000000004</v>
      </c>
      <c r="Q2832">
        <v>0.83399999999999996</v>
      </c>
      <c r="R2832">
        <v>5.1029</v>
      </c>
      <c r="S2832">
        <v>8.2000000000000003E-2</v>
      </c>
      <c r="T2832">
        <v>8.5999999999999993E-2</v>
      </c>
      <c r="U2832">
        <v>7.9000000000000001E-2</v>
      </c>
      <c r="V2832">
        <v>7.9000000000000001E-2</v>
      </c>
      <c r="W2832" t="s">
        <v>148</v>
      </c>
      <c r="X2832" t="s">
        <v>191</v>
      </c>
      <c r="Y2832" t="s">
        <v>89</v>
      </c>
      <c r="Z2832" t="s">
        <v>198</v>
      </c>
    </row>
    <row r="2833" spans="1:26" x14ac:dyDescent="0.25">
      <c r="A2833" s="147">
        <v>3367</v>
      </c>
      <c r="B2833" s="25">
        <v>43033</v>
      </c>
      <c r="C2833" t="s">
        <v>215</v>
      </c>
      <c r="D2833">
        <v>64.2</v>
      </c>
      <c r="E2833">
        <v>49</v>
      </c>
      <c r="F2833" t="s">
        <v>187</v>
      </c>
      <c r="G2833">
        <v>916148</v>
      </c>
      <c r="H2833">
        <v>13160</v>
      </c>
      <c r="I2833">
        <v>34.299999999999997</v>
      </c>
      <c r="J2833">
        <v>78.5</v>
      </c>
      <c r="K2833">
        <v>78.5</v>
      </c>
      <c r="L2833">
        <v>32.700000000000003</v>
      </c>
      <c r="M2833">
        <v>0.86175395858708903</v>
      </c>
      <c r="N2833">
        <v>4.9901999999999997</v>
      </c>
      <c r="O2833">
        <v>5.0236999999999998</v>
      </c>
      <c r="P2833">
        <v>0.34499999999999997</v>
      </c>
      <c r="Q2833">
        <v>0.38300000000000001</v>
      </c>
      <c r="R2833">
        <v>5.1029</v>
      </c>
      <c r="S2833">
        <v>3.5000000000000003E-2</v>
      </c>
      <c r="T2833">
        <v>3.9E-2</v>
      </c>
      <c r="U2833">
        <v>3.2000000000000001E-2</v>
      </c>
      <c r="V2833">
        <v>3.2000000000000001E-2</v>
      </c>
      <c r="W2833" t="s">
        <v>148</v>
      </c>
      <c r="X2833" t="s">
        <v>191</v>
      </c>
      <c r="Y2833" t="s">
        <v>89</v>
      </c>
      <c r="Z2833" t="s">
        <v>207</v>
      </c>
    </row>
    <row r="2834" spans="1:26" x14ac:dyDescent="0.25">
      <c r="A2834" s="147">
        <v>3366</v>
      </c>
      <c r="B2834" s="25">
        <v>43033</v>
      </c>
      <c r="C2834" t="s">
        <v>679</v>
      </c>
      <c r="D2834">
        <v>64.2</v>
      </c>
      <c r="E2834">
        <v>49</v>
      </c>
      <c r="F2834" t="s">
        <v>187</v>
      </c>
      <c r="G2834">
        <v>916148</v>
      </c>
      <c r="H2834">
        <v>13160</v>
      </c>
      <c r="I2834">
        <v>34.6</v>
      </c>
      <c r="J2834">
        <v>79.5</v>
      </c>
      <c r="K2834">
        <v>79.5</v>
      </c>
      <c r="L2834">
        <v>32.9</v>
      </c>
      <c r="M2834">
        <v>0.86070559610705588</v>
      </c>
      <c r="N2834">
        <v>4.9749999999999996</v>
      </c>
      <c r="O2834">
        <v>5.0176999999999996</v>
      </c>
      <c r="P2834">
        <v>0.502</v>
      </c>
      <c r="Q2834">
        <v>0.55700000000000005</v>
      </c>
      <c r="R2834">
        <v>5.1029</v>
      </c>
      <c r="S2834">
        <v>5.0999999999999997E-2</v>
      </c>
      <c r="T2834">
        <v>5.7000000000000002E-2</v>
      </c>
      <c r="U2834">
        <v>4.5999999999999999E-2</v>
      </c>
      <c r="V2834">
        <v>4.5999999999999999E-2</v>
      </c>
      <c r="W2834" t="s">
        <v>148</v>
      </c>
      <c r="X2834" t="s">
        <v>191</v>
      </c>
      <c r="Y2834" t="s">
        <v>89</v>
      </c>
      <c r="Z2834" t="s">
        <v>207</v>
      </c>
    </row>
    <row r="2835" spans="1:26" x14ac:dyDescent="0.25">
      <c r="A2835" s="147">
        <v>3365</v>
      </c>
      <c r="B2835" s="25">
        <v>43033</v>
      </c>
      <c r="C2835" t="s">
        <v>237</v>
      </c>
      <c r="D2835">
        <v>64.2</v>
      </c>
      <c r="E2835">
        <v>49</v>
      </c>
      <c r="F2835" t="s">
        <v>193</v>
      </c>
      <c r="G2835">
        <v>625212</v>
      </c>
      <c r="H2835">
        <v>13160</v>
      </c>
      <c r="I2835">
        <v>20.3</v>
      </c>
      <c r="J2835">
        <v>86</v>
      </c>
      <c r="K2835">
        <v>86</v>
      </c>
      <c r="L2835">
        <v>18.8</v>
      </c>
      <c r="M2835">
        <v>0.94145043246839644</v>
      </c>
      <c r="N2835">
        <v>5.0198</v>
      </c>
      <c r="O2835">
        <v>5.0415999999999999</v>
      </c>
      <c r="P2835">
        <v>0.65400000000000003</v>
      </c>
      <c r="Q2835">
        <v>0.70199999999999996</v>
      </c>
      <c r="R2835">
        <v>5.1029</v>
      </c>
      <c r="S2835">
        <v>6.6000000000000003E-2</v>
      </c>
      <c r="T2835">
        <v>7.0999999999999994E-2</v>
      </c>
      <c r="U2835">
        <v>6.4000000000000001E-2</v>
      </c>
      <c r="V2835">
        <v>6.4000000000000001E-2</v>
      </c>
      <c r="W2835" t="s">
        <v>148</v>
      </c>
      <c r="X2835" t="s">
        <v>191</v>
      </c>
      <c r="Y2835" t="s">
        <v>89</v>
      </c>
      <c r="Z2835" t="s">
        <v>198</v>
      </c>
    </row>
    <row r="2836" spans="1:26" x14ac:dyDescent="0.25">
      <c r="A2836" s="147">
        <v>3364</v>
      </c>
      <c r="B2836" s="25">
        <v>43033</v>
      </c>
      <c r="C2836" t="s">
        <v>314</v>
      </c>
      <c r="D2836">
        <v>64.2</v>
      </c>
      <c r="E2836">
        <v>49</v>
      </c>
      <c r="F2836" t="s">
        <v>193</v>
      </c>
      <c r="G2836">
        <v>625212</v>
      </c>
      <c r="H2836">
        <v>13160</v>
      </c>
      <c r="I2836">
        <v>20.399999999999999</v>
      </c>
      <c r="J2836">
        <v>86.5</v>
      </c>
      <c r="K2836">
        <v>86.5</v>
      </c>
      <c r="L2836">
        <v>18.899999999999999</v>
      </c>
      <c r="M2836">
        <v>0.94082446808510634</v>
      </c>
      <c r="N2836">
        <v>5.0370999999999997</v>
      </c>
      <c r="O2836">
        <v>5.0027999999999997</v>
      </c>
      <c r="P2836">
        <v>0.82299999999999995</v>
      </c>
      <c r="Q2836">
        <v>0.73399999999999999</v>
      </c>
      <c r="R2836">
        <v>5.1029</v>
      </c>
      <c r="S2836">
        <v>8.3000000000000004E-2</v>
      </c>
      <c r="T2836">
        <v>7.4999999999999997E-2</v>
      </c>
      <c r="U2836">
        <v>7.3999999999999996E-2</v>
      </c>
      <c r="V2836">
        <v>7.3999999999999996E-2</v>
      </c>
      <c r="W2836" t="s">
        <v>148</v>
      </c>
      <c r="X2836" t="s">
        <v>191</v>
      </c>
      <c r="Y2836" t="s">
        <v>89</v>
      </c>
      <c r="Z2836" t="s">
        <v>198</v>
      </c>
    </row>
    <row r="2837" spans="1:26" x14ac:dyDescent="0.25">
      <c r="A2837" s="147">
        <v>3363</v>
      </c>
      <c r="B2837" s="25">
        <v>43033</v>
      </c>
      <c r="C2837" t="s">
        <v>289</v>
      </c>
      <c r="D2837">
        <v>64.2</v>
      </c>
      <c r="E2837">
        <v>49</v>
      </c>
      <c r="F2837" t="s">
        <v>193</v>
      </c>
      <c r="G2837">
        <v>625212</v>
      </c>
      <c r="H2837">
        <v>13160</v>
      </c>
      <c r="I2837">
        <v>20.3</v>
      </c>
      <c r="J2837">
        <v>86</v>
      </c>
      <c r="K2837">
        <v>86</v>
      </c>
      <c r="L2837">
        <v>18.8</v>
      </c>
      <c r="M2837">
        <v>0.94145043246839644</v>
      </c>
      <c r="N2837">
        <v>4.9901999999999997</v>
      </c>
      <c r="O2837">
        <v>5.0171999999999999</v>
      </c>
      <c r="P2837">
        <v>0.72299999999999998</v>
      </c>
      <c r="Q2837">
        <v>0.74399999999999999</v>
      </c>
      <c r="R2837">
        <v>5.1029</v>
      </c>
      <c r="S2837">
        <v>7.3999999999999996E-2</v>
      </c>
      <c r="T2837">
        <v>7.5999999999999998E-2</v>
      </c>
      <c r="U2837">
        <v>7.0999999999999994E-2</v>
      </c>
      <c r="V2837">
        <v>7.0999999999999994E-2</v>
      </c>
      <c r="W2837" t="s">
        <v>148</v>
      </c>
      <c r="X2837" t="s">
        <v>191</v>
      </c>
      <c r="Y2837" t="s">
        <v>89</v>
      </c>
      <c r="Z2837" t="s">
        <v>198</v>
      </c>
    </row>
    <row r="2838" spans="1:26" x14ac:dyDescent="0.25">
      <c r="A2838" s="147">
        <v>3362</v>
      </c>
      <c r="B2838" s="25">
        <v>43033</v>
      </c>
      <c r="C2838" t="s">
        <v>731</v>
      </c>
      <c r="D2838">
        <v>64.2</v>
      </c>
      <c r="E2838">
        <v>49</v>
      </c>
      <c r="F2838" t="s">
        <v>187</v>
      </c>
      <c r="G2838">
        <v>916148</v>
      </c>
      <c r="H2838">
        <v>13160</v>
      </c>
      <c r="I2838">
        <v>34.4</v>
      </c>
      <c r="J2838">
        <v>78</v>
      </c>
      <c r="K2838">
        <v>78</v>
      </c>
      <c r="L2838">
        <v>32.799999999999997</v>
      </c>
      <c r="M2838">
        <v>0.86122945830797315</v>
      </c>
      <c r="N2838">
        <v>5.0270000000000001</v>
      </c>
      <c r="O2838">
        <v>4.9762000000000004</v>
      </c>
      <c r="P2838">
        <v>0.34499999999999997</v>
      </c>
      <c r="Q2838">
        <v>0.28699999999999998</v>
      </c>
      <c r="R2838">
        <v>5.1029</v>
      </c>
      <c r="S2838">
        <v>3.5000000000000003E-2</v>
      </c>
      <c r="T2838">
        <v>2.9000000000000001E-2</v>
      </c>
      <c r="U2838">
        <v>2.8000000000000001E-2</v>
      </c>
      <c r="V2838">
        <v>2.8000000000000001E-2</v>
      </c>
      <c r="W2838" t="s">
        <v>148</v>
      </c>
      <c r="X2838" t="s">
        <v>191</v>
      </c>
      <c r="Y2838" t="s">
        <v>89</v>
      </c>
      <c r="Z2838" t="s">
        <v>207</v>
      </c>
    </row>
    <row r="2839" spans="1:26" x14ac:dyDescent="0.25">
      <c r="A2839" s="147">
        <v>3361</v>
      </c>
      <c r="B2839" s="25">
        <v>43032</v>
      </c>
      <c r="C2839" t="s">
        <v>893</v>
      </c>
      <c r="D2839">
        <v>65.3</v>
      </c>
      <c r="E2839">
        <v>50</v>
      </c>
      <c r="F2839" t="s">
        <v>291</v>
      </c>
      <c r="G2839">
        <v>521333</v>
      </c>
      <c r="H2839">
        <v>13160</v>
      </c>
      <c r="I2839">
        <v>16.7</v>
      </c>
      <c r="J2839">
        <v>115</v>
      </c>
      <c r="K2839">
        <v>115</v>
      </c>
      <c r="L2839">
        <v>13.8</v>
      </c>
      <c r="M2839">
        <v>0.97384721266345486</v>
      </c>
      <c r="N2839">
        <v>2.0196000000000001</v>
      </c>
      <c r="O2839">
        <v>2.0385</v>
      </c>
      <c r="P2839">
        <v>2.044</v>
      </c>
      <c r="Q2839">
        <v>2.0979999999999999</v>
      </c>
      <c r="R2839">
        <v>5.1790000000000003</v>
      </c>
      <c r="S2839">
        <v>0.52400000000000002</v>
      </c>
      <c r="T2839">
        <v>0.53300000000000003</v>
      </c>
      <c r="U2839">
        <v>0.51500000000000001</v>
      </c>
      <c r="V2839">
        <v>0.51500000000000001</v>
      </c>
      <c r="W2839" t="s">
        <v>148</v>
      </c>
      <c r="X2839" t="s">
        <v>191</v>
      </c>
      <c r="Y2839" t="s">
        <v>89</v>
      </c>
      <c r="Z2839" t="s">
        <v>198</v>
      </c>
    </row>
    <row r="2840" spans="1:26" x14ac:dyDescent="0.25">
      <c r="A2840" s="147">
        <v>3360</v>
      </c>
      <c r="B2840" s="25">
        <v>43032</v>
      </c>
      <c r="C2840" t="s">
        <v>746</v>
      </c>
      <c r="D2840">
        <v>65.3</v>
      </c>
      <c r="E2840">
        <v>50</v>
      </c>
      <c r="F2840" t="s">
        <v>291</v>
      </c>
      <c r="G2840">
        <v>521333</v>
      </c>
      <c r="H2840">
        <v>13160</v>
      </c>
      <c r="I2840">
        <v>16.7</v>
      </c>
      <c r="J2840">
        <v>115</v>
      </c>
      <c r="K2840">
        <v>115</v>
      </c>
      <c r="L2840">
        <v>13.8</v>
      </c>
      <c r="M2840">
        <v>0.97384721266345486</v>
      </c>
      <c r="N2840">
        <v>2.0257000000000001</v>
      </c>
      <c r="O2840">
        <v>2.0920000000000001</v>
      </c>
      <c r="P2840">
        <v>2.0489999999999999</v>
      </c>
      <c r="Q2840">
        <v>2.1629999999999998</v>
      </c>
      <c r="R2840">
        <v>5.1790000000000003</v>
      </c>
      <c r="S2840">
        <v>0.52400000000000002</v>
      </c>
      <c r="T2840">
        <v>0.53500000000000003</v>
      </c>
      <c r="U2840">
        <v>0.51600000000000001</v>
      </c>
      <c r="V2840">
        <v>0.51600000000000001</v>
      </c>
      <c r="W2840" t="s">
        <v>148</v>
      </c>
      <c r="X2840" t="s">
        <v>191</v>
      </c>
      <c r="Y2840" t="s">
        <v>89</v>
      </c>
      <c r="Z2840" t="s">
        <v>198</v>
      </c>
    </row>
    <row r="2841" spans="1:26" x14ac:dyDescent="0.25">
      <c r="A2841" s="147">
        <v>3359</v>
      </c>
      <c r="B2841" s="25">
        <v>43032</v>
      </c>
      <c r="C2841" t="s">
        <v>892</v>
      </c>
      <c r="D2841">
        <v>65.3</v>
      </c>
      <c r="E2841">
        <v>50</v>
      </c>
      <c r="F2841" t="s">
        <v>291</v>
      </c>
      <c r="G2841">
        <v>521333</v>
      </c>
      <c r="H2841">
        <v>13160</v>
      </c>
      <c r="I2841">
        <v>16.7</v>
      </c>
      <c r="J2841">
        <v>115</v>
      </c>
      <c r="K2841">
        <v>115</v>
      </c>
      <c r="L2841">
        <v>13.8</v>
      </c>
      <c r="M2841">
        <v>0.97384721266345486</v>
      </c>
      <c r="N2841">
        <v>2.0301999999999998</v>
      </c>
      <c r="O2841">
        <v>2.0560999999999998</v>
      </c>
      <c r="P2841">
        <v>1.974</v>
      </c>
      <c r="Q2841">
        <v>2.0939999999999999</v>
      </c>
      <c r="R2841">
        <v>5.1790000000000003</v>
      </c>
      <c r="S2841">
        <v>0.504</v>
      </c>
      <c r="T2841">
        <v>0.52700000000000002</v>
      </c>
      <c r="U2841">
        <v>0.502</v>
      </c>
      <c r="V2841">
        <v>0.502</v>
      </c>
      <c r="W2841" t="s">
        <v>148</v>
      </c>
      <c r="X2841" t="s">
        <v>191</v>
      </c>
      <c r="Y2841" t="s">
        <v>89</v>
      </c>
      <c r="Z2841" t="s">
        <v>198</v>
      </c>
    </row>
    <row r="2842" spans="1:26" x14ac:dyDescent="0.25">
      <c r="A2842" s="147">
        <v>3358</v>
      </c>
      <c r="B2842" s="25">
        <v>43032</v>
      </c>
      <c r="C2842" t="s">
        <v>891</v>
      </c>
      <c r="D2842">
        <v>65.3</v>
      </c>
      <c r="E2842">
        <v>50</v>
      </c>
      <c r="F2842" t="s">
        <v>291</v>
      </c>
      <c r="G2842">
        <v>521333</v>
      </c>
      <c r="H2842">
        <v>13160</v>
      </c>
      <c r="I2842">
        <v>16.7</v>
      </c>
      <c r="J2842">
        <v>115</v>
      </c>
      <c r="K2842">
        <v>115</v>
      </c>
      <c r="L2842">
        <v>13.8</v>
      </c>
      <c r="M2842">
        <v>0.97384721266345486</v>
      </c>
      <c r="N2842">
        <v>1.9762999999999999</v>
      </c>
      <c r="O2842">
        <v>2.0173999999999999</v>
      </c>
      <c r="P2842">
        <v>1.95</v>
      </c>
      <c r="Q2842">
        <v>2.0670000000000002</v>
      </c>
      <c r="R2842">
        <v>5.1790000000000003</v>
      </c>
      <c r="S2842">
        <v>0.51100000000000001</v>
      </c>
      <c r="T2842">
        <v>0.53100000000000003</v>
      </c>
      <c r="U2842">
        <v>0.50700000000000001</v>
      </c>
      <c r="V2842">
        <v>0.50700000000000001</v>
      </c>
      <c r="W2842" t="s">
        <v>148</v>
      </c>
      <c r="X2842" t="s">
        <v>191</v>
      </c>
      <c r="Y2842" t="s">
        <v>89</v>
      </c>
      <c r="Z2842" t="s">
        <v>198</v>
      </c>
    </row>
    <row r="2843" spans="1:26" x14ac:dyDescent="0.25">
      <c r="A2843" s="147">
        <v>3357</v>
      </c>
      <c r="B2843" s="25">
        <v>43032</v>
      </c>
      <c r="C2843" t="s">
        <v>724</v>
      </c>
      <c r="D2843">
        <v>65.3</v>
      </c>
      <c r="E2843">
        <v>50</v>
      </c>
      <c r="F2843" t="s">
        <v>291</v>
      </c>
      <c r="G2843">
        <v>521333</v>
      </c>
      <c r="H2843">
        <v>13160</v>
      </c>
      <c r="I2843">
        <v>16.7</v>
      </c>
      <c r="J2843">
        <v>115</v>
      </c>
      <c r="K2843">
        <v>115</v>
      </c>
      <c r="L2843">
        <v>13.8</v>
      </c>
      <c r="M2843">
        <v>0.97384721266345486</v>
      </c>
      <c r="N2843">
        <v>2.0617000000000001</v>
      </c>
      <c r="O2843">
        <v>2.0072999999999999</v>
      </c>
      <c r="P2843">
        <v>2.0259999999999998</v>
      </c>
      <c r="Q2843">
        <v>1.992</v>
      </c>
      <c r="R2843">
        <v>5.1790000000000003</v>
      </c>
      <c r="S2843">
        <v>0.50900000000000001</v>
      </c>
      <c r="T2843">
        <v>0.51400000000000001</v>
      </c>
      <c r="U2843">
        <v>0.498</v>
      </c>
      <c r="V2843">
        <v>0.498</v>
      </c>
      <c r="W2843" t="s">
        <v>148</v>
      </c>
      <c r="X2843" t="s">
        <v>191</v>
      </c>
      <c r="Y2843" t="s">
        <v>89</v>
      </c>
      <c r="Z2843" t="s">
        <v>198</v>
      </c>
    </row>
    <row r="2844" spans="1:26" x14ac:dyDescent="0.25">
      <c r="A2844" s="147">
        <v>3356</v>
      </c>
      <c r="B2844" s="25">
        <v>43032</v>
      </c>
      <c r="C2844" t="s">
        <v>890</v>
      </c>
      <c r="D2844">
        <v>65.3</v>
      </c>
      <c r="E2844">
        <v>50</v>
      </c>
      <c r="F2844" t="s">
        <v>291</v>
      </c>
      <c r="G2844">
        <v>521333</v>
      </c>
      <c r="H2844">
        <v>13160</v>
      </c>
      <c r="I2844">
        <v>16.7</v>
      </c>
      <c r="J2844">
        <v>115</v>
      </c>
      <c r="K2844">
        <v>115</v>
      </c>
      <c r="L2844">
        <v>13.8</v>
      </c>
      <c r="M2844">
        <v>0.97384721266345486</v>
      </c>
      <c r="N2844">
        <v>2.0314999999999999</v>
      </c>
      <c r="O2844">
        <v>2.0068999999999999</v>
      </c>
      <c r="P2844">
        <v>2.0859999999999999</v>
      </c>
      <c r="Q2844">
        <v>2.0990000000000002</v>
      </c>
      <c r="R2844">
        <v>5.1790000000000003</v>
      </c>
      <c r="S2844">
        <v>0.53200000000000003</v>
      </c>
      <c r="T2844">
        <v>0.54200000000000004</v>
      </c>
      <c r="U2844">
        <v>0.52300000000000002</v>
      </c>
      <c r="V2844">
        <v>0.52300000000000002</v>
      </c>
      <c r="W2844" t="s">
        <v>148</v>
      </c>
      <c r="X2844" t="s">
        <v>191</v>
      </c>
      <c r="Y2844" t="s">
        <v>89</v>
      </c>
      <c r="Z2844" t="s">
        <v>198</v>
      </c>
    </row>
    <row r="2845" spans="1:26" x14ac:dyDescent="0.25">
      <c r="A2845" s="147">
        <v>3355</v>
      </c>
      <c r="B2845" s="25">
        <v>43032</v>
      </c>
      <c r="C2845" t="s">
        <v>254</v>
      </c>
      <c r="D2845">
        <v>65.3</v>
      </c>
      <c r="E2845">
        <v>50</v>
      </c>
      <c r="F2845" t="s">
        <v>187</v>
      </c>
      <c r="G2845">
        <v>916148</v>
      </c>
      <c r="H2845">
        <v>13160</v>
      </c>
      <c r="I2845">
        <v>33.6</v>
      </c>
      <c r="J2845">
        <v>78.5</v>
      </c>
      <c r="K2845">
        <v>78.5</v>
      </c>
      <c r="L2845">
        <v>32</v>
      </c>
      <c r="M2845">
        <v>0.86544342507645255</v>
      </c>
      <c r="N2845">
        <v>5.0560999999999998</v>
      </c>
      <c r="O2845">
        <v>4.9755000000000003</v>
      </c>
      <c r="P2845">
        <v>0.438</v>
      </c>
      <c r="Q2845">
        <v>0.40500000000000003</v>
      </c>
      <c r="R2845">
        <v>5.1790000000000003</v>
      </c>
      <c r="S2845">
        <v>4.4999999999999998E-2</v>
      </c>
      <c r="T2845">
        <v>4.2000000000000003E-2</v>
      </c>
      <c r="U2845">
        <v>3.7999999999999999E-2</v>
      </c>
      <c r="V2845">
        <v>3.7999999999999999E-2</v>
      </c>
      <c r="W2845" t="s">
        <v>148</v>
      </c>
      <c r="X2845" t="s">
        <v>191</v>
      </c>
      <c r="Y2845" t="s">
        <v>89</v>
      </c>
      <c r="Z2845" t="s">
        <v>207</v>
      </c>
    </row>
    <row r="2846" spans="1:26" x14ac:dyDescent="0.25">
      <c r="A2846" s="147">
        <v>3354</v>
      </c>
      <c r="B2846" s="25">
        <v>43032</v>
      </c>
      <c r="C2846" t="s">
        <v>224</v>
      </c>
      <c r="D2846">
        <v>65.3</v>
      </c>
      <c r="E2846">
        <v>50</v>
      </c>
      <c r="F2846" t="s">
        <v>187</v>
      </c>
      <c r="G2846">
        <v>916148</v>
      </c>
      <c r="H2846">
        <v>13160</v>
      </c>
      <c r="I2846">
        <v>34.200000000000003</v>
      </c>
      <c r="J2846">
        <v>78</v>
      </c>
      <c r="K2846">
        <v>78</v>
      </c>
      <c r="L2846">
        <v>32.9</v>
      </c>
      <c r="M2846">
        <v>0.86070559610705588</v>
      </c>
      <c r="N2846">
        <v>5.0925000000000002</v>
      </c>
      <c r="O2846">
        <v>5.0162000000000004</v>
      </c>
      <c r="P2846">
        <v>0.40899999999999997</v>
      </c>
      <c r="Q2846">
        <v>0.34100000000000003</v>
      </c>
      <c r="R2846">
        <v>5.1790000000000003</v>
      </c>
      <c r="S2846">
        <v>4.2000000000000003E-2</v>
      </c>
      <c r="T2846">
        <v>3.5000000000000003E-2</v>
      </c>
      <c r="U2846">
        <v>3.3000000000000002E-2</v>
      </c>
      <c r="V2846">
        <v>3.3000000000000002E-2</v>
      </c>
      <c r="W2846" t="s">
        <v>148</v>
      </c>
      <c r="X2846" t="s">
        <v>191</v>
      </c>
      <c r="Y2846" t="s">
        <v>89</v>
      </c>
      <c r="Z2846" t="s">
        <v>198</v>
      </c>
    </row>
    <row r="2847" spans="1:26" x14ac:dyDescent="0.25">
      <c r="A2847" s="147">
        <v>3353</v>
      </c>
      <c r="B2847" s="25">
        <v>43032</v>
      </c>
      <c r="C2847" t="s">
        <v>272</v>
      </c>
      <c r="D2847">
        <v>65.3</v>
      </c>
      <c r="E2847">
        <v>50</v>
      </c>
      <c r="F2847" t="s">
        <v>193</v>
      </c>
      <c r="G2847">
        <v>625212</v>
      </c>
      <c r="H2847">
        <v>13160</v>
      </c>
      <c r="I2847">
        <v>20.100000000000001</v>
      </c>
      <c r="J2847">
        <v>82.5</v>
      </c>
      <c r="K2847">
        <v>82.5</v>
      </c>
      <c r="L2847">
        <v>18.8</v>
      </c>
      <c r="M2847">
        <v>0.94145043246839644</v>
      </c>
      <c r="N2847">
        <v>5.0621999999999998</v>
      </c>
      <c r="O2847">
        <v>5.0461</v>
      </c>
      <c r="P2847">
        <v>0.95599999999999996</v>
      </c>
      <c r="Q2847">
        <v>0.94899999999999995</v>
      </c>
      <c r="R2847">
        <v>5.1790000000000003</v>
      </c>
      <c r="S2847">
        <v>9.8000000000000004E-2</v>
      </c>
      <c r="T2847">
        <v>9.7000000000000003E-2</v>
      </c>
      <c r="U2847">
        <v>9.1999999999999998E-2</v>
      </c>
      <c r="V2847">
        <v>9.1999999999999998E-2</v>
      </c>
      <c r="W2847" t="s">
        <v>148</v>
      </c>
      <c r="X2847" t="s">
        <v>191</v>
      </c>
      <c r="Y2847" t="s">
        <v>89</v>
      </c>
      <c r="Z2847" t="s">
        <v>198</v>
      </c>
    </row>
    <row r="2848" spans="1:26" x14ac:dyDescent="0.25">
      <c r="A2848" s="147">
        <v>3352</v>
      </c>
      <c r="B2848" s="25">
        <v>43032</v>
      </c>
      <c r="C2848" t="s">
        <v>405</v>
      </c>
      <c r="D2848">
        <v>65.3</v>
      </c>
      <c r="E2848">
        <v>50</v>
      </c>
      <c r="F2848" t="s">
        <v>193</v>
      </c>
      <c r="G2848">
        <v>625212</v>
      </c>
      <c r="H2848">
        <v>13160</v>
      </c>
      <c r="I2848">
        <v>19.899999999999999</v>
      </c>
      <c r="J2848">
        <v>82</v>
      </c>
      <c r="K2848">
        <v>82</v>
      </c>
      <c r="L2848">
        <v>18.7</v>
      </c>
      <c r="M2848">
        <v>0.94207723035952073</v>
      </c>
      <c r="N2848">
        <v>4.9901</v>
      </c>
      <c r="O2848">
        <v>5.0015000000000001</v>
      </c>
      <c r="P2848">
        <v>0.629</v>
      </c>
      <c r="Q2848">
        <v>0.70399999999999996</v>
      </c>
      <c r="R2848">
        <v>5.1790000000000003</v>
      </c>
      <c r="S2848">
        <v>6.5000000000000002E-2</v>
      </c>
      <c r="T2848">
        <v>7.2999999999999995E-2</v>
      </c>
      <c r="U2848">
        <v>6.5000000000000002E-2</v>
      </c>
      <c r="V2848">
        <v>6.5000000000000002E-2</v>
      </c>
      <c r="W2848" t="s">
        <v>148</v>
      </c>
      <c r="X2848" t="s">
        <v>191</v>
      </c>
      <c r="Y2848" t="s">
        <v>89</v>
      </c>
      <c r="Z2848" t="s">
        <v>198</v>
      </c>
    </row>
    <row r="2849" spans="1:26" x14ac:dyDescent="0.25">
      <c r="A2849" s="147">
        <v>3351</v>
      </c>
      <c r="B2849" s="25">
        <v>43032</v>
      </c>
      <c r="C2849" t="s">
        <v>378</v>
      </c>
      <c r="D2849">
        <v>65.3</v>
      </c>
      <c r="E2849">
        <v>50</v>
      </c>
      <c r="F2849" t="s">
        <v>193</v>
      </c>
      <c r="G2849">
        <v>625212</v>
      </c>
      <c r="H2849">
        <v>13160</v>
      </c>
      <c r="I2849">
        <v>19.5</v>
      </c>
      <c r="J2849">
        <v>82</v>
      </c>
      <c r="K2849">
        <v>82</v>
      </c>
      <c r="L2849">
        <v>18.3</v>
      </c>
      <c r="M2849">
        <v>0.9445927903871828</v>
      </c>
      <c r="N2849">
        <v>5.0627000000000004</v>
      </c>
      <c r="O2849">
        <v>5.0038</v>
      </c>
      <c r="P2849">
        <v>0.93799999999999994</v>
      </c>
      <c r="Q2849">
        <v>0.92300000000000004</v>
      </c>
      <c r="R2849">
        <v>5.1790000000000003</v>
      </c>
      <c r="S2849">
        <v>9.6000000000000002E-2</v>
      </c>
      <c r="T2849">
        <v>9.6000000000000002E-2</v>
      </c>
      <c r="U2849">
        <v>9.0999999999999998E-2</v>
      </c>
      <c r="V2849">
        <v>9.0999999999999998E-2</v>
      </c>
      <c r="W2849" t="s">
        <v>148</v>
      </c>
      <c r="X2849" t="s">
        <v>191</v>
      </c>
      <c r="Y2849" t="s">
        <v>89</v>
      </c>
      <c r="Z2849" t="s">
        <v>198</v>
      </c>
    </row>
    <row r="2850" spans="1:26" x14ac:dyDescent="0.25">
      <c r="A2850" s="147">
        <v>3350</v>
      </c>
      <c r="B2850" s="25">
        <v>43032</v>
      </c>
      <c r="C2850" t="s">
        <v>701</v>
      </c>
      <c r="D2850">
        <v>65.3</v>
      </c>
      <c r="E2850">
        <v>50</v>
      </c>
      <c r="F2850" t="s">
        <v>193</v>
      </c>
      <c r="G2850">
        <v>625212</v>
      </c>
      <c r="H2850">
        <v>13160</v>
      </c>
      <c r="I2850">
        <v>19.8</v>
      </c>
      <c r="J2850">
        <v>82.5</v>
      </c>
      <c r="K2850">
        <v>82.5</v>
      </c>
      <c r="L2850">
        <v>18.5</v>
      </c>
      <c r="M2850">
        <v>0.94333333333333336</v>
      </c>
      <c r="N2850">
        <v>5.0270999999999999</v>
      </c>
      <c r="O2850">
        <v>5.0433000000000003</v>
      </c>
      <c r="P2850">
        <v>0.76</v>
      </c>
      <c r="Q2850">
        <v>0.73</v>
      </c>
      <c r="R2850">
        <v>5.1790000000000003</v>
      </c>
      <c r="S2850">
        <v>7.8E-2</v>
      </c>
      <c r="T2850">
        <v>7.4999999999999997E-2</v>
      </c>
      <c r="U2850">
        <v>7.1999999999999995E-2</v>
      </c>
      <c r="V2850">
        <v>7.1999999999999995E-2</v>
      </c>
      <c r="W2850" t="s">
        <v>148</v>
      </c>
      <c r="X2850" t="s">
        <v>191</v>
      </c>
      <c r="Y2850" t="s">
        <v>89</v>
      </c>
      <c r="Z2850" t="s">
        <v>198</v>
      </c>
    </row>
    <row r="2851" spans="1:26" x14ac:dyDescent="0.25">
      <c r="A2851" s="147">
        <v>3349</v>
      </c>
      <c r="B2851" s="25">
        <v>43032</v>
      </c>
      <c r="C2851" t="s">
        <v>270</v>
      </c>
      <c r="D2851">
        <v>65.3</v>
      </c>
      <c r="E2851">
        <v>50</v>
      </c>
      <c r="F2851" t="s">
        <v>193</v>
      </c>
      <c r="G2851">
        <v>625212</v>
      </c>
      <c r="H2851">
        <v>13160</v>
      </c>
      <c r="I2851">
        <v>19.600000000000001</v>
      </c>
      <c r="J2851">
        <v>82</v>
      </c>
      <c r="K2851">
        <v>82</v>
      </c>
      <c r="L2851">
        <v>18.399999999999999</v>
      </c>
      <c r="M2851">
        <v>0.94396264176117406</v>
      </c>
      <c r="N2851">
        <v>5.0260999999999996</v>
      </c>
      <c r="O2851">
        <v>4.9871999999999996</v>
      </c>
      <c r="P2851">
        <v>0.88300000000000001</v>
      </c>
      <c r="Q2851">
        <v>0.89200000000000002</v>
      </c>
      <c r="R2851">
        <v>5.1790000000000003</v>
      </c>
      <c r="S2851">
        <v>9.0999999999999998E-2</v>
      </c>
      <c r="T2851">
        <v>9.2999999999999999E-2</v>
      </c>
      <c r="U2851">
        <v>8.6999999999999994E-2</v>
      </c>
      <c r="V2851">
        <v>8.6999999999999994E-2</v>
      </c>
      <c r="W2851" t="s">
        <v>148</v>
      </c>
      <c r="X2851" t="s">
        <v>191</v>
      </c>
      <c r="Y2851" t="s">
        <v>89</v>
      </c>
      <c r="Z2851" t="s">
        <v>198</v>
      </c>
    </row>
    <row r="2852" spans="1:26" x14ac:dyDescent="0.25">
      <c r="A2852" s="147">
        <v>3348</v>
      </c>
      <c r="B2852" s="25">
        <v>43032</v>
      </c>
      <c r="C2852" t="s">
        <v>696</v>
      </c>
      <c r="D2852">
        <v>65.3</v>
      </c>
      <c r="E2852">
        <v>50</v>
      </c>
      <c r="F2852" t="s">
        <v>187</v>
      </c>
      <c r="G2852">
        <v>916148</v>
      </c>
      <c r="H2852">
        <v>13160</v>
      </c>
      <c r="I2852">
        <v>33.700000000000003</v>
      </c>
      <c r="J2852">
        <v>78</v>
      </c>
      <c r="K2852">
        <v>78</v>
      </c>
      <c r="L2852">
        <v>32.1</v>
      </c>
      <c r="M2852">
        <v>0.86491442542787289</v>
      </c>
      <c r="N2852">
        <v>5.0723000000000003</v>
      </c>
      <c r="O2852">
        <v>5.0002000000000004</v>
      </c>
      <c r="P2852">
        <v>0.34699999999999998</v>
      </c>
      <c r="Q2852">
        <v>0.26300000000000001</v>
      </c>
      <c r="R2852">
        <v>5.1790000000000003</v>
      </c>
      <c r="S2852">
        <v>3.5000000000000003E-2</v>
      </c>
      <c r="T2852">
        <v>2.7E-2</v>
      </c>
      <c r="U2852">
        <v>2.7E-2</v>
      </c>
      <c r="V2852">
        <v>2.7E-2</v>
      </c>
      <c r="W2852" t="s">
        <v>148</v>
      </c>
      <c r="X2852" t="s">
        <v>191</v>
      </c>
      <c r="Y2852" t="s">
        <v>89</v>
      </c>
      <c r="Z2852" t="s">
        <v>207</v>
      </c>
    </row>
    <row r="2853" spans="1:26" x14ac:dyDescent="0.25">
      <c r="A2853" s="147">
        <v>3347</v>
      </c>
      <c r="B2853" s="25">
        <v>43031</v>
      </c>
      <c r="C2853" t="s">
        <v>324</v>
      </c>
      <c r="D2853">
        <v>64.8</v>
      </c>
      <c r="E2853">
        <v>51</v>
      </c>
      <c r="F2853" t="s">
        <v>291</v>
      </c>
      <c r="G2853">
        <v>521333</v>
      </c>
      <c r="H2853">
        <v>13160</v>
      </c>
      <c r="I2853">
        <v>16.7</v>
      </c>
      <c r="J2853">
        <v>115</v>
      </c>
      <c r="K2853">
        <v>115</v>
      </c>
      <c r="L2853">
        <v>13.8</v>
      </c>
      <c r="M2853">
        <v>0.97384721266345486</v>
      </c>
      <c r="N2853">
        <v>2.0051999999999999</v>
      </c>
      <c r="O2853">
        <v>2.0971000000000002</v>
      </c>
      <c r="P2853">
        <v>1.9119999999999999</v>
      </c>
      <c r="Q2853">
        <v>2.0819999999999999</v>
      </c>
      <c r="R2853">
        <v>5.2214999999999998</v>
      </c>
      <c r="S2853">
        <v>0.498</v>
      </c>
      <c r="T2853">
        <v>0.51800000000000002</v>
      </c>
      <c r="U2853">
        <v>0.495</v>
      </c>
      <c r="V2853">
        <v>0.495</v>
      </c>
      <c r="W2853" t="s">
        <v>148</v>
      </c>
      <c r="X2853" t="s">
        <v>191</v>
      </c>
      <c r="Y2853" t="s">
        <v>89</v>
      </c>
      <c r="Z2853" t="s">
        <v>198</v>
      </c>
    </row>
    <row r="2854" spans="1:26" x14ac:dyDescent="0.25">
      <c r="A2854" s="147">
        <v>3346</v>
      </c>
      <c r="B2854" s="25">
        <v>43031</v>
      </c>
      <c r="C2854" t="s">
        <v>650</v>
      </c>
      <c r="D2854">
        <v>65</v>
      </c>
      <c r="E2854">
        <v>62</v>
      </c>
      <c r="F2854" t="s">
        <v>291</v>
      </c>
      <c r="G2854">
        <v>521333</v>
      </c>
      <c r="H2854">
        <v>13160</v>
      </c>
      <c r="I2854">
        <v>16.7</v>
      </c>
      <c r="J2854">
        <v>115</v>
      </c>
      <c r="K2854">
        <v>115</v>
      </c>
      <c r="L2854">
        <v>13.8</v>
      </c>
      <c r="M2854">
        <v>0.97384721266345486</v>
      </c>
      <c r="N2854">
        <v>2.0341</v>
      </c>
      <c r="O2854">
        <v>2.0952000000000002</v>
      </c>
      <c r="P2854">
        <v>2.1</v>
      </c>
      <c r="Q2854">
        <v>2.1920000000000002</v>
      </c>
      <c r="R2854">
        <v>5.2214999999999998</v>
      </c>
      <c r="S2854">
        <v>0.53900000000000003</v>
      </c>
      <c r="T2854">
        <v>0.54600000000000004</v>
      </c>
      <c r="U2854">
        <v>0.52800000000000002</v>
      </c>
      <c r="V2854">
        <v>0.52800000000000002</v>
      </c>
      <c r="W2854" t="s">
        <v>148</v>
      </c>
      <c r="X2854" t="s">
        <v>191</v>
      </c>
      <c r="Y2854" t="s">
        <v>89</v>
      </c>
      <c r="Z2854" t="s">
        <v>198</v>
      </c>
    </row>
    <row r="2855" spans="1:26" x14ac:dyDescent="0.25">
      <c r="A2855" s="147">
        <v>3345</v>
      </c>
      <c r="B2855" s="25">
        <v>43031</v>
      </c>
      <c r="C2855" t="s">
        <v>686</v>
      </c>
      <c r="D2855">
        <v>65</v>
      </c>
      <c r="E2855">
        <v>62</v>
      </c>
      <c r="F2855" t="s">
        <v>291</v>
      </c>
      <c r="G2855">
        <v>521333</v>
      </c>
      <c r="H2855">
        <v>13160</v>
      </c>
      <c r="I2855">
        <v>16.7</v>
      </c>
      <c r="J2855">
        <v>115</v>
      </c>
      <c r="K2855">
        <v>115</v>
      </c>
      <c r="L2855">
        <v>13.8</v>
      </c>
      <c r="M2855">
        <v>0.97384721266345486</v>
      </c>
      <c r="N2855">
        <v>2.0451000000000001</v>
      </c>
      <c r="O2855">
        <v>2.0287000000000002</v>
      </c>
      <c r="P2855">
        <v>1.978</v>
      </c>
      <c r="Q2855">
        <v>1.9670000000000001</v>
      </c>
      <c r="R2855">
        <v>5.2214999999999998</v>
      </c>
      <c r="S2855">
        <v>0.505</v>
      </c>
      <c r="T2855">
        <v>0.50600000000000001</v>
      </c>
      <c r="U2855">
        <v>0.49199999999999999</v>
      </c>
      <c r="V2855">
        <v>0.49199999999999999</v>
      </c>
      <c r="W2855" t="s">
        <v>148</v>
      </c>
      <c r="X2855" t="s">
        <v>191</v>
      </c>
      <c r="Y2855" t="s">
        <v>89</v>
      </c>
      <c r="Z2855" t="s">
        <v>198</v>
      </c>
    </row>
    <row r="2856" spans="1:26" x14ac:dyDescent="0.25">
      <c r="A2856" s="147">
        <v>3344</v>
      </c>
      <c r="B2856" s="25">
        <v>43031</v>
      </c>
      <c r="C2856" t="s">
        <v>878</v>
      </c>
      <c r="D2856">
        <v>64</v>
      </c>
      <c r="E2856">
        <v>62</v>
      </c>
      <c r="F2856" t="s">
        <v>291</v>
      </c>
      <c r="G2856">
        <v>521333</v>
      </c>
      <c r="H2856">
        <v>13160</v>
      </c>
      <c r="I2856">
        <v>16.7</v>
      </c>
      <c r="J2856">
        <v>115</v>
      </c>
      <c r="K2856">
        <v>115</v>
      </c>
      <c r="L2856">
        <v>13.8</v>
      </c>
      <c r="M2856">
        <v>0.97384721266345486</v>
      </c>
      <c r="N2856">
        <v>2.0061</v>
      </c>
      <c r="O2856" s="81">
        <v>2.0284</v>
      </c>
      <c r="P2856">
        <v>1.849</v>
      </c>
      <c r="Q2856">
        <v>1.9339999999999999</v>
      </c>
      <c r="R2856">
        <v>5.2214999999999998</v>
      </c>
      <c r="S2856">
        <v>0.48099999999999998</v>
      </c>
      <c r="T2856">
        <v>0.498</v>
      </c>
      <c r="U2856">
        <v>0.47699999999999998</v>
      </c>
      <c r="V2856">
        <v>0.47699999999999998</v>
      </c>
      <c r="W2856" t="s">
        <v>148</v>
      </c>
      <c r="X2856" t="s">
        <v>191</v>
      </c>
      <c r="Y2856" t="s">
        <v>89</v>
      </c>
      <c r="Z2856" t="s">
        <v>198</v>
      </c>
    </row>
    <row r="2857" spans="1:26" x14ac:dyDescent="0.25">
      <c r="A2857" s="147">
        <v>3343</v>
      </c>
      <c r="B2857" s="25">
        <v>43031</v>
      </c>
      <c r="C2857" t="s">
        <v>736</v>
      </c>
      <c r="D2857">
        <v>64.8</v>
      </c>
      <c r="E2857">
        <v>52</v>
      </c>
      <c r="F2857" t="s">
        <v>291</v>
      </c>
      <c r="G2857">
        <v>521333</v>
      </c>
      <c r="H2857">
        <v>13160</v>
      </c>
      <c r="I2857">
        <v>16.7</v>
      </c>
      <c r="J2857">
        <v>115</v>
      </c>
      <c r="K2857">
        <v>115</v>
      </c>
      <c r="L2857">
        <v>13.8</v>
      </c>
      <c r="M2857">
        <v>0.97384721266345486</v>
      </c>
      <c r="N2857">
        <v>2.0044</v>
      </c>
      <c r="O2857">
        <v>2.0720999999999998</v>
      </c>
      <c r="P2857">
        <v>1.6779999999999999</v>
      </c>
      <c r="Q2857">
        <v>1.7230000000000001</v>
      </c>
      <c r="R2857">
        <v>5.2214999999999998</v>
      </c>
      <c r="S2857">
        <v>0.437</v>
      </c>
      <c r="T2857">
        <v>0.434</v>
      </c>
      <c r="U2857">
        <v>0.42399999999999999</v>
      </c>
      <c r="V2857">
        <v>0.42399999999999999</v>
      </c>
      <c r="W2857" t="s">
        <v>148</v>
      </c>
      <c r="X2857" t="s">
        <v>191</v>
      </c>
      <c r="Y2857" t="s">
        <v>89</v>
      </c>
      <c r="Z2857" t="s">
        <v>198</v>
      </c>
    </row>
    <row r="2858" spans="1:26" x14ac:dyDescent="0.25">
      <c r="A2858" s="147">
        <v>3342</v>
      </c>
      <c r="B2858" s="25">
        <v>43031</v>
      </c>
      <c r="C2858" t="s">
        <v>476</v>
      </c>
      <c r="D2858">
        <v>64.8</v>
      </c>
      <c r="E2858">
        <v>52</v>
      </c>
      <c r="F2858" t="s">
        <v>187</v>
      </c>
      <c r="G2858">
        <v>916148</v>
      </c>
      <c r="H2858">
        <v>13160</v>
      </c>
      <c r="I2858">
        <v>33.700000000000003</v>
      </c>
      <c r="J2858">
        <v>78</v>
      </c>
      <c r="K2858">
        <v>78</v>
      </c>
      <c r="L2858">
        <v>32.1</v>
      </c>
      <c r="M2858">
        <v>0.86491442542787289</v>
      </c>
      <c r="N2858">
        <v>5.0739000000000001</v>
      </c>
      <c r="O2858">
        <v>5.0571000000000002</v>
      </c>
      <c r="P2858">
        <v>0.34499999999999997</v>
      </c>
      <c r="Q2858">
        <v>0.30299999999999999</v>
      </c>
      <c r="R2858">
        <v>5.2214999999999998</v>
      </c>
      <c r="S2858">
        <v>3.5999999999999997E-2</v>
      </c>
      <c r="T2858">
        <v>3.1E-2</v>
      </c>
      <c r="U2858">
        <v>2.9000000000000001E-2</v>
      </c>
      <c r="V2858">
        <v>2.9000000000000001E-2</v>
      </c>
      <c r="W2858" t="s">
        <v>148</v>
      </c>
      <c r="X2858" t="s">
        <v>191</v>
      </c>
      <c r="Y2858" t="s">
        <v>89</v>
      </c>
      <c r="Z2858" t="s">
        <v>207</v>
      </c>
    </row>
    <row r="2859" spans="1:26" x14ac:dyDescent="0.25">
      <c r="A2859" s="147">
        <v>3341</v>
      </c>
      <c r="B2859" s="25">
        <v>43031</v>
      </c>
      <c r="C2859" t="s">
        <v>233</v>
      </c>
      <c r="D2859">
        <v>65</v>
      </c>
      <c r="E2859">
        <v>52</v>
      </c>
      <c r="F2859" t="s">
        <v>193</v>
      </c>
      <c r="G2859">
        <v>625212</v>
      </c>
      <c r="H2859">
        <v>13160</v>
      </c>
      <c r="I2859">
        <v>19.5</v>
      </c>
      <c r="J2859">
        <v>82</v>
      </c>
      <c r="K2859">
        <v>82</v>
      </c>
      <c r="L2859">
        <v>18.3</v>
      </c>
      <c r="M2859">
        <v>0.9445927903871828</v>
      </c>
      <c r="N2859">
        <v>5.0229999999999997</v>
      </c>
      <c r="O2859">
        <v>5.0019999999999998</v>
      </c>
      <c r="P2859">
        <v>0.76200000000000001</v>
      </c>
      <c r="Q2859">
        <v>0.63400000000000001</v>
      </c>
      <c r="R2859">
        <v>5.2214999999999998</v>
      </c>
      <c r="S2859">
        <v>7.9000000000000001E-2</v>
      </c>
      <c r="T2859">
        <v>6.6000000000000003E-2</v>
      </c>
      <c r="U2859">
        <v>6.8000000000000005E-2</v>
      </c>
      <c r="V2859">
        <v>6.8000000000000005E-2</v>
      </c>
      <c r="W2859" t="s">
        <v>148</v>
      </c>
      <c r="X2859" t="s">
        <v>191</v>
      </c>
      <c r="Y2859" t="s">
        <v>89</v>
      </c>
      <c r="Z2859" t="s">
        <v>198</v>
      </c>
    </row>
    <row r="2860" spans="1:26" x14ac:dyDescent="0.25">
      <c r="A2860" s="147">
        <v>3340</v>
      </c>
      <c r="B2860" s="25">
        <v>43031</v>
      </c>
      <c r="C2860" t="s">
        <v>889</v>
      </c>
      <c r="D2860">
        <v>65.099999999999994</v>
      </c>
      <c r="E2860">
        <v>52</v>
      </c>
      <c r="F2860" t="s">
        <v>291</v>
      </c>
      <c r="G2860">
        <v>521333</v>
      </c>
      <c r="H2860">
        <v>13160</v>
      </c>
      <c r="I2860">
        <v>16.7</v>
      </c>
      <c r="J2860">
        <v>115</v>
      </c>
      <c r="K2860">
        <v>115</v>
      </c>
      <c r="L2860">
        <v>13.8</v>
      </c>
      <c r="M2860">
        <v>0.97384721266345486</v>
      </c>
      <c r="N2860">
        <v>2.0270999999999999</v>
      </c>
      <c r="O2860">
        <v>2.0693000000000001</v>
      </c>
      <c r="P2860">
        <v>1.6930000000000001</v>
      </c>
      <c r="Q2860">
        <v>1.7549999999999999</v>
      </c>
      <c r="R2860">
        <v>5.2214999999999998</v>
      </c>
      <c r="S2860">
        <v>0.436</v>
      </c>
      <c r="T2860">
        <v>0.443</v>
      </c>
      <c r="U2860">
        <v>0.42799999999999999</v>
      </c>
      <c r="V2860">
        <v>0.42799999999999999</v>
      </c>
      <c r="W2860" t="s">
        <v>148</v>
      </c>
      <c r="X2860" t="s">
        <v>191</v>
      </c>
      <c r="Y2860" t="s">
        <v>89</v>
      </c>
      <c r="Z2860" t="s">
        <v>198</v>
      </c>
    </row>
    <row r="2861" spans="1:26" x14ac:dyDescent="0.25">
      <c r="A2861" s="147">
        <v>3339</v>
      </c>
      <c r="B2861" s="25">
        <v>43031</v>
      </c>
      <c r="C2861" t="s">
        <v>888</v>
      </c>
      <c r="D2861">
        <v>64.8</v>
      </c>
      <c r="E2861">
        <v>52</v>
      </c>
      <c r="F2861" t="s">
        <v>291</v>
      </c>
      <c r="G2861">
        <v>521333</v>
      </c>
      <c r="H2861">
        <v>13160</v>
      </c>
      <c r="I2861">
        <v>16.7</v>
      </c>
      <c r="J2861">
        <v>115.5</v>
      </c>
      <c r="K2861">
        <v>115.5</v>
      </c>
      <c r="L2861">
        <v>13.8</v>
      </c>
      <c r="M2861">
        <v>0.97384721266345486</v>
      </c>
      <c r="N2861">
        <v>2.0461</v>
      </c>
      <c r="O2861">
        <v>2.0097</v>
      </c>
      <c r="P2861">
        <v>1.98</v>
      </c>
      <c r="Q2861">
        <v>1.873</v>
      </c>
      <c r="R2861">
        <v>5.2214999999999998</v>
      </c>
      <c r="S2861">
        <v>0.505</v>
      </c>
      <c r="T2861">
        <v>0.48699999999999999</v>
      </c>
      <c r="U2861">
        <v>0.48299999999999998</v>
      </c>
      <c r="V2861">
        <v>0.48299999999999998</v>
      </c>
      <c r="W2861" t="s">
        <v>148</v>
      </c>
      <c r="X2861" t="s">
        <v>191</v>
      </c>
      <c r="Y2861" t="s">
        <v>89</v>
      </c>
      <c r="Z2861" t="s">
        <v>198</v>
      </c>
    </row>
    <row r="2862" spans="1:26" x14ac:dyDescent="0.25">
      <c r="A2862" s="147">
        <v>3338</v>
      </c>
      <c r="B2862" s="25">
        <v>43031</v>
      </c>
      <c r="C2862" t="s">
        <v>479</v>
      </c>
      <c r="D2862">
        <v>64.8</v>
      </c>
      <c r="E2862">
        <v>52</v>
      </c>
      <c r="F2862" t="s">
        <v>193</v>
      </c>
      <c r="G2862">
        <v>625212</v>
      </c>
      <c r="H2862">
        <v>13160</v>
      </c>
      <c r="I2862">
        <v>19.7</v>
      </c>
      <c r="J2862">
        <v>82</v>
      </c>
      <c r="K2862">
        <v>82</v>
      </c>
      <c r="L2862">
        <v>18.5</v>
      </c>
      <c r="M2862">
        <v>0.94333333333333336</v>
      </c>
      <c r="N2862">
        <v>5.0372000000000003</v>
      </c>
      <c r="O2862">
        <v>5.0454999999999997</v>
      </c>
      <c r="P2862">
        <v>0.67900000000000005</v>
      </c>
      <c r="Q2862">
        <v>0.72299999999999998</v>
      </c>
      <c r="R2862">
        <v>5.2214999999999998</v>
      </c>
      <c r="S2862">
        <v>7.0000000000000007E-2</v>
      </c>
      <c r="T2862">
        <v>7.4999999999999997E-2</v>
      </c>
      <c r="U2862">
        <v>6.8000000000000005E-2</v>
      </c>
      <c r="V2862">
        <v>6.8000000000000005E-2</v>
      </c>
      <c r="W2862" t="s">
        <v>148</v>
      </c>
      <c r="X2862" t="s">
        <v>191</v>
      </c>
      <c r="Y2862" t="s">
        <v>89</v>
      </c>
      <c r="Z2862" t="s">
        <v>198</v>
      </c>
    </row>
    <row r="2863" spans="1:26" x14ac:dyDescent="0.25">
      <c r="A2863" s="147">
        <v>3337</v>
      </c>
      <c r="B2863" s="25">
        <v>43031</v>
      </c>
      <c r="C2863" t="s">
        <v>300</v>
      </c>
      <c r="D2863">
        <v>64.8</v>
      </c>
      <c r="E2863">
        <v>52</v>
      </c>
      <c r="F2863" t="s">
        <v>193</v>
      </c>
      <c r="G2863">
        <v>625212</v>
      </c>
      <c r="H2863">
        <v>13160</v>
      </c>
      <c r="I2863">
        <v>19.600000000000001</v>
      </c>
      <c r="J2863">
        <v>81</v>
      </c>
      <c r="K2863">
        <v>81</v>
      </c>
      <c r="L2863">
        <v>18.399999999999999</v>
      </c>
      <c r="M2863">
        <v>0.94396264176117406</v>
      </c>
      <c r="N2863">
        <v>5.0038</v>
      </c>
      <c r="O2863">
        <v>4.9871999999999996</v>
      </c>
      <c r="P2863">
        <v>0.89300000000000002</v>
      </c>
      <c r="Q2863">
        <v>0.81200000000000006</v>
      </c>
      <c r="R2863">
        <v>5.2214999999999998</v>
      </c>
      <c r="S2863">
        <v>9.2999999999999999E-2</v>
      </c>
      <c r="T2863">
        <v>8.5000000000000006E-2</v>
      </c>
      <c r="U2863">
        <v>8.4000000000000005E-2</v>
      </c>
      <c r="V2863">
        <v>8.4000000000000005E-2</v>
      </c>
      <c r="W2863" t="s">
        <v>148</v>
      </c>
      <c r="X2863" t="s">
        <v>191</v>
      </c>
      <c r="Y2863" t="s">
        <v>89</v>
      </c>
      <c r="Z2863" t="s">
        <v>198</v>
      </c>
    </row>
    <row r="2864" spans="1:26" x14ac:dyDescent="0.25">
      <c r="A2864" s="147">
        <v>3336</v>
      </c>
      <c r="B2864" s="25">
        <v>43031</v>
      </c>
      <c r="C2864" t="s">
        <v>229</v>
      </c>
      <c r="D2864">
        <v>64.900000000000006</v>
      </c>
      <c r="E2864">
        <v>52</v>
      </c>
      <c r="F2864" t="s">
        <v>193</v>
      </c>
      <c r="G2864">
        <v>625212</v>
      </c>
      <c r="H2864">
        <v>13160</v>
      </c>
      <c r="I2864">
        <v>19.5</v>
      </c>
      <c r="J2864">
        <v>81.5</v>
      </c>
      <c r="K2864">
        <v>81.5</v>
      </c>
      <c r="L2864">
        <v>18.3</v>
      </c>
      <c r="M2864">
        <v>0.9445927903871828</v>
      </c>
      <c r="N2864">
        <v>5.0026999999999999</v>
      </c>
      <c r="O2864">
        <v>5.0162000000000004</v>
      </c>
      <c r="P2864">
        <v>0.72799999999999998</v>
      </c>
      <c r="Q2864">
        <v>0.746</v>
      </c>
      <c r="R2864">
        <v>5.2214999999999998</v>
      </c>
      <c r="S2864">
        <v>7.5999999999999998E-2</v>
      </c>
      <c r="T2864">
        <v>7.8E-2</v>
      </c>
      <c r="U2864">
        <v>7.2999999999999995E-2</v>
      </c>
      <c r="V2864">
        <v>7.2999999999999995E-2</v>
      </c>
      <c r="W2864" t="s">
        <v>148</v>
      </c>
      <c r="X2864" t="s">
        <v>191</v>
      </c>
      <c r="Y2864" t="s">
        <v>89</v>
      </c>
      <c r="Z2864" t="s">
        <v>198</v>
      </c>
    </row>
    <row r="2865" spans="1:26" x14ac:dyDescent="0.25">
      <c r="A2865" s="147">
        <v>3335</v>
      </c>
      <c r="B2865" s="25">
        <v>43031</v>
      </c>
      <c r="C2865" t="s">
        <v>282</v>
      </c>
      <c r="D2865">
        <v>65</v>
      </c>
      <c r="E2865">
        <v>52</v>
      </c>
      <c r="F2865" t="s">
        <v>193</v>
      </c>
      <c r="G2865">
        <v>625212</v>
      </c>
      <c r="H2865">
        <v>13160</v>
      </c>
      <c r="I2865">
        <v>19.600000000000001</v>
      </c>
      <c r="J2865">
        <v>81</v>
      </c>
      <c r="K2865">
        <v>81</v>
      </c>
      <c r="L2865">
        <v>18.399999999999999</v>
      </c>
      <c r="M2865">
        <v>0.94396264176117406</v>
      </c>
      <c r="N2865">
        <v>5.0385999999999997</v>
      </c>
      <c r="O2865">
        <v>5.0427</v>
      </c>
      <c r="P2865">
        <v>0.76400000000000001</v>
      </c>
      <c r="Q2865">
        <v>0.78900000000000003</v>
      </c>
      <c r="R2865">
        <v>5.2214999999999998</v>
      </c>
      <c r="S2865">
        <v>7.9000000000000001E-2</v>
      </c>
      <c r="T2865">
        <v>8.2000000000000003E-2</v>
      </c>
      <c r="U2865">
        <v>7.5999999999999998E-2</v>
      </c>
      <c r="V2865">
        <v>7.5999999999999998E-2</v>
      </c>
      <c r="W2865" t="s">
        <v>148</v>
      </c>
      <c r="X2865" t="s">
        <v>191</v>
      </c>
      <c r="Y2865" t="s">
        <v>89</v>
      </c>
      <c r="Z2865" t="s">
        <v>198</v>
      </c>
    </row>
    <row r="2866" spans="1:26" x14ac:dyDescent="0.25">
      <c r="A2866" s="147">
        <v>3334</v>
      </c>
      <c r="B2866" s="25">
        <v>43031</v>
      </c>
      <c r="C2866" t="s">
        <v>218</v>
      </c>
      <c r="D2866">
        <v>64.8</v>
      </c>
      <c r="E2866">
        <v>52</v>
      </c>
      <c r="F2866" t="s">
        <v>187</v>
      </c>
      <c r="G2866">
        <v>916148</v>
      </c>
      <c r="H2866">
        <v>13160</v>
      </c>
      <c r="I2866">
        <v>33.6</v>
      </c>
      <c r="J2866">
        <v>78</v>
      </c>
      <c r="K2866">
        <v>78</v>
      </c>
      <c r="L2866">
        <v>32</v>
      </c>
      <c r="M2866">
        <v>0.86544342507645255</v>
      </c>
      <c r="N2866">
        <v>5.0027999999999997</v>
      </c>
      <c r="O2866">
        <v>5.0316000000000001</v>
      </c>
      <c r="P2866">
        <v>0.34499999999999997</v>
      </c>
      <c r="Q2866">
        <v>0.32600000000000001</v>
      </c>
      <c r="R2866">
        <v>5.2214999999999998</v>
      </c>
      <c r="S2866">
        <v>3.5999999999999997E-2</v>
      </c>
      <c r="T2866">
        <v>3.4000000000000002E-2</v>
      </c>
      <c r="U2866">
        <v>0.03</v>
      </c>
      <c r="V2866">
        <v>0.03</v>
      </c>
      <c r="W2866" t="s">
        <v>148</v>
      </c>
      <c r="X2866" t="s">
        <v>191</v>
      </c>
      <c r="Y2866" t="s">
        <v>89</v>
      </c>
      <c r="Z2866" t="s">
        <v>207</v>
      </c>
    </row>
    <row r="2867" spans="1:26" x14ac:dyDescent="0.25">
      <c r="A2867" s="147">
        <v>3333</v>
      </c>
      <c r="B2867" s="25">
        <v>43031</v>
      </c>
      <c r="C2867" t="s">
        <v>501</v>
      </c>
      <c r="D2867">
        <v>64.8</v>
      </c>
      <c r="E2867">
        <v>52</v>
      </c>
      <c r="F2867" t="s">
        <v>193</v>
      </c>
      <c r="G2867">
        <v>625212</v>
      </c>
      <c r="H2867">
        <v>13160</v>
      </c>
      <c r="I2867">
        <v>19.5</v>
      </c>
      <c r="J2867">
        <v>81</v>
      </c>
      <c r="K2867">
        <v>81</v>
      </c>
      <c r="L2867">
        <v>18.3</v>
      </c>
      <c r="M2867">
        <v>0.9445927903871828</v>
      </c>
      <c r="N2867">
        <v>5.0270999999999999</v>
      </c>
      <c r="O2867">
        <v>5.0820999999999996</v>
      </c>
      <c r="P2867">
        <v>0.95299999999999996</v>
      </c>
      <c r="Q2867">
        <v>0.93200000000000005</v>
      </c>
      <c r="R2867">
        <v>5.2214999999999998</v>
      </c>
      <c r="S2867">
        <v>9.9000000000000005E-2</v>
      </c>
      <c r="T2867">
        <v>9.6000000000000002E-2</v>
      </c>
      <c r="U2867">
        <v>9.1999999999999998E-2</v>
      </c>
      <c r="V2867">
        <v>9.1999999999999998E-2</v>
      </c>
      <c r="W2867" t="s">
        <v>148</v>
      </c>
      <c r="X2867" t="s">
        <v>191</v>
      </c>
      <c r="Y2867" t="s">
        <v>89</v>
      </c>
      <c r="Z2867" t="s">
        <v>198</v>
      </c>
    </row>
    <row r="2868" spans="1:26" x14ac:dyDescent="0.25">
      <c r="A2868" s="147">
        <v>3332</v>
      </c>
      <c r="B2868" s="25">
        <v>43030</v>
      </c>
      <c r="C2868" t="s">
        <v>887</v>
      </c>
      <c r="D2868">
        <v>65</v>
      </c>
      <c r="E2868">
        <v>62</v>
      </c>
      <c r="F2868" t="s">
        <v>291</v>
      </c>
      <c r="G2868">
        <v>521333</v>
      </c>
      <c r="H2868">
        <v>13160</v>
      </c>
      <c r="I2868">
        <v>16.7</v>
      </c>
      <c r="J2868">
        <v>115</v>
      </c>
      <c r="K2868">
        <v>115</v>
      </c>
      <c r="L2868">
        <v>13.8</v>
      </c>
      <c r="M2868">
        <v>0.97384721266345486</v>
      </c>
      <c r="N2868">
        <v>2.0276999999999998</v>
      </c>
      <c r="O2868">
        <v>2.0348000000000002</v>
      </c>
      <c r="P2868">
        <v>1.3149999999999999</v>
      </c>
      <c r="Q2868">
        <v>1.365</v>
      </c>
      <c r="R2868">
        <v>5.1970000000000001</v>
      </c>
      <c r="S2868">
        <v>0.33700000000000002</v>
      </c>
      <c r="T2868">
        <v>0.34899999999999998</v>
      </c>
      <c r="U2868">
        <v>0.33400000000000002</v>
      </c>
      <c r="V2868">
        <v>0.33400000000000002</v>
      </c>
      <c r="W2868" t="s">
        <v>148</v>
      </c>
      <c r="X2868" t="s">
        <v>191</v>
      </c>
      <c r="Y2868" t="s">
        <v>89</v>
      </c>
      <c r="Z2868" t="s">
        <v>198</v>
      </c>
    </row>
    <row r="2869" spans="1:26" x14ac:dyDescent="0.25">
      <c r="A2869" s="147">
        <v>3331</v>
      </c>
      <c r="B2869" s="25">
        <v>43030</v>
      </c>
      <c r="C2869" t="s">
        <v>886</v>
      </c>
      <c r="D2869">
        <v>65</v>
      </c>
      <c r="E2869">
        <v>62</v>
      </c>
      <c r="F2869" t="s">
        <v>291</v>
      </c>
      <c r="G2869">
        <v>521333</v>
      </c>
      <c r="H2869">
        <v>13160</v>
      </c>
      <c r="I2869">
        <v>16.7</v>
      </c>
      <c r="J2869">
        <v>115</v>
      </c>
      <c r="K2869">
        <v>115</v>
      </c>
      <c r="L2869">
        <v>13.8</v>
      </c>
      <c r="M2869">
        <v>0.97384721266345486</v>
      </c>
      <c r="N2869">
        <v>2.0030999999999999</v>
      </c>
      <c r="O2869">
        <v>2.0486</v>
      </c>
      <c r="P2869">
        <v>1.236</v>
      </c>
      <c r="Q2869">
        <v>1.343</v>
      </c>
      <c r="R2869">
        <v>5.1970000000000001</v>
      </c>
      <c r="S2869">
        <v>0.32100000000000001</v>
      </c>
      <c r="T2869">
        <v>0.34100000000000003</v>
      </c>
      <c r="U2869">
        <v>0.32200000000000001</v>
      </c>
      <c r="V2869">
        <v>0.32200000000000001</v>
      </c>
      <c r="W2869" t="s">
        <v>148</v>
      </c>
      <c r="X2869" t="s">
        <v>191</v>
      </c>
      <c r="Y2869" t="s">
        <v>89</v>
      </c>
      <c r="Z2869" t="s">
        <v>198</v>
      </c>
    </row>
    <row r="2870" spans="1:26" x14ac:dyDescent="0.25">
      <c r="A2870" s="147">
        <v>3330</v>
      </c>
      <c r="B2870" s="25">
        <v>43030</v>
      </c>
      <c r="C2870" t="s">
        <v>885</v>
      </c>
      <c r="D2870">
        <v>65</v>
      </c>
      <c r="E2870">
        <v>62</v>
      </c>
      <c r="F2870" t="s">
        <v>291</v>
      </c>
      <c r="G2870">
        <v>521333</v>
      </c>
      <c r="H2870">
        <v>13160</v>
      </c>
      <c r="I2870">
        <v>16.7</v>
      </c>
      <c r="J2870">
        <v>115</v>
      </c>
      <c r="K2870">
        <v>115</v>
      </c>
      <c r="L2870">
        <v>13.8</v>
      </c>
      <c r="M2870">
        <v>0.97384721266345486</v>
      </c>
      <c r="N2870">
        <v>2.0326</v>
      </c>
      <c r="O2870">
        <v>2.0872000000000002</v>
      </c>
      <c r="P2870">
        <v>1.472</v>
      </c>
      <c r="Q2870">
        <v>1.502</v>
      </c>
      <c r="R2870">
        <v>5.1970000000000001</v>
      </c>
      <c r="S2870">
        <v>0.376</v>
      </c>
      <c r="T2870">
        <v>0.374</v>
      </c>
      <c r="U2870">
        <v>0.36499999999999999</v>
      </c>
      <c r="V2870">
        <v>0.36499999999999999</v>
      </c>
      <c r="W2870">
        <v>0</v>
      </c>
      <c r="X2870">
        <v>0</v>
      </c>
      <c r="Y2870" t="s">
        <v>89</v>
      </c>
      <c r="Z2870" t="s">
        <v>198</v>
      </c>
    </row>
    <row r="2871" spans="1:26" x14ac:dyDescent="0.25">
      <c r="A2871" s="147">
        <v>3329</v>
      </c>
      <c r="B2871" s="25">
        <v>43030</v>
      </c>
      <c r="C2871" t="s">
        <v>884</v>
      </c>
      <c r="D2871">
        <v>64.900000000000006</v>
      </c>
      <c r="E2871">
        <v>62</v>
      </c>
      <c r="F2871" t="s">
        <v>194</v>
      </c>
      <c r="G2871">
        <v>916148</v>
      </c>
      <c r="H2871">
        <v>13160</v>
      </c>
      <c r="I2871">
        <v>33.4</v>
      </c>
      <c r="J2871">
        <v>77.5</v>
      </c>
      <c r="K2871">
        <v>77.5</v>
      </c>
      <c r="L2871">
        <v>31.9</v>
      </c>
      <c r="M2871">
        <v>0.8659730722154223</v>
      </c>
      <c r="N2871">
        <v>5.0269000000000004</v>
      </c>
      <c r="O2871">
        <v>5.0452000000000004</v>
      </c>
      <c r="P2871">
        <v>0.17399999999999999</v>
      </c>
      <c r="Q2871">
        <v>0.214</v>
      </c>
      <c r="R2871">
        <v>5.1970000000000001</v>
      </c>
      <c r="S2871">
        <v>1.7999999999999999E-2</v>
      </c>
      <c r="T2871">
        <v>2.1999999999999999E-2</v>
      </c>
      <c r="U2871">
        <v>1.7000000000000001E-2</v>
      </c>
      <c r="V2871">
        <v>1.7000000000000001E-2</v>
      </c>
      <c r="W2871" t="s">
        <v>148</v>
      </c>
      <c r="X2871" t="s">
        <v>191</v>
      </c>
      <c r="Y2871" t="s">
        <v>89</v>
      </c>
      <c r="Z2871" t="s">
        <v>207</v>
      </c>
    </row>
    <row r="2872" spans="1:26" x14ac:dyDescent="0.25">
      <c r="A2872" s="147">
        <v>3328</v>
      </c>
      <c r="B2872" s="25">
        <v>43030</v>
      </c>
      <c r="C2872" t="s">
        <v>595</v>
      </c>
      <c r="D2872">
        <v>65</v>
      </c>
      <c r="E2872">
        <v>62</v>
      </c>
      <c r="F2872" t="s">
        <v>194</v>
      </c>
      <c r="G2872">
        <v>916148</v>
      </c>
      <c r="H2872">
        <v>13160</v>
      </c>
      <c r="I2872">
        <v>33.299999999999997</v>
      </c>
      <c r="J2872">
        <v>76</v>
      </c>
      <c r="K2872">
        <v>76</v>
      </c>
      <c r="L2872">
        <v>31.9</v>
      </c>
      <c r="M2872">
        <v>0.8659730722154223</v>
      </c>
      <c r="N2872">
        <v>5.0270999999999999</v>
      </c>
      <c r="O2872">
        <v>5.0431999999999997</v>
      </c>
      <c r="P2872">
        <v>0.153</v>
      </c>
      <c r="Q2872">
        <v>0.126</v>
      </c>
      <c r="R2872">
        <v>5.1970000000000001</v>
      </c>
      <c r="S2872">
        <v>1.6E-2</v>
      </c>
      <c r="T2872">
        <v>1.2999999999999999E-2</v>
      </c>
      <c r="U2872">
        <v>1.2999999999999999E-2</v>
      </c>
      <c r="V2872">
        <v>1.2999999999999999E-2</v>
      </c>
      <c r="W2872" t="s">
        <v>148</v>
      </c>
      <c r="X2872" t="s">
        <v>191</v>
      </c>
      <c r="Y2872" t="s">
        <v>89</v>
      </c>
      <c r="Z2872" t="s">
        <v>207</v>
      </c>
    </row>
    <row r="2873" spans="1:26" x14ac:dyDescent="0.25">
      <c r="A2873" s="147">
        <v>3327</v>
      </c>
      <c r="B2873" s="25">
        <v>43030</v>
      </c>
      <c r="C2873" t="s">
        <v>234</v>
      </c>
      <c r="D2873">
        <v>70</v>
      </c>
      <c r="E2873">
        <v>50</v>
      </c>
      <c r="F2873" t="s">
        <v>291</v>
      </c>
      <c r="G2873">
        <v>521333</v>
      </c>
      <c r="H2873">
        <v>13160</v>
      </c>
      <c r="I2873">
        <v>16.7</v>
      </c>
      <c r="J2873">
        <v>115</v>
      </c>
      <c r="K2873">
        <v>115</v>
      </c>
      <c r="L2873">
        <v>13.8</v>
      </c>
      <c r="M2873">
        <v>0.97384721266345486</v>
      </c>
      <c r="N2873">
        <v>2.0366</v>
      </c>
      <c r="O2873">
        <v>1.7411000000000001</v>
      </c>
      <c r="P2873">
        <v>1.671</v>
      </c>
      <c r="Q2873">
        <v>1.4390000000000001</v>
      </c>
      <c r="R2873">
        <v>5.1970000000000001</v>
      </c>
      <c r="S2873">
        <v>0.42599999999999999</v>
      </c>
      <c r="T2873">
        <v>0.43</v>
      </c>
      <c r="U2873">
        <v>0.41699999999999998</v>
      </c>
      <c r="V2873">
        <v>0.41699999999999998</v>
      </c>
      <c r="W2873">
        <v>0</v>
      </c>
      <c r="X2873" t="s">
        <v>188</v>
      </c>
      <c r="Y2873" t="s">
        <v>89</v>
      </c>
      <c r="Z2873" t="s">
        <v>198</v>
      </c>
    </row>
    <row r="2874" spans="1:26" x14ac:dyDescent="0.25">
      <c r="A2874" s="147">
        <v>3326</v>
      </c>
      <c r="B2874" s="25">
        <v>43030</v>
      </c>
      <c r="C2874" t="s">
        <v>490</v>
      </c>
      <c r="D2874">
        <v>70</v>
      </c>
      <c r="E2874">
        <v>50</v>
      </c>
      <c r="F2874" t="s">
        <v>291</v>
      </c>
      <c r="G2874">
        <v>521333</v>
      </c>
      <c r="H2874">
        <v>13160</v>
      </c>
      <c r="I2874">
        <v>16.7</v>
      </c>
      <c r="J2874">
        <v>115</v>
      </c>
      <c r="K2874">
        <v>115</v>
      </c>
      <c r="L2874">
        <v>13.8</v>
      </c>
      <c r="M2874">
        <v>0.97384721266345486</v>
      </c>
      <c r="N2874">
        <v>1.9614</v>
      </c>
      <c r="O2874">
        <v>2.1101000000000001</v>
      </c>
      <c r="P2874">
        <v>1.5229999999999999</v>
      </c>
      <c r="Q2874">
        <v>1.603</v>
      </c>
      <c r="R2874">
        <v>5.1970000000000001</v>
      </c>
      <c r="S2874">
        <v>0.40400000000000003</v>
      </c>
      <c r="T2874">
        <v>0.39500000000000002</v>
      </c>
      <c r="U2874">
        <v>0.38900000000000001</v>
      </c>
      <c r="V2874">
        <v>0.38900000000000001</v>
      </c>
      <c r="W2874">
        <v>0</v>
      </c>
      <c r="X2874" t="s">
        <v>188</v>
      </c>
      <c r="Y2874" t="s">
        <v>89</v>
      </c>
      <c r="Z2874" t="s">
        <v>198</v>
      </c>
    </row>
    <row r="2875" spans="1:26" x14ac:dyDescent="0.25">
      <c r="A2875" s="147">
        <v>3325</v>
      </c>
      <c r="B2875" s="25">
        <v>43030</v>
      </c>
      <c r="C2875" t="s">
        <v>414</v>
      </c>
      <c r="D2875">
        <v>70</v>
      </c>
      <c r="E2875">
        <v>50</v>
      </c>
      <c r="F2875" t="s">
        <v>187</v>
      </c>
      <c r="G2875">
        <v>916148</v>
      </c>
      <c r="H2875">
        <v>13160</v>
      </c>
      <c r="I2875">
        <v>35</v>
      </c>
      <c r="J2875">
        <v>83</v>
      </c>
      <c r="K2875">
        <v>83</v>
      </c>
      <c r="L2875">
        <v>33</v>
      </c>
      <c r="M2875">
        <v>0.86018237082066873</v>
      </c>
      <c r="N2875">
        <v>4.7565999999999997</v>
      </c>
      <c r="O2875">
        <v>5.2389999999999999</v>
      </c>
      <c r="P2875">
        <v>0.19600000000000001</v>
      </c>
      <c r="Q2875">
        <v>0.14399999999999999</v>
      </c>
      <c r="R2875">
        <v>5.1970000000000001</v>
      </c>
      <c r="S2875">
        <v>2.1000000000000001E-2</v>
      </c>
      <c r="T2875">
        <v>1.4E-2</v>
      </c>
      <c r="U2875">
        <v>1.4999999999999999E-2</v>
      </c>
      <c r="V2875">
        <v>1.4999999999999999E-2</v>
      </c>
      <c r="W2875">
        <v>0</v>
      </c>
      <c r="X2875" t="s">
        <v>188</v>
      </c>
      <c r="Y2875" t="s">
        <v>89</v>
      </c>
      <c r="Z2875" t="s">
        <v>207</v>
      </c>
    </row>
    <row r="2876" spans="1:26" x14ac:dyDescent="0.25">
      <c r="A2876" s="147">
        <v>3324</v>
      </c>
      <c r="B2876" s="25">
        <v>43030</v>
      </c>
      <c r="C2876" t="s">
        <v>838</v>
      </c>
      <c r="D2876">
        <v>70</v>
      </c>
      <c r="E2876">
        <v>50</v>
      </c>
      <c r="F2876" t="s">
        <v>187</v>
      </c>
      <c r="G2876">
        <v>916148</v>
      </c>
      <c r="H2876">
        <v>13160</v>
      </c>
      <c r="I2876">
        <v>35.4</v>
      </c>
      <c r="J2876">
        <v>82</v>
      </c>
      <c r="K2876">
        <v>82</v>
      </c>
      <c r="L2876">
        <v>33.4</v>
      </c>
      <c r="M2876">
        <v>0.85809581564584592</v>
      </c>
      <c r="N2876">
        <v>4.2169999999999996</v>
      </c>
      <c r="O2876">
        <v>4.8838999999999997</v>
      </c>
      <c r="P2876">
        <v>0.24399999999999999</v>
      </c>
      <c r="Q2876">
        <v>0.20899999999999999</v>
      </c>
      <c r="R2876">
        <v>5.1970000000000001</v>
      </c>
      <c r="S2876">
        <v>0.03</v>
      </c>
      <c r="T2876">
        <v>2.1999999999999999E-2</v>
      </c>
      <c r="U2876">
        <v>2.1999999999999999E-2</v>
      </c>
      <c r="V2876">
        <v>2.1999999999999999E-2</v>
      </c>
      <c r="W2876">
        <v>0</v>
      </c>
      <c r="X2876" t="s">
        <v>188</v>
      </c>
      <c r="Y2876" t="s">
        <v>89</v>
      </c>
      <c r="Z2876" t="s">
        <v>207</v>
      </c>
    </row>
    <row r="2877" spans="1:26" x14ac:dyDescent="0.25">
      <c r="A2877" s="147">
        <v>3323</v>
      </c>
      <c r="B2877" s="25">
        <v>43030</v>
      </c>
      <c r="C2877" t="s">
        <v>210</v>
      </c>
      <c r="D2877">
        <v>70</v>
      </c>
      <c r="E2877">
        <v>50</v>
      </c>
      <c r="F2877" t="s">
        <v>187</v>
      </c>
      <c r="G2877">
        <v>916148</v>
      </c>
      <c r="H2877">
        <v>13160</v>
      </c>
      <c r="I2877">
        <v>35.299999999999997</v>
      </c>
      <c r="J2877">
        <v>82</v>
      </c>
      <c r="K2877">
        <v>82</v>
      </c>
      <c r="L2877">
        <v>33.299999999999997</v>
      </c>
      <c r="M2877">
        <v>0.85861650485436891</v>
      </c>
      <c r="N2877">
        <v>4.9966999999999997</v>
      </c>
      <c r="O2877">
        <v>4.5201000000000002</v>
      </c>
      <c r="P2877">
        <v>0.14499999999999999</v>
      </c>
      <c r="Q2877">
        <v>0.19800000000000001</v>
      </c>
      <c r="R2877">
        <v>5.1970000000000001</v>
      </c>
      <c r="S2877">
        <v>1.4999999999999999E-2</v>
      </c>
      <c r="T2877">
        <v>2.3E-2</v>
      </c>
      <c r="U2877">
        <v>1.6E-2</v>
      </c>
      <c r="V2877">
        <v>1.6E-2</v>
      </c>
      <c r="W2877">
        <v>0</v>
      </c>
      <c r="X2877" t="s">
        <v>188</v>
      </c>
      <c r="Y2877" t="s">
        <v>89</v>
      </c>
      <c r="Z2877" t="s">
        <v>207</v>
      </c>
    </row>
    <row r="2878" spans="1:26" x14ac:dyDescent="0.25">
      <c r="A2878" s="147">
        <v>3322</v>
      </c>
      <c r="B2878" s="25">
        <v>43030</v>
      </c>
      <c r="C2878" t="s">
        <v>850</v>
      </c>
      <c r="D2878">
        <v>70</v>
      </c>
      <c r="E2878">
        <v>50</v>
      </c>
      <c r="F2878" t="s">
        <v>193</v>
      </c>
      <c r="G2878">
        <v>625212</v>
      </c>
      <c r="H2878">
        <v>13160</v>
      </c>
      <c r="I2878">
        <v>20.2</v>
      </c>
      <c r="J2878">
        <v>83</v>
      </c>
      <c r="K2878">
        <v>83</v>
      </c>
      <c r="L2878">
        <v>18.600000000000001</v>
      </c>
      <c r="M2878">
        <v>0.94270486342438375</v>
      </c>
      <c r="N2878">
        <v>5.1139999999999999</v>
      </c>
      <c r="O2878">
        <v>5.0968</v>
      </c>
      <c r="P2878">
        <v>0.51900000000000002</v>
      </c>
      <c r="Q2878">
        <v>0.48899999999999999</v>
      </c>
      <c r="R2878">
        <v>5.1970000000000001</v>
      </c>
      <c r="S2878">
        <v>5.2999999999999999E-2</v>
      </c>
      <c r="T2878">
        <v>0.05</v>
      </c>
      <c r="U2878">
        <v>4.9000000000000002E-2</v>
      </c>
      <c r="V2878">
        <v>4.9000000000000002E-2</v>
      </c>
      <c r="W2878">
        <v>0</v>
      </c>
      <c r="X2878" t="s">
        <v>188</v>
      </c>
      <c r="Y2878" t="s">
        <v>89</v>
      </c>
      <c r="Z2878" t="s">
        <v>207</v>
      </c>
    </row>
    <row r="2879" spans="1:26" x14ac:dyDescent="0.25">
      <c r="A2879" s="147">
        <v>3321</v>
      </c>
      <c r="B2879" s="25">
        <v>43030</v>
      </c>
      <c r="C2879" t="s">
        <v>464</v>
      </c>
      <c r="D2879">
        <v>70</v>
      </c>
      <c r="E2879">
        <v>50</v>
      </c>
      <c r="F2879" t="s">
        <v>193</v>
      </c>
      <c r="G2879">
        <v>625212</v>
      </c>
      <c r="H2879">
        <v>13160</v>
      </c>
      <c r="I2879">
        <v>20.6</v>
      </c>
      <c r="J2879">
        <v>84</v>
      </c>
      <c r="K2879">
        <v>84</v>
      </c>
      <c r="L2879">
        <v>18.899999999999999</v>
      </c>
      <c r="M2879">
        <v>0.94082446808510634</v>
      </c>
      <c r="N2879">
        <v>4.8856000000000002</v>
      </c>
      <c r="O2879">
        <v>4.9600999999999997</v>
      </c>
      <c r="P2879">
        <v>0.55400000000000005</v>
      </c>
      <c r="Q2879">
        <v>0.61899999999999999</v>
      </c>
      <c r="R2879">
        <v>5.1970000000000001</v>
      </c>
      <c r="S2879">
        <v>5.8999999999999997E-2</v>
      </c>
      <c r="T2879">
        <v>6.5000000000000002E-2</v>
      </c>
      <c r="U2879">
        <v>5.8000000000000003E-2</v>
      </c>
      <c r="V2879">
        <v>5.8000000000000003E-2</v>
      </c>
      <c r="W2879">
        <v>0</v>
      </c>
      <c r="X2879" t="s">
        <v>188</v>
      </c>
      <c r="Y2879" t="s">
        <v>89</v>
      </c>
      <c r="Z2879" t="s">
        <v>207</v>
      </c>
    </row>
    <row r="2880" spans="1:26" x14ac:dyDescent="0.25">
      <c r="A2880" s="147">
        <v>3320</v>
      </c>
      <c r="B2880" s="25">
        <v>43030</v>
      </c>
      <c r="C2880" t="s">
        <v>883</v>
      </c>
      <c r="D2880">
        <v>70</v>
      </c>
      <c r="E2880">
        <v>50</v>
      </c>
      <c r="F2880" t="s">
        <v>193</v>
      </c>
      <c r="G2880">
        <v>625212</v>
      </c>
      <c r="H2880">
        <v>13160</v>
      </c>
      <c r="I2880">
        <v>20.6</v>
      </c>
      <c r="J2880">
        <v>83</v>
      </c>
      <c r="K2880">
        <v>83</v>
      </c>
      <c r="L2880">
        <v>19</v>
      </c>
      <c r="M2880">
        <v>0.94019933554817281</v>
      </c>
      <c r="N2880">
        <v>4.8364000000000003</v>
      </c>
      <c r="O2880">
        <v>4.5998000000000001</v>
      </c>
      <c r="P2880">
        <v>0.70899999999999996</v>
      </c>
      <c r="Q2880">
        <v>0.67400000000000004</v>
      </c>
      <c r="R2880">
        <v>5.1970000000000001</v>
      </c>
      <c r="S2880">
        <v>7.5999999999999998E-2</v>
      </c>
      <c r="T2880">
        <v>7.5999999999999998E-2</v>
      </c>
      <c r="U2880">
        <v>7.0999999999999994E-2</v>
      </c>
      <c r="V2880">
        <v>7.0999999999999994E-2</v>
      </c>
      <c r="W2880">
        <v>0</v>
      </c>
      <c r="X2880" t="s">
        <v>188</v>
      </c>
      <c r="Y2880" t="s">
        <v>89</v>
      </c>
      <c r="Z2880" t="s">
        <v>207</v>
      </c>
    </row>
    <row r="2881" spans="1:26" x14ac:dyDescent="0.25">
      <c r="A2881" s="147">
        <v>3319</v>
      </c>
      <c r="B2881" s="25">
        <v>43030</v>
      </c>
      <c r="C2881" t="s">
        <v>882</v>
      </c>
      <c r="D2881">
        <v>70</v>
      </c>
      <c r="E2881">
        <v>50</v>
      </c>
      <c r="F2881" t="s">
        <v>193</v>
      </c>
      <c r="G2881">
        <v>625212</v>
      </c>
      <c r="H2881">
        <v>13160</v>
      </c>
      <c r="I2881">
        <v>21.2</v>
      </c>
      <c r="J2881">
        <v>83</v>
      </c>
      <c r="K2881">
        <v>83</v>
      </c>
      <c r="L2881">
        <v>19.600000000000001</v>
      </c>
      <c r="M2881">
        <v>0.93646591661151557</v>
      </c>
      <c r="N2881">
        <v>4.7725</v>
      </c>
      <c r="O2881">
        <v>5.0236000000000001</v>
      </c>
      <c r="P2881">
        <v>0.41799999999999998</v>
      </c>
      <c r="Q2881">
        <v>0.441</v>
      </c>
      <c r="R2881">
        <v>5.1970000000000001</v>
      </c>
      <c r="S2881">
        <v>4.5999999999999999E-2</v>
      </c>
      <c r="T2881">
        <v>4.5999999999999999E-2</v>
      </c>
      <c r="U2881">
        <v>4.2999999999999997E-2</v>
      </c>
      <c r="V2881">
        <v>4.2999999999999997E-2</v>
      </c>
      <c r="W2881">
        <v>0</v>
      </c>
      <c r="X2881" t="s">
        <v>190</v>
      </c>
      <c r="Y2881" t="s">
        <v>89</v>
      </c>
      <c r="Z2881" t="s">
        <v>207</v>
      </c>
    </row>
    <row r="2882" spans="1:26" x14ac:dyDescent="0.25">
      <c r="A2882" s="147">
        <v>3318</v>
      </c>
      <c r="B2882" s="25">
        <v>43030</v>
      </c>
      <c r="C2882" t="s">
        <v>816</v>
      </c>
      <c r="D2882">
        <v>70</v>
      </c>
      <c r="E2882">
        <v>50</v>
      </c>
      <c r="F2882" t="s">
        <v>291</v>
      </c>
      <c r="G2882">
        <v>521333</v>
      </c>
      <c r="H2882">
        <v>13160</v>
      </c>
      <c r="I2882">
        <v>16.7</v>
      </c>
      <c r="J2882">
        <v>115</v>
      </c>
      <c r="K2882">
        <v>115</v>
      </c>
      <c r="L2882">
        <v>13.8</v>
      </c>
      <c r="M2882">
        <v>0.97384721266345486</v>
      </c>
      <c r="N2882">
        <v>2.3673999999999999</v>
      </c>
      <c r="O2882">
        <v>1.8959999999999999</v>
      </c>
      <c r="P2882">
        <v>1.8220000000000001</v>
      </c>
      <c r="Q2882">
        <v>1.427</v>
      </c>
      <c r="R2882">
        <v>5.1970000000000001</v>
      </c>
      <c r="S2882">
        <v>0.4</v>
      </c>
      <c r="T2882">
        <v>0.39100000000000001</v>
      </c>
      <c r="U2882">
        <v>0.38500000000000001</v>
      </c>
      <c r="V2882">
        <v>0.38500000000000001</v>
      </c>
      <c r="W2882">
        <v>0</v>
      </c>
      <c r="X2882" t="s">
        <v>188</v>
      </c>
      <c r="Y2882" t="s">
        <v>89</v>
      </c>
      <c r="Z2882" t="s">
        <v>198</v>
      </c>
    </row>
    <row r="2883" spans="1:26" x14ac:dyDescent="0.25">
      <c r="A2883" s="147">
        <v>3317</v>
      </c>
      <c r="B2883" s="25">
        <v>43030</v>
      </c>
      <c r="C2883" t="s">
        <v>699</v>
      </c>
      <c r="D2883">
        <v>70</v>
      </c>
      <c r="E2883">
        <v>50</v>
      </c>
      <c r="F2883" t="s">
        <v>291</v>
      </c>
      <c r="G2883">
        <v>521333</v>
      </c>
      <c r="H2883">
        <v>13160</v>
      </c>
      <c r="I2883">
        <v>16.7</v>
      </c>
      <c r="J2883">
        <v>115</v>
      </c>
      <c r="K2883">
        <v>115</v>
      </c>
      <c r="L2883">
        <v>13.8</v>
      </c>
      <c r="M2883">
        <v>0.97384721266345486</v>
      </c>
      <c r="N2883">
        <v>1.8576999999999999</v>
      </c>
      <c r="O2883">
        <v>1.9638</v>
      </c>
      <c r="P2883">
        <v>1.577</v>
      </c>
      <c r="Q2883">
        <v>1.6379999999999999</v>
      </c>
      <c r="R2883">
        <v>5.1970000000000001</v>
      </c>
      <c r="S2883">
        <v>0.441</v>
      </c>
      <c r="T2883">
        <v>0.433</v>
      </c>
      <c r="U2883">
        <v>0.42599999999999999</v>
      </c>
      <c r="V2883">
        <v>0.42599999999999999</v>
      </c>
      <c r="W2883">
        <v>0</v>
      </c>
      <c r="X2883" t="s">
        <v>188</v>
      </c>
      <c r="Y2883" t="s">
        <v>89</v>
      </c>
      <c r="Z2883" t="s">
        <v>198</v>
      </c>
    </row>
    <row r="2884" spans="1:26" x14ac:dyDescent="0.25">
      <c r="A2884" s="147">
        <v>3316</v>
      </c>
      <c r="B2884" s="25">
        <v>43030</v>
      </c>
      <c r="C2884" t="s">
        <v>313</v>
      </c>
      <c r="D2884">
        <v>67</v>
      </c>
      <c r="E2884">
        <v>72</v>
      </c>
      <c r="F2884" t="s">
        <v>291</v>
      </c>
      <c r="G2884">
        <v>521333</v>
      </c>
      <c r="H2884">
        <v>13160</v>
      </c>
      <c r="I2884">
        <v>16.7</v>
      </c>
      <c r="J2884">
        <v>115</v>
      </c>
      <c r="K2884">
        <v>115</v>
      </c>
      <c r="L2884">
        <v>13.8</v>
      </c>
      <c r="M2884">
        <v>0.97384721266345486</v>
      </c>
      <c r="N2884">
        <v>5.0270999999999999</v>
      </c>
      <c r="O2884">
        <v>5.0932000000000004</v>
      </c>
      <c r="P2884">
        <v>3.12</v>
      </c>
      <c r="Q2884">
        <v>3.2629999999999999</v>
      </c>
      <c r="R2884">
        <v>5.1970000000000001</v>
      </c>
      <c r="S2884">
        <v>0.32300000000000001</v>
      </c>
      <c r="T2884">
        <v>0.33300000000000002</v>
      </c>
      <c r="U2884">
        <v>0.31900000000000001</v>
      </c>
      <c r="V2884">
        <v>0.31900000000000001</v>
      </c>
      <c r="W2884" t="s">
        <v>148</v>
      </c>
      <c r="X2884" t="s">
        <v>191</v>
      </c>
      <c r="Y2884" t="s">
        <v>89</v>
      </c>
      <c r="Z2884" t="s">
        <v>198</v>
      </c>
    </row>
    <row r="2885" spans="1:26" x14ac:dyDescent="0.25">
      <c r="A2885" s="147">
        <v>3315</v>
      </c>
      <c r="B2885" s="25">
        <v>43030</v>
      </c>
      <c r="C2885" t="s">
        <v>650</v>
      </c>
      <c r="D2885">
        <v>67</v>
      </c>
      <c r="E2885">
        <v>72</v>
      </c>
      <c r="F2885" t="s">
        <v>291</v>
      </c>
      <c r="G2885">
        <v>521333</v>
      </c>
      <c r="H2885">
        <v>13160</v>
      </c>
      <c r="I2885">
        <v>16.7</v>
      </c>
      <c r="J2885">
        <v>115</v>
      </c>
      <c r="K2885">
        <v>115</v>
      </c>
      <c r="L2885">
        <v>13.8</v>
      </c>
      <c r="M2885">
        <v>0.97384721266345486</v>
      </c>
      <c r="N2885">
        <v>5.0941999999999998</v>
      </c>
      <c r="O2885">
        <v>5.0260999999999996</v>
      </c>
      <c r="P2885">
        <v>2.9220000000000002</v>
      </c>
      <c r="Q2885">
        <v>2.8180000000000001</v>
      </c>
      <c r="R2885">
        <v>5.1970000000000001</v>
      </c>
      <c r="S2885">
        <v>0.29799999999999999</v>
      </c>
      <c r="T2885">
        <v>0.29099999999999998</v>
      </c>
      <c r="U2885">
        <v>0.28699999999999998</v>
      </c>
      <c r="V2885">
        <v>0.28699999999999998</v>
      </c>
      <c r="W2885" t="s">
        <v>148</v>
      </c>
      <c r="X2885" t="s">
        <v>191</v>
      </c>
      <c r="Y2885" t="s">
        <v>89</v>
      </c>
      <c r="Z2885" t="s">
        <v>198</v>
      </c>
    </row>
    <row r="2886" spans="1:26" x14ac:dyDescent="0.25">
      <c r="A2886" s="147">
        <v>3314</v>
      </c>
      <c r="B2886" s="25">
        <v>43030</v>
      </c>
      <c r="C2886" t="s">
        <v>820</v>
      </c>
      <c r="D2886">
        <v>67</v>
      </c>
      <c r="E2886">
        <v>72</v>
      </c>
      <c r="F2886" t="s">
        <v>291</v>
      </c>
      <c r="G2886">
        <v>521333</v>
      </c>
      <c r="H2886">
        <v>13160</v>
      </c>
      <c r="I2886">
        <v>16.7</v>
      </c>
      <c r="J2886">
        <v>115</v>
      </c>
      <c r="K2886">
        <v>115</v>
      </c>
      <c r="L2886">
        <v>13.8</v>
      </c>
      <c r="M2886">
        <v>0.97384721266345486</v>
      </c>
      <c r="N2886">
        <v>5.0274000000000001</v>
      </c>
      <c r="O2886">
        <v>5.1382000000000003</v>
      </c>
      <c r="P2886">
        <v>3.8109999999999999</v>
      </c>
      <c r="Q2886">
        <v>3.992</v>
      </c>
      <c r="R2886">
        <v>5.1970000000000001</v>
      </c>
      <c r="S2886">
        <v>0.39400000000000002</v>
      </c>
      <c r="T2886">
        <v>0.40400000000000003</v>
      </c>
      <c r="U2886">
        <v>0.38900000000000001</v>
      </c>
      <c r="V2886">
        <v>0.38900000000000001</v>
      </c>
      <c r="W2886" t="s">
        <v>148</v>
      </c>
      <c r="X2886" t="s">
        <v>191</v>
      </c>
      <c r="Y2886" t="s">
        <v>89</v>
      </c>
      <c r="Z2886" t="s">
        <v>198</v>
      </c>
    </row>
    <row r="2887" spans="1:26" x14ac:dyDescent="0.25">
      <c r="A2887" s="147">
        <v>3313</v>
      </c>
      <c r="B2887" s="25">
        <v>43030</v>
      </c>
      <c r="C2887" t="s">
        <v>881</v>
      </c>
      <c r="D2887">
        <v>67</v>
      </c>
      <c r="E2887">
        <v>72</v>
      </c>
      <c r="F2887" t="s">
        <v>291</v>
      </c>
      <c r="G2887">
        <v>521333</v>
      </c>
      <c r="H2887">
        <v>13160</v>
      </c>
      <c r="I2887">
        <v>16.7</v>
      </c>
      <c r="J2887">
        <v>115</v>
      </c>
      <c r="K2887">
        <v>115</v>
      </c>
      <c r="L2887">
        <v>13.8</v>
      </c>
      <c r="M2887">
        <v>0.97384721266345486</v>
      </c>
      <c r="N2887">
        <v>5.0812999999999997</v>
      </c>
      <c r="O2887">
        <v>5.0369000000000002</v>
      </c>
      <c r="P2887">
        <v>3.7229999999999999</v>
      </c>
      <c r="Q2887">
        <v>3.6019999999999999</v>
      </c>
      <c r="R2887">
        <v>5.1970000000000001</v>
      </c>
      <c r="S2887">
        <v>0.38100000000000001</v>
      </c>
      <c r="T2887">
        <v>0.372</v>
      </c>
      <c r="U2887">
        <v>0.36699999999999999</v>
      </c>
      <c r="V2887">
        <v>0.36699999999999999</v>
      </c>
      <c r="W2887" t="s">
        <v>148</v>
      </c>
      <c r="X2887" t="s">
        <v>191</v>
      </c>
      <c r="Y2887" t="s">
        <v>89</v>
      </c>
      <c r="Z2887" t="s">
        <v>198</v>
      </c>
    </row>
    <row r="2888" spans="1:26" x14ac:dyDescent="0.25">
      <c r="A2888" s="147">
        <v>3312</v>
      </c>
      <c r="B2888" s="25">
        <v>43030</v>
      </c>
      <c r="C2888" t="s">
        <v>335</v>
      </c>
      <c r="D2888">
        <v>67</v>
      </c>
      <c r="E2888">
        <v>72</v>
      </c>
      <c r="F2888" t="s">
        <v>291</v>
      </c>
      <c r="G2888">
        <v>521333</v>
      </c>
      <c r="H2888">
        <v>13160</v>
      </c>
      <c r="I2888">
        <v>16.7</v>
      </c>
      <c r="J2888">
        <v>115</v>
      </c>
      <c r="K2888">
        <v>115</v>
      </c>
      <c r="L2888">
        <v>13.8</v>
      </c>
      <c r="M2888">
        <v>0.97384721266345486</v>
      </c>
      <c r="N2888">
        <v>4.9871999999999996</v>
      </c>
      <c r="O2888">
        <v>5.0026999999999999</v>
      </c>
      <c r="P2888">
        <v>3.5579999999999998</v>
      </c>
      <c r="Q2888">
        <v>3.6219999999999999</v>
      </c>
      <c r="R2888">
        <v>5.1970000000000001</v>
      </c>
      <c r="S2888">
        <v>0.371</v>
      </c>
      <c r="T2888">
        <v>0.376</v>
      </c>
      <c r="U2888">
        <v>0.36399999999999999</v>
      </c>
      <c r="V2888">
        <v>0.36399999999999999</v>
      </c>
      <c r="W2888" t="s">
        <v>148</v>
      </c>
      <c r="X2888" t="s">
        <v>191</v>
      </c>
      <c r="Y2888" t="s">
        <v>89</v>
      </c>
      <c r="Z2888" t="s">
        <v>198</v>
      </c>
    </row>
    <row r="2889" spans="1:26" x14ac:dyDescent="0.25">
      <c r="A2889" s="147">
        <v>3311</v>
      </c>
      <c r="B2889" s="25">
        <v>43030</v>
      </c>
      <c r="C2889" t="s">
        <v>880</v>
      </c>
      <c r="D2889">
        <v>67</v>
      </c>
      <c r="E2889">
        <v>72</v>
      </c>
      <c r="F2889" t="s">
        <v>291</v>
      </c>
      <c r="G2889">
        <v>521333</v>
      </c>
      <c r="H2889">
        <v>13160</v>
      </c>
      <c r="I2889">
        <v>16.7</v>
      </c>
      <c r="J2889">
        <v>115</v>
      </c>
      <c r="K2889">
        <v>115</v>
      </c>
      <c r="L2889">
        <v>13.8</v>
      </c>
      <c r="M2889">
        <v>0.97384721266345486</v>
      </c>
      <c r="N2889">
        <v>5.0183</v>
      </c>
      <c r="O2889">
        <v>5.0450999999999997</v>
      </c>
      <c r="P2889">
        <v>3.5790000000000002</v>
      </c>
      <c r="Q2889">
        <v>3.802</v>
      </c>
      <c r="R2889">
        <v>5.1970000000000001</v>
      </c>
      <c r="S2889">
        <v>0.371</v>
      </c>
      <c r="T2889">
        <v>0.39200000000000002</v>
      </c>
      <c r="U2889">
        <v>0.372</v>
      </c>
      <c r="V2889">
        <v>0.372</v>
      </c>
      <c r="W2889" t="s">
        <v>148</v>
      </c>
      <c r="X2889" t="s">
        <v>191</v>
      </c>
      <c r="Y2889" t="s">
        <v>89</v>
      </c>
      <c r="Z2889" t="s">
        <v>198</v>
      </c>
    </row>
    <row r="2890" spans="1:26" x14ac:dyDescent="0.25">
      <c r="A2890" s="147">
        <v>3310</v>
      </c>
      <c r="B2890" s="25">
        <v>43030</v>
      </c>
      <c r="C2890" t="s">
        <v>821</v>
      </c>
      <c r="D2890">
        <v>67</v>
      </c>
      <c r="E2890">
        <v>72</v>
      </c>
      <c r="F2890" t="s">
        <v>291</v>
      </c>
      <c r="G2890">
        <v>521333</v>
      </c>
      <c r="H2890">
        <v>13160</v>
      </c>
      <c r="I2890">
        <v>16.7</v>
      </c>
      <c r="J2890">
        <v>115</v>
      </c>
      <c r="K2890">
        <v>115</v>
      </c>
      <c r="L2890">
        <v>13.8</v>
      </c>
      <c r="M2890">
        <v>0.97384721266345486</v>
      </c>
      <c r="N2890">
        <v>5.0023</v>
      </c>
      <c r="O2890">
        <v>5.0129000000000001</v>
      </c>
      <c r="P2890">
        <v>3.879</v>
      </c>
      <c r="Q2890">
        <v>3.9729999999999999</v>
      </c>
      <c r="R2890">
        <v>5.1970000000000001</v>
      </c>
      <c r="S2890">
        <v>0.40300000000000002</v>
      </c>
      <c r="T2890">
        <v>0.41199999999999998</v>
      </c>
      <c r="U2890">
        <v>0.39700000000000002</v>
      </c>
      <c r="V2890">
        <v>0.39700000000000002</v>
      </c>
      <c r="W2890" t="s">
        <v>148</v>
      </c>
      <c r="X2890" t="s">
        <v>191</v>
      </c>
      <c r="Y2890" t="s">
        <v>89</v>
      </c>
      <c r="Z2890" t="s">
        <v>198</v>
      </c>
    </row>
    <row r="2891" spans="1:26" x14ac:dyDescent="0.25">
      <c r="A2891" s="147">
        <v>3309</v>
      </c>
      <c r="B2891" s="25">
        <v>43029</v>
      </c>
      <c r="C2891" t="s">
        <v>268</v>
      </c>
      <c r="D2891">
        <v>62</v>
      </c>
      <c r="E2891">
        <v>40</v>
      </c>
      <c r="F2891" t="s">
        <v>187</v>
      </c>
      <c r="G2891">
        <v>916148</v>
      </c>
      <c r="H2891">
        <v>13160</v>
      </c>
      <c r="I2891">
        <v>34.799999999999997</v>
      </c>
      <c r="J2891">
        <v>80</v>
      </c>
      <c r="K2891">
        <v>80</v>
      </c>
      <c r="L2891">
        <v>33</v>
      </c>
      <c r="M2891">
        <v>0.86018237082066873</v>
      </c>
      <c r="N2891">
        <v>4.5209000000000001</v>
      </c>
      <c r="O2891">
        <v>4.8331999999999997</v>
      </c>
      <c r="P2891">
        <v>0.17699999999999999</v>
      </c>
      <c r="Q2891">
        <v>0.185</v>
      </c>
      <c r="R2891">
        <v>5.2032999999999996</v>
      </c>
      <c r="S2891">
        <v>0.02</v>
      </c>
      <c r="T2891">
        <v>0.02</v>
      </c>
      <c r="U2891">
        <v>1.7000000000000001E-2</v>
      </c>
      <c r="V2891">
        <v>1.7000000000000001E-2</v>
      </c>
      <c r="W2891">
        <v>0</v>
      </c>
      <c r="X2891" t="s">
        <v>188</v>
      </c>
      <c r="Y2891" t="s">
        <v>89</v>
      </c>
      <c r="Z2891" t="s">
        <v>207</v>
      </c>
    </row>
    <row r="2892" spans="1:26" x14ac:dyDescent="0.25">
      <c r="A2892" s="147">
        <v>3308</v>
      </c>
      <c r="B2892" s="25">
        <v>43029</v>
      </c>
      <c r="C2892" t="s">
        <v>879</v>
      </c>
      <c r="D2892">
        <v>62</v>
      </c>
      <c r="E2892">
        <v>40</v>
      </c>
      <c r="F2892" t="s">
        <v>194</v>
      </c>
      <c r="G2892">
        <v>916148</v>
      </c>
      <c r="H2892">
        <v>13160</v>
      </c>
      <c r="I2892">
        <v>33.6</v>
      </c>
      <c r="J2892">
        <v>80</v>
      </c>
      <c r="K2892">
        <v>80</v>
      </c>
      <c r="L2892">
        <v>31.9</v>
      </c>
      <c r="M2892">
        <v>0.8659730722154223</v>
      </c>
      <c r="N2892">
        <v>5.0178000000000003</v>
      </c>
      <c r="O2892">
        <v>4.8635999999999999</v>
      </c>
      <c r="P2892">
        <v>0.14000000000000001</v>
      </c>
      <c r="Q2892">
        <v>0.159</v>
      </c>
      <c r="R2892">
        <v>5.2032999999999996</v>
      </c>
      <c r="S2892">
        <v>1.4999999999999999E-2</v>
      </c>
      <c r="T2892">
        <v>1.7000000000000001E-2</v>
      </c>
      <c r="U2892">
        <v>1.4E-2</v>
      </c>
      <c r="V2892">
        <v>1.4E-2</v>
      </c>
      <c r="W2892">
        <v>0</v>
      </c>
      <c r="X2892" t="s">
        <v>188</v>
      </c>
      <c r="Y2892" t="s">
        <v>89</v>
      </c>
      <c r="Z2892" t="s">
        <v>207</v>
      </c>
    </row>
    <row r="2893" spans="1:26" x14ac:dyDescent="0.25">
      <c r="A2893" s="147">
        <v>3307</v>
      </c>
      <c r="B2893" s="25">
        <v>43029</v>
      </c>
      <c r="C2893" t="s">
        <v>333</v>
      </c>
      <c r="D2893">
        <v>62</v>
      </c>
      <c r="E2893">
        <v>40</v>
      </c>
      <c r="F2893" t="s">
        <v>193</v>
      </c>
      <c r="G2893">
        <v>625212</v>
      </c>
      <c r="H2893">
        <v>13160</v>
      </c>
      <c r="I2893">
        <v>20.399999999999999</v>
      </c>
      <c r="J2893">
        <v>82</v>
      </c>
      <c r="K2893">
        <v>82</v>
      </c>
      <c r="L2893">
        <v>18.8</v>
      </c>
      <c r="M2893">
        <v>0.94145043246839644</v>
      </c>
      <c r="N2893">
        <v>4.5822000000000003</v>
      </c>
      <c r="O2893">
        <v>4.9730999999999996</v>
      </c>
      <c r="P2893">
        <v>0.45100000000000001</v>
      </c>
      <c r="Q2893">
        <v>0.48599999999999999</v>
      </c>
      <c r="R2893">
        <v>5.2032999999999996</v>
      </c>
      <c r="S2893">
        <v>5.0999999999999997E-2</v>
      </c>
      <c r="T2893">
        <v>5.0999999999999997E-2</v>
      </c>
      <c r="U2893">
        <v>4.8000000000000001E-2</v>
      </c>
      <c r="V2893">
        <v>4.8000000000000001E-2</v>
      </c>
      <c r="W2893">
        <v>0</v>
      </c>
      <c r="X2893" t="s">
        <v>188</v>
      </c>
      <c r="Y2893" t="s">
        <v>89</v>
      </c>
      <c r="Z2893" t="s">
        <v>207</v>
      </c>
    </row>
    <row r="2894" spans="1:26" x14ac:dyDescent="0.25">
      <c r="A2894" s="147">
        <v>3306</v>
      </c>
      <c r="B2894" s="25">
        <v>43029</v>
      </c>
      <c r="C2894" t="s">
        <v>878</v>
      </c>
      <c r="D2894">
        <v>62</v>
      </c>
      <c r="E2894">
        <v>40</v>
      </c>
      <c r="F2894" t="s">
        <v>193</v>
      </c>
      <c r="G2894">
        <v>625212</v>
      </c>
      <c r="H2894">
        <v>13160</v>
      </c>
      <c r="I2894">
        <v>20.6</v>
      </c>
      <c r="J2894">
        <v>81</v>
      </c>
      <c r="K2894">
        <v>81</v>
      </c>
      <c r="L2894">
        <v>19.100000000000001</v>
      </c>
      <c r="M2894">
        <v>0.93957503320053126</v>
      </c>
      <c r="N2894">
        <v>4.8577000000000004</v>
      </c>
      <c r="O2894">
        <v>4.9903000000000004</v>
      </c>
      <c r="P2894">
        <v>0.75900000000000001</v>
      </c>
      <c r="Q2894">
        <v>0.68799999999999994</v>
      </c>
      <c r="R2894">
        <v>5.2032999999999996</v>
      </c>
      <c r="S2894">
        <v>8.1000000000000003E-2</v>
      </c>
      <c r="T2894">
        <v>7.1999999999999995E-2</v>
      </c>
      <c r="U2894">
        <v>7.1999999999999995E-2</v>
      </c>
      <c r="V2894">
        <v>7.1999999999999995E-2</v>
      </c>
      <c r="W2894">
        <v>0</v>
      </c>
      <c r="X2894" t="s">
        <v>188</v>
      </c>
      <c r="Y2894" t="s">
        <v>89</v>
      </c>
      <c r="Z2894" t="s">
        <v>207</v>
      </c>
    </row>
    <row r="2895" spans="1:26" x14ac:dyDescent="0.25">
      <c r="A2895" s="147">
        <v>3305</v>
      </c>
      <c r="B2895" s="25">
        <v>43029</v>
      </c>
      <c r="C2895" t="s">
        <v>351</v>
      </c>
      <c r="D2895">
        <v>62</v>
      </c>
      <c r="E2895">
        <v>40</v>
      </c>
      <c r="F2895" t="s">
        <v>193</v>
      </c>
      <c r="G2895">
        <v>625212</v>
      </c>
      <c r="H2895">
        <v>13160</v>
      </c>
      <c r="I2895">
        <v>20.3</v>
      </c>
      <c r="J2895">
        <v>81</v>
      </c>
      <c r="K2895">
        <v>81</v>
      </c>
      <c r="L2895">
        <v>18.8</v>
      </c>
      <c r="M2895">
        <v>0.94145043246839644</v>
      </c>
      <c r="N2895">
        <v>4.8825000000000003</v>
      </c>
      <c r="O2895">
        <v>4.9207000000000001</v>
      </c>
      <c r="P2895">
        <v>0.70099999999999996</v>
      </c>
      <c r="Q2895">
        <v>0.68400000000000005</v>
      </c>
      <c r="R2895">
        <v>5.2032999999999996</v>
      </c>
      <c r="S2895">
        <v>7.4999999999999997E-2</v>
      </c>
      <c r="T2895">
        <v>7.1999999999999995E-2</v>
      </c>
      <c r="U2895">
        <v>6.9000000000000006E-2</v>
      </c>
      <c r="V2895">
        <v>6.9000000000000006E-2</v>
      </c>
      <c r="W2895">
        <v>0</v>
      </c>
      <c r="X2895" t="s">
        <v>188</v>
      </c>
      <c r="Y2895" t="s">
        <v>89</v>
      </c>
      <c r="Z2895" t="s">
        <v>207</v>
      </c>
    </row>
    <row r="2896" spans="1:26" x14ac:dyDescent="0.25">
      <c r="A2896" s="147">
        <v>3304</v>
      </c>
      <c r="B2896" s="25">
        <v>43029</v>
      </c>
      <c r="C2896" t="s">
        <v>877</v>
      </c>
      <c r="D2896">
        <v>62</v>
      </c>
      <c r="E2896">
        <v>40</v>
      </c>
      <c r="F2896" t="s">
        <v>193</v>
      </c>
      <c r="G2896">
        <v>625212</v>
      </c>
      <c r="H2896">
        <v>13160</v>
      </c>
      <c r="I2896">
        <v>20.6</v>
      </c>
      <c r="J2896">
        <v>82</v>
      </c>
      <c r="K2896">
        <v>82</v>
      </c>
      <c r="L2896">
        <v>19</v>
      </c>
      <c r="M2896">
        <v>0.94019933554817281</v>
      </c>
      <c r="N2896">
        <v>4.7649999999999997</v>
      </c>
      <c r="O2896">
        <v>4.9089</v>
      </c>
      <c r="P2896">
        <v>0.496</v>
      </c>
      <c r="Q2896">
        <v>0.56799999999999995</v>
      </c>
      <c r="R2896">
        <v>5.2032999999999996</v>
      </c>
      <c r="S2896">
        <v>5.3999999999999999E-2</v>
      </c>
      <c r="T2896">
        <v>0.06</v>
      </c>
      <c r="U2896">
        <v>5.3999999999999999E-2</v>
      </c>
      <c r="V2896">
        <v>5.3999999999999999E-2</v>
      </c>
      <c r="W2896">
        <v>0</v>
      </c>
      <c r="X2896" t="s">
        <v>188</v>
      </c>
      <c r="Y2896" t="s">
        <v>89</v>
      </c>
      <c r="Z2896" t="s">
        <v>207</v>
      </c>
    </row>
    <row r="2897" spans="1:26" x14ac:dyDescent="0.25">
      <c r="A2897" s="147">
        <v>3303</v>
      </c>
      <c r="B2897" s="25">
        <v>43029</v>
      </c>
      <c r="C2897" t="s">
        <v>502</v>
      </c>
      <c r="D2897">
        <v>62</v>
      </c>
      <c r="E2897">
        <v>42</v>
      </c>
      <c r="F2897" t="s">
        <v>187</v>
      </c>
      <c r="G2897">
        <v>916148</v>
      </c>
      <c r="H2897">
        <v>13160</v>
      </c>
      <c r="I2897">
        <v>35.1</v>
      </c>
      <c r="J2897">
        <v>80</v>
      </c>
      <c r="K2897">
        <v>80</v>
      </c>
      <c r="L2897">
        <v>33.299999999999997</v>
      </c>
      <c r="M2897">
        <v>0.85861650485436891</v>
      </c>
      <c r="N2897">
        <v>4.8799000000000001</v>
      </c>
      <c r="O2897">
        <v>5.0132000000000003</v>
      </c>
      <c r="P2897">
        <v>0.23599999999999999</v>
      </c>
      <c r="Q2897">
        <v>0.20499999999999999</v>
      </c>
      <c r="R2897">
        <v>5.2032999999999996</v>
      </c>
      <c r="S2897">
        <v>2.5000000000000001E-2</v>
      </c>
      <c r="T2897">
        <v>2.1000000000000001E-2</v>
      </c>
      <c r="U2897">
        <v>0.02</v>
      </c>
      <c r="V2897">
        <v>0.02</v>
      </c>
      <c r="W2897">
        <v>0</v>
      </c>
      <c r="X2897" t="s">
        <v>188</v>
      </c>
      <c r="Y2897" t="s">
        <v>89</v>
      </c>
      <c r="Z2897" t="s">
        <v>207</v>
      </c>
    </row>
    <row r="2898" spans="1:26" x14ac:dyDescent="0.25">
      <c r="A2898" s="147">
        <v>3302</v>
      </c>
      <c r="B2898" s="25">
        <v>43028</v>
      </c>
      <c r="C2898" t="s">
        <v>234</v>
      </c>
      <c r="D2898">
        <v>70</v>
      </c>
      <c r="E2898">
        <v>45</v>
      </c>
      <c r="F2898" t="s">
        <v>291</v>
      </c>
      <c r="G2898">
        <v>521333</v>
      </c>
      <c r="H2898">
        <v>13160</v>
      </c>
      <c r="I2898">
        <v>16.7</v>
      </c>
      <c r="J2898">
        <v>115</v>
      </c>
      <c r="K2898">
        <v>115</v>
      </c>
      <c r="L2898">
        <v>13.8</v>
      </c>
      <c r="M2898">
        <v>0.97384721266345486</v>
      </c>
      <c r="N2898">
        <v>2.1574</v>
      </c>
      <c r="O2898">
        <v>1.8926000000000001</v>
      </c>
      <c r="P2898">
        <v>1.7809999999999999</v>
      </c>
      <c r="Q2898">
        <v>1.607</v>
      </c>
      <c r="R2898">
        <v>5.2112999999999996</v>
      </c>
      <c r="S2898">
        <v>0.43</v>
      </c>
      <c r="T2898">
        <v>0.442</v>
      </c>
      <c r="U2898">
        <v>0.42499999999999999</v>
      </c>
      <c r="V2898">
        <v>0.42499999999999999</v>
      </c>
      <c r="W2898">
        <v>0</v>
      </c>
      <c r="X2898" t="s">
        <v>188</v>
      </c>
      <c r="Y2898" t="s">
        <v>89</v>
      </c>
      <c r="Z2898" t="s">
        <v>198</v>
      </c>
    </row>
    <row r="2899" spans="1:26" x14ac:dyDescent="0.25">
      <c r="A2899" s="147">
        <v>3301</v>
      </c>
      <c r="B2899" s="25">
        <v>43028</v>
      </c>
      <c r="C2899" t="s">
        <v>876</v>
      </c>
      <c r="D2899">
        <v>70</v>
      </c>
      <c r="E2899">
        <v>45</v>
      </c>
      <c r="F2899" t="s">
        <v>291</v>
      </c>
      <c r="G2899">
        <v>521333</v>
      </c>
      <c r="H2899">
        <v>13160</v>
      </c>
      <c r="I2899">
        <v>16.7</v>
      </c>
      <c r="J2899">
        <v>115</v>
      </c>
      <c r="K2899">
        <v>115</v>
      </c>
      <c r="L2899">
        <v>13.8</v>
      </c>
      <c r="M2899">
        <v>0.97384721266345486</v>
      </c>
      <c r="N2899">
        <v>1.9630000000000001</v>
      </c>
      <c r="O2899">
        <v>1.7482</v>
      </c>
      <c r="P2899">
        <v>1.66</v>
      </c>
      <c r="Q2899">
        <v>1.4770000000000001</v>
      </c>
      <c r="R2899">
        <v>5.2112999999999996</v>
      </c>
      <c r="S2899">
        <v>0.441</v>
      </c>
      <c r="T2899">
        <v>0.44</v>
      </c>
      <c r="U2899">
        <v>0.42899999999999999</v>
      </c>
      <c r="V2899">
        <v>0.42899999999999999</v>
      </c>
      <c r="W2899">
        <v>0</v>
      </c>
      <c r="X2899" t="s">
        <v>188</v>
      </c>
      <c r="Y2899" t="s">
        <v>89</v>
      </c>
      <c r="Z2899" t="s">
        <v>198</v>
      </c>
    </row>
    <row r="2900" spans="1:26" x14ac:dyDescent="0.25">
      <c r="A2900" s="147">
        <v>3300</v>
      </c>
      <c r="B2900" s="25">
        <v>43028</v>
      </c>
      <c r="C2900" t="s">
        <v>650</v>
      </c>
      <c r="D2900">
        <v>70</v>
      </c>
      <c r="E2900">
        <v>45</v>
      </c>
      <c r="F2900" t="s">
        <v>291</v>
      </c>
      <c r="G2900">
        <v>521333</v>
      </c>
      <c r="H2900">
        <v>13160</v>
      </c>
      <c r="I2900">
        <v>16.7</v>
      </c>
      <c r="J2900">
        <v>115</v>
      </c>
      <c r="K2900">
        <v>115</v>
      </c>
      <c r="L2900">
        <v>13.8</v>
      </c>
      <c r="M2900">
        <v>0.97384721266345486</v>
      </c>
      <c r="N2900">
        <v>1.573</v>
      </c>
      <c r="O2900">
        <v>2.0547</v>
      </c>
      <c r="P2900">
        <v>1.3819999999999999</v>
      </c>
      <c r="Q2900">
        <v>1.877</v>
      </c>
      <c r="R2900">
        <v>5.2112999999999996</v>
      </c>
      <c r="S2900">
        <v>0.45800000000000002</v>
      </c>
      <c r="T2900">
        <v>0.47599999999999998</v>
      </c>
      <c r="U2900">
        <v>0.45500000000000002</v>
      </c>
      <c r="V2900">
        <v>0.45500000000000002</v>
      </c>
      <c r="W2900">
        <v>0</v>
      </c>
      <c r="X2900" t="s">
        <v>188</v>
      </c>
      <c r="Y2900" t="s">
        <v>89</v>
      </c>
      <c r="Z2900" t="s">
        <v>198</v>
      </c>
    </row>
    <row r="2901" spans="1:26" x14ac:dyDescent="0.25">
      <c r="A2901" s="147">
        <v>3299</v>
      </c>
      <c r="B2901" s="25">
        <v>43028</v>
      </c>
      <c r="C2901" t="s">
        <v>875</v>
      </c>
      <c r="D2901">
        <v>70</v>
      </c>
      <c r="E2901">
        <v>45</v>
      </c>
      <c r="F2901" t="s">
        <v>291</v>
      </c>
      <c r="G2901">
        <v>521333</v>
      </c>
      <c r="H2901">
        <v>13160</v>
      </c>
      <c r="I2901">
        <v>16.7</v>
      </c>
      <c r="J2901">
        <v>115</v>
      </c>
      <c r="K2901">
        <v>115</v>
      </c>
      <c r="L2901">
        <v>13.8</v>
      </c>
      <c r="M2901">
        <v>0.97384721266345486</v>
      </c>
      <c r="N2901">
        <v>1.6627000000000001</v>
      </c>
      <c r="O2901">
        <v>1.9671000000000001</v>
      </c>
      <c r="P2901">
        <v>1.4359999999999999</v>
      </c>
      <c r="Q2901">
        <v>1.6870000000000001</v>
      </c>
      <c r="R2901">
        <v>5.2112999999999996</v>
      </c>
      <c r="S2901">
        <v>0.45</v>
      </c>
      <c r="T2901">
        <v>0.44700000000000001</v>
      </c>
      <c r="U2901">
        <v>0.437</v>
      </c>
      <c r="V2901">
        <v>0.437</v>
      </c>
      <c r="W2901">
        <v>0</v>
      </c>
      <c r="X2901" t="s">
        <v>188</v>
      </c>
      <c r="Y2901" t="s">
        <v>89</v>
      </c>
      <c r="Z2901" t="s">
        <v>198</v>
      </c>
    </row>
    <row r="2902" spans="1:26" x14ac:dyDescent="0.25">
      <c r="A2902" s="147">
        <v>3298</v>
      </c>
      <c r="B2902" s="25">
        <v>43028</v>
      </c>
      <c r="C2902" t="s">
        <v>874</v>
      </c>
      <c r="D2902">
        <v>70</v>
      </c>
      <c r="E2902">
        <v>45</v>
      </c>
      <c r="F2902" t="s">
        <v>291</v>
      </c>
      <c r="G2902">
        <v>521333</v>
      </c>
      <c r="H2902">
        <v>13160</v>
      </c>
      <c r="I2902">
        <v>16.7</v>
      </c>
      <c r="J2902">
        <v>115</v>
      </c>
      <c r="K2902">
        <v>115</v>
      </c>
      <c r="L2902">
        <v>13.8</v>
      </c>
      <c r="M2902">
        <v>0.97384721266345486</v>
      </c>
      <c r="N2902">
        <v>1.9806999999999999</v>
      </c>
      <c r="O2902">
        <v>1.5822000000000001</v>
      </c>
      <c r="P2902">
        <v>1.8089999999999999</v>
      </c>
      <c r="Q2902">
        <v>1.427</v>
      </c>
      <c r="R2902">
        <v>5.2112999999999996</v>
      </c>
      <c r="S2902">
        <v>0.47599999999999998</v>
      </c>
      <c r="T2902">
        <v>0.47</v>
      </c>
      <c r="U2902">
        <v>0.46100000000000002</v>
      </c>
      <c r="V2902">
        <v>0.46100000000000002</v>
      </c>
      <c r="W2902">
        <v>0</v>
      </c>
      <c r="X2902" t="s">
        <v>188</v>
      </c>
      <c r="Y2902" t="s">
        <v>89</v>
      </c>
      <c r="Z2902" t="s">
        <v>198</v>
      </c>
    </row>
    <row r="2903" spans="1:26" x14ac:dyDescent="0.25">
      <c r="A2903" s="147">
        <v>3297</v>
      </c>
      <c r="B2903" s="25">
        <v>43028</v>
      </c>
      <c r="C2903" t="s">
        <v>873</v>
      </c>
      <c r="D2903">
        <v>70</v>
      </c>
      <c r="E2903">
        <v>45</v>
      </c>
      <c r="F2903" t="s">
        <v>291</v>
      </c>
      <c r="G2903">
        <v>521333</v>
      </c>
      <c r="H2903">
        <v>13160</v>
      </c>
      <c r="I2903">
        <v>16.7</v>
      </c>
      <c r="J2903">
        <v>115</v>
      </c>
      <c r="K2903">
        <v>115</v>
      </c>
      <c r="L2903">
        <v>13.8</v>
      </c>
      <c r="M2903">
        <v>0.97384721266345486</v>
      </c>
      <c r="N2903">
        <v>1.8528</v>
      </c>
      <c r="O2903">
        <v>1.6934</v>
      </c>
      <c r="P2903">
        <v>1.665</v>
      </c>
      <c r="Q2903">
        <v>1.5069999999999999</v>
      </c>
      <c r="R2903">
        <v>5.2112999999999996</v>
      </c>
      <c r="S2903">
        <v>0.46800000000000003</v>
      </c>
      <c r="T2903">
        <v>0.46400000000000002</v>
      </c>
      <c r="U2903">
        <v>0.45400000000000001</v>
      </c>
      <c r="V2903">
        <v>0.45400000000000001</v>
      </c>
      <c r="W2903">
        <v>0</v>
      </c>
      <c r="X2903" t="s">
        <v>188</v>
      </c>
      <c r="Y2903" t="s">
        <v>89</v>
      </c>
      <c r="Z2903" t="s">
        <v>198</v>
      </c>
    </row>
    <row r="2904" spans="1:26" x14ac:dyDescent="0.25">
      <c r="A2904" s="147">
        <v>3296</v>
      </c>
      <c r="B2904" s="25">
        <v>43028</v>
      </c>
      <c r="C2904" t="s">
        <v>872</v>
      </c>
      <c r="D2904">
        <v>70</v>
      </c>
      <c r="E2904">
        <v>45</v>
      </c>
      <c r="F2904" t="s">
        <v>291</v>
      </c>
      <c r="G2904">
        <v>521333</v>
      </c>
      <c r="H2904">
        <v>13160</v>
      </c>
      <c r="I2904">
        <v>16.7</v>
      </c>
      <c r="J2904">
        <v>115</v>
      </c>
      <c r="K2904">
        <v>115</v>
      </c>
      <c r="L2904">
        <v>13.8</v>
      </c>
      <c r="M2904">
        <v>0.97384721266345486</v>
      </c>
      <c r="N2904">
        <v>1.9850000000000001</v>
      </c>
      <c r="O2904">
        <v>1.7428999999999999</v>
      </c>
      <c r="P2904">
        <v>1.7230000000000001</v>
      </c>
      <c r="Q2904">
        <v>1.5389999999999999</v>
      </c>
      <c r="R2904">
        <v>5.2112999999999996</v>
      </c>
      <c r="S2904">
        <v>0.45200000000000001</v>
      </c>
      <c r="T2904">
        <v>0.46</v>
      </c>
      <c r="U2904">
        <v>0.44400000000000001</v>
      </c>
      <c r="V2904">
        <v>0.44400000000000001</v>
      </c>
      <c r="W2904">
        <v>0</v>
      </c>
      <c r="X2904" t="s">
        <v>188</v>
      </c>
      <c r="Y2904" t="s">
        <v>89</v>
      </c>
      <c r="Z2904" t="s">
        <v>198</v>
      </c>
    </row>
    <row r="2905" spans="1:26" x14ac:dyDescent="0.25">
      <c r="A2905" s="147">
        <v>3295</v>
      </c>
      <c r="B2905" s="25">
        <v>43028</v>
      </c>
      <c r="C2905" t="s">
        <v>871</v>
      </c>
      <c r="D2905">
        <v>70</v>
      </c>
      <c r="E2905">
        <v>45</v>
      </c>
      <c r="F2905" t="s">
        <v>194</v>
      </c>
      <c r="G2905">
        <v>916148</v>
      </c>
      <c r="H2905">
        <v>13160</v>
      </c>
      <c r="I2905">
        <v>34.200000000000003</v>
      </c>
      <c r="J2905">
        <v>87</v>
      </c>
      <c r="K2905">
        <v>87</v>
      </c>
      <c r="L2905">
        <v>31.8</v>
      </c>
      <c r="M2905">
        <v>0.86650336803429262</v>
      </c>
      <c r="N2905">
        <v>5.0976999999999997</v>
      </c>
      <c r="O2905">
        <v>5.2230999999999996</v>
      </c>
      <c r="P2905">
        <v>0.17399999999999999</v>
      </c>
      <c r="Q2905">
        <v>0.19500000000000001</v>
      </c>
      <c r="R2905">
        <v>5.2112999999999996</v>
      </c>
      <c r="S2905">
        <v>1.7999999999999999E-2</v>
      </c>
      <c r="T2905">
        <v>1.9E-2</v>
      </c>
      <c r="U2905">
        <v>1.6E-2</v>
      </c>
      <c r="V2905">
        <v>1.6E-2</v>
      </c>
      <c r="W2905">
        <v>0</v>
      </c>
      <c r="X2905" t="s">
        <v>188</v>
      </c>
      <c r="Y2905" t="s">
        <v>89</v>
      </c>
      <c r="Z2905" t="s">
        <v>207</v>
      </c>
    </row>
    <row r="2906" spans="1:26" x14ac:dyDescent="0.25">
      <c r="A2906" s="147">
        <v>3294</v>
      </c>
      <c r="B2906" s="25">
        <v>43028</v>
      </c>
      <c r="C2906" t="s">
        <v>870</v>
      </c>
      <c r="D2906">
        <v>70</v>
      </c>
      <c r="E2906">
        <v>45</v>
      </c>
      <c r="F2906" t="s">
        <v>194</v>
      </c>
      <c r="G2906">
        <v>916148</v>
      </c>
      <c r="H2906">
        <v>13160</v>
      </c>
      <c r="I2906">
        <v>34.200000000000003</v>
      </c>
      <c r="J2906">
        <v>85</v>
      </c>
      <c r="K2906">
        <v>85</v>
      </c>
      <c r="L2906">
        <v>32</v>
      </c>
      <c r="M2906">
        <v>0.86544342507645255</v>
      </c>
      <c r="N2906">
        <v>4.7747000000000002</v>
      </c>
      <c r="O2906">
        <v>4.8906999999999998</v>
      </c>
      <c r="P2906">
        <v>0.217</v>
      </c>
      <c r="Q2906">
        <v>0.19600000000000001</v>
      </c>
      <c r="R2906">
        <v>5.2112999999999996</v>
      </c>
      <c r="S2906">
        <v>2.4E-2</v>
      </c>
      <c r="T2906">
        <v>2.1000000000000001E-2</v>
      </c>
      <c r="U2906">
        <v>1.9E-2</v>
      </c>
      <c r="V2906">
        <v>1.9E-2</v>
      </c>
      <c r="W2906">
        <v>0</v>
      </c>
      <c r="X2906" t="s">
        <v>188</v>
      </c>
      <c r="Y2906" t="s">
        <v>89</v>
      </c>
      <c r="Z2906" t="s">
        <v>207</v>
      </c>
    </row>
    <row r="2907" spans="1:26" x14ac:dyDescent="0.25">
      <c r="A2907" s="147">
        <v>3293</v>
      </c>
      <c r="B2907" s="25">
        <v>43028</v>
      </c>
      <c r="C2907" t="s">
        <v>379</v>
      </c>
      <c r="D2907">
        <v>70</v>
      </c>
      <c r="E2907">
        <v>45</v>
      </c>
      <c r="F2907" t="s">
        <v>193</v>
      </c>
      <c r="G2907">
        <v>625212</v>
      </c>
      <c r="H2907">
        <v>13160</v>
      </c>
      <c r="I2907">
        <v>21.6</v>
      </c>
      <c r="J2907">
        <v>86</v>
      </c>
      <c r="K2907">
        <v>86</v>
      </c>
      <c r="L2907">
        <v>19.7</v>
      </c>
      <c r="M2907">
        <v>0.93584656084656093</v>
      </c>
      <c r="N2907">
        <v>5.1147</v>
      </c>
      <c r="O2907">
        <v>4.8632</v>
      </c>
      <c r="P2907">
        <v>0.41199999999999998</v>
      </c>
      <c r="Q2907">
        <v>0.435</v>
      </c>
      <c r="R2907">
        <v>5.2112999999999996</v>
      </c>
      <c r="S2907">
        <v>4.2000000000000003E-2</v>
      </c>
      <c r="T2907">
        <v>4.7E-2</v>
      </c>
      <c r="U2907">
        <v>4.2000000000000003E-2</v>
      </c>
      <c r="V2907">
        <v>4.2000000000000003E-2</v>
      </c>
      <c r="W2907">
        <v>0</v>
      </c>
      <c r="X2907" t="s">
        <v>188</v>
      </c>
      <c r="Y2907" t="s">
        <v>89</v>
      </c>
      <c r="Z2907" t="s">
        <v>207</v>
      </c>
    </row>
    <row r="2908" spans="1:26" x14ac:dyDescent="0.25">
      <c r="A2908" s="147">
        <v>3292</v>
      </c>
      <c r="B2908" s="25">
        <v>43028</v>
      </c>
      <c r="C2908" t="s">
        <v>869</v>
      </c>
      <c r="D2908">
        <v>70</v>
      </c>
      <c r="E2908">
        <v>45</v>
      </c>
      <c r="F2908" t="s">
        <v>194</v>
      </c>
      <c r="G2908">
        <v>916148</v>
      </c>
      <c r="H2908">
        <v>13160</v>
      </c>
      <c r="I2908">
        <v>33.799999999999997</v>
      </c>
      <c r="J2908">
        <v>84</v>
      </c>
      <c r="K2908">
        <v>84</v>
      </c>
      <c r="L2908">
        <v>31.7</v>
      </c>
      <c r="M2908">
        <v>0.86703431372549022</v>
      </c>
      <c r="N2908">
        <v>4.8804999999999996</v>
      </c>
      <c r="O2908">
        <v>5.327</v>
      </c>
      <c r="P2908">
        <v>0.17</v>
      </c>
      <c r="Q2908">
        <v>0.16500000000000001</v>
      </c>
      <c r="R2908">
        <v>5.2112999999999996</v>
      </c>
      <c r="S2908">
        <v>1.7999999999999999E-2</v>
      </c>
      <c r="T2908">
        <v>1.6E-2</v>
      </c>
      <c r="U2908">
        <v>1.4999999999999999E-2</v>
      </c>
      <c r="V2908">
        <v>1.4999999999999999E-2</v>
      </c>
      <c r="W2908">
        <v>0</v>
      </c>
      <c r="X2908" t="s">
        <v>188</v>
      </c>
      <c r="Y2908" t="s">
        <v>89</v>
      </c>
      <c r="Z2908" t="s">
        <v>207</v>
      </c>
    </row>
    <row r="2909" spans="1:26" x14ac:dyDescent="0.25">
      <c r="A2909" s="147">
        <v>3291</v>
      </c>
      <c r="B2909" s="25">
        <v>43028</v>
      </c>
      <c r="C2909" t="s">
        <v>642</v>
      </c>
      <c r="D2909">
        <v>70</v>
      </c>
      <c r="E2909">
        <v>45</v>
      </c>
      <c r="F2909" t="s">
        <v>193</v>
      </c>
      <c r="G2909">
        <v>625212</v>
      </c>
      <c r="H2909">
        <v>13160</v>
      </c>
      <c r="I2909">
        <v>21.6</v>
      </c>
      <c r="J2909">
        <v>84</v>
      </c>
      <c r="K2909">
        <v>84</v>
      </c>
      <c r="L2909">
        <v>19.899999999999999</v>
      </c>
      <c r="M2909">
        <v>0.93461030383091148</v>
      </c>
      <c r="N2909">
        <v>4.9904999999999999</v>
      </c>
      <c r="O2909">
        <v>4.7154999999999996</v>
      </c>
      <c r="P2909">
        <v>0.71399999999999997</v>
      </c>
      <c r="Q2909">
        <v>0.60199999999999998</v>
      </c>
      <c r="R2909">
        <v>5.2112999999999996</v>
      </c>
      <c r="S2909">
        <v>7.4999999999999997E-2</v>
      </c>
      <c r="T2909">
        <v>6.7000000000000004E-2</v>
      </c>
      <c r="U2909">
        <v>6.6000000000000003E-2</v>
      </c>
      <c r="V2909">
        <v>6.6000000000000003E-2</v>
      </c>
      <c r="W2909">
        <v>0</v>
      </c>
      <c r="X2909" t="s">
        <v>188</v>
      </c>
      <c r="Y2909" t="s">
        <v>89</v>
      </c>
      <c r="Z2909" t="s">
        <v>207</v>
      </c>
    </row>
    <row r="2910" spans="1:26" x14ac:dyDescent="0.25">
      <c r="A2910" s="147">
        <v>3290</v>
      </c>
      <c r="B2910" s="25">
        <v>43028</v>
      </c>
      <c r="C2910" t="s">
        <v>868</v>
      </c>
      <c r="D2910">
        <v>70</v>
      </c>
      <c r="E2910">
        <v>45</v>
      </c>
      <c r="F2910" t="s">
        <v>193</v>
      </c>
      <c r="G2910">
        <v>625212</v>
      </c>
      <c r="H2910">
        <v>13160</v>
      </c>
      <c r="I2910">
        <v>21.2</v>
      </c>
      <c r="J2910">
        <v>85</v>
      </c>
      <c r="K2910">
        <v>85</v>
      </c>
      <c r="L2910">
        <v>19.399999999999999</v>
      </c>
      <c r="M2910">
        <v>0.9377070907886017</v>
      </c>
      <c r="N2910">
        <v>4.8825000000000003</v>
      </c>
      <c r="O2910">
        <v>4.7748999999999997</v>
      </c>
      <c r="P2910">
        <v>0.51100000000000001</v>
      </c>
      <c r="Q2910">
        <v>0.48699999999999999</v>
      </c>
      <c r="R2910">
        <v>5.2112999999999996</v>
      </c>
      <c r="S2910">
        <v>5.5E-2</v>
      </c>
      <c r="T2910">
        <v>5.2999999999999999E-2</v>
      </c>
      <c r="U2910">
        <v>5.0999999999999997E-2</v>
      </c>
      <c r="V2910">
        <v>5.0999999999999997E-2</v>
      </c>
      <c r="W2910">
        <v>0</v>
      </c>
      <c r="X2910" t="s">
        <v>188</v>
      </c>
      <c r="Y2910" t="s">
        <v>89</v>
      </c>
      <c r="Z2910" t="s">
        <v>207</v>
      </c>
    </row>
    <row r="2911" spans="1:26" x14ac:dyDescent="0.25">
      <c r="A2911" s="147">
        <v>3289</v>
      </c>
      <c r="B2911" s="25">
        <v>43028</v>
      </c>
      <c r="C2911" t="s">
        <v>787</v>
      </c>
      <c r="D2911">
        <v>70</v>
      </c>
      <c r="E2911">
        <v>45</v>
      </c>
      <c r="F2911" t="s">
        <v>193</v>
      </c>
      <c r="G2911">
        <v>625212</v>
      </c>
      <c r="H2911">
        <v>13160</v>
      </c>
      <c r="I2911">
        <v>21.5</v>
      </c>
      <c r="J2911">
        <v>86</v>
      </c>
      <c r="K2911">
        <v>86</v>
      </c>
      <c r="L2911">
        <v>19.600000000000001</v>
      </c>
      <c r="M2911">
        <v>0.93646591661151557</v>
      </c>
      <c r="N2911">
        <v>4.8804999999999996</v>
      </c>
      <c r="O2911">
        <v>5.0369000000000002</v>
      </c>
      <c r="P2911">
        <v>0.56799999999999995</v>
      </c>
      <c r="Q2911">
        <v>0.68700000000000006</v>
      </c>
      <c r="R2911">
        <v>5.2112999999999996</v>
      </c>
      <c r="S2911">
        <v>6.0999999999999999E-2</v>
      </c>
      <c r="T2911">
        <v>7.0999999999999994E-2</v>
      </c>
      <c r="U2911">
        <v>6.2E-2</v>
      </c>
      <c r="V2911">
        <v>6.2E-2</v>
      </c>
      <c r="W2911">
        <v>0</v>
      </c>
      <c r="X2911" t="s">
        <v>188</v>
      </c>
      <c r="Y2911" t="s">
        <v>89</v>
      </c>
      <c r="Z2911" t="s">
        <v>207</v>
      </c>
    </row>
    <row r="2912" spans="1:26" x14ac:dyDescent="0.25">
      <c r="A2912" s="147">
        <v>3288</v>
      </c>
      <c r="B2912" s="25">
        <v>43028</v>
      </c>
      <c r="C2912" t="s">
        <v>867</v>
      </c>
      <c r="D2912">
        <v>70</v>
      </c>
      <c r="E2912">
        <v>45</v>
      </c>
      <c r="F2912" t="s">
        <v>193</v>
      </c>
      <c r="G2912">
        <v>625212</v>
      </c>
      <c r="H2912">
        <v>13160</v>
      </c>
      <c r="I2912">
        <v>21</v>
      </c>
      <c r="J2912">
        <v>84</v>
      </c>
      <c r="K2912">
        <v>84</v>
      </c>
      <c r="L2912">
        <v>19.3</v>
      </c>
      <c r="M2912">
        <v>0.93832891246684347</v>
      </c>
      <c r="N2912">
        <v>4.1988000000000003</v>
      </c>
      <c r="O2912">
        <v>4.7723000000000004</v>
      </c>
      <c r="P2912">
        <v>0.374</v>
      </c>
      <c r="Q2912">
        <v>0.42899999999999999</v>
      </c>
      <c r="R2912">
        <v>5.2112999999999996</v>
      </c>
      <c r="S2912">
        <v>4.5999999999999999E-2</v>
      </c>
      <c r="T2912">
        <v>4.7E-2</v>
      </c>
      <c r="U2912">
        <v>4.3999999999999997E-2</v>
      </c>
      <c r="V2912">
        <v>4.3999999999999997E-2</v>
      </c>
      <c r="W2912">
        <v>0</v>
      </c>
      <c r="X2912" t="s">
        <v>188</v>
      </c>
      <c r="Y2912" t="s">
        <v>89</v>
      </c>
      <c r="Z2912" t="s">
        <v>207</v>
      </c>
    </row>
    <row r="2913" spans="1:26" x14ac:dyDescent="0.25">
      <c r="A2913" s="147">
        <v>3287</v>
      </c>
      <c r="B2913" s="25">
        <v>43028</v>
      </c>
      <c r="C2913" t="s">
        <v>866</v>
      </c>
      <c r="D2913">
        <v>70</v>
      </c>
      <c r="E2913">
        <v>45</v>
      </c>
      <c r="F2913" t="s">
        <v>187</v>
      </c>
      <c r="G2913">
        <v>916148</v>
      </c>
      <c r="H2913">
        <v>13160</v>
      </c>
      <c r="I2913">
        <v>35.4</v>
      </c>
      <c r="J2913">
        <v>84</v>
      </c>
      <c r="K2913">
        <v>84</v>
      </c>
      <c r="L2913">
        <v>33.299999999999997</v>
      </c>
      <c r="M2913">
        <v>0.85861650485436891</v>
      </c>
      <c r="N2913">
        <v>4.6322000000000001</v>
      </c>
      <c r="O2913">
        <v>5.0328999999999997</v>
      </c>
      <c r="P2913">
        <v>0.28699999999999998</v>
      </c>
      <c r="Q2913">
        <v>0.247</v>
      </c>
      <c r="R2913">
        <v>5.2112999999999996</v>
      </c>
      <c r="S2913">
        <v>3.2000000000000001E-2</v>
      </c>
      <c r="T2913">
        <v>2.5999999999999999E-2</v>
      </c>
      <c r="U2913">
        <v>2.5000000000000001E-2</v>
      </c>
      <c r="V2913">
        <v>2.5000000000000001E-2</v>
      </c>
      <c r="W2913">
        <v>0</v>
      </c>
      <c r="X2913" t="s">
        <v>188</v>
      </c>
      <c r="Y2913" t="s">
        <v>89</v>
      </c>
      <c r="Z2913" t="s">
        <v>207</v>
      </c>
    </row>
    <row r="2914" spans="1:26" x14ac:dyDescent="0.25">
      <c r="A2914" s="147">
        <v>3286</v>
      </c>
      <c r="B2914" s="25">
        <v>43028</v>
      </c>
      <c r="C2914" t="s">
        <v>266</v>
      </c>
      <c r="D2914">
        <v>70</v>
      </c>
      <c r="E2914">
        <v>45</v>
      </c>
      <c r="F2914" t="s">
        <v>187</v>
      </c>
      <c r="G2914">
        <v>916148</v>
      </c>
      <c r="H2914">
        <v>13160</v>
      </c>
      <c r="I2914">
        <v>35.200000000000003</v>
      </c>
      <c r="J2914">
        <v>82</v>
      </c>
      <c r="K2914">
        <v>82</v>
      </c>
      <c r="L2914">
        <v>33.200000000000003</v>
      </c>
      <c r="M2914">
        <v>0.85913782635094116</v>
      </c>
      <c r="N2914">
        <v>4.6882000000000001</v>
      </c>
      <c r="O2914">
        <v>5.1406999999999998</v>
      </c>
      <c r="P2914">
        <v>0.218</v>
      </c>
      <c r="Q2914">
        <v>0.19500000000000001</v>
      </c>
      <c r="R2914">
        <v>5.2112999999999996</v>
      </c>
      <c r="S2914">
        <v>2.4E-2</v>
      </c>
      <c r="T2914">
        <v>0.02</v>
      </c>
      <c r="U2914">
        <v>1.9E-2</v>
      </c>
      <c r="V2914">
        <v>1.9E-2</v>
      </c>
      <c r="W2914">
        <v>0</v>
      </c>
      <c r="X2914" t="s">
        <v>188</v>
      </c>
      <c r="Y2914" t="s">
        <v>89</v>
      </c>
      <c r="Z2914" t="s">
        <v>207</v>
      </c>
    </row>
    <row r="2915" spans="1:26" x14ac:dyDescent="0.25">
      <c r="A2915" s="147">
        <v>3285</v>
      </c>
      <c r="B2915" s="25">
        <v>43028</v>
      </c>
      <c r="C2915" t="s">
        <v>658</v>
      </c>
      <c r="D2915">
        <v>70</v>
      </c>
      <c r="E2915">
        <v>45</v>
      </c>
      <c r="F2915" t="s">
        <v>187</v>
      </c>
      <c r="G2915">
        <v>916148</v>
      </c>
      <c r="H2915">
        <v>13160</v>
      </c>
      <c r="I2915">
        <v>35.799999999999997</v>
      </c>
      <c r="J2915">
        <v>84</v>
      </c>
      <c r="K2915">
        <v>84</v>
      </c>
      <c r="L2915">
        <v>33.6</v>
      </c>
      <c r="M2915">
        <v>0.85705632949727439</v>
      </c>
      <c r="N2915">
        <v>4.7404000000000002</v>
      </c>
      <c r="O2915">
        <v>4.9633000000000003</v>
      </c>
      <c r="P2915">
        <v>0.224</v>
      </c>
      <c r="Q2915">
        <v>0.24399999999999999</v>
      </c>
      <c r="R2915">
        <v>5.2112999999999996</v>
      </c>
      <c r="S2915">
        <v>2.5000000000000001E-2</v>
      </c>
      <c r="T2915">
        <v>2.5999999999999999E-2</v>
      </c>
      <c r="U2915">
        <v>2.1999999999999999E-2</v>
      </c>
      <c r="V2915">
        <v>2.1999999999999999E-2</v>
      </c>
      <c r="W2915">
        <v>0</v>
      </c>
      <c r="X2915" t="s">
        <v>188</v>
      </c>
      <c r="Y2915" t="s">
        <v>89</v>
      </c>
      <c r="Z2915" t="s">
        <v>207</v>
      </c>
    </row>
    <row r="2916" spans="1:26" x14ac:dyDescent="0.25">
      <c r="A2916" s="147">
        <v>3284</v>
      </c>
      <c r="B2916" s="25">
        <v>43028</v>
      </c>
      <c r="C2916" t="s">
        <v>264</v>
      </c>
      <c r="D2916">
        <v>70</v>
      </c>
      <c r="E2916">
        <v>45</v>
      </c>
      <c r="F2916" t="s">
        <v>187</v>
      </c>
      <c r="G2916">
        <v>916148</v>
      </c>
      <c r="H2916">
        <v>13160</v>
      </c>
      <c r="I2916">
        <v>35.6</v>
      </c>
      <c r="J2916">
        <v>83</v>
      </c>
      <c r="K2916">
        <v>83</v>
      </c>
      <c r="L2916">
        <v>33.5</v>
      </c>
      <c r="M2916">
        <v>0.85757575757575755</v>
      </c>
      <c r="N2916">
        <v>4.8936999999999999</v>
      </c>
      <c r="O2916">
        <v>5.0224000000000002</v>
      </c>
      <c r="P2916">
        <v>0.16500000000000001</v>
      </c>
      <c r="Q2916">
        <v>0.2</v>
      </c>
      <c r="R2916">
        <v>5.2112999999999996</v>
      </c>
      <c r="S2916">
        <v>1.7999999999999999E-2</v>
      </c>
      <c r="T2916">
        <v>2.1000000000000001E-2</v>
      </c>
      <c r="U2916">
        <v>1.7000000000000001E-2</v>
      </c>
      <c r="V2916">
        <v>1.7000000000000001E-2</v>
      </c>
      <c r="W2916">
        <v>0</v>
      </c>
      <c r="X2916" t="s">
        <v>188</v>
      </c>
      <c r="Y2916" t="s">
        <v>89</v>
      </c>
      <c r="Z2916" t="s">
        <v>207</v>
      </c>
    </row>
    <row r="2917" spans="1:26" x14ac:dyDescent="0.25">
      <c r="A2917" s="147">
        <v>3283</v>
      </c>
      <c r="B2917" s="25">
        <v>43028</v>
      </c>
      <c r="C2917" t="s">
        <v>327</v>
      </c>
      <c r="D2917">
        <v>70</v>
      </c>
      <c r="E2917">
        <v>44</v>
      </c>
      <c r="F2917" t="s">
        <v>187</v>
      </c>
      <c r="G2917">
        <v>916148</v>
      </c>
      <c r="H2917">
        <v>13160</v>
      </c>
      <c r="I2917">
        <v>35.5</v>
      </c>
      <c r="J2917">
        <v>83</v>
      </c>
      <c r="K2917">
        <v>83</v>
      </c>
      <c r="L2917">
        <v>33.4</v>
      </c>
      <c r="M2917">
        <v>0.85809581564584592</v>
      </c>
      <c r="N2917">
        <v>4.5788000000000002</v>
      </c>
      <c r="O2917">
        <v>4.6993</v>
      </c>
      <c r="P2917">
        <v>0.13800000000000001</v>
      </c>
      <c r="Q2917">
        <v>0.154</v>
      </c>
      <c r="R2917">
        <v>5.2112999999999996</v>
      </c>
      <c r="S2917">
        <v>1.6E-2</v>
      </c>
      <c r="T2917">
        <v>1.7000000000000001E-2</v>
      </c>
      <c r="U2917">
        <v>1.4E-2</v>
      </c>
      <c r="V2917">
        <v>1.4E-2</v>
      </c>
      <c r="W2917">
        <v>0</v>
      </c>
      <c r="X2917" t="s">
        <v>188</v>
      </c>
      <c r="Y2917" t="s">
        <v>89</v>
      </c>
      <c r="Z2917" t="s">
        <v>207</v>
      </c>
    </row>
    <row r="2918" spans="1:26" x14ac:dyDescent="0.25">
      <c r="A2918" s="147">
        <v>3282</v>
      </c>
      <c r="B2918" s="25">
        <v>43028</v>
      </c>
      <c r="C2918" t="s">
        <v>865</v>
      </c>
      <c r="D2918">
        <v>70</v>
      </c>
      <c r="E2918">
        <v>50</v>
      </c>
      <c r="F2918" t="s">
        <v>194</v>
      </c>
      <c r="G2918">
        <v>916148</v>
      </c>
      <c r="H2918">
        <v>13160</v>
      </c>
      <c r="I2918">
        <v>33.799999999999997</v>
      </c>
      <c r="J2918">
        <v>84</v>
      </c>
      <c r="K2918">
        <v>84</v>
      </c>
      <c r="L2918">
        <v>31.7</v>
      </c>
      <c r="M2918">
        <v>0.86703431372549022</v>
      </c>
      <c r="N2918">
        <v>5.0182000000000002</v>
      </c>
      <c r="O2918">
        <v>5.0823</v>
      </c>
      <c r="P2918">
        <v>0.17799999999999999</v>
      </c>
      <c r="Q2918">
        <v>0.20399999999999999</v>
      </c>
      <c r="R2918">
        <v>5.2112999999999996</v>
      </c>
      <c r="S2918">
        <v>1.7999999999999999E-2</v>
      </c>
      <c r="T2918">
        <v>2.1000000000000001E-2</v>
      </c>
      <c r="U2918">
        <v>1.7000000000000001E-2</v>
      </c>
      <c r="V2918">
        <v>1.7000000000000001E-2</v>
      </c>
      <c r="W2918" t="s">
        <v>148</v>
      </c>
      <c r="X2918" t="s">
        <v>191</v>
      </c>
      <c r="Y2918" t="s">
        <v>89</v>
      </c>
      <c r="Z2918" t="s">
        <v>207</v>
      </c>
    </row>
    <row r="2919" spans="1:26" x14ac:dyDescent="0.25">
      <c r="A2919" s="147">
        <v>3281</v>
      </c>
      <c r="B2919" s="25">
        <v>43028</v>
      </c>
      <c r="C2919" t="s">
        <v>786</v>
      </c>
      <c r="D2919">
        <v>70</v>
      </c>
      <c r="E2919">
        <v>50</v>
      </c>
      <c r="F2919" t="s">
        <v>187</v>
      </c>
      <c r="G2919">
        <v>916148</v>
      </c>
      <c r="H2919">
        <v>13160</v>
      </c>
      <c r="I2919">
        <v>36.4</v>
      </c>
      <c r="J2919">
        <v>88</v>
      </c>
      <c r="K2919">
        <v>88</v>
      </c>
      <c r="L2919">
        <v>33.9</v>
      </c>
      <c r="M2919">
        <v>0.8555018137847642</v>
      </c>
      <c r="N2919">
        <v>5.0128000000000004</v>
      </c>
      <c r="O2919">
        <v>5.0922999999999998</v>
      </c>
      <c r="P2919">
        <v>0.216</v>
      </c>
      <c r="Q2919">
        <v>0.22500000000000001</v>
      </c>
      <c r="R2919">
        <v>5.2112999999999996</v>
      </c>
      <c r="S2919">
        <v>2.1999999999999999E-2</v>
      </c>
      <c r="T2919">
        <v>2.3E-2</v>
      </c>
      <c r="U2919">
        <v>1.9E-2</v>
      </c>
      <c r="V2919">
        <v>1.9E-2</v>
      </c>
      <c r="W2919" t="s">
        <v>148</v>
      </c>
      <c r="X2919" t="s">
        <v>191</v>
      </c>
      <c r="Y2919" t="s">
        <v>89</v>
      </c>
      <c r="Z2919" t="s">
        <v>207</v>
      </c>
    </row>
    <row r="2920" spans="1:26" x14ac:dyDescent="0.25">
      <c r="A2920" s="147">
        <v>3280</v>
      </c>
      <c r="B2920" s="25">
        <v>43028</v>
      </c>
      <c r="C2920" t="s">
        <v>776</v>
      </c>
      <c r="D2920">
        <v>70</v>
      </c>
      <c r="E2920">
        <v>50</v>
      </c>
      <c r="F2920" t="s">
        <v>193</v>
      </c>
      <c r="G2920">
        <v>625212</v>
      </c>
      <c r="H2920">
        <v>13160</v>
      </c>
      <c r="I2920">
        <v>22.2</v>
      </c>
      <c r="J2920">
        <v>89</v>
      </c>
      <c r="K2920">
        <v>89</v>
      </c>
      <c r="L2920">
        <v>20.100000000000001</v>
      </c>
      <c r="M2920">
        <v>0.9333773087071241</v>
      </c>
      <c r="N2920">
        <v>5.0340999999999996</v>
      </c>
      <c r="O2920">
        <v>5.0256999999999996</v>
      </c>
      <c r="P2920">
        <v>0.75600000000000001</v>
      </c>
      <c r="Q2920">
        <v>0.72299999999999998</v>
      </c>
      <c r="R2920">
        <v>5.2112999999999996</v>
      </c>
      <c r="S2920">
        <v>7.8E-2</v>
      </c>
      <c r="T2920">
        <v>7.4999999999999997E-2</v>
      </c>
      <c r="U2920">
        <v>7.0999999999999994E-2</v>
      </c>
      <c r="V2920">
        <v>7.0999999999999994E-2</v>
      </c>
      <c r="W2920" t="s">
        <v>148</v>
      </c>
      <c r="X2920" t="s">
        <v>191</v>
      </c>
      <c r="Y2920" t="s">
        <v>89</v>
      </c>
      <c r="Z2920" t="s">
        <v>207</v>
      </c>
    </row>
    <row r="2921" spans="1:26" x14ac:dyDescent="0.25">
      <c r="A2921" s="147">
        <v>3279</v>
      </c>
      <c r="B2921" s="25">
        <v>43028</v>
      </c>
      <c r="C2921" t="s">
        <v>314</v>
      </c>
      <c r="D2921">
        <v>70</v>
      </c>
      <c r="E2921">
        <v>50</v>
      </c>
      <c r="F2921" t="s">
        <v>193</v>
      </c>
      <c r="G2921">
        <v>625212</v>
      </c>
      <c r="H2921">
        <v>13160</v>
      </c>
      <c r="I2921">
        <v>21.8</v>
      </c>
      <c r="J2921">
        <v>89</v>
      </c>
      <c r="K2921">
        <v>89</v>
      </c>
      <c r="L2921">
        <v>20.100000000000001</v>
      </c>
      <c r="M2921">
        <v>0.9333773087071241</v>
      </c>
      <c r="N2921">
        <v>5.0423</v>
      </c>
      <c r="O2921">
        <v>5.0128000000000004</v>
      </c>
      <c r="P2921">
        <v>0.86</v>
      </c>
      <c r="Q2921">
        <v>0.91</v>
      </c>
      <c r="R2921">
        <v>5.2112999999999996</v>
      </c>
      <c r="S2921">
        <v>8.8999999999999996E-2</v>
      </c>
      <c r="T2921">
        <v>9.5000000000000001E-2</v>
      </c>
      <c r="U2921">
        <v>8.5999999999999993E-2</v>
      </c>
      <c r="V2921">
        <v>8.5999999999999993E-2</v>
      </c>
      <c r="W2921" t="s">
        <v>148</v>
      </c>
      <c r="X2921" t="s">
        <v>191</v>
      </c>
      <c r="Y2921" t="s">
        <v>89</v>
      </c>
      <c r="Z2921" t="s">
        <v>198</v>
      </c>
    </row>
    <row r="2922" spans="1:26" x14ac:dyDescent="0.25">
      <c r="A2922" s="147">
        <v>3278</v>
      </c>
      <c r="B2922" s="25">
        <v>43028</v>
      </c>
      <c r="C2922" t="s">
        <v>588</v>
      </c>
      <c r="D2922">
        <v>70</v>
      </c>
      <c r="E2922">
        <v>50</v>
      </c>
      <c r="F2922" t="s">
        <v>193</v>
      </c>
      <c r="G2922">
        <v>625212</v>
      </c>
      <c r="H2922">
        <v>13160</v>
      </c>
      <c r="I2922">
        <v>21.4</v>
      </c>
      <c r="J2922">
        <v>89</v>
      </c>
      <c r="K2922">
        <v>89</v>
      </c>
      <c r="L2922">
        <v>19.7</v>
      </c>
      <c r="M2922">
        <v>0.93584656084656093</v>
      </c>
      <c r="N2922">
        <v>5.0372000000000003</v>
      </c>
      <c r="O2922">
        <v>5.0023</v>
      </c>
      <c r="P2922">
        <v>0.74</v>
      </c>
      <c r="Q2922">
        <v>0.78</v>
      </c>
      <c r="R2922">
        <v>5.2112999999999996</v>
      </c>
      <c r="S2922">
        <v>7.6999999999999999E-2</v>
      </c>
      <c r="T2922">
        <v>8.1000000000000003E-2</v>
      </c>
      <c r="U2922">
        <v>7.3999999999999996E-2</v>
      </c>
      <c r="V2922">
        <v>7.3999999999999996E-2</v>
      </c>
      <c r="W2922" t="s">
        <v>148</v>
      </c>
      <c r="X2922" t="s">
        <v>191</v>
      </c>
      <c r="Y2922" t="s">
        <v>89</v>
      </c>
      <c r="Z2922" t="s">
        <v>198</v>
      </c>
    </row>
    <row r="2923" spans="1:26" x14ac:dyDescent="0.25">
      <c r="A2923" s="147">
        <v>3277</v>
      </c>
      <c r="B2923" s="25">
        <v>43028</v>
      </c>
      <c r="C2923" t="s">
        <v>830</v>
      </c>
      <c r="D2923">
        <v>70</v>
      </c>
      <c r="E2923">
        <v>50</v>
      </c>
      <c r="F2923" t="s">
        <v>193</v>
      </c>
      <c r="G2923">
        <v>625212</v>
      </c>
      <c r="H2923">
        <v>13160</v>
      </c>
      <c r="I2923">
        <v>21.5</v>
      </c>
      <c r="J2923">
        <v>87.5</v>
      </c>
      <c r="K2923">
        <v>87.5</v>
      </c>
      <c r="L2923">
        <v>19.899999999999999</v>
      </c>
      <c r="M2923">
        <v>0.93461030383091148</v>
      </c>
      <c r="N2923">
        <v>5.0361000000000002</v>
      </c>
      <c r="O2923">
        <v>5.0233999999999996</v>
      </c>
      <c r="P2923">
        <v>0.69</v>
      </c>
      <c r="Q2923">
        <v>0.71199999999999997</v>
      </c>
      <c r="R2923">
        <v>5.2112999999999996</v>
      </c>
      <c r="S2923">
        <v>7.0999999999999994E-2</v>
      </c>
      <c r="T2923">
        <v>7.3999999999999996E-2</v>
      </c>
      <c r="U2923">
        <v>6.8000000000000005E-2</v>
      </c>
      <c r="V2923">
        <v>6.8000000000000005E-2</v>
      </c>
      <c r="W2923" t="s">
        <v>148</v>
      </c>
      <c r="X2923" t="s">
        <v>191</v>
      </c>
      <c r="Y2923" t="s">
        <v>89</v>
      </c>
      <c r="Z2923" t="s">
        <v>198</v>
      </c>
    </row>
    <row r="2924" spans="1:26" x14ac:dyDescent="0.25">
      <c r="A2924" s="147">
        <v>3276</v>
      </c>
      <c r="B2924" s="25">
        <v>43028</v>
      </c>
      <c r="C2924" t="s">
        <v>864</v>
      </c>
      <c r="D2924">
        <v>70</v>
      </c>
      <c r="E2924">
        <v>50</v>
      </c>
      <c r="F2924" t="s">
        <v>193</v>
      </c>
      <c r="G2924">
        <v>625212</v>
      </c>
      <c r="H2924">
        <v>13160</v>
      </c>
      <c r="I2924">
        <v>21.4</v>
      </c>
      <c r="J2924">
        <v>87.5</v>
      </c>
      <c r="K2924">
        <v>87.5</v>
      </c>
      <c r="L2924">
        <v>19.8</v>
      </c>
      <c r="M2924">
        <v>0.93522802379378711</v>
      </c>
      <c r="N2924">
        <v>5.0021000000000004</v>
      </c>
      <c r="O2924">
        <v>5.0349000000000004</v>
      </c>
      <c r="P2924">
        <v>0.61599999999999999</v>
      </c>
      <c r="Q2924">
        <v>0.63800000000000001</v>
      </c>
      <c r="R2924">
        <v>5.2112999999999996</v>
      </c>
      <c r="S2924">
        <v>6.4000000000000001E-2</v>
      </c>
      <c r="T2924">
        <v>6.6000000000000003E-2</v>
      </c>
      <c r="U2924">
        <v>6.0999999999999999E-2</v>
      </c>
      <c r="V2924">
        <v>6.0999999999999999E-2</v>
      </c>
      <c r="W2924" t="s">
        <v>148</v>
      </c>
      <c r="X2924" t="s">
        <v>191</v>
      </c>
      <c r="Y2924" t="s">
        <v>89</v>
      </c>
      <c r="Z2924" t="s">
        <v>198</v>
      </c>
    </row>
    <row r="2925" spans="1:26" x14ac:dyDescent="0.25">
      <c r="A2925" s="147">
        <v>3275</v>
      </c>
      <c r="B2925" s="25">
        <v>43028</v>
      </c>
      <c r="C2925" t="s">
        <v>863</v>
      </c>
      <c r="D2925">
        <v>70</v>
      </c>
      <c r="E2925">
        <v>50</v>
      </c>
      <c r="F2925" t="s">
        <v>187</v>
      </c>
      <c r="G2925">
        <v>916148</v>
      </c>
      <c r="H2925">
        <v>13160</v>
      </c>
      <c r="I2925">
        <v>36.1</v>
      </c>
      <c r="J2925">
        <v>87.5</v>
      </c>
      <c r="K2925">
        <v>87.5</v>
      </c>
      <c r="L2925">
        <v>33.6</v>
      </c>
      <c r="M2925">
        <v>0.85705632949727439</v>
      </c>
      <c r="N2925">
        <v>5.0317999999999996</v>
      </c>
      <c r="O2925">
        <v>5.0452000000000004</v>
      </c>
      <c r="P2925">
        <v>0.2</v>
      </c>
      <c r="Q2925">
        <v>0.26</v>
      </c>
      <c r="R2925">
        <v>5.2112999999999996</v>
      </c>
      <c r="S2925">
        <v>2.1000000000000001E-2</v>
      </c>
      <c r="T2925">
        <v>2.7E-2</v>
      </c>
      <c r="U2925">
        <v>2.1000000000000001E-2</v>
      </c>
      <c r="V2925">
        <v>2.1000000000000001E-2</v>
      </c>
      <c r="W2925" t="s">
        <v>148</v>
      </c>
      <c r="X2925" t="s">
        <v>191</v>
      </c>
      <c r="Y2925" t="s">
        <v>89</v>
      </c>
      <c r="Z2925" t="s">
        <v>207</v>
      </c>
    </row>
    <row r="2926" spans="1:26" x14ac:dyDescent="0.25">
      <c r="A2926" s="147">
        <v>3274</v>
      </c>
      <c r="B2926" s="25">
        <v>43028</v>
      </c>
      <c r="C2926" t="s">
        <v>238</v>
      </c>
      <c r="D2926">
        <v>70</v>
      </c>
      <c r="E2926">
        <v>50</v>
      </c>
      <c r="F2926" t="s">
        <v>187</v>
      </c>
      <c r="G2926">
        <v>916148</v>
      </c>
      <c r="H2926">
        <v>13160</v>
      </c>
      <c r="I2926">
        <v>36.4</v>
      </c>
      <c r="J2926">
        <v>88</v>
      </c>
      <c r="K2926">
        <v>88</v>
      </c>
      <c r="L2926">
        <v>33.9</v>
      </c>
      <c r="M2926">
        <v>0.8555018137847642</v>
      </c>
      <c r="N2926">
        <v>5.0720999999999998</v>
      </c>
      <c r="O2926">
        <v>5.0431999999999997</v>
      </c>
      <c r="P2926">
        <v>0.22500000000000001</v>
      </c>
      <c r="Q2926">
        <v>0.219</v>
      </c>
      <c r="R2926">
        <v>5.2112999999999996</v>
      </c>
      <c r="S2926">
        <v>2.3E-2</v>
      </c>
      <c r="T2926">
        <v>2.3E-2</v>
      </c>
      <c r="U2926">
        <v>0.02</v>
      </c>
      <c r="V2926">
        <v>0.02</v>
      </c>
      <c r="W2926" t="s">
        <v>148</v>
      </c>
      <c r="X2926" t="s">
        <v>191</v>
      </c>
      <c r="Y2926" t="s">
        <v>89</v>
      </c>
      <c r="Z2926" t="s">
        <v>207</v>
      </c>
    </row>
    <row r="2927" spans="1:26" x14ac:dyDescent="0.25">
      <c r="A2927" s="147">
        <v>3273</v>
      </c>
      <c r="B2927" s="25">
        <v>43028</v>
      </c>
      <c r="C2927" t="s">
        <v>620</v>
      </c>
      <c r="D2927">
        <v>70</v>
      </c>
      <c r="E2927">
        <v>50</v>
      </c>
      <c r="F2927" t="s">
        <v>193</v>
      </c>
      <c r="G2927">
        <v>625212</v>
      </c>
      <c r="H2927">
        <v>13160</v>
      </c>
      <c r="I2927">
        <v>21.3</v>
      </c>
      <c r="J2927">
        <v>88</v>
      </c>
      <c r="K2927">
        <v>88</v>
      </c>
      <c r="L2927">
        <v>19.7</v>
      </c>
      <c r="M2927">
        <v>0.93584656084656093</v>
      </c>
      <c r="N2927">
        <v>5.0041000000000002</v>
      </c>
      <c r="O2927">
        <v>5.0122999999999998</v>
      </c>
      <c r="P2927">
        <v>0.38900000000000001</v>
      </c>
      <c r="Q2927">
        <v>0.41199999999999998</v>
      </c>
      <c r="R2927">
        <v>5.2112999999999996</v>
      </c>
      <c r="S2927">
        <v>4.1000000000000002E-2</v>
      </c>
      <c r="T2927">
        <v>4.2999999999999997E-2</v>
      </c>
      <c r="U2927">
        <v>3.9E-2</v>
      </c>
      <c r="V2927">
        <v>3.9E-2</v>
      </c>
      <c r="W2927" t="s">
        <v>148</v>
      </c>
      <c r="X2927" t="s">
        <v>191</v>
      </c>
      <c r="Y2927" t="s">
        <v>89</v>
      </c>
      <c r="Z2927" t="s">
        <v>198</v>
      </c>
    </row>
    <row r="2928" spans="1:26" x14ac:dyDescent="0.25">
      <c r="A2928" s="147">
        <v>3272</v>
      </c>
      <c r="B2928" s="25">
        <v>43028</v>
      </c>
      <c r="C2928" t="s">
        <v>648</v>
      </c>
      <c r="D2928">
        <v>70</v>
      </c>
      <c r="E2928">
        <v>50</v>
      </c>
      <c r="F2928" t="s">
        <v>187</v>
      </c>
      <c r="G2928">
        <v>916148</v>
      </c>
      <c r="H2928">
        <v>13160</v>
      </c>
      <c r="I2928">
        <v>36.1</v>
      </c>
      <c r="J2928">
        <v>88</v>
      </c>
      <c r="K2928">
        <v>88</v>
      </c>
      <c r="L2928">
        <v>33.6</v>
      </c>
      <c r="M2928">
        <v>0.85705632949727439</v>
      </c>
      <c r="N2928">
        <v>5.0731999999999999</v>
      </c>
      <c r="O2928">
        <v>5.0471000000000004</v>
      </c>
      <c r="P2928">
        <v>0.28000000000000003</v>
      </c>
      <c r="Q2928">
        <v>0.21199999999999999</v>
      </c>
      <c r="R2928">
        <v>5.2112999999999996</v>
      </c>
      <c r="S2928">
        <v>2.9000000000000001E-2</v>
      </c>
      <c r="T2928">
        <v>2.1999999999999999E-2</v>
      </c>
      <c r="U2928">
        <v>2.1999999999999999E-2</v>
      </c>
      <c r="V2928">
        <v>2.1999999999999999E-2</v>
      </c>
      <c r="W2928" t="s">
        <v>148</v>
      </c>
      <c r="X2928" t="s">
        <v>191</v>
      </c>
      <c r="Y2928" t="s">
        <v>89</v>
      </c>
      <c r="Z2928" t="s">
        <v>207</v>
      </c>
    </row>
    <row r="2929" spans="1:26" x14ac:dyDescent="0.25">
      <c r="A2929" s="147">
        <v>3271</v>
      </c>
      <c r="B2929" s="25">
        <v>43028</v>
      </c>
      <c r="C2929" t="s">
        <v>259</v>
      </c>
      <c r="D2929">
        <v>66</v>
      </c>
      <c r="E2929">
        <v>72</v>
      </c>
      <c r="F2929" t="s">
        <v>193</v>
      </c>
      <c r="G2929">
        <v>625212</v>
      </c>
      <c r="H2929">
        <v>13160</v>
      </c>
      <c r="I2929">
        <v>21</v>
      </c>
      <c r="J2929">
        <v>90</v>
      </c>
      <c r="K2929">
        <v>90</v>
      </c>
      <c r="L2929">
        <v>19.3</v>
      </c>
      <c r="M2929">
        <v>0.93832891246684347</v>
      </c>
      <c r="N2929">
        <v>5.0381</v>
      </c>
      <c r="O2929">
        <v>5.0972</v>
      </c>
      <c r="P2929">
        <v>0.73</v>
      </c>
      <c r="Q2929">
        <v>0.75600000000000001</v>
      </c>
      <c r="R2929">
        <v>5.2112999999999996</v>
      </c>
      <c r="S2929">
        <v>7.5999999999999998E-2</v>
      </c>
      <c r="T2929">
        <v>7.6999999999999999E-2</v>
      </c>
      <c r="U2929">
        <v>7.1999999999999995E-2</v>
      </c>
      <c r="V2929">
        <v>7.1999999999999995E-2</v>
      </c>
      <c r="W2929" t="s">
        <v>148</v>
      </c>
      <c r="X2929" t="s">
        <v>191</v>
      </c>
      <c r="Y2929" t="s">
        <v>89</v>
      </c>
      <c r="Z2929" t="s">
        <v>198</v>
      </c>
    </row>
    <row r="2930" spans="1:26" x14ac:dyDescent="0.25">
      <c r="A2930" s="147">
        <v>3270</v>
      </c>
      <c r="B2930" s="25">
        <v>43027</v>
      </c>
      <c r="C2930" t="s">
        <v>306</v>
      </c>
      <c r="D2930">
        <v>63</v>
      </c>
      <c r="E2930">
        <v>69</v>
      </c>
      <c r="F2930" t="s">
        <v>194</v>
      </c>
      <c r="G2930">
        <v>916148</v>
      </c>
      <c r="H2930">
        <v>13160</v>
      </c>
      <c r="I2930">
        <v>33.700000000000003</v>
      </c>
      <c r="J2930">
        <v>81.5</v>
      </c>
      <c r="K2930">
        <v>81.5</v>
      </c>
      <c r="L2930">
        <v>31.8</v>
      </c>
      <c r="M2930">
        <v>0.86650336803429262</v>
      </c>
      <c r="N2930">
        <v>5.0126999999999997</v>
      </c>
      <c r="O2930">
        <v>5.0932000000000004</v>
      </c>
      <c r="P2930">
        <v>0.14499999999999999</v>
      </c>
      <c r="Q2930">
        <v>0.16500000000000001</v>
      </c>
      <c r="R2930">
        <v>5.2346000000000004</v>
      </c>
      <c r="S2930">
        <v>1.4999999999999999E-2</v>
      </c>
      <c r="T2930">
        <v>1.7000000000000001E-2</v>
      </c>
      <c r="U2930">
        <v>1.4E-2</v>
      </c>
      <c r="V2930">
        <v>1.4E-2</v>
      </c>
      <c r="W2930" t="s">
        <v>148</v>
      </c>
      <c r="X2930" t="s">
        <v>191</v>
      </c>
      <c r="Y2930" t="s">
        <v>89</v>
      </c>
      <c r="Z2930" t="s">
        <v>207</v>
      </c>
    </row>
    <row r="2931" spans="1:26" x14ac:dyDescent="0.25">
      <c r="A2931" s="147">
        <v>3269</v>
      </c>
      <c r="B2931" s="25">
        <v>43027</v>
      </c>
      <c r="C2931" t="s">
        <v>608</v>
      </c>
      <c r="D2931">
        <v>71</v>
      </c>
      <c r="E2931">
        <v>40</v>
      </c>
      <c r="F2931" t="s">
        <v>291</v>
      </c>
      <c r="G2931">
        <v>521333</v>
      </c>
      <c r="H2931">
        <v>13160</v>
      </c>
      <c r="I2931">
        <v>16.600000000000001</v>
      </c>
      <c r="J2931">
        <v>115</v>
      </c>
      <c r="K2931">
        <v>115</v>
      </c>
      <c r="L2931">
        <v>13.8</v>
      </c>
      <c r="M2931">
        <v>0.97384721266345486</v>
      </c>
      <c r="N2931">
        <v>1.895</v>
      </c>
      <c r="O2931">
        <v>1.9019999999999999</v>
      </c>
      <c r="P2931">
        <v>1.7849999999999999</v>
      </c>
      <c r="Q2931">
        <v>1.8049999999999999</v>
      </c>
      <c r="R2931">
        <v>5.2346000000000004</v>
      </c>
      <c r="S2931">
        <v>0.49299999999999999</v>
      </c>
      <c r="T2931">
        <v>0.497</v>
      </c>
      <c r="U2931">
        <v>0.48199999999999998</v>
      </c>
      <c r="V2931">
        <v>0.48199999999999998</v>
      </c>
      <c r="W2931">
        <v>0</v>
      </c>
      <c r="X2931" t="s">
        <v>188</v>
      </c>
      <c r="Y2931" t="s">
        <v>89</v>
      </c>
      <c r="Z2931" t="s">
        <v>198</v>
      </c>
    </row>
    <row r="2932" spans="1:26" x14ac:dyDescent="0.25">
      <c r="A2932" s="147">
        <v>3268</v>
      </c>
      <c r="B2932" s="25">
        <v>43027</v>
      </c>
      <c r="C2932" t="s">
        <v>862</v>
      </c>
      <c r="D2932">
        <v>71</v>
      </c>
      <c r="E2932">
        <v>40</v>
      </c>
      <c r="F2932" t="s">
        <v>291</v>
      </c>
      <c r="G2932">
        <v>521333</v>
      </c>
      <c r="H2932">
        <v>13160</v>
      </c>
      <c r="I2932">
        <v>16.600000000000001</v>
      </c>
      <c r="J2932">
        <v>115</v>
      </c>
      <c r="K2932">
        <v>115</v>
      </c>
      <c r="L2932">
        <v>13.8</v>
      </c>
      <c r="M2932">
        <v>0.97384721266345486</v>
      </c>
      <c r="N2932">
        <v>1.9450000000000001</v>
      </c>
      <c r="O2932">
        <v>1.9156</v>
      </c>
      <c r="P2932">
        <v>1.5549999999999999</v>
      </c>
      <c r="Q2932">
        <v>1.542</v>
      </c>
      <c r="R2932">
        <v>5.2346000000000004</v>
      </c>
      <c r="S2932">
        <v>0.41799999999999998</v>
      </c>
      <c r="T2932">
        <v>0.42099999999999999</v>
      </c>
      <c r="U2932">
        <v>0.40899999999999997</v>
      </c>
      <c r="V2932">
        <v>0.40899999999999997</v>
      </c>
      <c r="W2932">
        <v>0</v>
      </c>
      <c r="X2932" t="s">
        <v>188</v>
      </c>
      <c r="Y2932" t="s">
        <v>89</v>
      </c>
      <c r="Z2932" t="s">
        <v>198</v>
      </c>
    </row>
    <row r="2933" spans="1:26" x14ac:dyDescent="0.25">
      <c r="A2933" s="147">
        <v>3267</v>
      </c>
      <c r="B2933" s="25">
        <v>43027</v>
      </c>
      <c r="C2933" t="s">
        <v>533</v>
      </c>
      <c r="D2933">
        <v>71</v>
      </c>
      <c r="E2933">
        <v>40</v>
      </c>
      <c r="F2933" t="s">
        <v>291</v>
      </c>
      <c r="G2933">
        <v>521333</v>
      </c>
      <c r="H2933">
        <v>13160</v>
      </c>
      <c r="I2933">
        <v>16.600000000000001</v>
      </c>
      <c r="J2933">
        <v>115</v>
      </c>
      <c r="K2933">
        <v>115</v>
      </c>
      <c r="L2933">
        <v>13.8</v>
      </c>
      <c r="M2933">
        <v>0.97384721266345486</v>
      </c>
      <c r="N2933">
        <v>1.9854000000000001</v>
      </c>
      <c r="O2933">
        <v>1.9658</v>
      </c>
      <c r="P2933">
        <v>1.534</v>
      </c>
      <c r="Q2933">
        <v>1.54</v>
      </c>
      <c r="R2933">
        <v>5.2346000000000004</v>
      </c>
      <c r="S2933">
        <v>0.40400000000000003</v>
      </c>
      <c r="T2933">
        <v>0.41</v>
      </c>
      <c r="U2933">
        <v>0.39600000000000002</v>
      </c>
      <c r="V2933">
        <v>0.39600000000000002</v>
      </c>
      <c r="W2933">
        <v>0</v>
      </c>
      <c r="X2933" t="s">
        <v>188</v>
      </c>
      <c r="Y2933" t="s">
        <v>89</v>
      </c>
      <c r="Z2933" t="s">
        <v>198</v>
      </c>
    </row>
    <row r="2934" spans="1:26" x14ac:dyDescent="0.25">
      <c r="A2934" s="147">
        <v>3266</v>
      </c>
      <c r="B2934" s="25">
        <v>43027</v>
      </c>
      <c r="C2934" t="s">
        <v>861</v>
      </c>
      <c r="D2934">
        <v>71</v>
      </c>
      <c r="E2934">
        <v>40</v>
      </c>
      <c r="F2934" t="s">
        <v>291</v>
      </c>
      <c r="G2934">
        <v>521333</v>
      </c>
      <c r="H2934">
        <v>13160</v>
      </c>
      <c r="I2934">
        <v>16.600000000000001</v>
      </c>
      <c r="J2934">
        <v>115</v>
      </c>
      <c r="K2934">
        <v>115</v>
      </c>
      <c r="L2934">
        <v>13.8</v>
      </c>
      <c r="M2934">
        <v>0.97384721266345486</v>
      </c>
      <c r="N2934">
        <v>1.9862</v>
      </c>
      <c r="O2934">
        <v>1.9678</v>
      </c>
      <c r="P2934">
        <v>1.458</v>
      </c>
      <c r="Q2934">
        <v>1.4610000000000001</v>
      </c>
      <c r="R2934">
        <v>5.2346000000000004</v>
      </c>
      <c r="S2934">
        <v>0.38400000000000001</v>
      </c>
      <c r="T2934">
        <v>0.38900000000000001</v>
      </c>
      <c r="U2934">
        <v>0.376</v>
      </c>
      <c r="V2934">
        <v>0.376</v>
      </c>
      <c r="W2934">
        <v>0</v>
      </c>
      <c r="X2934" t="s">
        <v>188</v>
      </c>
      <c r="Y2934" t="s">
        <v>89</v>
      </c>
      <c r="Z2934" t="s">
        <v>198</v>
      </c>
    </row>
    <row r="2935" spans="1:26" x14ac:dyDescent="0.25">
      <c r="A2935" s="147">
        <v>3265</v>
      </c>
      <c r="B2935" s="25">
        <v>43027</v>
      </c>
      <c r="C2935" t="s">
        <v>860</v>
      </c>
      <c r="D2935">
        <v>71</v>
      </c>
      <c r="E2935">
        <v>40</v>
      </c>
      <c r="F2935" t="s">
        <v>291</v>
      </c>
      <c r="G2935">
        <v>521333</v>
      </c>
      <c r="H2935">
        <v>13160</v>
      </c>
      <c r="I2935">
        <v>16.600000000000001</v>
      </c>
      <c r="J2935">
        <v>115</v>
      </c>
      <c r="K2935">
        <v>115</v>
      </c>
      <c r="L2935">
        <v>13.8</v>
      </c>
      <c r="M2935">
        <v>0.97384721266345486</v>
      </c>
      <c r="N2935">
        <v>1.998</v>
      </c>
      <c r="O2935">
        <v>1.9975000000000001</v>
      </c>
      <c r="P2935">
        <v>1.58</v>
      </c>
      <c r="Q2935">
        <v>1.575</v>
      </c>
      <c r="R2935">
        <v>5.2346000000000004</v>
      </c>
      <c r="S2935">
        <v>0.41399999999999998</v>
      </c>
      <c r="T2935">
        <v>0.41299999999999998</v>
      </c>
      <c r="U2935">
        <v>0.40300000000000002</v>
      </c>
      <c r="V2935">
        <v>0.40300000000000002</v>
      </c>
      <c r="W2935">
        <v>0</v>
      </c>
      <c r="X2935" t="s">
        <v>188</v>
      </c>
      <c r="Y2935" t="s">
        <v>89</v>
      </c>
      <c r="Z2935" t="s">
        <v>198</v>
      </c>
    </row>
    <row r="2936" spans="1:26" x14ac:dyDescent="0.25">
      <c r="A2936" s="147">
        <v>3264</v>
      </c>
      <c r="B2936" s="25">
        <v>43026</v>
      </c>
      <c r="C2936" t="s">
        <v>812</v>
      </c>
      <c r="D2936">
        <v>70</v>
      </c>
      <c r="E2936">
        <v>50</v>
      </c>
      <c r="F2936" t="s">
        <v>291</v>
      </c>
      <c r="G2936">
        <v>521333</v>
      </c>
      <c r="H2936">
        <v>13160</v>
      </c>
      <c r="I2936">
        <v>16.600000000000001</v>
      </c>
      <c r="J2936">
        <v>115</v>
      </c>
      <c r="K2936">
        <v>115</v>
      </c>
      <c r="L2936">
        <v>13.8</v>
      </c>
      <c r="M2936">
        <v>0.97384721266345486</v>
      </c>
      <c r="N2936">
        <v>1.956</v>
      </c>
      <c r="O2936">
        <v>1.9870000000000001</v>
      </c>
      <c r="P2936">
        <v>1.1499999999999999</v>
      </c>
      <c r="Q2936">
        <v>1.1850000000000001</v>
      </c>
      <c r="R2936">
        <v>5.2347999999999999</v>
      </c>
      <c r="S2936">
        <v>0.308</v>
      </c>
      <c r="T2936">
        <v>0.312</v>
      </c>
      <c r="U2936">
        <v>0.30199999999999999</v>
      </c>
      <c r="V2936">
        <v>0.30199999999999999</v>
      </c>
      <c r="W2936">
        <v>0</v>
      </c>
      <c r="X2936" t="s">
        <v>188</v>
      </c>
      <c r="Y2936" t="s">
        <v>89</v>
      </c>
      <c r="Z2936" t="s">
        <v>198</v>
      </c>
    </row>
    <row r="2937" spans="1:26" x14ac:dyDescent="0.25">
      <c r="A2937" s="147">
        <v>3263</v>
      </c>
      <c r="B2937" s="25">
        <v>43026</v>
      </c>
      <c r="C2937" t="s">
        <v>859</v>
      </c>
      <c r="D2937">
        <v>70</v>
      </c>
      <c r="E2937">
        <v>50</v>
      </c>
      <c r="F2937" t="s">
        <v>291</v>
      </c>
      <c r="G2937">
        <v>521333</v>
      </c>
      <c r="H2937">
        <v>13160</v>
      </c>
      <c r="I2937">
        <v>16.600000000000001</v>
      </c>
      <c r="J2937">
        <v>115</v>
      </c>
      <c r="K2937">
        <v>115</v>
      </c>
      <c r="L2937">
        <v>13.8</v>
      </c>
      <c r="M2937">
        <v>0.97384721266345486</v>
      </c>
      <c r="N2937">
        <v>1.6588000000000001</v>
      </c>
      <c r="O2937">
        <v>1.7199</v>
      </c>
      <c r="P2937">
        <v>1.974</v>
      </c>
      <c r="Q2937">
        <v>2.069</v>
      </c>
      <c r="R2937">
        <v>5.2347999999999999</v>
      </c>
      <c r="S2937">
        <v>0.623</v>
      </c>
      <c r="T2937">
        <v>0.63</v>
      </c>
      <c r="U2937">
        <v>0.61</v>
      </c>
      <c r="V2937">
        <v>0.61</v>
      </c>
      <c r="W2937">
        <v>0</v>
      </c>
      <c r="X2937" t="s">
        <v>188</v>
      </c>
      <c r="Y2937" t="s">
        <v>89</v>
      </c>
      <c r="Z2937" t="s">
        <v>198</v>
      </c>
    </row>
    <row r="2938" spans="1:26" x14ac:dyDescent="0.25">
      <c r="A2938" s="147">
        <v>3262</v>
      </c>
      <c r="B2938" s="25">
        <v>43026</v>
      </c>
      <c r="C2938" t="s">
        <v>634</v>
      </c>
      <c r="D2938">
        <v>70</v>
      </c>
      <c r="E2938">
        <v>50</v>
      </c>
      <c r="F2938" t="s">
        <v>291</v>
      </c>
      <c r="G2938">
        <v>521333</v>
      </c>
      <c r="H2938">
        <v>13160</v>
      </c>
      <c r="I2938">
        <v>16.600000000000001</v>
      </c>
      <c r="J2938">
        <v>115</v>
      </c>
      <c r="K2938">
        <v>115</v>
      </c>
      <c r="L2938">
        <v>13.8</v>
      </c>
      <c r="M2938">
        <v>0.97384721266345486</v>
      </c>
      <c r="N2938">
        <v>1.6779999999999999</v>
      </c>
      <c r="O2938">
        <v>1.8523000000000001</v>
      </c>
      <c r="P2938">
        <v>1.5980000000000001</v>
      </c>
      <c r="Q2938">
        <v>1.8220000000000001</v>
      </c>
      <c r="R2938">
        <v>5.2347999999999999</v>
      </c>
      <c r="S2938">
        <v>0.499</v>
      </c>
      <c r="T2938">
        <v>0.51500000000000001</v>
      </c>
      <c r="U2938">
        <v>0.49399999999999999</v>
      </c>
      <c r="V2938">
        <v>0.49399999999999999</v>
      </c>
      <c r="W2938">
        <v>0</v>
      </c>
      <c r="X2938" t="s">
        <v>188</v>
      </c>
      <c r="Y2938" t="s">
        <v>89</v>
      </c>
      <c r="Z2938" t="s">
        <v>198</v>
      </c>
    </row>
    <row r="2939" spans="1:26" x14ac:dyDescent="0.25">
      <c r="A2939" s="147">
        <v>3261</v>
      </c>
      <c r="B2939" s="25">
        <v>43026</v>
      </c>
      <c r="C2939" t="s">
        <v>858</v>
      </c>
      <c r="D2939">
        <v>70</v>
      </c>
      <c r="E2939">
        <v>50</v>
      </c>
      <c r="F2939" t="s">
        <v>291</v>
      </c>
      <c r="G2939">
        <v>521333</v>
      </c>
      <c r="H2939">
        <v>13160</v>
      </c>
      <c r="I2939">
        <v>16.600000000000001</v>
      </c>
      <c r="J2939">
        <v>115</v>
      </c>
      <c r="K2939">
        <v>115</v>
      </c>
      <c r="L2939">
        <v>13.8</v>
      </c>
      <c r="M2939">
        <v>0.97384721266345486</v>
      </c>
      <c r="N2939">
        <v>2.1107999999999998</v>
      </c>
      <c r="O2939">
        <v>1.7422</v>
      </c>
      <c r="P2939">
        <v>1.7470000000000001</v>
      </c>
      <c r="Q2939">
        <v>1.5169999999999999</v>
      </c>
      <c r="R2939">
        <v>5.2347999999999999</v>
      </c>
      <c r="S2939">
        <v>0.433</v>
      </c>
      <c r="T2939">
        <v>0.45600000000000002</v>
      </c>
      <c r="U2939">
        <v>0.433</v>
      </c>
      <c r="V2939">
        <v>0.433</v>
      </c>
      <c r="W2939">
        <v>0</v>
      </c>
      <c r="X2939" t="s">
        <v>188</v>
      </c>
      <c r="Y2939" t="s">
        <v>89</v>
      </c>
      <c r="Z2939" t="s">
        <v>198</v>
      </c>
    </row>
    <row r="2940" spans="1:26" x14ac:dyDescent="0.25">
      <c r="A2940" s="147">
        <v>3260</v>
      </c>
      <c r="B2940" s="25">
        <v>43026</v>
      </c>
      <c r="C2940" t="s">
        <v>650</v>
      </c>
      <c r="D2940">
        <v>70</v>
      </c>
      <c r="E2940">
        <v>50</v>
      </c>
      <c r="F2940" t="s">
        <v>291</v>
      </c>
      <c r="G2940">
        <v>521333</v>
      </c>
      <c r="H2940">
        <v>13160</v>
      </c>
      <c r="I2940">
        <v>16.600000000000001</v>
      </c>
      <c r="J2940">
        <v>114</v>
      </c>
      <c r="K2940">
        <v>114</v>
      </c>
      <c r="L2940">
        <v>13.8</v>
      </c>
      <c r="M2940">
        <v>0.97384721266345486</v>
      </c>
      <c r="N2940">
        <v>1.7787999999999999</v>
      </c>
      <c r="O2940">
        <v>2.0406</v>
      </c>
      <c r="P2940">
        <v>1.456</v>
      </c>
      <c r="Q2940">
        <v>1.5880000000000001</v>
      </c>
      <c r="R2940">
        <v>5.2347999999999999</v>
      </c>
      <c r="S2940">
        <v>0.42799999999999999</v>
      </c>
      <c r="T2940">
        <v>0.40699999999999997</v>
      </c>
      <c r="U2940">
        <v>0.40699999999999997</v>
      </c>
      <c r="V2940">
        <v>0.40699999999999997</v>
      </c>
      <c r="W2940">
        <v>0</v>
      </c>
      <c r="X2940" t="s">
        <v>188</v>
      </c>
      <c r="Y2940" t="s">
        <v>89</v>
      </c>
      <c r="Z2940" t="s">
        <v>198</v>
      </c>
    </row>
    <row r="2941" spans="1:26" x14ac:dyDescent="0.25">
      <c r="A2941" s="147">
        <v>3259</v>
      </c>
      <c r="B2941" s="25">
        <v>43026</v>
      </c>
      <c r="C2941" t="s">
        <v>857</v>
      </c>
      <c r="D2941">
        <v>70</v>
      </c>
      <c r="E2941">
        <v>50</v>
      </c>
      <c r="F2941" t="s">
        <v>291</v>
      </c>
      <c r="G2941">
        <v>521333</v>
      </c>
      <c r="H2941">
        <v>13160</v>
      </c>
      <c r="I2941">
        <v>16.600000000000001</v>
      </c>
      <c r="J2941">
        <v>115</v>
      </c>
      <c r="K2941">
        <v>115</v>
      </c>
      <c r="L2941">
        <v>13.8</v>
      </c>
      <c r="M2941">
        <v>0.97384721266345486</v>
      </c>
      <c r="N2941">
        <v>2.0146999999999999</v>
      </c>
      <c r="O2941">
        <v>2.3540000000000001</v>
      </c>
      <c r="P2941">
        <v>1.5660000000000001</v>
      </c>
      <c r="Q2941">
        <v>1.728</v>
      </c>
      <c r="R2941">
        <v>5.2347999999999999</v>
      </c>
      <c r="S2941">
        <v>0.40699999999999997</v>
      </c>
      <c r="T2941">
        <v>0.38400000000000001</v>
      </c>
      <c r="U2941">
        <v>0.38500000000000001</v>
      </c>
      <c r="V2941">
        <v>0.38500000000000001</v>
      </c>
      <c r="W2941">
        <v>0</v>
      </c>
      <c r="X2941">
        <v>0</v>
      </c>
      <c r="Y2941" t="s">
        <v>89</v>
      </c>
      <c r="Z2941" t="s">
        <v>198</v>
      </c>
    </row>
    <row r="2942" spans="1:26" x14ac:dyDescent="0.25">
      <c r="A2942" s="147">
        <v>3258</v>
      </c>
      <c r="B2942" s="25">
        <v>43026</v>
      </c>
      <c r="C2942" t="s">
        <v>856</v>
      </c>
      <c r="D2942">
        <v>70</v>
      </c>
      <c r="E2942">
        <v>50</v>
      </c>
      <c r="F2942" t="s">
        <v>291</v>
      </c>
      <c r="G2942">
        <v>521333</v>
      </c>
      <c r="H2942">
        <v>13160</v>
      </c>
      <c r="I2942">
        <v>16.600000000000001</v>
      </c>
      <c r="J2942">
        <v>115</v>
      </c>
      <c r="K2942">
        <v>115</v>
      </c>
      <c r="L2942">
        <v>13.8</v>
      </c>
      <c r="M2942">
        <v>0.97384721266345486</v>
      </c>
      <c r="N2942">
        <v>1.8564000000000001</v>
      </c>
      <c r="O2942">
        <v>1.9967999999999999</v>
      </c>
      <c r="P2942">
        <v>1.569</v>
      </c>
      <c r="Q2942">
        <v>1.748</v>
      </c>
      <c r="R2942">
        <v>5.2347999999999999</v>
      </c>
      <c r="S2942">
        <v>0.442</v>
      </c>
      <c r="T2942">
        <v>0.45800000000000002</v>
      </c>
      <c r="U2942">
        <v>0.438</v>
      </c>
      <c r="V2942">
        <v>0.438</v>
      </c>
      <c r="W2942">
        <v>0</v>
      </c>
      <c r="X2942" t="s">
        <v>188</v>
      </c>
      <c r="Y2942" t="s">
        <v>89</v>
      </c>
      <c r="Z2942" t="s">
        <v>198</v>
      </c>
    </row>
    <row r="2943" spans="1:26" x14ac:dyDescent="0.25">
      <c r="A2943" s="147">
        <v>3257</v>
      </c>
      <c r="B2943" s="25">
        <v>43026</v>
      </c>
      <c r="C2943" t="s">
        <v>219</v>
      </c>
      <c r="D2943">
        <v>70</v>
      </c>
      <c r="E2943">
        <v>50</v>
      </c>
      <c r="F2943" t="s">
        <v>187</v>
      </c>
      <c r="G2943">
        <v>916148</v>
      </c>
      <c r="H2943">
        <v>13160</v>
      </c>
      <c r="I2943">
        <v>35.799999999999997</v>
      </c>
      <c r="J2943">
        <v>84</v>
      </c>
      <c r="K2943">
        <v>84</v>
      </c>
      <c r="L2943">
        <v>33.6</v>
      </c>
      <c r="M2943">
        <v>0.85705632949727439</v>
      </c>
      <c r="N2943">
        <v>4.7751000000000001</v>
      </c>
      <c r="O2943">
        <v>4.6898999999999997</v>
      </c>
      <c r="P2943">
        <v>0.14699999999999999</v>
      </c>
      <c r="Q2943">
        <v>0.187</v>
      </c>
      <c r="R2943">
        <v>5.2347999999999999</v>
      </c>
      <c r="S2943">
        <v>1.6E-2</v>
      </c>
      <c r="T2943">
        <v>2.1000000000000001E-2</v>
      </c>
      <c r="U2943">
        <v>1.6E-2</v>
      </c>
      <c r="V2943">
        <v>1.6E-2</v>
      </c>
      <c r="W2943">
        <v>0</v>
      </c>
      <c r="X2943" t="s">
        <v>188</v>
      </c>
      <c r="Y2943" t="s">
        <v>89</v>
      </c>
      <c r="Z2943" t="s">
        <v>207</v>
      </c>
    </row>
    <row r="2944" spans="1:26" x14ac:dyDescent="0.25">
      <c r="A2944" s="147">
        <v>3256</v>
      </c>
      <c r="B2944" s="25">
        <v>43026</v>
      </c>
      <c r="C2944" t="s">
        <v>696</v>
      </c>
      <c r="D2944">
        <v>70</v>
      </c>
      <c r="E2944">
        <v>50</v>
      </c>
      <c r="F2944" t="s">
        <v>187</v>
      </c>
      <c r="G2944">
        <v>916148</v>
      </c>
      <c r="H2944">
        <v>13160</v>
      </c>
      <c r="I2944">
        <v>35.6</v>
      </c>
      <c r="J2944">
        <v>82</v>
      </c>
      <c r="K2944">
        <v>82</v>
      </c>
      <c r="L2944">
        <v>33.6</v>
      </c>
      <c r="M2944">
        <v>0.85705632949727439</v>
      </c>
      <c r="N2944">
        <v>4.3699000000000003</v>
      </c>
      <c r="O2944">
        <v>4.5876999999999999</v>
      </c>
      <c r="P2944">
        <v>0.17399999999999999</v>
      </c>
      <c r="Q2944">
        <v>0.20499999999999999</v>
      </c>
      <c r="R2944">
        <v>5.2347999999999999</v>
      </c>
      <c r="S2944">
        <v>2.1000000000000001E-2</v>
      </c>
      <c r="T2944">
        <v>2.3E-2</v>
      </c>
      <c r="U2944">
        <v>1.9E-2</v>
      </c>
      <c r="V2944">
        <v>1.9E-2</v>
      </c>
      <c r="W2944">
        <v>0</v>
      </c>
      <c r="X2944" t="s">
        <v>188</v>
      </c>
      <c r="Y2944" t="s">
        <v>89</v>
      </c>
      <c r="Z2944" t="s">
        <v>207</v>
      </c>
    </row>
    <row r="2945" spans="1:26" x14ac:dyDescent="0.25">
      <c r="A2945" s="147">
        <v>3255</v>
      </c>
      <c r="B2945" s="25">
        <v>43026</v>
      </c>
      <c r="C2945" t="s">
        <v>304</v>
      </c>
      <c r="D2945">
        <v>70</v>
      </c>
      <c r="E2945">
        <v>50</v>
      </c>
      <c r="F2945" t="s">
        <v>187</v>
      </c>
      <c r="G2945">
        <v>916148</v>
      </c>
      <c r="H2945">
        <v>13160</v>
      </c>
      <c r="I2945">
        <v>35.5</v>
      </c>
      <c r="J2945">
        <v>83</v>
      </c>
      <c r="K2945">
        <v>83</v>
      </c>
      <c r="L2945">
        <v>33.4</v>
      </c>
      <c r="M2945">
        <v>0.85809581564584592</v>
      </c>
      <c r="N2945">
        <v>4.7758000000000003</v>
      </c>
      <c r="O2945">
        <v>4.9621000000000004</v>
      </c>
      <c r="P2945">
        <v>0.26800000000000002</v>
      </c>
      <c r="Q2945">
        <v>0.19900000000000001</v>
      </c>
      <c r="R2945">
        <v>5.2347999999999999</v>
      </c>
      <c r="S2945">
        <v>2.9000000000000001E-2</v>
      </c>
      <c r="T2945">
        <v>2.1000000000000001E-2</v>
      </c>
      <c r="U2945">
        <v>2.1000000000000001E-2</v>
      </c>
      <c r="V2945">
        <v>2.1000000000000001E-2</v>
      </c>
      <c r="W2945">
        <v>0</v>
      </c>
      <c r="X2945" t="s">
        <v>188</v>
      </c>
      <c r="Y2945" t="s">
        <v>89</v>
      </c>
      <c r="Z2945" t="s">
        <v>207</v>
      </c>
    </row>
    <row r="2946" spans="1:26" x14ac:dyDescent="0.25">
      <c r="A2946" s="147">
        <v>3254</v>
      </c>
      <c r="B2946" s="25">
        <v>43026</v>
      </c>
      <c r="C2946" t="s">
        <v>350</v>
      </c>
      <c r="D2946">
        <v>70</v>
      </c>
      <c r="E2946">
        <v>50</v>
      </c>
      <c r="F2946" t="s">
        <v>193</v>
      </c>
      <c r="G2946">
        <v>625212</v>
      </c>
      <c r="H2946">
        <v>13160</v>
      </c>
      <c r="I2946">
        <v>21.3</v>
      </c>
      <c r="J2946">
        <v>84</v>
      </c>
      <c r="K2946">
        <v>84</v>
      </c>
      <c r="L2946">
        <v>19.600000000000001</v>
      </c>
      <c r="M2946">
        <v>0.93646591661151557</v>
      </c>
      <c r="N2946">
        <v>4.6527000000000003</v>
      </c>
      <c r="O2946">
        <v>4.8795999999999999</v>
      </c>
      <c r="P2946">
        <v>0.44500000000000001</v>
      </c>
      <c r="Q2946">
        <v>0.50800000000000001</v>
      </c>
      <c r="R2946">
        <v>5.2347999999999999</v>
      </c>
      <c r="S2946">
        <v>0.05</v>
      </c>
      <c r="T2946">
        <v>5.3999999999999999E-2</v>
      </c>
      <c r="U2946">
        <v>4.9000000000000002E-2</v>
      </c>
      <c r="V2946">
        <v>4.9000000000000002E-2</v>
      </c>
      <c r="W2946">
        <v>0</v>
      </c>
      <c r="X2946" t="s">
        <v>188</v>
      </c>
      <c r="Y2946" t="s">
        <v>89</v>
      </c>
      <c r="Z2946" t="s">
        <v>207</v>
      </c>
    </row>
    <row r="2947" spans="1:26" x14ac:dyDescent="0.25">
      <c r="A2947" s="147">
        <v>3253</v>
      </c>
      <c r="B2947" s="25">
        <v>43026</v>
      </c>
      <c r="C2947" t="s">
        <v>855</v>
      </c>
      <c r="D2947">
        <v>70</v>
      </c>
      <c r="E2947">
        <v>50</v>
      </c>
      <c r="F2947" t="s">
        <v>193</v>
      </c>
      <c r="G2947">
        <v>625212</v>
      </c>
      <c r="H2947">
        <v>13160</v>
      </c>
      <c r="I2947">
        <v>21.3</v>
      </c>
      <c r="J2947">
        <v>84</v>
      </c>
      <c r="K2947">
        <v>84</v>
      </c>
      <c r="L2947">
        <v>19.600000000000001</v>
      </c>
      <c r="M2947">
        <v>0.93646591661151557</v>
      </c>
      <c r="N2947">
        <v>4.2899000000000003</v>
      </c>
      <c r="O2947">
        <v>5.1139999999999999</v>
      </c>
      <c r="P2947">
        <v>0.34699999999999998</v>
      </c>
      <c r="Q2947">
        <v>0.4</v>
      </c>
      <c r="R2947">
        <v>5.2347999999999999</v>
      </c>
      <c r="S2947">
        <v>4.2000000000000003E-2</v>
      </c>
      <c r="T2947">
        <v>4.1000000000000002E-2</v>
      </c>
      <c r="U2947">
        <v>3.9E-2</v>
      </c>
      <c r="V2947">
        <v>3.9E-2</v>
      </c>
      <c r="W2947">
        <v>0</v>
      </c>
      <c r="X2947" t="s">
        <v>188</v>
      </c>
      <c r="Y2947" t="s">
        <v>89</v>
      </c>
      <c r="Z2947" t="s">
        <v>207</v>
      </c>
    </row>
    <row r="2948" spans="1:26" x14ac:dyDescent="0.25">
      <c r="A2948" s="147">
        <v>3252</v>
      </c>
      <c r="B2948" s="25">
        <v>43026</v>
      </c>
      <c r="C2948" t="s">
        <v>854</v>
      </c>
      <c r="D2948">
        <v>70</v>
      </c>
      <c r="E2948">
        <v>50</v>
      </c>
      <c r="F2948" t="s">
        <v>193</v>
      </c>
      <c r="G2948">
        <v>625212</v>
      </c>
      <c r="H2948">
        <v>13160</v>
      </c>
      <c r="I2948">
        <v>21.4</v>
      </c>
      <c r="J2948">
        <v>83</v>
      </c>
      <c r="K2948">
        <v>83</v>
      </c>
      <c r="L2948">
        <v>19.7</v>
      </c>
      <c r="M2948">
        <v>0.93584656084656093</v>
      </c>
      <c r="N2948">
        <v>4.8853999999999997</v>
      </c>
      <c r="O2948">
        <v>4.9602000000000004</v>
      </c>
      <c r="P2948">
        <v>0.42799999999999999</v>
      </c>
      <c r="Q2948">
        <v>0.47499999999999998</v>
      </c>
      <c r="R2948">
        <v>5.2347999999999999</v>
      </c>
      <c r="S2948">
        <v>4.5999999999999999E-2</v>
      </c>
      <c r="T2948">
        <v>0.05</v>
      </c>
      <c r="U2948">
        <v>4.4999999999999998E-2</v>
      </c>
      <c r="V2948">
        <v>4.4999999999999998E-2</v>
      </c>
      <c r="W2948">
        <v>0</v>
      </c>
      <c r="X2948" t="s">
        <v>188</v>
      </c>
      <c r="Y2948" t="s">
        <v>89</v>
      </c>
      <c r="Z2948" t="s">
        <v>207</v>
      </c>
    </row>
    <row r="2949" spans="1:26" x14ac:dyDescent="0.25">
      <c r="A2949" s="147">
        <v>3251</v>
      </c>
      <c r="B2949" s="25">
        <v>43026</v>
      </c>
      <c r="C2949" t="s">
        <v>645</v>
      </c>
      <c r="D2949">
        <v>70</v>
      </c>
      <c r="E2949">
        <v>50</v>
      </c>
      <c r="F2949" t="s">
        <v>193</v>
      </c>
      <c r="G2949">
        <v>625212</v>
      </c>
      <c r="H2949">
        <v>13160</v>
      </c>
      <c r="I2949">
        <v>21.5</v>
      </c>
      <c r="J2949">
        <v>84</v>
      </c>
      <c r="K2949">
        <v>84</v>
      </c>
      <c r="L2949">
        <v>19.8</v>
      </c>
      <c r="M2949">
        <v>0.93522802379378711</v>
      </c>
      <c r="N2949">
        <v>5.0144000000000002</v>
      </c>
      <c r="O2949">
        <v>4.7214</v>
      </c>
      <c r="P2949">
        <v>0.38200000000000001</v>
      </c>
      <c r="Q2949">
        <v>0.4</v>
      </c>
      <c r="R2949">
        <v>5.2347999999999999</v>
      </c>
      <c r="S2949">
        <v>0.04</v>
      </c>
      <c r="T2949">
        <v>4.3999999999999997E-2</v>
      </c>
      <c r="U2949">
        <v>3.9E-2</v>
      </c>
      <c r="V2949">
        <v>3.9E-2</v>
      </c>
      <c r="W2949">
        <v>0</v>
      </c>
      <c r="X2949" t="s">
        <v>188</v>
      </c>
      <c r="Y2949" t="s">
        <v>89</v>
      </c>
      <c r="Z2949" t="s">
        <v>207</v>
      </c>
    </row>
    <row r="2950" spans="1:26" x14ac:dyDescent="0.25">
      <c r="A2950" s="147">
        <v>3250</v>
      </c>
      <c r="B2950" s="25">
        <v>43026</v>
      </c>
      <c r="C2950" t="s">
        <v>387</v>
      </c>
      <c r="D2950">
        <v>70</v>
      </c>
      <c r="E2950">
        <v>50</v>
      </c>
      <c r="F2950" t="s">
        <v>193</v>
      </c>
      <c r="G2950">
        <v>625212</v>
      </c>
      <c r="H2950">
        <v>13160</v>
      </c>
      <c r="I2950">
        <v>21.5</v>
      </c>
      <c r="J2950">
        <v>84</v>
      </c>
      <c r="K2950">
        <v>84</v>
      </c>
      <c r="L2950">
        <v>19.8</v>
      </c>
      <c r="M2950">
        <v>0.93522802379378711</v>
      </c>
      <c r="N2950">
        <v>4.7488000000000001</v>
      </c>
      <c r="O2950">
        <v>4.9630999999999998</v>
      </c>
      <c r="P2950">
        <v>0.39500000000000002</v>
      </c>
      <c r="Q2950">
        <v>0.40100000000000002</v>
      </c>
      <c r="R2950">
        <v>5.2347999999999999</v>
      </c>
      <c r="S2950">
        <v>4.3999999999999997E-2</v>
      </c>
      <c r="T2950">
        <v>4.2000000000000003E-2</v>
      </c>
      <c r="U2950">
        <v>0.04</v>
      </c>
      <c r="V2950">
        <v>0.04</v>
      </c>
      <c r="W2950">
        <v>0</v>
      </c>
      <c r="X2950" t="s">
        <v>188</v>
      </c>
      <c r="Y2950" t="s">
        <v>89</v>
      </c>
      <c r="Z2950" t="s">
        <v>207</v>
      </c>
    </row>
    <row r="2951" spans="1:26" x14ac:dyDescent="0.25">
      <c r="A2951" s="147">
        <v>3249</v>
      </c>
      <c r="B2951" s="25">
        <v>43025</v>
      </c>
      <c r="C2951" t="s">
        <v>853</v>
      </c>
      <c r="D2951">
        <v>68.2</v>
      </c>
      <c r="E2951">
        <v>56</v>
      </c>
      <c r="F2951" t="s">
        <v>291</v>
      </c>
      <c r="G2951">
        <v>521333</v>
      </c>
      <c r="H2951">
        <v>13160</v>
      </c>
      <c r="I2951">
        <v>16.600000000000001</v>
      </c>
      <c r="J2951">
        <v>114</v>
      </c>
      <c r="K2951">
        <v>114</v>
      </c>
      <c r="L2951">
        <v>13.8</v>
      </c>
      <c r="M2951">
        <v>0.97384721266345486</v>
      </c>
      <c r="N2951">
        <v>1.7709999999999999</v>
      </c>
      <c r="O2951">
        <v>2.2507999999999999</v>
      </c>
      <c r="P2951">
        <v>1.3440000000000001</v>
      </c>
      <c r="Q2951">
        <v>1.6180000000000001</v>
      </c>
      <c r="R2951">
        <v>5.2439</v>
      </c>
      <c r="S2951">
        <v>0.39800000000000002</v>
      </c>
      <c r="T2951">
        <v>0.377</v>
      </c>
      <c r="U2951">
        <v>0.377</v>
      </c>
      <c r="V2951">
        <v>0.377</v>
      </c>
      <c r="W2951">
        <v>0</v>
      </c>
      <c r="X2951" t="s">
        <v>188</v>
      </c>
      <c r="Y2951" t="s">
        <v>89</v>
      </c>
      <c r="Z2951" t="s">
        <v>198</v>
      </c>
    </row>
    <row r="2952" spans="1:26" x14ac:dyDescent="0.25">
      <c r="A2952" s="147">
        <v>3248</v>
      </c>
      <c r="B2952" s="25">
        <v>43025</v>
      </c>
      <c r="C2952" t="s">
        <v>852</v>
      </c>
      <c r="D2952">
        <v>68</v>
      </c>
      <c r="E2952">
        <v>52</v>
      </c>
      <c r="F2952" t="s">
        <v>291</v>
      </c>
      <c r="G2952">
        <v>521333</v>
      </c>
      <c r="H2952">
        <v>13160</v>
      </c>
      <c r="I2952">
        <v>16.600000000000001</v>
      </c>
      <c r="J2952">
        <v>115</v>
      </c>
      <c r="K2952">
        <v>115</v>
      </c>
      <c r="L2952">
        <v>13.8</v>
      </c>
      <c r="M2952">
        <v>0.97384721266345486</v>
      </c>
      <c r="N2952">
        <v>1.8809</v>
      </c>
      <c r="O2952">
        <v>2.0566</v>
      </c>
      <c r="P2952">
        <v>1.522</v>
      </c>
      <c r="Q2952">
        <v>1.6040000000000001</v>
      </c>
      <c r="R2952">
        <v>5.2439</v>
      </c>
      <c r="S2952">
        <v>0.42399999999999999</v>
      </c>
      <c r="T2952">
        <v>0.40899999999999997</v>
      </c>
      <c r="U2952">
        <v>0.40600000000000003</v>
      </c>
      <c r="V2952">
        <v>0.40600000000000003</v>
      </c>
      <c r="W2952">
        <v>0</v>
      </c>
      <c r="X2952" t="s">
        <v>188</v>
      </c>
      <c r="Y2952" t="s">
        <v>89</v>
      </c>
      <c r="Z2952" t="s">
        <v>198</v>
      </c>
    </row>
    <row r="2953" spans="1:26" x14ac:dyDescent="0.25">
      <c r="A2953" s="147">
        <v>3247</v>
      </c>
      <c r="B2953" s="25">
        <v>43025</v>
      </c>
      <c r="C2953" t="s">
        <v>426</v>
      </c>
      <c r="D2953">
        <v>0</v>
      </c>
      <c r="E2953">
        <v>0</v>
      </c>
      <c r="F2953" t="s">
        <v>291</v>
      </c>
      <c r="G2953">
        <v>521333</v>
      </c>
      <c r="H2953">
        <v>13160</v>
      </c>
      <c r="I2953">
        <v>16.600000000000001</v>
      </c>
      <c r="J2953">
        <v>115</v>
      </c>
      <c r="K2953">
        <v>115</v>
      </c>
      <c r="L2953">
        <v>13.8</v>
      </c>
      <c r="M2953">
        <v>0.97384721266345486</v>
      </c>
      <c r="N2953">
        <v>1.6855</v>
      </c>
      <c r="O2953">
        <v>2.109</v>
      </c>
      <c r="P2953">
        <v>1.347</v>
      </c>
      <c r="Q2953">
        <v>1.5980000000000001</v>
      </c>
      <c r="R2953">
        <v>5.2439</v>
      </c>
      <c r="S2953">
        <v>0.41899999999999998</v>
      </c>
      <c r="T2953">
        <v>0.39700000000000002</v>
      </c>
      <c r="U2953">
        <v>0.39700000000000002</v>
      </c>
      <c r="V2953">
        <v>0.39700000000000002</v>
      </c>
      <c r="W2953">
        <v>0</v>
      </c>
      <c r="X2953" t="s">
        <v>188</v>
      </c>
      <c r="Y2953" t="s">
        <v>89</v>
      </c>
      <c r="Z2953" t="s">
        <v>198</v>
      </c>
    </row>
    <row r="2954" spans="1:26" x14ac:dyDescent="0.25">
      <c r="A2954" s="147">
        <v>3246</v>
      </c>
      <c r="B2954" s="25">
        <v>43025</v>
      </c>
      <c r="C2954" t="s">
        <v>841</v>
      </c>
      <c r="D2954">
        <v>68.2</v>
      </c>
      <c r="E2954">
        <v>56</v>
      </c>
      <c r="F2954" t="s">
        <v>187</v>
      </c>
      <c r="G2954">
        <v>916148</v>
      </c>
      <c r="H2954">
        <v>13160</v>
      </c>
      <c r="I2954">
        <v>35.799999999999997</v>
      </c>
      <c r="J2954">
        <v>87</v>
      </c>
      <c r="K2954">
        <v>87</v>
      </c>
      <c r="L2954">
        <v>33.4</v>
      </c>
      <c r="M2954">
        <v>0.85809581564584592</v>
      </c>
      <c r="N2954">
        <v>4.6867000000000001</v>
      </c>
      <c r="O2954">
        <v>5.1040000000000001</v>
      </c>
      <c r="P2954">
        <v>0.29899999999999999</v>
      </c>
      <c r="Q2954">
        <v>0.33</v>
      </c>
      <c r="R2954">
        <v>5.2439</v>
      </c>
      <c r="S2954">
        <v>3.3000000000000002E-2</v>
      </c>
      <c r="T2954">
        <v>3.4000000000000002E-2</v>
      </c>
      <c r="U2954">
        <v>2.9000000000000001E-2</v>
      </c>
      <c r="V2954">
        <v>2.9000000000000001E-2</v>
      </c>
      <c r="W2954">
        <v>0</v>
      </c>
      <c r="X2954" t="s">
        <v>188</v>
      </c>
      <c r="Y2954" t="s">
        <v>89</v>
      </c>
      <c r="Z2954" t="s">
        <v>207</v>
      </c>
    </row>
    <row r="2955" spans="1:26" x14ac:dyDescent="0.25">
      <c r="A2955" s="147">
        <v>3245</v>
      </c>
      <c r="B2955" s="25">
        <v>43025</v>
      </c>
      <c r="C2955" t="s">
        <v>851</v>
      </c>
      <c r="D2955">
        <v>68</v>
      </c>
      <c r="E2955">
        <v>50</v>
      </c>
      <c r="F2955" t="s">
        <v>291</v>
      </c>
      <c r="G2955">
        <v>521333</v>
      </c>
      <c r="H2955">
        <v>13160</v>
      </c>
      <c r="I2955">
        <v>16.7</v>
      </c>
      <c r="J2955">
        <v>115</v>
      </c>
      <c r="K2955">
        <v>115</v>
      </c>
      <c r="L2955">
        <v>13.8</v>
      </c>
      <c r="M2955">
        <v>0.97384721266345486</v>
      </c>
      <c r="N2955">
        <v>1.7717000000000001</v>
      </c>
      <c r="O2955">
        <v>1.6992</v>
      </c>
      <c r="P2955">
        <v>1.514</v>
      </c>
      <c r="Q2955">
        <v>1.478</v>
      </c>
      <c r="R2955">
        <v>5.2439</v>
      </c>
      <c r="S2955">
        <v>0.44800000000000001</v>
      </c>
      <c r="T2955">
        <v>0.45600000000000002</v>
      </c>
      <c r="U2955">
        <v>0.44</v>
      </c>
      <c r="V2955">
        <v>0.44</v>
      </c>
      <c r="W2955">
        <v>0</v>
      </c>
      <c r="X2955" t="s">
        <v>188</v>
      </c>
      <c r="Y2955" t="s">
        <v>89</v>
      </c>
      <c r="Z2955" t="s">
        <v>198</v>
      </c>
    </row>
    <row r="2956" spans="1:26" x14ac:dyDescent="0.25">
      <c r="A2956" s="147">
        <v>3244</v>
      </c>
      <c r="B2956" s="25">
        <v>43025</v>
      </c>
      <c r="C2956" t="s">
        <v>477</v>
      </c>
      <c r="D2956">
        <v>68</v>
      </c>
      <c r="E2956">
        <v>52</v>
      </c>
      <c r="F2956" t="s">
        <v>291</v>
      </c>
      <c r="G2956">
        <v>521333</v>
      </c>
      <c r="H2956">
        <v>13160</v>
      </c>
      <c r="I2956">
        <v>16.7</v>
      </c>
      <c r="J2956">
        <v>115</v>
      </c>
      <c r="K2956">
        <v>115</v>
      </c>
      <c r="L2956">
        <v>13.8</v>
      </c>
      <c r="M2956">
        <v>0.97384721266345486</v>
      </c>
      <c r="N2956">
        <v>1.9025000000000001</v>
      </c>
      <c r="O2956">
        <v>1.8744000000000001</v>
      </c>
      <c r="P2956">
        <v>1.61</v>
      </c>
      <c r="Q2956">
        <v>1.5680000000000001</v>
      </c>
      <c r="R2956">
        <v>5.2439</v>
      </c>
      <c r="S2956">
        <v>0.44400000000000001</v>
      </c>
      <c r="T2956">
        <v>0.439</v>
      </c>
      <c r="U2956">
        <v>0.43</v>
      </c>
      <c r="V2956">
        <v>0.43</v>
      </c>
      <c r="W2956">
        <v>0</v>
      </c>
      <c r="X2956" t="s">
        <v>188</v>
      </c>
      <c r="Y2956" t="s">
        <v>89</v>
      </c>
      <c r="Z2956" t="s">
        <v>198</v>
      </c>
    </row>
    <row r="2957" spans="1:26" x14ac:dyDescent="0.25">
      <c r="A2957" s="147">
        <v>3243</v>
      </c>
      <c r="B2957" s="25">
        <v>43025</v>
      </c>
      <c r="C2957" t="s">
        <v>537</v>
      </c>
      <c r="D2957">
        <v>68</v>
      </c>
      <c r="E2957">
        <v>50</v>
      </c>
      <c r="F2957" t="s">
        <v>291</v>
      </c>
      <c r="G2957">
        <v>521333</v>
      </c>
      <c r="H2957">
        <v>13160</v>
      </c>
      <c r="I2957">
        <v>16.600000000000001</v>
      </c>
      <c r="J2957">
        <v>115</v>
      </c>
      <c r="K2957">
        <v>115</v>
      </c>
      <c r="L2957">
        <v>13.8</v>
      </c>
      <c r="M2957">
        <v>0.97384721266345486</v>
      </c>
      <c r="N2957">
        <v>1.9681999999999999</v>
      </c>
      <c r="O2957">
        <v>1.8544</v>
      </c>
      <c r="P2957">
        <v>1.704</v>
      </c>
      <c r="Q2957">
        <v>1.6279999999999999</v>
      </c>
      <c r="R2957">
        <v>5.2439</v>
      </c>
      <c r="S2957">
        <v>0.45400000000000001</v>
      </c>
      <c r="T2957">
        <v>0.46</v>
      </c>
      <c r="U2957">
        <v>0.44500000000000001</v>
      </c>
      <c r="V2957">
        <v>0.44500000000000001</v>
      </c>
      <c r="W2957">
        <v>0</v>
      </c>
      <c r="X2957" t="s">
        <v>188</v>
      </c>
      <c r="Y2957" t="s">
        <v>89</v>
      </c>
      <c r="Z2957" t="s">
        <v>198</v>
      </c>
    </row>
    <row r="2958" spans="1:26" x14ac:dyDescent="0.25">
      <c r="A2958" s="147">
        <v>3242</v>
      </c>
      <c r="B2958" s="25">
        <v>43025</v>
      </c>
      <c r="C2958" t="s">
        <v>850</v>
      </c>
      <c r="D2958">
        <v>68.2</v>
      </c>
      <c r="E2958">
        <v>56</v>
      </c>
      <c r="F2958" t="s">
        <v>187</v>
      </c>
      <c r="G2958">
        <v>916148</v>
      </c>
      <c r="H2958">
        <v>13160</v>
      </c>
      <c r="I2958">
        <v>35.700000000000003</v>
      </c>
      <c r="J2958">
        <v>81</v>
      </c>
      <c r="K2958">
        <v>81</v>
      </c>
      <c r="L2958">
        <v>33.799999999999997</v>
      </c>
      <c r="M2958">
        <v>0.85601935874168178</v>
      </c>
      <c r="N2958">
        <v>5.1147</v>
      </c>
      <c r="O2958">
        <v>4.9907000000000004</v>
      </c>
      <c r="P2958">
        <v>0.41099999999999998</v>
      </c>
      <c r="Q2958">
        <v>0.30399999999999999</v>
      </c>
      <c r="R2958">
        <v>5.2439</v>
      </c>
      <c r="S2958">
        <v>4.2000000000000003E-2</v>
      </c>
      <c r="T2958">
        <v>3.2000000000000001E-2</v>
      </c>
      <c r="U2958">
        <v>3.2000000000000001E-2</v>
      </c>
      <c r="V2958">
        <v>3.2000000000000001E-2</v>
      </c>
      <c r="W2958">
        <v>0</v>
      </c>
      <c r="X2958" t="s">
        <v>188</v>
      </c>
      <c r="Y2958" t="s">
        <v>89</v>
      </c>
      <c r="Z2958" t="s">
        <v>207</v>
      </c>
    </row>
    <row r="2959" spans="1:26" x14ac:dyDescent="0.25">
      <c r="A2959" s="147">
        <v>3241</v>
      </c>
      <c r="B2959" s="25">
        <v>43025</v>
      </c>
      <c r="C2959" t="s">
        <v>849</v>
      </c>
      <c r="D2959">
        <v>68.2</v>
      </c>
      <c r="E2959">
        <v>56</v>
      </c>
      <c r="F2959" t="s">
        <v>193</v>
      </c>
      <c r="G2959">
        <v>625212</v>
      </c>
      <c r="H2959">
        <v>13160</v>
      </c>
      <c r="I2959">
        <v>21.2</v>
      </c>
      <c r="J2959">
        <v>82</v>
      </c>
      <c r="K2959">
        <v>82</v>
      </c>
      <c r="L2959">
        <v>19.600000000000001</v>
      </c>
      <c r="M2959">
        <v>0.93646591661151557</v>
      </c>
      <c r="N2959">
        <v>4.0865999999999998</v>
      </c>
      <c r="O2959">
        <v>4.8213999999999997</v>
      </c>
      <c r="P2959">
        <v>0.46700000000000003</v>
      </c>
      <c r="Q2959">
        <v>0.49</v>
      </c>
      <c r="R2959">
        <v>5.2439</v>
      </c>
      <c r="S2959">
        <v>0.06</v>
      </c>
      <c r="T2959">
        <v>5.2999999999999999E-2</v>
      </c>
      <c r="U2959">
        <v>5.2999999999999999E-2</v>
      </c>
      <c r="V2959">
        <v>5.2999999999999999E-2</v>
      </c>
      <c r="W2959">
        <v>0</v>
      </c>
      <c r="X2959" t="s">
        <v>188</v>
      </c>
      <c r="Y2959" t="s">
        <v>89</v>
      </c>
      <c r="Z2959" t="s">
        <v>207</v>
      </c>
    </row>
    <row r="2960" spans="1:26" x14ac:dyDescent="0.25">
      <c r="A2960" s="147">
        <v>3240</v>
      </c>
      <c r="B2960" s="25">
        <v>43025</v>
      </c>
      <c r="C2960" t="s">
        <v>254</v>
      </c>
      <c r="D2960">
        <v>68.2</v>
      </c>
      <c r="E2960">
        <v>56</v>
      </c>
      <c r="F2960" t="s">
        <v>193</v>
      </c>
      <c r="G2960">
        <v>625212</v>
      </c>
      <c r="H2960">
        <v>13160</v>
      </c>
      <c r="I2960">
        <v>21.1</v>
      </c>
      <c r="J2960">
        <v>83</v>
      </c>
      <c r="K2960">
        <v>83</v>
      </c>
      <c r="L2960">
        <v>19.5</v>
      </c>
      <c r="M2960">
        <v>0.9370860927152318</v>
      </c>
      <c r="N2960">
        <v>4.6986999999999997</v>
      </c>
      <c r="O2960">
        <v>4.9621000000000004</v>
      </c>
      <c r="P2960">
        <v>0.39800000000000002</v>
      </c>
      <c r="Q2960">
        <v>0.47</v>
      </c>
      <c r="R2960">
        <v>5.2439</v>
      </c>
      <c r="S2960">
        <v>4.3999999999999997E-2</v>
      </c>
      <c r="T2960">
        <v>0.05</v>
      </c>
      <c r="U2960">
        <v>4.3999999999999997E-2</v>
      </c>
      <c r="V2960">
        <v>4.3999999999999997E-2</v>
      </c>
      <c r="W2960">
        <v>0</v>
      </c>
      <c r="X2960" t="s">
        <v>188</v>
      </c>
      <c r="Y2960" t="s">
        <v>89</v>
      </c>
      <c r="Z2960" t="s">
        <v>207</v>
      </c>
    </row>
    <row r="2961" spans="1:26" x14ac:dyDescent="0.25">
      <c r="A2961" s="147">
        <v>3239</v>
      </c>
      <c r="B2961" s="25">
        <v>43025</v>
      </c>
      <c r="C2961" t="s">
        <v>270</v>
      </c>
      <c r="D2961">
        <v>68.2</v>
      </c>
      <c r="E2961">
        <v>56</v>
      </c>
      <c r="F2961" t="s">
        <v>193</v>
      </c>
      <c r="G2961">
        <v>625212</v>
      </c>
      <c r="H2961">
        <v>13160</v>
      </c>
      <c r="I2961">
        <v>21.2</v>
      </c>
      <c r="J2961">
        <v>80</v>
      </c>
      <c r="K2961">
        <v>80</v>
      </c>
      <c r="L2961">
        <v>19.8</v>
      </c>
      <c r="M2961">
        <v>0.93522802379378711</v>
      </c>
      <c r="N2961">
        <v>4.5587</v>
      </c>
      <c r="O2961">
        <v>4.7103000000000002</v>
      </c>
      <c r="P2961">
        <v>0.48699999999999999</v>
      </c>
      <c r="Q2961">
        <v>0.5</v>
      </c>
      <c r="R2961">
        <v>5.2439</v>
      </c>
      <c r="S2961">
        <v>5.6000000000000001E-2</v>
      </c>
      <c r="T2961">
        <v>5.6000000000000001E-2</v>
      </c>
      <c r="U2961">
        <v>5.1999999999999998E-2</v>
      </c>
      <c r="V2961">
        <v>5.1999999999999998E-2</v>
      </c>
      <c r="W2961">
        <v>0</v>
      </c>
      <c r="X2961" t="s">
        <v>188</v>
      </c>
      <c r="Y2961" t="s">
        <v>89</v>
      </c>
      <c r="Z2961" t="s">
        <v>207</v>
      </c>
    </row>
    <row r="2962" spans="1:26" x14ac:dyDescent="0.25">
      <c r="A2962" s="147">
        <v>3238</v>
      </c>
      <c r="B2962" s="25">
        <v>43025</v>
      </c>
      <c r="C2962" t="s">
        <v>233</v>
      </c>
      <c r="D2962">
        <v>68.2</v>
      </c>
      <c r="E2962">
        <v>56</v>
      </c>
      <c r="F2962" t="s">
        <v>193</v>
      </c>
      <c r="G2962">
        <v>625212</v>
      </c>
      <c r="H2962">
        <v>13160</v>
      </c>
      <c r="I2962">
        <v>21.2</v>
      </c>
      <c r="J2962">
        <v>82</v>
      </c>
      <c r="K2962">
        <v>82</v>
      </c>
      <c r="L2962">
        <v>19.600000000000001</v>
      </c>
      <c r="M2962">
        <v>0.93646591661151557</v>
      </c>
      <c r="N2962">
        <v>4.7701000000000002</v>
      </c>
      <c r="O2962">
        <v>5.0439999999999996</v>
      </c>
      <c r="P2962">
        <v>0.42499999999999999</v>
      </c>
      <c r="Q2962">
        <v>0.46600000000000003</v>
      </c>
      <c r="R2962">
        <v>5.2439</v>
      </c>
      <c r="S2962">
        <v>4.7E-2</v>
      </c>
      <c r="T2962">
        <v>4.8000000000000001E-2</v>
      </c>
      <c r="U2962">
        <v>4.3999999999999997E-2</v>
      </c>
      <c r="V2962">
        <v>4.3999999999999997E-2</v>
      </c>
      <c r="W2962">
        <v>0</v>
      </c>
      <c r="X2962" t="s">
        <v>188</v>
      </c>
      <c r="Y2962" t="s">
        <v>89</v>
      </c>
      <c r="Z2962" t="s">
        <v>207</v>
      </c>
    </row>
    <row r="2963" spans="1:26" x14ac:dyDescent="0.25">
      <c r="A2963" s="147">
        <v>3237</v>
      </c>
      <c r="B2963" s="25">
        <v>43025</v>
      </c>
      <c r="C2963" t="s">
        <v>214</v>
      </c>
      <c r="D2963">
        <v>68.2</v>
      </c>
      <c r="E2963">
        <v>56</v>
      </c>
      <c r="F2963" t="s">
        <v>193</v>
      </c>
      <c r="G2963">
        <v>625212</v>
      </c>
      <c r="H2963">
        <v>13160</v>
      </c>
      <c r="I2963">
        <v>21.2</v>
      </c>
      <c r="J2963">
        <v>82</v>
      </c>
      <c r="K2963">
        <v>82</v>
      </c>
      <c r="L2963">
        <v>19.600000000000001</v>
      </c>
      <c r="M2963">
        <v>0.93646591661151557</v>
      </c>
      <c r="N2963">
        <v>4.5507999999999997</v>
      </c>
      <c r="O2963">
        <v>4.8733000000000004</v>
      </c>
      <c r="P2963">
        <v>0.52800000000000002</v>
      </c>
      <c r="Q2963">
        <v>0.48399999999999999</v>
      </c>
      <c r="R2963">
        <v>5.2439</v>
      </c>
      <c r="S2963">
        <v>6.0999999999999999E-2</v>
      </c>
      <c r="T2963">
        <v>5.1999999999999998E-2</v>
      </c>
      <c r="U2963">
        <v>5.2999999999999999E-2</v>
      </c>
      <c r="V2963">
        <v>5.2999999999999999E-2</v>
      </c>
      <c r="W2963">
        <v>0</v>
      </c>
      <c r="X2963" t="s">
        <v>188</v>
      </c>
      <c r="Y2963" t="s">
        <v>89</v>
      </c>
      <c r="Z2963" t="s">
        <v>207</v>
      </c>
    </row>
    <row r="2964" spans="1:26" x14ac:dyDescent="0.25">
      <c r="A2964" s="147">
        <v>3236</v>
      </c>
      <c r="B2964" s="25">
        <v>43025</v>
      </c>
      <c r="C2964" t="s">
        <v>461</v>
      </c>
      <c r="D2964">
        <v>68.2</v>
      </c>
      <c r="E2964">
        <v>56</v>
      </c>
      <c r="F2964" t="s">
        <v>193</v>
      </c>
      <c r="G2964">
        <v>625212</v>
      </c>
      <c r="H2964">
        <v>13160</v>
      </c>
      <c r="I2964">
        <v>21</v>
      </c>
      <c r="J2964">
        <v>83</v>
      </c>
      <c r="K2964">
        <v>83</v>
      </c>
      <c r="L2964">
        <v>19.399999999999999</v>
      </c>
      <c r="M2964">
        <v>0.9377070907886017</v>
      </c>
      <c r="N2964">
        <v>4.0890000000000004</v>
      </c>
      <c r="O2964">
        <v>5.0743999999999998</v>
      </c>
      <c r="P2964">
        <v>0.76400000000000001</v>
      </c>
      <c r="Q2964">
        <v>0.877</v>
      </c>
      <c r="R2964">
        <v>5.2439</v>
      </c>
      <c r="S2964">
        <v>9.8000000000000004E-2</v>
      </c>
      <c r="T2964">
        <v>9.0999999999999998E-2</v>
      </c>
      <c r="U2964">
        <v>8.8999999999999996E-2</v>
      </c>
      <c r="V2964">
        <v>8.8999999999999996E-2</v>
      </c>
      <c r="W2964">
        <v>0</v>
      </c>
      <c r="X2964" t="s">
        <v>188</v>
      </c>
      <c r="Y2964" t="s">
        <v>89</v>
      </c>
      <c r="Z2964" t="s">
        <v>207</v>
      </c>
    </row>
    <row r="2965" spans="1:26" x14ac:dyDescent="0.25">
      <c r="A2965" s="147">
        <v>3235</v>
      </c>
      <c r="B2965" s="25">
        <v>43025</v>
      </c>
      <c r="C2965" t="s">
        <v>848</v>
      </c>
      <c r="D2965">
        <v>68.2</v>
      </c>
      <c r="E2965">
        <v>56</v>
      </c>
      <c r="F2965" t="s">
        <v>193</v>
      </c>
      <c r="G2965">
        <v>625212</v>
      </c>
      <c r="H2965">
        <v>13160</v>
      </c>
      <c r="I2965">
        <v>21.4</v>
      </c>
      <c r="J2965">
        <v>84</v>
      </c>
      <c r="K2965">
        <v>84</v>
      </c>
      <c r="L2965">
        <v>19.7</v>
      </c>
      <c r="M2965">
        <v>0.93584656084656093</v>
      </c>
      <c r="N2965">
        <v>4.7427000000000001</v>
      </c>
      <c r="O2965">
        <v>4.8628999999999998</v>
      </c>
      <c r="P2965">
        <v>0.40699999999999997</v>
      </c>
      <c r="Q2965">
        <v>0.378</v>
      </c>
      <c r="R2965">
        <v>5.2439</v>
      </c>
      <c r="S2965">
        <v>4.4999999999999998E-2</v>
      </c>
      <c r="T2965">
        <v>4.1000000000000002E-2</v>
      </c>
      <c r="U2965">
        <v>0.04</v>
      </c>
      <c r="V2965">
        <v>0.04</v>
      </c>
      <c r="W2965">
        <v>0</v>
      </c>
      <c r="X2965" t="s">
        <v>188</v>
      </c>
      <c r="Y2965" t="s">
        <v>89</v>
      </c>
      <c r="Z2965" t="s">
        <v>207</v>
      </c>
    </row>
    <row r="2966" spans="1:26" x14ac:dyDescent="0.25">
      <c r="A2966" s="147">
        <v>3233</v>
      </c>
      <c r="B2966" s="25">
        <v>43024</v>
      </c>
      <c r="C2966" t="s">
        <v>847</v>
      </c>
      <c r="D2966">
        <v>70</v>
      </c>
      <c r="E2966">
        <v>55</v>
      </c>
      <c r="F2966" t="s">
        <v>291</v>
      </c>
      <c r="G2966">
        <v>521333</v>
      </c>
      <c r="H2966">
        <v>13160</v>
      </c>
      <c r="I2966">
        <v>16.600000000000001</v>
      </c>
      <c r="J2966">
        <v>114</v>
      </c>
      <c r="K2966">
        <v>114</v>
      </c>
      <c r="L2966">
        <v>13.8</v>
      </c>
      <c r="M2966">
        <v>0.97384721266345486</v>
      </c>
      <c r="N2966">
        <v>1.7281</v>
      </c>
      <c r="O2966">
        <v>1.8698999999999999</v>
      </c>
      <c r="P2966">
        <v>1.5289999999999999</v>
      </c>
      <c r="Q2966">
        <v>1.625</v>
      </c>
      <c r="R2966">
        <v>5.0003000000000002</v>
      </c>
      <c r="S2966">
        <v>0.442</v>
      </c>
      <c r="T2966">
        <v>0.435</v>
      </c>
      <c r="U2966">
        <v>0.42699999999999999</v>
      </c>
      <c r="V2966">
        <v>0.42699999999999999</v>
      </c>
      <c r="W2966">
        <v>0</v>
      </c>
      <c r="X2966" t="s">
        <v>188</v>
      </c>
      <c r="Y2966" t="s">
        <v>89</v>
      </c>
      <c r="Z2966" t="s">
        <v>198</v>
      </c>
    </row>
    <row r="2967" spans="1:26" x14ac:dyDescent="0.25">
      <c r="A2967" s="147">
        <v>3233</v>
      </c>
      <c r="B2967" s="25">
        <v>43024</v>
      </c>
      <c r="C2967" t="s">
        <v>846</v>
      </c>
      <c r="D2967">
        <v>70</v>
      </c>
      <c r="E2967">
        <v>55</v>
      </c>
      <c r="F2967" t="s">
        <v>291</v>
      </c>
      <c r="G2967">
        <v>521333</v>
      </c>
      <c r="H2967">
        <v>13160</v>
      </c>
      <c r="I2967">
        <v>16.600000000000001</v>
      </c>
      <c r="J2967">
        <v>114</v>
      </c>
      <c r="K2967">
        <v>114</v>
      </c>
      <c r="L2967">
        <v>13.8</v>
      </c>
      <c r="M2967">
        <v>0.97384721266345486</v>
      </c>
      <c r="N2967">
        <v>2.1787999999999998</v>
      </c>
      <c r="O2967">
        <v>1.8806</v>
      </c>
      <c r="P2967">
        <v>1.8959999999999999</v>
      </c>
      <c r="Q2967">
        <v>1.677</v>
      </c>
      <c r="R2967">
        <v>5.0003000000000002</v>
      </c>
      <c r="S2967">
        <v>0.435</v>
      </c>
      <c r="T2967">
        <v>0.44600000000000001</v>
      </c>
      <c r="U2967">
        <v>0.42899999999999999</v>
      </c>
      <c r="V2967">
        <v>0.42899999999999999</v>
      </c>
      <c r="W2967">
        <v>0</v>
      </c>
      <c r="X2967" t="s">
        <v>188</v>
      </c>
      <c r="Y2967" t="s">
        <v>89</v>
      </c>
      <c r="Z2967" t="s">
        <v>198</v>
      </c>
    </row>
    <row r="2968" spans="1:26" x14ac:dyDescent="0.25">
      <c r="A2968" s="147">
        <v>3232</v>
      </c>
      <c r="B2968" s="25">
        <v>43024</v>
      </c>
      <c r="C2968" t="s">
        <v>480</v>
      </c>
      <c r="D2968">
        <v>70</v>
      </c>
      <c r="E2968">
        <v>55</v>
      </c>
      <c r="F2968" t="s">
        <v>291</v>
      </c>
      <c r="G2968">
        <v>521333</v>
      </c>
      <c r="H2968">
        <v>13160</v>
      </c>
      <c r="I2968">
        <v>16.600000000000001</v>
      </c>
      <c r="J2968">
        <v>114</v>
      </c>
      <c r="K2968">
        <v>114</v>
      </c>
      <c r="L2968">
        <v>13.8</v>
      </c>
      <c r="M2968">
        <v>0.97384721266345486</v>
      </c>
      <c r="N2968">
        <v>1.7707999999999999</v>
      </c>
      <c r="O2968">
        <v>1.8993</v>
      </c>
      <c r="P2968">
        <v>1.587</v>
      </c>
      <c r="Q2968">
        <v>1.639</v>
      </c>
      <c r="R2968">
        <v>5.0003000000000002</v>
      </c>
      <c r="S2968">
        <v>0.44800000000000001</v>
      </c>
      <c r="T2968">
        <v>0.432</v>
      </c>
      <c r="U2968">
        <v>0.42799999999999999</v>
      </c>
      <c r="V2968">
        <v>0.42799999999999999</v>
      </c>
      <c r="W2968">
        <v>0</v>
      </c>
      <c r="X2968" t="s">
        <v>188</v>
      </c>
      <c r="Y2968" t="s">
        <v>89</v>
      </c>
      <c r="Z2968" t="s">
        <v>198</v>
      </c>
    </row>
    <row r="2969" spans="1:26" x14ac:dyDescent="0.25">
      <c r="A2969" s="147">
        <v>3231</v>
      </c>
      <c r="B2969" s="25">
        <v>43024</v>
      </c>
      <c r="C2969" t="s">
        <v>845</v>
      </c>
      <c r="D2969">
        <v>70</v>
      </c>
      <c r="E2969">
        <v>55</v>
      </c>
      <c r="F2969" t="s">
        <v>291</v>
      </c>
      <c r="G2969">
        <v>521333</v>
      </c>
      <c r="H2969">
        <v>13160</v>
      </c>
      <c r="I2969">
        <v>16.7</v>
      </c>
      <c r="J2969">
        <v>115</v>
      </c>
      <c r="K2969">
        <v>115</v>
      </c>
      <c r="L2969">
        <v>13.8</v>
      </c>
      <c r="M2969">
        <v>0.97384721266345486</v>
      </c>
      <c r="N2969">
        <v>1.7104999999999999</v>
      </c>
      <c r="O2969">
        <v>1.8798999999999999</v>
      </c>
      <c r="P2969">
        <v>1.635</v>
      </c>
      <c r="Q2969">
        <v>1.708</v>
      </c>
      <c r="R2969">
        <v>5.0003000000000002</v>
      </c>
      <c r="S2969">
        <v>0.47799999999999998</v>
      </c>
      <c r="T2969">
        <v>0.45400000000000001</v>
      </c>
      <c r="U2969">
        <v>0.45400000000000001</v>
      </c>
      <c r="V2969">
        <v>0.45400000000000001</v>
      </c>
      <c r="W2969">
        <v>0</v>
      </c>
      <c r="X2969" t="s">
        <v>188</v>
      </c>
      <c r="Y2969" t="s">
        <v>89</v>
      </c>
      <c r="Z2969" t="s">
        <v>198</v>
      </c>
    </row>
    <row r="2970" spans="1:26" x14ac:dyDescent="0.25">
      <c r="A2970" s="147">
        <v>3230</v>
      </c>
      <c r="B2970" s="25">
        <v>43024</v>
      </c>
      <c r="C2970" t="s">
        <v>444</v>
      </c>
      <c r="D2970">
        <v>70</v>
      </c>
      <c r="E2970">
        <v>55</v>
      </c>
      <c r="F2970" t="s">
        <v>291</v>
      </c>
      <c r="G2970">
        <v>521333</v>
      </c>
      <c r="H2970">
        <v>13160</v>
      </c>
      <c r="I2970">
        <v>16.7</v>
      </c>
      <c r="J2970">
        <v>115</v>
      </c>
      <c r="K2970">
        <v>115</v>
      </c>
      <c r="L2970">
        <v>13.8</v>
      </c>
      <c r="M2970">
        <v>0.97384721266345486</v>
      </c>
      <c r="N2970">
        <v>2.0211000000000001</v>
      </c>
      <c r="O2970">
        <v>1.7954000000000001</v>
      </c>
      <c r="P2970">
        <v>1.7849999999999999</v>
      </c>
      <c r="Q2970">
        <v>1.635</v>
      </c>
      <c r="R2970">
        <v>5.0003000000000002</v>
      </c>
      <c r="S2970">
        <v>0.442</v>
      </c>
      <c r="T2970">
        <v>0.45500000000000002</v>
      </c>
      <c r="U2970">
        <v>0.437</v>
      </c>
      <c r="V2970">
        <v>0.437</v>
      </c>
      <c r="W2970">
        <v>0</v>
      </c>
      <c r="X2970" t="s">
        <v>188</v>
      </c>
      <c r="Y2970" t="s">
        <v>89</v>
      </c>
      <c r="Z2970" t="s">
        <v>198</v>
      </c>
    </row>
    <row r="2971" spans="1:26" x14ac:dyDescent="0.25">
      <c r="A2971" s="147">
        <v>3229</v>
      </c>
      <c r="B2971" s="25">
        <v>43024</v>
      </c>
      <c r="C2971" t="s">
        <v>844</v>
      </c>
      <c r="D2971">
        <v>70</v>
      </c>
      <c r="E2971">
        <v>55</v>
      </c>
      <c r="F2971" t="s">
        <v>291</v>
      </c>
      <c r="G2971">
        <v>521333</v>
      </c>
      <c r="H2971">
        <v>13160</v>
      </c>
      <c r="I2971">
        <v>16.7</v>
      </c>
      <c r="J2971">
        <v>115</v>
      </c>
      <c r="K2971">
        <v>115</v>
      </c>
      <c r="L2971">
        <v>13.8</v>
      </c>
      <c r="M2971">
        <v>0.97384721266345486</v>
      </c>
      <c r="N2971">
        <v>1.8506</v>
      </c>
      <c r="O2971">
        <v>1.9608000000000001</v>
      </c>
      <c r="P2971">
        <v>1.6279999999999999</v>
      </c>
      <c r="Q2971">
        <v>1.7250000000000001</v>
      </c>
      <c r="R2971">
        <v>5.0003000000000002</v>
      </c>
      <c r="S2971">
        <v>0.44</v>
      </c>
      <c r="T2971">
        <v>0.44</v>
      </c>
      <c r="U2971">
        <v>0.42799999999999999</v>
      </c>
      <c r="V2971">
        <v>0.42799999999999999</v>
      </c>
      <c r="W2971">
        <v>0</v>
      </c>
      <c r="X2971" t="s">
        <v>188</v>
      </c>
      <c r="Y2971" t="s">
        <v>89</v>
      </c>
      <c r="Z2971" t="s">
        <v>198</v>
      </c>
    </row>
    <row r="2972" spans="1:26" x14ac:dyDescent="0.25">
      <c r="A2972" s="147">
        <v>3228</v>
      </c>
      <c r="B2972" s="25">
        <v>43024</v>
      </c>
      <c r="C2972" t="s">
        <v>669</v>
      </c>
      <c r="D2972">
        <v>71</v>
      </c>
      <c r="E2972">
        <v>55</v>
      </c>
      <c r="F2972" t="s">
        <v>187</v>
      </c>
      <c r="G2972">
        <v>916148</v>
      </c>
      <c r="H2972">
        <v>13160</v>
      </c>
      <c r="I2972">
        <v>35.6</v>
      </c>
      <c r="J2972">
        <v>82</v>
      </c>
      <c r="K2972">
        <v>82</v>
      </c>
      <c r="L2972">
        <v>33.6</v>
      </c>
      <c r="M2972">
        <v>0.85705632949727439</v>
      </c>
      <c r="N2972">
        <v>4.8403</v>
      </c>
      <c r="O2972">
        <v>4.6914999999999996</v>
      </c>
      <c r="P2972">
        <v>0.19800000000000001</v>
      </c>
      <c r="Q2972">
        <v>0.20100000000000001</v>
      </c>
      <c r="R2972">
        <v>5.0003000000000002</v>
      </c>
      <c r="S2972">
        <v>0.02</v>
      </c>
      <c r="T2972">
        <v>2.1000000000000001E-2</v>
      </c>
      <c r="U2972">
        <v>1.7999999999999999E-2</v>
      </c>
      <c r="V2972">
        <v>1.7999999999999999E-2</v>
      </c>
      <c r="W2972">
        <v>0</v>
      </c>
      <c r="X2972" t="s">
        <v>188</v>
      </c>
      <c r="Y2972" t="s">
        <v>89</v>
      </c>
      <c r="Z2972" t="s">
        <v>207</v>
      </c>
    </row>
    <row r="2973" spans="1:26" x14ac:dyDescent="0.25">
      <c r="A2973" s="147">
        <v>3227</v>
      </c>
      <c r="B2973" s="25">
        <v>43024</v>
      </c>
      <c r="C2973" t="s">
        <v>236</v>
      </c>
      <c r="D2973">
        <v>71</v>
      </c>
      <c r="E2973">
        <v>55</v>
      </c>
      <c r="F2973" t="s">
        <v>187</v>
      </c>
      <c r="G2973">
        <v>916148</v>
      </c>
      <c r="H2973">
        <v>13160</v>
      </c>
      <c r="I2973">
        <v>35.700000000000003</v>
      </c>
      <c r="J2973">
        <v>81</v>
      </c>
      <c r="K2973">
        <v>81</v>
      </c>
      <c r="L2973">
        <v>33.799999999999997</v>
      </c>
      <c r="M2973">
        <v>0.85601935874168178</v>
      </c>
      <c r="N2973">
        <v>4.6910999999999996</v>
      </c>
      <c r="O2973">
        <v>5.0278999999999998</v>
      </c>
      <c r="P2973">
        <v>0.215</v>
      </c>
      <c r="Q2973">
        <v>0.17499999999999999</v>
      </c>
      <c r="R2973">
        <v>5.0003000000000002</v>
      </c>
      <c r="S2973">
        <v>2.3E-2</v>
      </c>
      <c r="T2973">
        <v>1.7000000000000001E-2</v>
      </c>
      <c r="U2973">
        <v>1.7000000000000001E-2</v>
      </c>
      <c r="V2973">
        <v>1.7000000000000001E-2</v>
      </c>
      <c r="W2973">
        <v>0</v>
      </c>
      <c r="X2973" t="s">
        <v>188</v>
      </c>
      <c r="Y2973" t="s">
        <v>89</v>
      </c>
      <c r="Z2973" t="s">
        <v>207</v>
      </c>
    </row>
    <row r="2974" spans="1:26" x14ac:dyDescent="0.25">
      <c r="A2974" s="147">
        <v>3226</v>
      </c>
      <c r="B2974" s="25">
        <v>43024</v>
      </c>
      <c r="C2974" t="s">
        <v>232</v>
      </c>
      <c r="D2974">
        <v>71</v>
      </c>
      <c r="E2974">
        <v>55</v>
      </c>
      <c r="F2974" t="s">
        <v>187</v>
      </c>
      <c r="G2974">
        <v>916148</v>
      </c>
      <c r="H2974">
        <v>13160</v>
      </c>
      <c r="I2974">
        <v>35.6</v>
      </c>
      <c r="J2974">
        <v>81</v>
      </c>
      <c r="K2974">
        <v>81</v>
      </c>
      <c r="L2974">
        <v>33.700000000000003</v>
      </c>
      <c r="M2974">
        <v>0.85653753026634394</v>
      </c>
      <c r="N2974">
        <v>4.5689000000000002</v>
      </c>
      <c r="O2974">
        <v>4.5835999999999997</v>
      </c>
      <c r="P2974">
        <v>0.22</v>
      </c>
      <c r="Q2974">
        <v>0.2</v>
      </c>
      <c r="R2974">
        <v>5.0003000000000002</v>
      </c>
      <c r="S2974">
        <v>2.4E-2</v>
      </c>
      <c r="T2974">
        <v>2.1999999999999999E-2</v>
      </c>
      <c r="U2974">
        <v>0.02</v>
      </c>
      <c r="V2974">
        <v>0.02</v>
      </c>
      <c r="W2974">
        <v>0</v>
      </c>
      <c r="X2974" t="s">
        <v>188</v>
      </c>
      <c r="Y2974" t="s">
        <v>89</v>
      </c>
      <c r="Z2974" t="s">
        <v>207</v>
      </c>
    </row>
    <row r="2975" spans="1:26" x14ac:dyDescent="0.25">
      <c r="A2975" s="147">
        <v>3225</v>
      </c>
      <c r="B2975" s="25">
        <v>43024</v>
      </c>
      <c r="C2975" t="s">
        <v>843</v>
      </c>
      <c r="D2975">
        <v>71</v>
      </c>
      <c r="E2975">
        <v>55</v>
      </c>
      <c r="F2975" t="s">
        <v>193</v>
      </c>
      <c r="G2975">
        <v>625212</v>
      </c>
      <c r="H2975">
        <v>13160</v>
      </c>
      <c r="I2975">
        <v>20.9</v>
      </c>
      <c r="J2975">
        <v>82</v>
      </c>
      <c r="K2975">
        <v>82</v>
      </c>
      <c r="L2975">
        <v>19.3</v>
      </c>
      <c r="M2975">
        <v>0.93832891246684347</v>
      </c>
      <c r="N2975">
        <v>4.9904999999999999</v>
      </c>
      <c r="O2975">
        <v>4.5872999999999999</v>
      </c>
      <c r="P2975">
        <v>0.41199999999999998</v>
      </c>
      <c r="Q2975">
        <v>0.438</v>
      </c>
      <c r="R2975">
        <v>5.0003000000000002</v>
      </c>
      <c r="S2975">
        <v>4.1000000000000002E-2</v>
      </c>
      <c r="T2975">
        <v>4.8000000000000001E-2</v>
      </c>
      <c r="U2975">
        <v>4.2000000000000003E-2</v>
      </c>
      <c r="V2975">
        <v>4.2000000000000003E-2</v>
      </c>
      <c r="W2975">
        <v>0</v>
      </c>
      <c r="X2975" t="s">
        <v>188</v>
      </c>
      <c r="Y2975" t="s">
        <v>89</v>
      </c>
      <c r="Z2975" t="s">
        <v>207</v>
      </c>
    </row>
    <row r="2976" spans="1:26" x14ac:dyDescent="0.25">
      <c r="A2976" s="147">
        <v>3224</v>
      </c>
      <c r="B2976" s="25">
        <v>43024</v>
      </c>
      <c r="C2976" t="s">
        <v>842</v>
      </c>
      <c r="D2976">
        <v>71</v>
      </c>
      <c r="E2976">
        <v>55</v>
      </c>
      <c r="F2976" t="s">
        <v>193</v>
      </c>
      <c r="G2976">
        <v>625212</v>
      </c>
      <c r="H2976">
        <v>13160</v>
      </c>
      <c r="I2976">
        <v>21.2</v>
      </c>
      <c r="J2976">
        <v>84</v>
      </c>
      <c r="K2976">
        <v>84</v>
      </c>
      <c r="L2976">
        <v>19.5</v>
      </c>
      <c r="M2976">
        <v>0.9370860927152318</v>
      </c>
      <c r="N2976">
        <v>4.8596000000000004</v>
      </c>
      <c r="O2976">
        <v>4.8653000000000004</v>
      </c>
      <c r="P2976">
        <v>0.59399999999999997</v>
      </c>
      <c r="Q2976">
        <v>0.54300000000000004</v>
      </c>
      <c r="R2976">
        <v>5.0003000000000002</v>
      </c>
      <c r="S2976">
        <v>6.0999999999999999E-2</v>
      </c>
      <c r="T2976">
        <v>5.6000000000000001E-2</v>
      </c>
      <c r="U2976">
        <v>5.5E-2</v>
      </c>
      <c r="V2976">
        <v>5.5E-2</v>
      </c>
      <c r="W2976">
        <v>0</v>
      </c>
      <c r="X2976" t="s">
        <v>188</v>
      </c>
      <c r="Y2976" t="s">
        <v>89</v>
      </c>
      <c r="Z2976" t="s">
        <v>207</v>
      </c>
    </row>
    <row r="2977" spans="1:26" x14ac:dyDescent="0.25">
      <c r="A2977" s="147">
        <v>3223</v>
      </c>
      <c r="B2977" s="25">
        <v>43024</v>
      </c>
      <c r="C2977" t="s">
        <v>229</v>
      </c>
      <c r="D2977">
        <v>71</v>
      </c>
      <c r="E2977">
        <v>55</v>
      </c>
      <c r="F2977" t="s">
        <v>193</v>
      </c>
      <c r="G2977">
        <v>625212</v>
      </c>
      <c r="H2977">
        <v>13160</v>
      </c>
      <c r="I2977">
        <v>21.3</v>
      </c>
      <c r="J2977">
        <v>85</v>
      </c>
      <c r="K2977">
        <v>85</v>
      </c>
      <c r="L2977">
        <v>19.5</v>
      </c>
      <c r="M2977">
        <v>0.9370860927152318</v>
      </c>
      <c r="N2977">
        <v>4.8623000000000003</v>
      </c>
      <c r="O2977">
        <v>4.8255999999999997</v>
      </c>
      <c r="P2977">
        <v>0.64500000000000002</v>
      </c>
      <c r="Q2977">
        <v>0.64200000000000002</v>
      </c>
      <c r="R2977">
        <v>5.0003000000000002</v>
      </c>
      <c r="S2977">
        <v>6.6000000000000003E-2</v>
      </c>
      <c r="T2977">
        <v>6.7000000000000004E-2</v>
      </c>
      <c r="U2977">
        <v>6.2E-2</v>
      </c>
      <c r="V2977">
        <v>6.2E-2</v>
      </c>
      <c r="W2977">
        <v>0</v>
      </c>
      <c r="X2977" t="s">
        <v>188</v>
      </c>
      <c r="Y2977" t="s">
        <v>89</v>
      </c>
      <c r="Z2977" t="s">
        <v>207</v>
      </c>
    </row>
    <row r="2978" spans="1:26" x14ac:dyDescent="0.25">
      <c r="A2978" s="147">
        <v>3222</v>
      </c>
      <c r="B2978" s="25">
        <v>43024</v>
      </c>
      <c r="C2978" t="s">
        <v>841</v>
      </c>
      <c r="D2978">
        <v>71</v>
      </c>
      <c r="E2978">
        <v>55</v>
      </c>
      <c r="F2978" t="s">
        <v>193</v>
      </c>
      <c r="G2978">
        <v>625212</v>
      </c>
      <c r="H2978">
        <v>13160</v>
      </c>
      <c r="I2978">
        <v>21.1</v>
      </c>
      <c r="J2978">
        <v>84</v>
      </c>
      <c r="K2978">
        <v>84</v>
      </c>
      <c r="L2978">
        <v>19.399999999999999</v>
      </c>
      <c r="M2978">
        <v>0.9377070907886017</v>
      </c>
      <c r="N2978">
        <v>4.8211000000000004</v>
      </c>
      <c r="O2978">
        <v>4.8620999999999999</v>
      </c>
      <c r="P2978">
        <v>0.48899999999999999</v>
      </c>
      <c r="Q2978">
        <v>0.52200000000000002</v>
      </c>
      <c r="R2978">
        <v>5.0003000000000002</v>
      </c>
      <c r="S2978">
        <v>5.0999999999999997E-2</v>
      </c>
      <c r="T2978">
        <v>5.3999999999999999E-2</v>
      </c>
      <c r="U2978">
        <v>4.9000000000000002E-2</v>
      </c>
      <c r="V2978">
        <v>4.9000000000000002E-2</v>
      </c>
      <c r="W2978">
        <v>0</v>
      </c>
      <c r="X2978" t="s">
        <v>188</v>
      </c>
      <c r="Y2978" t="s">
        <v>89</v>
      </c>
      <c r="Z2978" t="s">
        <v>207</v>
      </c>
    </row>
    <row r="2979" spans="1:26" x14ac:dyDescent="0.25">
      <c r="A2979" s="147">
        <v>3221</v>
      </c>
      <c r="B2979" s="25">
        <v>43023</v>
      </c>
      <c r="C2979" t="s">
        <v>754</v>
      </c>
      <c r="D2979">
        <v>65</v>
      </c>
      <c r="E2979">
        <v>55</v>
      </c>
      <c r="F2979" t="s">
        <v>291</v>
      </c>
      <c r="G2979">
        <v>521333</v>
      </c>
      <c r="H2979">
        <v>13160</v>
      </c>
      <c r="I2979">
        <v>16.7</v>
      </c>
      <c r="J2979">
        <v>115</v>
      </c>
      <c r="K2979">
        <v>115</v>
      </c>
      <c r="L2979">
        <v>13.8</v>
      </c>
      <c r="M2979">
        <v>0.97384721266345486</v>
      </c>
      <c r="N2979">
        <v>2.3104</v>
      </c>
      <c r="O2979">
        <v>1.6908000000000001</v>
      </c>
      <c r="P2979">
        <v>1.8660000000000001</v>
      </c>
      <c r="Q2979">
        <v>1.391</v>
      </c>
      <c r="R2979">
        <v>5.0251999999999999</v>
      </c>
      <c r="S2979">
        <v>0.40600000000000003</v>
      </c>
      <c r="T2979">
        <v>0.41299999999999998</v>
      </c>
      <c r="U2979">
        <v>0.39900000000000002</v>
      </c>
      <c r="V2979">
        <v>0.39900000000000002</v>
      </c>
      <c r="W2979">
        <v>0</v>
      </c>
      <c r="X2979" t="s">
        <v>188</v>
      </c>
      <c r="Y2979" t="s">
        <v>89</v>
      </c>
      <c r="Z2979" t="s">
        <v>198</v>
      </c>
    </row>
    <row r="2980" spans="1:26" x14ac:dyDescent="0.25">
      <c r="A2980" s="147">
        <v>3220</v>
      </c>
      <c r="B2980" s="25">
        <v>43023</v>
      </c>
      <c r="C2980" t="s">
        <v>788</v>
      </c>
      <c r="D2980">
        <v>65</v>
      </c>
      <c r="E2980">
        <v>45</v>
      </c>
      <c r="F2980" t="s">
        <v>291</v>
      </c>
      <c r="G2980">
        <v>521333</v>
      </c>
      <c r="H2980">
        <v>13160</v>
      </c>
      <c r="I2980">
        <v>16.7</v>
      </c>
      <c r="J2980">
        <v>115</v>
      </c>
      <c r="K2980">
        <v>115</v>
      </c>
      <c r="L2980">
        <v>13.8</v>
      </c>
      <c r="M2980">
        <v>0.97384721266345486</v>
      </c>
      <c r="N2980">
        <v>1.8010999999999999</v>
      </c>
      <c r="O2980">
        <v>2.0569000000000002</v>
      </c>
      <c r="P2980">
        <v>1.7450000000000001</v>
      </c>
      <c r="Q2980">
        <v>2.0510000000000002</v>
      </c>
      <c r="R2980">
        <v>5.0251999999999999</v>
      </c>
      <c r="S2980">
        <v>0.48699999999999999</v>
      </c>
      <c r="T2980">
        <v>0.501</v>
      </c>
      <c r="U2980">
        <v>0.48099999999999998</v>
      </c>
      <c r="V2980">
        <v>0.48099999999999998</v>
      </c>
      <c r="W2980">
        <v>0</v>
      </c>
      <c r="X2980" t="s">
        <v>188</v>
      </c>
      <c r="Y2980" t="s">
        <v>89</v>
      </c>
      <c r="Z2980" t="s">
        <v>198</v>
      </c>
    </row>
    <row r="2981" spans="1:26" x14ac:dyDescent="0.25">
      <c r="A2981" s="147">
        <v>3219</v>
      </c>
      <c r="B2981" s="25">
        <v>43023</v>
      </c>
      <c r="C2981" t="s">
        <v>710</v>
      </c>
      <c r="D2981">
        <v>65</v>
      </c>
      <c r="E2981">
        <v>45</v>
      </c>
      <c r="F2981" t="s">
        <v>291</v>
      </c>
      <c r="G2981">
        <v>521333</v>
      </c>
      <c r="H2981">
        <v>13160</v>
      </c>
      <c r="I2981">
        <v>16.7</v>
      </c>
      <c r="J2981">
        <v>115</v>
      </c>
      <c r="K2981">
        <v>115</v>
      </c>
      <c r="L2981">
        <v>13.8</v>
      </c>
      <c r="M2981">
        <v>0.97384721266345486</v>
      </c>
      <c r="N2981">
        <v>2.0470000000000002</v>
      </c>
      <c r="O2981">
        <v>2.2239</v>
      </c>
      <c r="P2981">
        <v>1.8919999999999999</v>
      </c>
      <c r="Q2981">
        <v>1.982</v>
      </c>
      <c r="R2981">
        <v>5.0251999999999999</v>
      </c>
      <c r="S2981">
        <v>0.46400000000000002</v>
      </c>
      <c r="T2981">
        <v>0.44800000000000001</v>
      </c>
      <c r="U2981">
        <v>0.44400000000000001</v>
      </c>
      <c r="V2981">
        <v>0.44400000000000001</v>
      </c>
      <c r="W2981">
        <v>0</v>
      </c>
      <c r="X2981" t="s">
        <v>188</v>
      </c>
      <c r="Y2981" t="s">
        <v>89</v>
      </c>
      <c r="Z2981" t="s">
        <v>198</v>
      </c>
    </row>
    <row r="2982" spans="1:26" x14ac:dyDescent="0.25">
      <c r="A2982" s="147">
        <v>32180</v>
      </c>
      <c r="B2982" s="25">
        <v>43023</v>
      </c>
      <c r="C2982" t="s">
        <v>840</v>
      </c>
      <c r="D2982">
        <v>0</v>
      </c>
      <c r="E2982">
        <v>0</v>
      </c>
      <c r="F2982" t="s">
        <v>291</v>
      </c>
      <c r="G2982">
        <v>521333</v>
      </c>
      <c r="H2982">
        <v>13160</v>
      </c>
      <c r="I2982">
        <v>16.7</v>
      </c>
      <c r="J2982">
        <v>115</v>
      </c>
      <c r="K2982">
        <v>115</v>
      </c>
      <c r="L2982">
        <v>13.8</v>
      </c>
      <c r="M2982">
        <v>0.97384721266345486</v>
      </c>
      <c r="N2982">
        <v>1.7568999999999999</v>
      </c>
      <c r="O2982">
        <v>1.8801000000000001</v>
      </c>
      <c r="P2982">
        <v>1.5469999999999999</v>
      </c>
      <c r="Q2982">
        <v>1.5840000000000001</v>
      </c>
      <c r="R2982">
        <v>5.0251999999999999</v>
      </c>
      <c r="S2982">
        <v>0.442</v>
      </c>
      <c r="T2982">
        <v>0.42299999999999999</v>
      </c>
      <c r="U2982">
        <v>0.42099999999999999</v>
      </c>
      <c r="V2982">
        <v>0.42099999999999999</v>
      </c>
      <c r="W2982">
        <v>0</v>
      </c>
      <c r="X2982" t="s">
        <v>188</v>
      </c>
      <c r="Y2982" t="s">
        <v>89</v>
      </c>
      <c r="Z2982" t="s">
        <v>198</v>
      </c>
    </row>
    <row r="2983" spans="1:26" x14ac:dyDescent="0.25">
      <c r="A2983" s="147">
        <v>3217</v>
      </c>
      <c r="B2983" s="25">
        <v>43023</v>
      </c>
      <c r="C2983" t="s">
        <v>839</v>
      </c>
      <c r="D2983">
        <v>65</v>
      </c>
      <c r="E2983">
        <v>55</v>
      </c>
      <c r="F2983" t="s">
        <v>291</v>
      </c>
      <c r="G2983">
        <v>521333</v>
      </c>
      <c r="H2983">
        <v>13160</v>
      </c>
      <c r="I2983">
        <v>16.7</v>
      </c>
      <c r="J2983">
        <v>115</v>
      </c>
      <c r="K2983">
        <v>115</v>
      </c>
      <c r="L2983">
        <v>13.8</v>
      </c>
      <c r="M2983">
        <v>0.97384721266345486</v>
      </c>
      <c r="N2983">
        <v>1.7507999999999999</v>
      </c>
      <c r="O2983">
        <v>1.9638</v>
      </c>
      <c r="P2983">
        <v>1.6990000000000001</v>
      </c>
      <c r="Q2983">
        <v>1.8939999999999999</v>
      </c>
      <c r="R2983">
        <v>5.0251999999999999</v>
      </c>
      <c r="S2983">
        <v>0.48799999999999999</v>
      </c>
      <c r="T2983">
        <v>0.48499999999999999</v>
      </c>
      <c r="U2983">
        <v>0.47399999999999998</v>
      </c>
      <c r="V2983">
        <v>0.47399999999999998</v>
      </c>
      <c r="W2983">
        <v>0</v>
      </c>
      <c r="X2983" t="s">
        <v>188</v>
      </c>
      <c r="Y2983" t="s">
        <v>89</v>
      </c>
      <c r="Z2983" t="s">
        <v>198</v>
      </c>
    </row>
    <row r="2984" spans="1:26" x14ac:dyDescent="0.25">
      <c r="A2984" s="147">
        <v>3216</v>
      </c>
      <c r="B2984" s="25">
        <v>43023</v>
      </c>
      <c r="C2984" t="s">
        <v>218</v>
      </c>
      <c r="D2984">
        <v>656</v>
      </c>
      <c r="E2984">
        <v>45</v>
      </c>
      <c r="F2984" t="s">
        <v>187</v>
      </c>
      <c r="G2984">
        <v>916148</v>
      </c>
      <c r="H2984">
        <v>13160</v>
      </c>
      <c r="I2984">
        <v>35.6</v>
      </c>
      <c r="J2984">
        <v>81</v>
      </c>
      <c r="K2984">
        <v>81</v>
      </c>
      <c r="L2984">
        <v>33.700000000000003</v>
      </c>
      <c r="M2984">
        <v>0.85653753026634394</v>
      </c>
      <c r="N2984">
        <v>4.8205</v>
      </c>
      <c r="O2984">
        <v>4.9607000000000001</v>
      </c>
      <c r="P2984">
        <v>0.214</v>
      </c>
      <c r="Q2984">
        <v>0.24199999999999999</v>
      </c>
      <c r="R2984">
        <v>5.0251999999999999</v>
      </c>
      <c r="S2984">
        <v>2.1999999999999999E-2</v>
      </c>
      <c r="T2984">
        <v>2.5000000000000001E-2</v>
      </c>
      <c r="U2984">
        <v>0.02</v>
      </c>
      <c r="V2984">
        <v>0.02</v>
      </c>
      <c r="W2984">
        <v>0</v>
      </c>
      <c r="X2984" t="s">
        <v>188</v>
      </c>
      <c r="Y2984" t="s">
        <v>89</v>
      </c>
      <c r="Z2984" t="s">
        <v>207</v>
      </c>
    </row>
    <row r="2985" spans="1:26" x14ac:dyDescent="0.25">
      <c r="A2985" s="147">
        <v>3215</v>
      </c>
      <c r="B2985" s="25">
        <v>43023</v>
      </c>
      <c r="C2985" t="s">
        <v>838</v>
      </c>
      <c r="D2985">
        <v>65</v>
      </c>
      <c r="E2985">
        <v>45</v>
      </c>
      <c r="F2985" t="s">
        <v>187</v>
      </c>
      <c r="G2985">
        <v>916148</v>
      </c>
      <c r="H2985">
        <v>13160</v>
      </c>
      <c r="I2985">
        <v>35.299999999999997</v>
      </c>
      <c r="J2985">
        <v>83</v>
      </c>
      <c r="K2985">
        <v>83</v>
      </c>
      <c r="L2985">
        <v>33.200000000000003</v>
      </c>
      <c r="M2985">
        <v>0.85913782635094116</v>
      </c>
      <c r="N2985">
        <v>4.6757</v>
      </c>
      <c r="O2985">
        <v>4.2708000000000004</v>
      </c>
      <c r="P2985">
        <v>0.17199999999999999</v>
      </c>
      <c r="Q2985">
        <v>0.189</v>
      </c>
      <c r="R2985">
        <v>5.0251999999999999</v>
      </c>
      <c r="S2985">
        <v>1.7999999999999999E-2</v>
      </c>
      <c r="T2985">
        <v>2.1999999999999999E-2</v>
      </c>
      <c r="U2985">
        <v>1.7000000000000001E-2</v>
      </c>
      <c r="V2985">
        <v>1.7000000000000001E-2</v>
      </c>
      <c r="W2985">
        <v>0</v>
      </c>
      <c r="X2985" t="s">
        <v>188</v>
      </c>
      <c r="Y2985" t="s">
        <v>89</v>
      </c>
      <c r="Z2985" t="s">
        <v>207</v>
      </c>
    </row>
    <row r="2986" spans="1:26" x14ac:dyDescent="0.25">
      <c r="A2986" s="147">
        <v>3214</v>
      </c>
      <c r="B2986" s="25">
        <v>43023</v>
      </c>
      <c r="C2986" t="s">
        <v>235</v>
      </c>
      <c r="D2986">
        <v>65</v>
      </c>
      <c r="E2986">
        <v>45</v>
      </c>
      <c r="F2986" t="s">
        <v>187</v>
      </c>
      <c r="G2986">
        <v>916148</v>
      </c>
      <c r="H2986">
        <v>13160</v>
      </c>
      <c r="I2986">
        <v>36</v>
      </c>
      <c r="J2986">
        <v>82</v>
      </c>
      <c r="K2986">
        <v>82</v>
      </c>
      <c r="L2986">
        <v>34</v>
      </c>
      <c r="M2986">
        <v>0.85498489425981872</v>
      </c>
      <c r="N2986">
        <v>4.4107000000000003</v>
      </c>
      <c r="O2986">
        <v>4.8567</v>
      </c>
      <c r="P2986">
        <v>0.215</v>
      </c>
      <c r="Q2986">
        <v>0.27400000000000002</v>
      </c>
      <c r="R2986">
        <v>5.0251999999999999</v>
      </c>
      <c r="S2986">
        <v>2.4E-2</v>
      </c>
      <c r="T2986">
        <v>2.8000000000000001E-2</v>
      </c>
      <c r="U2986">
        <v>2.1999999999999999E-2</v>
      </c>
      <c r="V2986">
        <v>2.1999999999999999E-2</v>
      </c>
      <c r="W2986">
        <v>0</v>
      </c>
      <c r="X2986" t="s">
        <v>188</v>
      </c>
      <c r="Y2986" t="s">
        <v>89</v>
      </c>
      <c r="Z2986" t="s">
        <v>207</v>
      </c>
    </row>
    <row r="2987" spans="1:26" x14ac:dyDescent="0.25">
      <c r="A2987" s="147">
        <v>3213</v>
      </c>
      <c r="B2987" s="25">
        <v>43023</v>
      </c>
      <c r="C2987" t="s">
        <v>264</v>
      </c>
      <c r="D2987">
        <v>65</v>
      </c>
      <c r="E2987">
        <v>45</v>
      </c>
      <c r="F2987" t="s">
        <v>187</v>
      </c>
      <c r="G2987">
        <v>916148</v>
      </c>
      <c r="H2987">
        <v>13160</v>
      </c>
      <c r="I2987">
        <v>35</v>
      </c>
      <c r="J2987">
        <v>81</v>
      </c>
      <c r="K2987">
        <v>81</v>
      </c>
      <c r="L2987">
        <v>33.1</v>
      </c>
      <c r="M2987">
        <v>0.85965978128797083</v>
      </c>
      <c r="N2987">
        <v>4.9744000000000002</v>
      </c>
      <c r="O2987">
        <v>5.0147000000000004</v>
      </c>
      <c r="P2987">
        <v>0.17100000000000001</v>
      </c>
      <c r="Q2987">
        <v>0.20399999999999999</v>
      </c>
      <c r="R2987">
        <v>5.0251999999999999</v>
      </c>
      <c r="S2987">
        <v>1.7000000000000001E-2</v>
      </c>
      <c r="T2987">
        <v>0.02</v>
      </c>
      <c r="U2987">
        <v>1.6E-2</v>
      </c>
      <c r="V2987">
        <v>1.6E-2</v>
      </c>
      <c r="W2987">
        <v>0</v>
      </c>
      <c r="X2987" t="s">
        <v>188</v>
      </c>
      <c r="Y2987" t="s">
        <v>89</v>
      </c>
      <c r="Z2987" t="s">
        <v>207</v>
      </c>
    </row>
    <row r="2988" spans="1:26" x14ac:dyDescent="0.25">
      <c r="A2988" s="147">
        <v>3212</v>
      </c>
      <c r="B2988" s="25">
        <v>43023</v>
      </c>
      <c r="C2988" t="s">
        <v>458</v>
      </c>
      <c r="D2988">
        <v>65</v>
      </c>
      <c r="E2988">
        <v>45</v>
      </c>
      <c r="F2988" t="s">
        <v>193</v>
      </c>
      <c r="G2988">
        <v>625212</v>
      </c>
      <c r="H2988">
        <v>13160</v>
      </c>
      <c r="I2988">
        <v>20.7</v>
      </c>
      <c r="J2988">
        <v>84</v>
      </c>
      <c r="K2988">
        <v>84</v>
      </c>
      <c r="L2988">
        <v>19</v>
      </c>
      <c r="M2988">
        <v>0.94019933554817281</v>
      </c>
      <c r="N2988">
        <v>4.7407000000000004</v>
      </c>
      <c r="O2988">
        <v>4.6891999999999996</v>
      </c>
      <c r="P2988">
        <v>0.32900000000000001</v>
      </c>
      <c r="Q2988">
        <v>0.38800000000000001</v>
      </c>
      <c r="R2988">
        <v>5.0251999999999999</v>
      </c>
      <c r="S2988">
        <v>3.5000000000000003E-2</v>
      </c>
      <c r="T2988">
        <v>4.2000000000000003E-2</v>
      </c>
      <c r="U2988">
        <v>3.5999999999999997E-2</v>
      </c>
      <c r="V2988">
        <v>3.5999999999999997E-2</v>
      </c>
      <c r="W2988">
        <v>0</v>
      </c>
      <c r="X2988" t="s">
        <v>188</v>
      </c>
      <c r="Y2988" t="s">
        <v>89</v>
      </c>
      <c r="Z2988" t="s">
        <v>207</v>
      </c>
    </row>
    <row r="2989" spans="1:26" x14ac:dyDescent="0.25">
      <c r="A2989" s="147">
        <v>3211</v>
      </c>
      <c r="B2989" s="25">
        <v>43023</v>
      </c>
      <c r="C2989" t="s">
        <v>615</v>
      </c>
      <c r="D2989">
        <v>65</v>
      </c>
      <c r="E2989">
        <v>45</v>
      </c>
      <c r="F2989" t="s">
        <v>193</v>
      </c>
      <c r="G2989">
        <v>625212</v>
      </c>
      <c r="H2989">
        <v>13160</v>
      </c>
      <c r="I2989">
        <v>20.8</v>
      </c>
      <c r="J2989">
        <v>86</v>
      </c>
      <c r="K2989">
        <v>86</v>
      </c>
      <c r="L2989">
        <v>19</v>
      </c>
      <c r="M2989">
        <v>0.94019933554817281</v>
      </c>
      <c r="N2989">
        <v>4.5711000000000004</v>
      </c>
      <c r="O2989">
        <v>4.8503999999999996</v>
      </c>
      <c r="P2989">
        <v>0.61899999999999999</v>
      </c>
      <c r="Q2989">
        <v>0.69799999999999995</v>
      </c>
      <c r="R2989">
        <v>5.0251999999999999</v>
      </c>
      <c r="S2989">
        <v>6.8000000000000005E-2</v>
      </c>
      <c r="T2989">
        <v>7.1999999999999995E-2</v>
      </c>
      <c r="U2989">
        <v>6.6000000000000003E-2</v>
      </c>
      <c r="V2989">
        <v>6.6000000000000003E-2</v>
      </c>
      <c r="W2989">
        <v>0</v>
      </c>
      <c r="X2989" t="s">
        <v>188</v>
      </c>
      <c r="Y2989" t="s">
        <v>89</v>
      </c>
      <c r="Z2989" t="s">
        <v>207</v>
      </c>
    </row>
    <row r="2990" spans="1:26" x14ac:dyDescent="0.25">
      <c r="A2990" s="147">
        <v>3210</v>
      </c>
      <c r="B2990" s="25">
        <v>43023</v>
      </c>
      <c r="C2990" t="s">
        <v>328</v>
      </c>
      <c r="D2990">
        <v>65</v>
      </c>
      <c r="E2990">
        <v>45</v>
      </c>
      <c r="F2990" t="s">
        <v>193</v>
      </c>
      <c r="G2990">
        <v>625212</v>
      </c>
      <c r="H2990">
        <v>13160</v>
      </c>
      <c r="I2990">
        <v>20.9</v>
      </c>
      <c r="J2990">
        <v>85</v>
      </c>
      <c r="K2990">
        <v>85</v>
      </c>
      <c r="L2990">
        <v>19.100000000000001</v>
      </c>
      <c r="M2990">
        <v>0.93957503320053126</v>
      </c>
      <c r="N2990">
        <v>4.2907999999999999</v>
      </c>
      <c r="O2990">
        <v>4.5965999999999996</v>
      </c>
      <c r="P2990">
        <v>0.50800000000000001</v>
      </c>
      <c r="Q2990">
        <v>0.60499999999999998</v>
      </c>
      <c r="R2990">
        <v>5.0251999999999999</v>
      </c>
      <c r="S2990">
        <v>5.8999999999999997E-2</v>
      </c>
      <c r="T2990">
        <v>6.6000000000000003E-2</v>
      </c>
      <c r="U2990">
        <v>5.8999999999999997E-2</v>
      </c>
      <c r="V2990">
        <v>5.8999999999999997E-2</v>
      </c>
      <c r="W2990">
        <v>0</v>
      </c>
      <c r="X2990" t="s">
        <v>188</v>
      </c>
      <c r="Y2990" t="s">
        <v>89</v>
      </c>
      <c r="Z2990" t="s">
        <v>207</v>
      </c>
    </row>
    <row r="2991" spans="1:26" x14ac:dyDescent="0.25">
      <c r="A2991" s="147">
        <v>3209</v>
      </c>
      <c r="B2991" s="25">
        <v>43023</v>
      </c>
      <c r="C2991" t="s">
        <v>288</v>
      </c>
      <c r="D2991">
        <v>65</v>
      </c>
      <c r="E2991">
        <v>45</v>
      </c>
      <c r="F2991" t="s">
        <v>193</v>
      </c>
      <c r="G2991">
        <v>625212</v>
      </c>
      <c r="H2991">
        <v>13160</v>
      </c>
      <c r="I2991">
        <v>21.4</v>
      </c>
      <c r="J2991">
        <v>85</v>
      </c>
      <c r="K2991">
        <v>85</v>
      </c>
      <c r="L2991">
        <v>19.600000000000001</v>
      </c>
      <c r="M2991">
        <v>0.93646591661151557</v>
      </c>
      <c r="N2991">
        <v>4.8800999999999997</v>
      </c>
      <c r="O2991">
        <v>4.9337</v>
      </c>
      <c r="P2991">
        <v>0.45100000000000001</v>
      </c>
      <c r="Q2991">
        <v>0.48399999999999999</v>
      </c>
      <c r="R2991">
        <v>5.0251999999999999</v>
      </c>
      <c r="S2991">
        <v>4.5999999999999999E-2</v>
      </c>
      <c r="T2991">
        <v>4.9000000000000002E-2</v>
      </c>
      <c r="U2991">
        <v>4.3999999999999997E-2</v>
      </c>
      <c r="V2991">
        <v>4.3999999999999997E-2</v>
      </c>
      <c r="W2991">
        <v>0</v>
      </c>
      <c r="X2991" t="s">
        <v>188</v>
      </c>
      <c r="Y2991" t="s">
        <v>89</v>
      </c>
      <c r="Z2991" t="s">
        <v>207</v>
      </c>
    </row>
    <row r="2992" spans="1:26" x14ac:dyDescent="0.25">
      <c r="A2992" s="147">
        <v>3208</v>
      </c>
      <c r="B2992" s="25">
        <v>43022</v>
      </c>
      <c r="C2992" t="s">
        <v>837</v>
      </c>
      <c r="D2992">
        <v>66</v>
      </c>
      <c r="E2992">
        <v>47</v>
      </c>
      <c r="F2992" t="s">
        <v>291</v>
      </c>
      <c r="G2992">
        <v>521333</v>
      </c>
      <c r="H2992">
        <v>13160</v>
      </c>
      <c r="I2992">
        <v>16.7</v>
      </c>
      <c r="J2992">
        <v>114</v>
      </c>
      <c r="K2992">
        <v>114</v>
      </c>
      <c r="L2992">
        <v>13.9</v>
      </c>
      <c r="M2992">
        <v>0.97317744154057773</v>
      </c>
      <c r="N2992">
        <v>1.9639</v>
      </c>
      <c r="O2992">
        <v>2.0665</v>
      </c>
      <c r="P2992">
        <v>1.847</v>
      </c>
      <c r="Q2992">
        <v>1.98</v>
      </c>
      <c r="R2992">
        <v>5.0255000000000001</v>
      </c>
      <c r="S2992">
        <v>0.47299999999999998</v>
      </c>
      <c r="T2992">
        <v>0.48199999999999998</v>
      </c>
      <c r="U2992">
        <v>0.46500000000000002</v>
      </c>
      <c r="V2992">
        <v>0.46500000000000002</v>
      </c>
      <c r="W2992">
        <v>0</v>
      </c>
      <c r="X2992" t="s">
        <v>188</v>
      </c>
      <c r="Y2992" t="s">
        <v>89</v>
      </c>
      <c r="Z2992" t="s">
        <v>198</v>
      </c>
    </row>
    <row r="2993" spans="1:26" x14ac:dyDescent="0.25">
      <c r="A2993" s="147">
        <v>3207</v>
      </c>
      <c r="B2993" s="25">
        <v>43022</v>
      </c>
      <c r="C2993" t="s">
        <v>801</v>
      </c>
      <c r="D2993">
        <v>68</v>
      </c>
      <c r="E2993">
        <v>50</v>
      </c>
      <c r="F2993" t="s">
        <v>291</v>
      </c>
      <c r="G2993">
        <v>521333</v>
      </c>
      <c r="H2993">
        <v>13160</v>
      </c>
      <c r="I2993">
        <v>16.7</v>
      </c>
      <c r="J2993">
        <v>115</v>
      </c>
      <c r="K2993">
        <v>115</v>
      </c>
      <c r="L2993">
        <v>13.8</v>
      </c>
      <c r="M2993">
        <v>0.97384721266345486</v>
      </c>
      <c r="N2993">
        <v>1.7209000000000001</v>
      </c>
      <c r="O2993">
        <v>1.9504999999999999</v>
      </c>
      <c r="P2993">
        <v>1.5429999999999999</v>
      </c>
      <c r="Q2993">
        <v>1.6890000000000001</v>
      </c>
      <c r="R2993">
        <v>5.0255000000000001</v>
      </c>
      <c r="S2993">
        <v>0.45100000000000001</v>
      </c>
      <c r="T2993">
        <v>0.435</v>
      </c>
      <c r="U2993">
        <v>0.43099999999999999</v>
      </c>
      <c r="V2993">
        <v>0.43099999999999999</v>
      </c>
      <c r="W2993">
        <v>0</v>
      </c>
      <c r="X2993" t="s">
        <v>188</v>
      </c>
      <c r="Y2993" t="s">
        <v>89</v>
      </c>
      <c r="Z2993" t="s">
        <v>198</v>
      </c>
    </row>
    <row r="2994" spans="1:26" x14ac:dyDescent="0.25">
      <c r="A2994" s="147">
        <v>3206</v>
      </c>
      <c r="B2994" s="25">
        <v>43022</v>
      </c>
      <c r="C2994" t="s">
        <v>835</v>
      </c>
      <c r="D2994">
        <v>68</v>
      </c>
      <c r="E2994">
        <v>50</v>
      </c>
      <c r="F2994" t="s">
        <v>291</v>
      </c>
      <c r="G2994">
        <v>521333</v>
      </c>
      <c r="H2994">
        <v>13160</v>
      </c>
      <c r="I2994">
        <v>16.5</v>
      </c>
      <c r="J2994">
        <v>113</v>
      </c>
      <c r="K2994">
        <v>113</v>
      </c>
      <c r="L2994">
        <v>13.8</v>
      </c>
      <c r="M2994">
        <v>0.97384721266345486</v>
      </c>
      <c r="N2994">
        <v>1.7487999999999999</v>
      </c>
      <c r="O2994">
        <v>2.2204999999999999</v>
      </c>
      <c r="P2994">
        <v>1.704</v>
      </c>
      <c r="Q2994">
        <v>2.157</v>
      </c>
      <c r="R2994">
        <v>5.0255000000000001</v>
      </c>
      <c r="S2994">
        <v>0.49</v>
      </c>
      <c r="T2994">
        <v>0.48799999999999999</v>
      </c>
      <c r="U2994">
        <v>0.47599999999999998</v>
      </c>
      <c r="V2994">
        <v>0.47599999999999998</v>
      </c>
      <c r="W2994">
        <v>0</v>
      </c>
      <c r="X2994" t="s">
        <v>188</v>
      </c>
      <c r="Y2994" t="s">
        <v>89</v>
      </c>
      <c r="Z2994" t="s">
        <v>198</v>
      </c>
    </row>
    <row r="2995" spans="1:26" x14ac:dyDescent="0.25">
      <c r="A2995" s="147">
        <v>3205</v>
      </c>
      <c r="B2995" s="25">
        <v>43022</v>
      </c>
      <c r="C2995" t="s">
        <v>782</v>
      </c>
      <c r="D2995">
        <v>68</v>
      </c>
      <c r="E2995">
        <v>50</v>
      </c>
      <c r="F2995" t="s">
        <v>291</v>
      </c>
      <c r="G2995">
        <v>521333</v>
      </c>
      <c r="H2995">
        <v>13160</v>
      </c>
      <c r="I2995">
        <v>16.7</v>
      </c>
      <c r="J2995">
        <v>115</v>
      </c>
      <c r="K2995">
        <v>115</v>
      </c>
      <c r="L2995">
        <v>13.8</v>
      </c>
      <c r="M2995">
        <v>0.97384721266345486</v>
      </c>
      <c r="N2995">
        <v>2.1796600000000002</v>
      </c>
      <c r="O2995">
        <v>1.8966000000000001</v>
      </c>
      <c r="P2995">
        <v>1.925</v>
      </c>
      <c r="Q2995">
        <v>1.76</v>
      </c>
      <c r="R2995">
        <v>5.0255000000000001</v>
      </c>
      <c r="S2995">
        <v>0.44400000000000001</v>
      </c>
      <c r="T2995">
        <v>0.46600000000000003</v>
      </c>
      <c r="U2995">
        <v>0.443</v>
      </c>
      <c r="V2995">
        <v>0.443</v>
      </c>
      <c r="W2995">
        <v>0</v>
      </c>
      <c r="X2995" t="s">
        <v>188</v>
      </c>
      <c r="Y2995" t="s">
        <v>89</v>
      </c>
      <c r="Z2995" t="s">
        <v>198</v>
      </c>
    </row>
    <row r="2996" spans="1:26" x14ac:dyDescent="0.25">
      <c r="A2996" s="147">
        <v>3204</v>
      </c>
      <c r="B2996" s="25">
        <v>43022</v>
      </c>
      <c r="C2996" t="s">
        <v>834</v>
      </c>
      <c r="D2996">
        <v>68</v>
      </c>
      <c r="E2996">
        <v>50</v>
      </c>
      <c r="F2996" t="s">
        <v>291</v>
      </c>
      <c r="G2996">
        <v>521333</v>
      </c>
      <c r="H2996">
        <v>13160</v>
      </c>
      <c r="I2996">
        <v>16.7</v>
      </c>
      <c r="J2996">
        <v>115</v>
      </c>
      <c r="K2996">
        <v>115</v>
      </c>
      <c r="L2996">
        <v>13.8</v>
      </c>
      <c r="M2996">
        <v>0.97384721266345486</v>
      </c>
      <c r="N2996">
        <v>1.9224000000000001</v>
      </c>
      <c r="O2996">
        <v>1.7766999999999999</v>
      </c>
      <c r="P2996">
        <v>1.8</v>
      </c>
      <c r="Q2996">
        <v>1.6919999999999999</v>
      </c>
      <c r="R2996">
        <v>5.0255000000000001</v>
      </c>
      <c r="S2996">
        <v>0.47099999999999997</v>
      </c>
      <c r="T2996">
        <v>0.47899999999999998</v>
      </c>
      <c r="U2996">
        <v>0.46300000000000002</v>
      </c>
      <c r="V2996">
        <v>0.46300000000000002</v>
      </c>
      <c r="W2996">
        <v>0</v>
      </c>
      <c r="X2996" t="s">
        <v>188</v>
      </c>
      <c r="Y2996" t="s">
        <v>89</v>
      </c>
      <c r="Z2996" t="s">
        <v>198</v>
      </c>
    </row>
    <row r="2997" spans="1:26" x14ac:dyDescent="0.25">
      <c r="A2997" s="147">
        <v>3203</v>
      </c>
      <c r="B2997" s="25">
        <v>43022</v>
      </c>
      <c r="C2997" t="s">
        <v>256</v>
      </c>
      <c r="D2997">
        <v>70</v>
      </c>
      <c r="E2997">
        <v>50</v>
      </c>
      <c r="F2997" t="s">
        <v>187</v>
      </c>
      <c r="G2997">
        <v>916148</v>
      </c>
      <c r="H2997">
        <v>13160</v>
      </c>
      <c r="I2997">
        <v>35.4</v>
      </c>
      <c r="J2997">
        <v>82</v>
      </c>
      <c r="K2997">
        <v>82</v>
      </c>
      <c r="L2997">
        <v>33.4</v>
      </c>
      <c r="M2997">
        <v>0.85809581564584592</v>
      </c>
      <c r="N2997">
        <v>4.6608000000000001</v>
      </c>
      <c r="O2997">
        <v>4.9854000000000003</v>
      </c>
      <c r="P2997">
        <v>0.30499999999999999</v>
      </c>
      <c r="Q2997">
        <v>0.29799999999999999</v>
      </c>
      <c r="R2997">
        <v>5.0255000000000001</v>
      </c>
      <c r="S2997">
        <v>3.3000000000000002E-2</v>
      </c>
      <c r="T2997">
        <v>0.03</v>
      </c>
      <c r="U2997">
        <v>2.7E-2</v>
      </c>
      <c r="V2997">
        <v>2.7E-2</v>
      </c>
      <c r="W2997">
        <v>0</v>
      </c>
      <c r="X2997" t="s">
        <v>188</v>
      </c>
      <c r="Y2997" t="s">
        <v>89</v>
      </c>
      <c r="Z2997" t="s">
        <v>207</v>
      </c>
    </row>
    <row r="2998" spans="1:26" x14ac:dyDescent="0.25">
      <c r="A2998" s="147">
        <v>3202</v>
      </c>
      <c r="B2998" s="25">
        <v>43022</v>
      </c>
      <c r="C2998" t="s">
        <v>372</v>
      </c>
      <c r="D2998">
        <v>70</v>
      </c>
      <c r="E2998">
        <v>50</v>
      </c>
      <c r="F2998" t="s">
        <v>187</v>
      </c>
      <c r="G2998">
        <v>916148</v>
      </c>
      <c r="H2998">
        <v>13160</v>
      </c>
      <c r="I2998">
        <v>35.1</v>
      </c>
      <c r="J2998">
        <v>81</v>
      </c>
      <c r="K2998">
        <v>81</v>
      </c>
      <c r="L2998">
        <v>33.200000000000003</v>
      </c>
      <c r="M2998">
        <v>0.85913782635094116</v>
      </c>
      <c r="N2998">
        <v>5.0965999999999996</v>
      </c>
      <c r="O2998">
        <v>4.2988</v>
      </c>
      <c r="P2998">
        <v>0.23899999999999999</v>
      </c>
      <c r="Q2998">
        <v>0.255</v>
      </c>
      <c r="R2998">
        <v>5.0255000000000001</v>
      </c>
      <c r="S2998">
        <v>2.4E-2</v>
      </c>
      <c r="T2998">
        <v>0.03</v>
      </c>
      <c r="U2998">
        <v>2.3E-2</v>
      </c>
      <c r="V2998">
        <v>2.3E-2</v>
      </c>
      <c r="W2998">
        <v>0</v>
      </c>
      <c r="X2998" t="s">
        <v>188</v>
      </c>
      <c r="Y2998" t="s">
        <v>89</v>
      </c>
      <c r="Z2998" t="s">
        <v>207</v>
      </c>
    </row>
    <row r="2999" spans="1:26" x14ac:dyDescent="0.25">
      <c r="A2999" s="147">
        <v>3201</v>
      </c>
      <c r="B2999" s="25">
        <v>43022</v>
      </c>
      <c r="C2999" t="s">
        <v>709</v>
      </c>
      <c r="D2999">
        <v>70</v>
      </c>
      <c r="E2999">
        <v>50</v>
      </c>
      <c r="F2999" t="s">
        <v>187</v>
      </c>
      <c r="G2999">
        <v>916148</v>
      </c>
      <c r="H2999">
        <v>13160</v>
      </c>
      <c r="I2999">
        <v>35.799999999999997</v>
      </c>
      <c r="J2999">
        <v>84</v>
      </c>
      <c r="K2999">
        <v>84</v>
      </c>
      <c r="L2999">
        <v>33.6</v>
      </c>
      <c r="M2999">
        <v>0.85705632949727439</v>
      </c>
      <c r="N2999">
        <v>4.6932999999999998</v>
      </c>
      <c r="O2999">
        <v>4.9901</v>
      </c>
      <c r="P2999">
        <v>0.186</v>
      </c>
      <c r="Q2999">
        <v>0.23499999999999999</v>
      </c>
      <c r="R2999">
        <v>5.0255000000000001</v>
      </c>
      <c r="S2999">
        <v>0.02</v>
      </c>
      <c r="T2999">
        <v>2.4E-2</v>
      </c>
      <c r="U2999">
        <v>1.9E-2</v>
      </c>
      <c r="V2999">
        <v>1.9E-2</v>
      </c>
      <c r="W2999">
        <v>0</v>
      </c>
      <c r="X2999" t="s">
        <v>188</v>
      </c>
      <c r="Y2999" t="s">
        <v>89</v>
      </c>
      <c r="Z2999" t="s">
        <v>207</v>
      </c>
    </row>
    <row r="3000" spans="1:26" x14ac:dyDescent="0.25">
      <c r="A3000" s="147">
        <v>3200</v>
      </c>
      <c r="B3000" s="25">
        <v>43022</v>
      </c>
      <c r="C3000" t="s">
        <v>634</v>
      </c>
      <c r="D3000">
        <v>70</v>
      </c>
      <c r="E3000">
        <v>50</v>
      </c>
      <c r="F3000" t="s">
        <v>193</v>
      </c>
      <c r="G3000">
        <v>625212</v>
      </c>
      <c r="H3000">
        <v>13160</v>
      </c>
      <c r="I3000">
        <v>20.7</v>
      </c>
      <c r="J3000">
        <v>84</v>
      </c>
      <c r="K3000">
        <v>84</v>
      </c>
      <c r="L3000">
        <v>19</v>
      </c>
      <c r="M3000">
        <v>0.94019933554817281</v>
      </c>
      <c r="N3000">
        <v>5.1139999999999999</v>
      </c>
      <c r="O3000">
        <v>4.5963000000000003</v>
      </c>
      <c r="P3000">
        <v>0.66700000000000004</v>
      </c>
      <c r="Q3000">
        <v>0.53900000000000003</v>
      </c>
      <c r="R3000">
        <v>5.0255000000000001</v>
      </c>
      <c r="S3000">
        <v>6.6000000000000003E-2</v>
      </c>
      <c r="T3000">
        <v>5.8999999999999997E-2</v>
      </c>
      <c r="U3000">
        <v>5.8999999999999997E-2</v>
      </c>
      <c r="V3000">
        <v>5.8999999999999997E-2</v>
      </c>
      <c r="W3000">
        <v>0</v>
      </c>
      <c r="X3000" t="s">
        <v>188</v>
      </c>
      <c r="Y3000" t="s">
        <v>89</v>
      </c>
      <c r="Z3000" t="s">
        <v>207</v>
      </c>
    </row>
    <row r="3001" spans="1:26" x14ac:dyDescent="0.25">
      <c r="A3001" s="147">
        <v>3199</v>
      </c>
      <c r="B3001" s="25">
        <v>43022</v>
      </c>
      <c r="C3001" t="s">
        <v>479</v>
      </c>
      <c r="D3001">
        <v>70</v>
      </c>
      <c r="E3001">
        <v>50</v>
      </c>
      <c r="F3001" t="s">
        <v>193</v>
      </c>
      <c r="G3001">
        <v>625212</v>
      </c>
      <c r="H3001">
        <v>13160</v>
      </c>
      <c r="I3001">
        <v>21.6</v>
      </c>
      <c r="J3001">
        <v>84</v>
      </c>
      <c r="K3001">
        <v>84</v>
      </c>
      <c r="L3001">
        <v>19.899999999999999</v>
      </c>
      <c r="M3001">
        <v>0.93461030383091148</v>
      </c>
      <c r="N3001">
        <v>4.6208</v>
      </c>
      <c r="O3001">
        <v>4.4108000000000001</v>
      </c>
      <c r="P3001">
        <v>0.753</v>
      </c>
      <c r="Q3001">
        <v>0.65300000000000002</v>
      </c>
      <c r="R3001">
        <v>5.0255000000000001</v>
      </c>
      <c r="S3001">
        <v>8.2000000000000003E-2</v>
      </c>
      <c r="T3001">
        <v>7.3999999999999996E-2</v>
      </c>
      <c r="U3001">
        <v>7.2999999999999995E-2</v>
      </c>
      <c r="V3001">
        <v>7.2999999999999995E-2</v>
      </c>
      <c r="W3001">
        <v>0</v>
      </c>
      <c r="X3001" t="s">
        <v>188</v>
      </c>
      <c r="Y3001" t="s">
        <v>89</v>
      </c>
      <c r="Z3001" t="s">
        <v>207</v>
      </c>
    </row>
    <row r="3002" spans="1:26" x14ac:dyDescent="0.25">
      <c r="A3002" s="147">
        <v>3198</v>
      </c>
      <c r="B3002" s="25">
        <v>43022</v>
      </c>
      <c r="C3002" t="s">
        <v>233</v>
      </c>
      <c r="D3002">
        <v>70</v>
      </c>
      <c r="E3002">
        <v>50</v>
      </c>
      <c r="F3002" t="s">
        <v>193</v>
      </c>
      <c r="G3002">
        <v>625212</v>
      </c>
      <c r="H3002">
        <v>13160</v>
      </c>
      <c r="I3002">
        <v>21</v>
      </c>
      <c r="J3002">
        <v>86</v>
      </c>
      <c r="K3002">
        <v>86</v>
      </c>
      <c r="L3002">
        <v>19.100000000000001</v>
      </c>
      <c r="M3002">
        <v>0.93957503320053126</v>
      </c>
      <c r="N3002">
        <v>4.1787999999999998</v>
      </c>
      <c r="O3002">
        <v>4.5509000000000004</v>
      </c>
      <c r="P3002">
        <v>0.47599999999999998</v>
      </c>
      <c r="Q3002">
        <v>0.53100000000000003</v>
      </c>
      <c r="R3002">
        <v>5.0255000000000001</v>
      </c>
      <c r="S3002">
        <v>5.7000000000000002E-2</v>
      </c>
      <c r="T3002">
        <v>5.8999999999999997E-2</v>
      </c>
      <c r="U3002">
        <v>5.3999999999999999E-2</v>
      </c>
      <c r="V3002">
        <v>5.3999999999999999E-2</v>
      </c>
      <c r="W3002">
        <v>0</v>
      </c>
      <c r="X3002" t="s">
        <v>188</v>
      </c>
      <c r="Y3002" t="s">
        <v>89</v>
      </c>
      <c r="Z3002" t="s">
        <v>207</v>
      </c>
    </row>
    <row r="3003" spans="1:26" x14ac:dyDescent="0.25">
      <c r="A3003" s="147">
        <v>3197</v>
      </c>
      <c r="B3003" s="25">
        <v>43022</v>
      </c>
      <c r="C3003" t="s">
        <v>635</v>
      </c>
      <c r="D3003">
        <v>70</v>
      </c>
      <c r="E3003">
        <v>50</v>
      </c>
      <c r="F3003" t="s">
        <v>193</v>
      </c>
      <c r="G3003">
        <v>625212</v>
      </c>
      <c r="H3003">
        <v>13160</v>
      </c>
      <c r="I3003">
        <v>21.5</v>
      </c>
      <c r="J3003">
        <v>85</v>
      </c>
      <c r="K3003">
        <v>85</v>
      </c>
      <c r="L3003">
        <v>19.7</v>
      </c>
      <c r="M3003">
        <v>0.93584656084656093</v>
      </c>
      <c r="N3003">
        <v>4.8563999999999998</v>
      </c>
      <c r="O3003">
        <v>5.0144000000000002</v>
      </c>
      <c r="P3003">
        <v>0.67800000000000005</v>
      </c>
      <c r="Q3003">
        <v>0.59399999999999997</v>
      </c>
      <c r="R3003">
        <v>5.0255000000000001</v>
      </c>
      <c r="S3003">
        <v>7.0000000000000007E-2</v>
      </c>
      <c r="T3003">
        <v>0.06</v>
      </c>
      <c r="U3003">
        <v>6.0999999999999999E-2</v>
      </c>
      <c r="V3003">
        <v>6.0999999999999999E-2</v>
      </c>
      <c r="W3003">
        <v>0</v>
      </c>
      <c r="X3003" t="s">
        <v>188</v>
      </c>
      <c r="Y3003" t="s">
        <v>89</v>
      </c>
      <c r="Z3003" t="s">
        <v>207</v>
      </c>
    </row>
    <row r="3004" spans="1:26" x14ac:dyDescent="0.25">
      <c r="A3004" s="147">
        <v>3196</v>
      </c>
      <c r="B3004" s="25">
        <v>43022</v>
      </c>
      <c r="C3004" t="s">
        <v>237</v>
      </c>
      <c r="D3004">
        <v>70</v>
      </c>
      <c r="E3004">
        <v>50</v>
      </c>
      <c r="F3004" t="s">
        <v>193</v>
      </c>
      <c r="G3004">
        <v>625212</v>
      </c>
      <c r="H3004">
        <v>13160</v>
      </c>
      <c r="I3004">
        <v>21.3</v>
      </c>
      <c r="J3004">
        <v>86</v>
      </c>
      <c r="K3004">
        <v>86</v>
      </c>
      <c r="L3004">
        <v>19.399999999999999</v>
      </c>
      <c r="M3004">
        <v>0.9377070907886017</v>
      </c>
      <c r="N3004">
        <v>4.9630999999999998</v>
      </c>
      <c r="O3004">
        <v>4.7702</v>
      </c>
      <c r="P3004">
        <v>0.53700000000000003</v>
      </c>
      <c r="Q3004">
        <v>0.59599999999999997</v>
      </c>
      <c r="R3004">
        <v>5.0255000000000001</v>
      </c>
      <c r="S3004">
        <v>5.3999999999999999E-2</v>
      </c>
      <c r="T3004">
        <v>6.3E-2</v>
      </c>
      <c r="U3004">
        <v>5.5E-2</v>
      </c>
      <c r="V3004">
        <v>5.5E-2</v>
      </c>
      <c r="W3004">
        <v>0</v>
      </c>
      <c r="X3004" t="s">
        <v>188</v>
      </c>
      <c r="Y3004" t="s">
        <v>89</v>
      </c>
      <c r="Z3004" t="s">
        <v>207</v>
      </c>
    </row>
    <row r="3005" spans="1:26" x14ac:dyDescent="0.25">
      <c r="A3005" s="147">
        <v>3195</v>
      </c>
      <c r="B3005" s="25">
        <v>43021</v>
      </c>
      <c r="C3005" t="s">
        <v>833</v>
      </c>
      <c r="D3005">
        <v>66</v>
      </c>
      <c r="E3005">
        <v>50</v>
      </c>
      <c r="F3005" t="s">
        <v>291</v>
      </c>
      <c r="G3005">
        <v>521333</v>
      </c>
      <c r="H3005">
        <v>13160</v>
      </c>
      <c r="I3005">
        <v>16.7</v>
      </c>
      <c r="J3005">
        <v>116</v>
      </c>
      <c r="K3005">
        <v>116</v>
      </c>
      <c r="L3005">
        <v>13.8</v>
      </c>
      <c r="M3005">
        <v>0.97384721266345486</v>
      </c>
      <c r="N3005">
        <v>2.2509000000000001</v>
      </c>
      <c r="O3005">
        <v>1.8636999999999999</v>
      </c>
      <c r="P3005">
        <v>1.9670000000000001</v>
      </c>
      <c r="Q3005">
        <v>1.7190000000000001</v>
      </c>
      <c r="R3005">
        <v>5.0446999999999997</v>
      </c>
      <c r="S3005">
        <v>0.441</v>
      </c>
      <c r="T3005">
        <v>0.46500000000000002</v>
      </c>
      <c r="U3005">
        <v>0.441</v>
      </c>
      <c r="V3005">
        <v>0.441</v>
      </c>
      <c r="W3005">
        <v>0</v>
      </c>
      <c r="X3005" t="s">
        <v>188</v>
      </c>
      <c r="Y3005" t="s">
        <v>89</v>
      </c>
      <c r="Z3005" t="s">
        <v>198</v>
      </c>
    </row>
    <row r="3006" spans="1:26" x14ac:dyDescent="0.25">
      <c r="A3006" s="147">
        <v>3194</v>
      </c>
      <c r="B3006" s="25">
        <v>43021</v>
      </c>
      <c r="C3006" t="s">
        <v>313</v>
      </c>
      <c r="D3006">
        <v>66</v>
      </c>
      <c r="E3006">
        <v>50</v>
      </c>
      <c r="F3006" t="s">
        <v>291</v>
      </c>
      <c r="G3006">
        <v>521333</v>
      </c>
      <c r="H3006">
        <v>13160</v>
      </c>
      <c r="I3006">
        <v>16.600000000000001</v>
      </c>
      <c r="J3006">
        <v>115</v>
      </c>
      <c r="K3006">
        <v>115</v>
      </c>
      <c r="L3006">
        <v>13.8</v>
      </c>
      <c r="M3006">
        <v>0.97384721266345486</v>
      </c>
      <c r="N3006">
        <v>1.5822000000000001</v>
      </c>
      <c r="O3006">
        <v>1.7209000000000001</v>
      </c>
      <c r="P3006">
        <v>1.5069999999999999</v>
      </c>
      <c r="Q3006">
        <v>1.6579999999999999</v>
      </c>
      <c r="R3006">
        <v>5.0446999999999997</v>
      </c>
      <c r="S3006">
        <v>0.48</v>
      </c>
      <c r="T3006">
        <v>0.48599999999999999</v>
      </c>
      <c r="U3006">
        <v>0.47</v>
      </c>
      <c r="V3006">
        <v>0.47</v>
      </c>
      <c r="W3006">
        <v>0</v>
      </c>
      <c r="X3006" t="s">
        <v>188</v>
      </c>
      <c r="Y3006" t="s">
        <v>89</v>
      </c>
      <c r="Z3006" t="s">
        <v>198</v>
      </c>
    </row>
    <row r="3007" spans="1:26" x14ac:dyDescent="0.25">
      <c r="A3007" s="147">
        <v>3193</v>
      </c>
      <c r="B3007" s="25">
        <v>43021</v>
      </c>
      <c r="C3007" t="s">
        <v>832</v>
      </c>
      <c r="D3007">
        <v>66</v>
      </c>
      <c r="E3007">
        <v>47</v>
      </c>
      <c r="F3007" t="s">
        <v>291</v>
      </c>
      <c r="G3007">
        <v>521333</v>
      </c>
      <c r="H3007">
        <v>13160</v>
      </c>
      <c r="I3007">
        <v>16.600000000000001</v>
      </c>
      <c r="J3007">
        <v>114</v>
      </c>
      <c r="K3007">
        <v>114</v>
      </c>
      <c r="L3007">
        <v>13.8</v>
      </c>
      <c r="M3007">
        <v>0.97384721266345486</v>
      </c>
      <c r="N3007">
        <v>1.7746999999999999</v>
      </c>
      <c r="O3007">
        <v>1.9602999999999999</v>
      </c>
      <c r="P3007">
        <v>1.7110000000000001</v>
      </c>
      <c r="Q3007">
        <v>1.796</v>
      </c>
      <c r="R3007">
        <v>5.0446999999999997</v>
      </c>
      <c r="S3007">
        <v>0.48599999999999999</v>
      </c>
      <c r="T3007">
        <v>0.46200000000000002</v>
      </c>
      <c r="U3007">
        <v>0.46200000000000002</v>
      </c>
      <c r="V3007">
        <v>0.46200000000000002</v>
      </c>
      <c r="W3007">
        <v>0</v>
      </c>
      <c r="X3007" t="s">
        <v>188</v>
      </c>
      <c r="Y3007" t="s">
        <v>89</v>
      </c>
      <c r="Z3007" t="s">
        <v>198</v>
      </c>
    </row>
    <row r="3008" spans="1:26" x14ac:dyDescent="0.25">
      <c r="A3008" s="147">
        <v>3192</v>
      </c>
      <c r="B3008" s="25">
        <v>43021</v>
      </c>
      <c r="C3008" t="s">
        <v>796</v>
      </c>
      <c r="D3008">
        <v>68</v>
      </c>
      <c r="E3008">
        <v>47</v>
      </c>
      <c r="F3008" t="s">
        <v>291</v>
      </c>
      <c r="G3008">
        <v>521333</v>
      </c>
      <c r="H3008">
        <v>13160</v>
      </c>
      <c r="I3008">
        <v>16.600000000000001</v>
      </c>
      <c r="J3008">
        <v>115</v>
      </c>
      <c r="K3008">
        <v>115</v>
      </c>
      <c r="L3008">
        <v>13.8</v>
      </c>
      <c r="M3008">
        <v>0.97384721266345486</v>
      </c>
      <c r="N3008">
        <v>2.1472000000000002</v>
      </c>
      <c r="O3008">
        <v>1.8963000000000001</v>
      </c>
      <c r="P3008">
        <v>1.722</v>
      </c>
      <c r="Q3008">
        <v>1.534</v>
      </c>
      <c r="R3008">
        <v>5.0446999999999997</v>
      </c>
      <c r="S3008">
        <v>0.40500000000000003</v>
      </c>
      <c r="T3008">
        <v>0.40799999999999997</v>
      </c>
      <c r="U3008">
        <v>0.39600000000000002</v>
      </c>
      <c r="V3008">
        <v>0.39600000000000002</v>
      </c>
      <c r="W3008">
        <v>0</v>
      </c>
      <c r="X3008" t="s">
        <v>188</v>
      </c>
      <c r="Y3008" t="s">
        <v>89</v>
      </c>
      <c r="Z3008" t="s">
        <v>198</v>
      </c>
    </row>
    <row r="3009" spans="1:26" x14ac:dyDescent="0.25">
      <c r="A3009" s="147">
        <v>3191</v>
      </c>
      <c r="B3009" s="25">
        <v>43021</v>
      </c>
      <c r="C3009" t="s">
        <v>831</v>
      </c>
      <c r="D3009">
        <v>68</v>
      </c>
      <c r="E3009">
        <v>47</v>
      </c>
      <c r="F3009" t="s">
        <v>291</v>
      </c>
      <c r="G3009">
        <v>521333</v>
      </c>
      <c r="H3009">
        <v>13160</v>
      </c>
      <c r="I3009">
        <v>16.600000000000001</v>
      </c>
      <c r="J3009">
        <v>115</v>
      </c>
      <c r="K3009">
        <v>115</v>
      </c>
      <c r="L3009">
        <v>13.8</v>
      </c>
      <c r="M3009">
        <v>0.97384721266345486</v>
      </c>
      <c r="N3009">
        <v>1.8906000000000001</v>
      </c>
      <c r="O3009">
        <v>2.0141</v>
      </c>
      <c r="P3009">
        <v>1.8109999999999999</v>
      </c>
      <c r="Q3009">
        <v>1.9390000000000001</v>
      </c>
      <c r="R3009">
        <v>5.0446999999999997</v>
      </c>
      <c r="S3009">
        <v>0.48299999999999998</v>
      </c>
      <c r="T3009">
        <v>0.48599999999999999</v>
      </c>
      <c r="U3009">
        <v>0.47199999999999998</v>
      </c>
      <c r="V3009">
        <v>0.47199999999999998</v>
      </c>
      <c r="W3009">
        <v>0</v>
      </c>
      <c r="X3009" t="s">
        <v>188</v>
      </c>
      <c r="Y3009" t="s">
        <v>89</v>
      </c>
      <c r="Z3009" t="s">
        <v>198</v>
      </c>
    </row>
    <row r="3010" spans="1:26" x14ac:dyDescent="0.25">
      <c r="A3010" s="147">
        <v>3190</v>
      </c>
      <c r="B3010" s="25">
        <v>43021</v>
      </c>
      <c r="C3010" t="s">
        <v>219</v>
      </c>
      <c r="D3010">
        <v>71</v>
      </c>
      <c r="E3010">
        <v>47</v>
      </c>
      <c r="F3010" t="s">
        <v>187</v>
      </c>
      <c r="G3010">
        <v>916148</v>
      </c>
      <c r="H3010">
        <v>13160</v>
      </c>
      <c r="I3010">
        <v>35.4</v>
      </c>
      <c r="J3010">
        <v>83</v>
      </c>
      <c r="K3010">
        <v>83</v>
      </c>
      <c r="L3010">
        <v>33.299999999999997</v>
      </c>
      <c r="M3010">
        <v>0.85861650485436891</v>
      </c>
      <c r="N3010">
        <v>4.9604999999999997</v>
      </c>
      <c r="O3010">
        <v>4.8700999999999999</v>
      </c>
      <c r="P3010">
        <v>0.189</v>
      </c>
      <c r="Q3010">
        <v>0.216</v>
      </c>
      <c r="R3010">
        <v>5.0446999999999997</v>
      </c>
      <c r="S3010">
        <v>1.9E-2</v>
      </c>
      <c r="T3010">
        <v>2.1999999999999999E-2</v>
      </c>
      <c r="U3010">
        <v>1.7999999999999999E-2</v>
      </c>
      <c r="V3010">
        <v>1.7999999999999999E-2</v>
      </c>
      <c r="W3010">
        <v>0</v>
      </c>
      <c r="X3010" t="s">
        <v>188</v>
      </c>
      <c r="Y3010" t="s">
        <v>89</v>
      </c>
      <c r="Z3010" t="s">
        <v>207</v>
      </c>
    </row>
    <row r="3011" spans="1:26" x14ac:dyDescent="0.25">
      <c r="A3011" s="147">
        <v>3189</v>
      </c>
      <c r="B3011" s="25">
        <v>43021</v>
      </c>
      <c r="C3011" t="s">
        <v>262</v>
      </c>
      <c r="D3011">
        <v>71</v>
      </c>
      <c r="E3011">
        <v>47</v>
      </c>
      <c r="F3011" t="s">
        <v>187</v>
      </c>
      <c r="G3011">
        <v>916148</v>
      </c>
      <c r="H3011">
        <v>13160</v>
      </c>
      <c r="I3011">
        <v>35.1</v>
      </c>
      <c r="J3011">
        <v>82</v>
      </c>
      <c r="K3011">
        <v>82</v>
      </c>
      <c r="L3011">
        <v>33.1</v>
      </c>
      <c r="M3011">
        <v>0.85965978128797083</v>
      </c>
      <c r="N3011">
        <v>4.1757999999999997</v>
      </c>
      <c r="O3011">
        <v>4.8201999999999998</v>
      </c>
      <c r="P3011">
        <v>0.14099999999999999</v>
      </c>
      <c r="Q3011">
        <v>0.154</v>
      </c>
      <c r="R3011">
        <v>5.0446999999999997</v>
      </c>
      <c r="S3011">
        <v>1.7000000000000001E-2</v>
      </c>
      <c r="T3011">
        <v>1.6E-2</v>
      </c>
      <c r="U3011">
        <v>1.4E-2</v>
      </c>
      <c r="V3011">
        <v>1.4E-2</v>
      </c>
      <c r="W3011">
        <v>0</v>
      </c>
      <c r="X3011" t="s">
        <v>188</v>
      </c>
      <c r="Y3011" t="s">
        <v>89</v>
      </c>
      <c r="Z3011" t="s">
        <v>207</v>
      </c>
    </row>
    <row r="3012" spans="1:26" x14ac:dyDescent="0.25">
      <c r="A3012" s="147">
        <v>3188</v>
      </c>
      <c r="B3012" s="25">
        <v>43021</v>
      </c>
      <c r="C3012" t="s">
        <v>830</v>
      </c>
      <c r="D3012">
        <v>70</v>
      </c>
      <c r="E3012">
        <v>47</v>
      </c>
      <c r="F3012" t="s">
        <v>193</v>
      </c>
      <c r="G3012">
        <v>625212</v>
      </c>
      <c r="H3012">
        <v>13160</v>
      </c>
      <c r="I3012">
        <v>21.4</v>
      </c>
      <c r="J3012">
        <v>86</v>
      </c>
      <c r="K3012">
        <v>86</v>
      </c>
      <c r="L3012">
        <v>19.5</v>
      </c>
      <c r="M3012">
        <v>0.9370860927152318</v>
      </c>
      <c r="N3012">
        <v>4.5582000000000003</v>
      </c>
      <c r="O3012">
        <v>4.8696999999999999</v>
      </c>
      <c r="P3012">
        <v>0.51400000000000001</v>
      </c>
      <c r="Q3012">
        <v>0.59099999999999997</v>
      </c>
      <c r="R3012">
        <v>5.0446999999999997</v>
      </c>
      <c r="S3012">
        <v>5.7000000000000002E-2</v>
      </c>
      <c r="T3012">
        <v>6.0999999999999999E-2</v>
      </c>
      <c r="U3012">
        <v>5.5E-2</v>
      </c>
      <c r="V3012">
        <v>5.5E-2</v>
      </c>
      <c r="W3012">
        <v>0</v>
      </c>
      <c r="X3012" t="s">
        <v>188</v>
      </c>
      <c r="Y3012" t="s">
        <v>89</v>
      </c>
      <c r="Z3012" t="s">
        <v>207</v>
      </c>
    </row>
    <row r="3013" spans="1:26" x14ac:dyDescent="0.25">
      <c r="A3013" s="147">
        <v>3187</v>
      </c>
      <c r="B3013" s="25">
        <v>43021</v>
      </c>
      <c r="C3013" t="s">
        <v>588</v>
      </c>
      <c r="D3013">
        <v>70</v>
      </c>
      <c r="E3013">
        <v>47</v>
      </c>
      <c r="F3013" t="s">
        <v>193</v>
      </c>
      <c r="G3013">
        <v>625212</v>
      </c>
      <c r="H3013">
        <v>13160</v>
      </c>
      <c r="I3013">
        <v>21</v>
      </c>
      <c r="J3013">
        <v>85</v>
      </c>
      <c r="K3013">
        <v>85</v>
      </c>
      <c r="L3013">
        <v>19.2</v>
      </c>
      <c r="M3013">
        <v>0.93895155938951569</v>
      </c>
      <c r="N3013">
        <v>4.2704000000000004</v>
      </c>
      <c r="O3013">
        <v>5.0147000000000004</v>
      </c>
      <c r="P3013">
        <v>0.68799999999999994</v>
      </c>
      <c r="Q3013">
        <v>0.74099999999999999</v>
      </c>
      <c r="R3013">
        <v>5.0446999999999997</v>
      </c>
      <c r="S3013">
        <v>8.1000000000000003E-2</v>
      </c>
      <c r="T3013">
        <v>7.4999999999999997E-2</v>
      </c>
      <c r="U3013">
        <v>7.2999999999999995E-2</v>
      </c>
      <c r="V3013">
        <v>7.2999999999999995E-2</v>
      </c>
      <c r="W3013">
        <v>0</v>
      </c>
      <c r="X3013" t="s">
        <v>188</v>
      </c>
      <c r="Y3013" t="s">
        <v>89</v>
      </c>
      <c r="Z3013" t="s">
        <v>207</v>
      </c>
    </row>
    <row r="3014" spans="1:26" x14ac:dyDescent="0.25">
      <c r="A3014" s="147">
        <v>3186</v>
      </c>
      <c r="B3014" s="25">
        <v>43021</v>
      </c>
      <c r="C3014" t="s">
        <v>501</v>
      </c>
      <c r="D3014">
        <v>70</v>
      </c>
      <c r="E3014">
        <v>47</v>
      </c>
      <c r="F3014" t="s">
        <v>193</v>
      </c>
      <c r="G3014">
        <v>625212</v>
      </c>
      <c r="H3014">
        <v>13160</v>
      </c>
      <c r="I3014">
        <v>21</v>
      </c>
      <c r="J3014">
        <v>85</v>
      </c>
      <c r="K3014">
        <v>85</v>
      </c>
      <c r="L3014">
        <v>19.2</v>
      </c>
      <c r="M3014">
        <v>0.93895155938951569</v>
      </c>
      <c r="N3014">
        <v>4.8825000000000003</v>
      </c>
      <c r="O3014">
        <v>4.9966999999999997</v>
      </c>
      <c r="P3014">
        <v>0.57799999999999996</v>
      </c>
      <c r="Q3014">
        <v>0.65700000000000003</v>
      </c>
      <c r="R3014">
        <v>5.0446999999999997</v>
      </c>
      <c r="S3014">
        <v>0.06</v>
      </c>
      <c r="T3014">
        <v>6.6000000000000003E-2</v>
      </c>
      <c r="U3014">
        <v>5.8999999999999997E-2</v>
      </c>
      <c r="V3014">
        <v>5.8999999999999997E-2</v>
      </c>
      <c r="W3014">
        <v>0</v>
      </c>
      <c r="X3014" t="s">
        <v>188</v>
      </c>
      <c r="Y3014" t="s">
        <v>89</v>
      </c>
      <c r="Z3014" t="s">
        <v>207</v>
      </c>
    </row>
    <row r="3015" spans="1:26" x14ac:dyDescent="0.25">
      <c r="A3015" s="147">
        <v>3185</v>
      </c>
      <c r="B3015" s="25">
        <v>43020</v>
      </c>
      <c r="C3015" t="s">
        <v>431</v>
      </c>
      <c r="D3015">
        <v>73.099999999999994</v>
      </c>
      <c r="E3015">
        <v>71</v>
      </c>
      <c r="F3015" t="s">
        <v>291</v>
      </c>
      <c r="G3015">
        <v>521333</v>
      </c>
      <c r="H3015">
        <v>13160</v>
      </c>
      <c r="I3015">
        <v>16.600000000000001</v>
      </c>
      <c r="J3015">
        <v>115</v>
      </c>
      <c r="K3015">
        <v>115</v>
      </c>
      <c r="L3015">
        <v>13.8</v>
      </c>
      <c r="M3015">
        <v>0.97384721266345486</v>
      </c>
      <c r="N3015">
        <v>1.9211</v>
      </c>
      <c r="O3015">
        <v>1.7907999999999999</v>
      </c>
      <c r="P3015">
        <v>1.954</v>
      </c>
      <c r="Q3015">
        <v>1.871</v>
      </c>
      <c r="R3015">
        <v>5.0583999999999998</v>
      </c>
      <c r="S3015">
        <v>0.51500000000000001</v>
      </c>
      <c r="T3015">
        <v>0.52800000000000002</v>
      </c>
      <c r="U3015">
        <v>0.50800000000000001</v>
      </c>
      <c r="V3015">
        <v>0.50800000000000001</v>
      </c>
      <c r="W3015">
        <v>0</v>
      </c>
      <c r="X3015" t="s">
        <v>188</v>
      </c>
      <c r="Y3015" t="s">
        <v>89</v>
      </c>
      <c r="Z3015" t="s">
        <v>198</v>
      </c>
    </row>
    <row r="3016" spans="1:26" x14ac:dyDescent="0.25">
      <c r="A3016" s="147">
        <v>3184</v>
      </c>
      <c r="B3016" s="25">
        <v>43020</v>
      </c>
      <c r="C3016" t="s">
        <v>829</v>
      </c>
      <c r="D3016">
        <v>73.099999999999994</v>
      </c>
      <c r="E3016">
        <v>71</v>
      </c>
      <c r="F3016" t="s">
        <v>291</v>
      </c>
      <c r="G3016">
        <v>521333</v>
      </c>
      <c r="H3016">
        <v>13160</v>
      </c>
      <c r="I3016">
        <v>16.600000000000001</v>
      </c>
      <c r="J3016">
        <v>115</v>
      </c>
      <c r="K3016">
        <v>115</v>
      </c>
      <c r="L3016">
        <v>13.8</v>
      </c>
      <c r="M3016">
        <v>0.97384721266345486</v>
      </c>
      <c r="N3016">
        <v>2.1339999999999999</v>
      </c>
      <c r="O3016">
        <v>1.6681999999999999</v>
      </c>
      <c r="P3016">
        <v>2.2120000000000002</v>
      </c>
      <c r="Q3016">
        <v>1.6519999999999999</v>
      </c>
      <c r="R3016">
        <v>5.0583999999999998</v>
      </c>
      <c r="S3016">
        <v>0.52400000000000002</v>
      </c>
      <c r="T3016">
        <v>0.501</v>
      </c>
      <c r="U3016">
        <v>0.499</v>
      </c>
      <c r="V3016">
        <v>0.499</v>
      </c>
      <c r="W3016">
        <v>0</v>
      </c>
      <c r="X3016" t="s">
        <v>188</v>
      </c>
      <c r="Y3016" t="s">
        <v>89</v>
      </c>
      <c r="Z3016" t="s">
        <v>198</v>
      </c>
    </row>
    <row r="3017" spans="1:26" x14ac:dyDescent="0.25">
      <c r="A3017" s="147">
        <v>3183</v>
      </c>
      <c r="B3017" s="25">
        <v>43020</v>
      </c>
      <c r="C3017" t="s">
        <v>426</v>
      </c>
      <c r="D3017">
        <v>73.099999999999994</v>
      </c>
      <c r="E3017">
        <v>71</v>
      </c>
      <c r="F3017" t="s">
        <v>193</v>
      </c>
      <c r="G3017">
        <v>625212</v>
      </c>
      <c r="H3017">
        <v>13160</v>
      </c>
      <c r="I3017">
        <v>20.9</v>
      </c>
      <c r="J3017">
        <v>86</v>
      </c>
      <c r="K3017">
        <v>86</v>
      </c>
      <c r="L3017">
        <v>19</v>
      </c>
      <c r="M3017">
        <v>0.94019933554817281</v>
      </c>
      <c r="N3017">
        <v>4.7751000000000001</v>
      </c>
      <c r="O3017">
        <v>5.0122</v>
      </c>
      <c r="P3017">
        <v>0.67400000000000004</v>
      </c>
      <c r="Q3017">
        <v>0.61199999999999999</v>
      </c>
      <c r="R3017">
        <v>5.0583999999999998</v>
      </c>
      <c r="S3017">
        <v>7.0999999999999994E-2</v>
      </c>
      <c r="T3017">
        <v>6.2E-2</v>
      </c>
      <c r="U3017">
        <v>6.3E-2</v>
      </c>
      <c r="V3017">
        <v>6.3E-2</v>
      </c>
      <c r="W3017">
        <v>0</v>
      </c>
      <c r="X3017" t="s">
        <v>188</v>
      </c>
      <c r="Y3017" t="s">
        <v>89</v>
      </c>
      <c r="Z3017" t="s">
        <v>207</v>
      </c>
    </row>
    <row r="3018" spans="1:26" x14ac:dyDescent="0.25">
      <c r="A3018" s="147">
        <v>3182</v>
      </c>
      <c r="B3018" s="25">
        <v>43020</v>
      </c>
      <c r="C3018" t="s">
        <v>696</v>
      </c>
      <c r="D3018">
        <v>76.099999999999994</v>
      </c>
      <c r="E3018">
        <v>71</v>
      </c>
      <c r="F3018" t="s">
        <v>187</v>
      </c>
      <c r="G3018">
        <v>916148</v>
      </c>
      <c r="H3018">
        <v>13160</v>
      </c>
      <c r="I3018">
        <v>36.1</v>
      </c>
      <c r="J3018">
        <v>83</v>
      </c>
      <c r="K3018">
        <v>83</v>
      </c>
      <c r="L3018">
        <v>34</v>
      </c>
      <c r="M3018">
        <v>0.85498489425981872</v>
      </c>
      <c r="N3018">
        <v>4.2567000000000004</v>
      </c>
      <c r="O3018">
        <v>4.9981</v>
      </c>
      <c r="P3018">
        <v>0.19600000000000001</v>
      </c>
      <c r="Q3018">
        <v>0.254</v>
      </c>
      <c r="R3018">
        <v>5.0583999999999998</v>
      </c>
      <c r="S3018">
        <v>2.3E-2</v>
      </c>
      <c r="T3018">
        <v>2.5999999999999999E-2</v>
      </c>
      <c r="U3018">
        <v>2.1000000000000001E-2</v>
      </c>
      <c r="V3018">
        <v>2.1000000000000001E-2</v>
      </c>
      <c r="W3018">
        <v>0</v>
      </c>
      <c r="X3018" t="s">
        <v>188</v>
      </c>
      <c r="Y3018" t="s">
        <v>89</v>
      </c>
      <c r="Z3018" t="s">
        <v>207</v>
      </c>
    </row>
    <row r="3019" spans="1:26" x14ac:dyDescent="0.25">
      <c r="A3019" s="147">
        <v>3181</v>
      </c>
      <c r="B3019" s="25">
        <v>43020</v>
      </c>
      <c r="C3019" t="s">
        <v>394</v>
      </c>
      <c r="D3019">
        <v>76.099999999999994</v>
      </c>
      <c r="E3019">
        <v>71</v>
      </c>
      <c r="F3019" t="s">
        <v>187</v>
      </c>
      <c r="G3019">
        <v>916148</v>
      </c>
      <c r="H3019">
        <v>13160</v>
      </c>
      <c r="I3019">
        <v>35.799999999999997</v>
      </c>
      <c r="J3019">
        <v>82</v>
      </c>
      <c r="K3019">
        <v>82</v>
      </c>
      <c r="L3019">
        <v>33.799999999999997</v>
      </c>
      <c r="M3019">
        <v>0.85601935874168178</v>
      </c>
      <c r="N3019">
        <v>4.7789000000000001</v>
      </c>
      <c r="O3019">
        <v>4.9688999999999997</v>
      </c>
      <c r="P3019">
        <v>0.20200000000000001</v>
      </c>
      <c r="Q3019">
        <v>0.23100000000000001</v>
      </c>
      <c r="R3019">
        <v>5.0583999999999998</v>
      </c>
      <c r="S3019">
        <v>2.1000000000000001E-2</v>
      </c>
      <c r="T3019">
        <v>2.4E-2</v>
      </c>
      <c r="U3019">
        <v>1.9E-2</v>
      </c>
      <c r="V3019">
        <v>1.9E-2</v>
      </c>
      <c r="W3019">
        <v>0</v>
      </c>
      <c r="X3019" t="s">
        <v>188</v>
      </c>
      <c r="Y3019" t="s">
        <v>89</v>
      </c>
      <c r="Z3019" t="s">
        <v>207</v>
      </c>
    </row>
    <row r="3020" spans="1:26" x14ac:dyDescent="0.25">
      <c r="A3020" s="147">
        <v>3180</v>
      </c>
      <c r="B3020" s="25">
        <v>43020</v>
      </c>
      <c r="C3020" t="s">
        <v>773</v>
      </c>
      <c r="D3020">
        <v>76.099999999999994</v>
      </c>
      <c r="E3020">
        <v>71</v>
      </c>
      <c r="F3020" t="s">
        <v>291</v>
      </c>
      <c r="G3020">
        <v>521333</v>
      </c>
      <c r="H3020">
        <v>13160</v>
      </c>
      <c r="I3020">
        <v>16.600000000000001</v>
      </c>
      <c r="J3020">
        <v>114</v>
      </c>
      <c r="K3020">
        <v>114</v>
      </c>
      <c r="L3020">
        <v>13.8</v>
      </c>
      <c r="M3020">
        <v>0.97384721266345486</v>
      </c>
      <c r="N3020">
        <v>2.1840000000000002</v>
      </c>
      <c r="O3020">
        <v>2.0796000000000001</v>
      </c>
      <c r="P3020">
        <v>2.3359999999999999</v>
      </c>
      <c r="Q3020">
        <v>2.1829999999999998</v>
      </c>
      <c r="R3020">
        <v>5.0583999999999998</v>
      </c>
      <c r="S3020">
        <v>0.54100000000000004</v>
      </c>
      <c r="T3020">
        <v>0.53100000000000003</v>
      </c>
      <c r="U3020">
        <v>0.52200000000000002</v>
      </c>
      <c r="V3020">
        <v>0.52200000000000002</v>
      </c>
      <c r="W3020" t="s">
        <v>148</v>
      </c>
      <c r="X3020" t="s">
        <v>189</v>
      </c>
      <c r="Y3020" t="s">
        <v>89</v>
      </c>
      <c r="Z3020" t="s">
        <v>198</v>
      </c>
    </row>
    <row r="3021" spans="1:26" x14ac:dyDescent="0.25">
      <c r="A3021" s="147">
        <v>3179</v>
      </c>
      <c r="B3021" s="25">
        <v>43020</v>
      </c>
      <c r="C3021" t="s">
        <v>315</v>
      </c>
      <c r="D3021">
        <v>76.099999999999994</v>
      </c>
      <c r="E3021">
        <v>71</v>
      </c>
      <c r="F3021" t="s">
        <v>193</v>
      </c>
      <c r="G3021">
        <v>625212</v>
      </c>
      <c r="H3021">
        <v>13160</v>
      </c>
      <c r="I3021">
        <v>21.9</v>
      </c>
      <c r="J3021">
        <v>110</v>
      </c>
      <c r="K3021">
        <v>110</v>
      </c>
      <c r="L3021">
        <v>19</v>
      </c>
      <c r="M3021">
        <v>0.94019933554817281</v>
      </c>
      <c r="N3021">
        <v>4.6624999999999996</v>
      </c>
      <c r="O3021">
        <v>4.9650999999999996</v>
      </c>
      <c r="P3021">
        <v>0.86599999999999999</v>
      </c>
      <c r="Q3021">
        <v>0.90300000000000002</v>
      </c>
      <c r="R3021">
        <v>5.0583999999999998</v>
      </c>
      <c r="S3021">
        <v>9.4E-2</v>
      </c>
      <c r="T3021">
        <v>9.1999999999999998E-2</v>
      </c>
      <c r="U3021">
        <v>8.6999999999999994E-2</v>
      </c>
      <c r="V3021">
        <v>8.6999999999999994E-2</v>
      </c>
      <c r="W3021" t="s">
        <v>148</v>
      </c>
      <c r="X3021" t="s">
        <v>189</v>
      </c>
      <c r="Y3021" t="s">
        <v>89</v>
      </c>
      <c r="Z3021" t="s">
        <v>198</v>
      </c>
    </row>
    <row r="3022" spans="1:26" x14ac:dyDescent="0.25">
      <c r="A3022" s="147">
        <v>3178</v>
      </c>
      <c r="B3022" s="25">
        <v>43020</v>
      </c>
      <c r="C3022" t="s">
        <v>351</v>
      </c>
      <c r="D3022">
        <v>76.099999999999994</v>
      </c>
      <c r="E3022">
        <v>71</v>
      </c>
      <c r="F3022" t="s">
        <v>193</v>
      </c>
      <c r="G3022">
        <v>625212</v>
      </c>
      <c r="H3022">
        <v>13160</v>
      </c>
      <c r="I3022">
        <v>22.5</v>
      </c>
      <c r="J3022">
        <v>109.5</v>
      </c>
      <c r="K3022">
        <v>109.5</v>
      </c>
      <c r="L3022">
        <v>19.600000000000001</v>
      </c>
      <c r="M3022">
        <v>0.93646591661151557</v>
      </c>
      <c r="N3022">
        <v>4.9790000000000001</v>
      </c>
      <c r="O3022">
        <v>5.1162999999999998</v>
      </c>
      <c r="P3022">
        <v>0.71899999999999997</v>
      </c>
      <c r="Q3022">
        <v>0.67800000000000005</v>
      </c>
      <c r="R3022">
        <v>5.0583999999999998</v>
      </c>
      <c r="S3022">
        <v>7.2999999999999995E-2</v>
      </c>
      <c r="T3022">
        <v>6.7000000000000004E-2</v>
      </c>
      <c r="U3022">
        <v>6.6000000000000003E-2</v>
      </c>
      <c r="V3022">
        <v>6.6000000000000003E-2</v>
      </c>
      <c r="W3022" t="s">
        <v>148</v>
      </c>
      <c r="X3022" t="s">
        <v>189</v>
      </c>
      <c r="Y3022" t="s">
        <v>89</v>
      </c>
      <c r="Z3022" t="s">
        <v>198</v>
      </c>
    </row>
    <row r="3023" spans="1:26" x14ac:dyDescent="0.25">
      <c r="A3023" s="147">
        <v>3177</v>
      </c>
      <c r="B3023" s="25">
        <v>43020</v>
      </c>
      <c r="C3023" t="s">
        <v>218</v>
      </c>
      <c r="D3023">
        <v>76.099999999999994</v>
      </c>
      <c r="E3023">
        <v>71</v>
      </c>
      <c r="F3023" t="s">
        <v>193</v>
      </c>
      <c r="G3023">
        <v>625212</v>
      </c>
      <c r="H3023">
        <v>13160</v>
      </c>
      <c r="I3023">
        <v>22.8</v>
      </c>
      <c r="J3023">
        <v>113</v>
      </c>
      <c r="K3023">
        <v>113</v>
      </c>
      <c r="L3023">
        <v>19.7</v>
      </c>
      <c r="M3023">
        <v>0.93584656084656093</v>
      </c>
      <c r="N3023">
        <v>4.8792999999999997</v>
      </c>
      <c r="O3023">
        <v>4.9004000000000003</v>
      </c>
      <c r="P3023">
        <v>0.80100000000000005</v>
      </c>
      <c r="Q3023">
        <v>0.82299999999999995</v>
      </c>
      <c r="R3023">
        <v>5.0583999999999998</v>
      </c>
      <c r="S3023">
        <v>8.3000000000000004E-2</v>
      </c>
      <c r="T3023">
        <v>8.5000000000000006E-2</v>
      </c>
      <c r="U3023">
        <v>7.9000000000000001E-2</v>
      </c>
      <c r="V3023">
        <v>7.9000000000000001E-2</v>
      </c>
      <c r="W3023" t="s">
        <v>148</v>
      </c>
      <c r="X3023" t="s">
        <v>189</v>
      </c>
      <c r="Y3023" t="s">
        <v>89</v>
      </c>
      <c r="Z3023" t="s">
        <v>198</v>
      </c>
    </row>
    <row r="3024" spans="1:26" x14ac:dyDescent="0.25">
      <c r="A3024" s="147">
        <v>3176</v>
      </c>
      <c r="B3024" s="25">
        <v>43020</v>
      </c>
      <c r="C3024" t="s">
        <v>283</v>
      </c>
      <c r="D3024">
        <v>76.099999999999994</v>
      </c>
      <c r="E3024">
        <v>71</v>
      </c>
      <c r="F3024" t="s">
        <v>193</v>
      </c>
      <c r="G3024">
        <v>625212</v>
      </c>
      <c r="H3024">
        <v>13160</v>
      </c>
      <c r="I3024">
        <v>22.8</v>
      </c>
      <c r="J3024">
        <v>113.5</v>
      </c>
      <c r="K3024">
        <v>113.5</v>
      </c>
      <c r="L3024">
        <v>19.7</v>
      </c>
      <c r="M3024">
        <v>0.93584656084656093</v>
      </c>
      <c r="N3024">
        <v>5.0789999999999997</v>
      </c>
      <c r="O3024">
        <v>4.7743000000000002</v>
      </c>
      <c r="P3024">
        <v>0.753</v>
      </c>
      <c r="Q3024">
        <v>0.70799999999999996</v>
      </c>
      <c r="R3024">
        <v>5.0583999999999998</v>
      </c>
      <c r="S3024">
        <v>7.4999999999999997E-2</v>
      </c>
      <c r="T3024">
        <v>7.4999999999999997E-2</v>
      </c>
      <c r="U3024">
        <v>7.0000000000000007E-2</v>
      </c>
      <c r="V3024">
        <v>7.0000000000000007E-2</v>
      </c>
      <c r="W3024" t="s">
        <v>148</v>
      </c>
      <c r="X3024" t="s">
        <v>189</v>
      </c>
      <c r="Y3024" t="s">
        <v>89</v>
      </c>
      <c r="Z3024" t="s">
        <v>198</v>
      </c>
    </row>
    <row r="3025" spans="1:26" x14ac:dyDescent="0.25">
      <c r="A3025" s="147">
        <v>3175</v>
      </c>
      <c r="B3025" s="25">
        <v>43020</v>
      </c>
      <c r="C3025" t="s">
        <v>418</v>
      </c>
      <c r="D3025">
        <v>76.099999999999994</v>
      </c>
      <c r="E3025">
        <v>71</v>
      </c>
      <c r="F3025" t="s">
        <v>193</v>
      </c>
      <c r="G3025">
        <v>625212</v>
      </c>
      <c r="H3025">
        <v>13160</v>
      </c>
      <c r="I3025">
        <v>22</v>
      </c>
      <c r="J3025">
        <v>114</v>
      </c>
      <c r="K3025">
        <v>114</v>
      </c>
      <c r="L3025">
        <v>18.899999999999999</v>
      </c>
      <c r="M3025">
        <v>0.94082446808510634</v>
      </c>
      <c r="N3025">
        <v>5.0419999999999998</v>
      </c>
      <c r="O3025">
        <v>5.1026999999999996</v>
      </c>
      <c r="P3025">
        <v>0.94699999999999995</v>
      </c>
      <c r="Q3025">
        <v>0.999</v>
      </c>
      <c r="R3025">
        <v>5.0583999999999998</v>
      </c>
      <c r="S3025">
        <v>9.5000000000000001E-2</v>
      </c>
      <c r="T3025">
        <v>9.9000000000000005E-2</v>
      </c>
      <c r="U3025">
        <v>9.0999999999999998E-2</v>
      </c>
      <c r="V3025">
        <v>9.0999999999999998E-2</v>
      </c>
      <c r="W3025" t="s">
        <v>148</v>
      </c>
      <c r="X3025" t="s">
        <v>189</v>
      </c>
      <c r="Y3025" t="s">
        <v>89</v>
      </c>
      <c r="Z3025" t="s">
        <v>198</v>
      </c>
    </row>
    <row r="3026" spans="1:26" x14ac:dyDescent="0.25">
      <c r="A3026" s="147">
        <v>3174</v>
      </c>
      <c r="B3026" s="25">
        <v>43020</v>
      </c>
      <c r="C3026" t="s">
        <v>828</v>
      </c>
      <c r="D3026">
        <v>76.099999999999994</v>
      </c>
      <c r="E3026">
        <v>71</v>
      </c>
      <c r="F3026" t="s">
        <v>291</v>
      </c>
      <c r="G3026">
        <v>521333</v>
      </c>
      <c r="H3026">
        <v>13160</v>
      </c>
      <c r="I3026">
        <v>16.5</v>
      </c>
      <c r="J3026">
        <v>112</v>
      </c>
      <c r="K3026">
        <v>112</v>
      </c>
      <c r="L3026">
        <v>13.8</v>
      </c>
      <c r="M3026">
        <v>0.97384721266345486</v>
      </c>
      <c r="N3026">
        <v>2.0034999999999998</v>
      </c>
      <c r="O3026">
        <v>2.1764999999999999</v>
      </c>
      <c r="P3026">
        <v>2.4990000000000001</v>
      </c>
      <c r="Q3026">
        <v>2.7839999999999998</v>
      </c>
      <c r="R3026">
        <v>5.0583999999999998</v>
      </c>
      <c r="S3026">
        <v>0.63100000000000001</v>
      </c>
      <c r="T3026">
        <v>0.64700000000000002</v>
      </c>
      <c r="U3026">
        <v>0.622</v>
      </c>
      <c r="V3026">
        <v>0.622</v>
      </c>
      <c r="W3026" t="s">
        <v>148</v>
      </c>
      <c r="X3026" t="s">
        <v>189</v>
      </c>
      <c r="Y3026" t="s">
        <v>89</v>
      </c>
      <c r="Z3026" t="s">
        <v>198</v>
      </c>
    </row>
    <row r="3027" spans="1:26" x14ac:dyDescent="0.25">
      <c r="A3027" s="147">
        <v>3173</v>
      </c>
      <c r="B3027" s="25">
        <v>43019</v>
      </c>
      <c r="C3027" t="s">
        <v>268</v>
      </c>
      <c r="D3027">
        <v>76.3</v>
      </c>
      <c r="E3027">
        <v>71</v>
      </c>
      <c r="F3027" t="s">
        <v>187</v>
      </c>
      <c r="G3027">
        <v>916148</v>
      </c>
      <c r="H3027">
        <v>13160</v>
      </c>
      <c r="I3027">
        <v>34.700000000000003</v>
      </c>
      <c r="J3027">
        <v>84</v>
      </c>
      <c r="K3027">
        <v>84</v>
      </c>
      <c r="L3027">
        <v>32.6</v>
      </c>
      <c r="M3027">
        <v>0.86227909811090797</v>
      </c>
      <c r="N3027">
        <v>4.9028999999999998</v>
      </c>
      <c r="O3027">
        <v>4.8867000000000003</v>
      </c>
      <c r="P3027">
        <v>0.23</v>
      </c>
      <c r="Q3027">
        <v>0.22900000000000001</v>
      </c>
      <c r="R3027">
        <v>4.9080000000000004</v>
      </c>
      <c r="S3027">
        <v>2.3E-2</v>
      </c>
      <c r="T3027">
        <v>2.3E-2</v>
      </c>
      <c r="U3027">
        <v>0.02</v>
      </c>
      <c r="V3027">
        <v>0.02</v>
      </c>
      <c r="W3027" t="s">
        <v>148</v>
      </c>
      <c r="X3027" t="s">
        <v>189</v>
      </c>
      <c r="Y3027" t="s">
        <v>89</v>
      </c>
      <c r="Z3027" t="s">
        <v>207</v>
      </c>
    </row>
    <row r="3028" spans="1:26" x14ac:dyDescent="0.25">
      <c r="A3028" s="147">
        <v>3172</v>
      </c>
      <c r="B3028" s="25">
        <v>43019</v>
      </c>
      <c r="C3028" t="s">
        <v>449</v>
      </c>
      <c r="D3028">
        <v>76.3</v>
      </c>
      <c r="E3028">
        <v>71</v>
      </c>
      <c r="F3028" t="s">
        <v>187</v>
      </c>
      <c r="G3028">
        <v>916148</v>
      </c>
      <c r="H3028">
        <v>13160</v>
      </c>
      <c r="I3028">
        <v>36.1</v>
      </c>
      <c r="J3028">
        <v>89.5</v>
      </c>
      <c r="K3028">
        <v>89.5</v>
      </c>
      <c r="L3028">
        <v>33.4</v>
      </c>
      <c r="M3028">
        <v>0.85809581564584592</v>
      </c>
      <c r="N3028">
        <v>4.6993</v>
      </c>
      <c r="O3028">
        <v>4.9123999999999999</v>
      </c>
      <c r="P3028">
        <v>0.249</v>
      </c>
      <c r="Q3028">
        <v>0.28000000000000003</v>
      </c>
      <c r="R3028">
        <v>4.9080000000000004</v>
      </c>
      <c r="S3028">
        <v>2.5999999999999999E-2</v>
      </c>
      <c r="T3028">
        <v>2.8000000000000001E-2</v>
      </c>
      <c r="U3028">
        <v>2.3E-2</v>
      </c>
      <c r="V3028">
        <v>2.3E-2</v>
      </c>
      <c r="W3028" t="s">
        <v>148</v>
      </c>
      <c r="X3028" t="s">
        <v>189</v>
      </c>
      <c r="Y3028" t="s">
        <v>89</v>
      </c>
      <c r="Z3028" t="s">
        <v>207</v>
      </c>
    </row>
    <row r="3029" spans="1:26" x14ac:dyDescent="0.25">
      <c r="A3029" s="147">
        <v>3171</v>
      </c>
      <c r="B3029" s="25">
        <v>43019</v>
      </c>
      <c r="C3029" t="s">
        <v>502</v>
      </c>
      <c r="D3029">
        <v>76.3</v>
      </c>
      <c r="E3029">
        <v>71</v>
      </c>
      <c r="F3029" t="s">
        <v>187</v>
      </c>
      <c r="G3029">
        <v>916148</v>
      </c>
      <c r="H3029">
        <v>13160</v>
      </c>
      <c r="I3029">
        <v>34.700000000000003</v>
      </c>
      <c r="J3029">
        <v>82.5</v>
      </c>
      <c r="K3029">
        <v>82.5</v>
      </c>
      <c r="L3029">
        <v>32.700000000000003</v>
      </c>
      <c r="M3029">
        <v>0.86175395858708903</v>
      </c>
      <c r="N3029">
        <v>4.9006999999999996</v>
      </c>
      <c r="O3029">
        <v>4.9618000000000002</v>
      </c>
      <c r="P3029">
        <v>0.2</v>
      </c>
      <c r="Q3029">
        <v>0.22</v>
      </c>
      <c r="R3029">
        <v>4.9080000000000004</v>
      </c>
      <c r="S3029">
        <v>0.02</v>
      </c>
      <c r="T3029">
        <v>2.1999999999999999E-2</v>
      </c>
      <c r="U3029">
        <v>1.7999999999999999E-2</v>
      </c>
      <c r="V3029">
        <v>1.7999999999999999E-2</v>
      </c>
      <c r="W3029" t="s">
        <v>148</v>
      </c>
      <c r="X3029" t="s">
        <v>189</v>
      </c>
      <c r="Y3029" t="s">
        <v>89</v>
      </c>
      <c r="Z3029" t="s">
        <v>207</v>
      </c>
    </row>
    <row r="3030" spans="1:26" x14ac:dyDescent="0.25">
      <c r="A3030" s="147">
        <v>3170</v>
      </c>
      <c r="B3030" s="25">
        <v>43019</v>
      </c>
      <c r="C3030" t="s">
        <v>625</v>
      </c>
      <c r="D3030">
        <v>76.3</v>
      </c>
      <c r="E3030">
        <v>71</v>
      </c>
      <c r="F3030" t="s">
        <v>187</v>
      </c>
      <c r="G3030">
        <v>916148</v>
      </c>
      <c r="H3030">
        <v>13160</v>
      </c>
      <c r="I3030">
        <v>34.700000000000003</v>
      </c>
      <c r="J3030">
        <v>82.5</v>
      </c>
      <c r="K3030">
        <v>82.5</v>
      </c>
      <c r="L3030">
        <v>32.700000000000003</v>
      </c>
      <c r="M3030">
        <v>0.86175395858708903</v>
      </c>
      <c r="N3030">
        <v>5.0026999999999999</v>
      </c>
      <c r="O3030">
        <v>5.1162999999999998</v>
      </c>
      <c r="P3030">
        <v>0.26500000000000001</v>
      </c>
      <c r="Q3030">
        <v>0.27100000000000002</v>
      </c>
      <c r="R3030">
        <v>4.9080000000000004</v>
      </c>
      <c r="S3030">
        <v>2.5999999999999999E-2</v>
      </c>
      <c r="T3030">
        <v>2.5999999999999999E-2</v>
      </c>
      <c r="U3030">
        <v>2.1999999999999999E-2</v>
      </c>
      <c r="V3030">
        <v>2.1999999999999999E-2</v>
      </c>
      <c r="W3030" t="s">
        <v>148</v>
      </c>
      <c r="X3030" t="s">
        <v>189</v>
      </c>
      <c r="Y3030" t="s">
        <v>89</v>
      </c>
      <c r="Z3030" t="s">
        <v>207</v>
      </c>
    </row>
    <row r="3031" spans="1:26" x14ac:dyDescent="0.25">
      <c r="A3031" s="147">
        <v>3169</v>
      </c>
      <c r="B3031" s="25">
        <v>43019</v>
      </c>
      <c r="C3031" t="s">
        <v>229</v>
      </c>
      <c r="D3031">
        <v>76.3</v>
      </c>
      <c r="E3031">
        <v>71</v>
      </c>
      <c r="F3031" t="s">
        <v>193</v>
      </c>
      <c r="G3031">
        <v>625212</v>
      </c>
      <c r="H3031">
        <v>13160</v>
      </c>
      <c r="I3031">
        <v>22</v>
      </c>
      <c r="J3031">
        <v>112</v>
      </c>
      <c r="K3031">
        <v>112</v>
      </c>
      <c r="L3031">
        <v>19</v>
      </c>
      <c r="M3031">
        <v>0.94019933554817281</v>
      </c>
      <c r="N3031">
        <v>4.9466999999999999</v>
      </c>
      <c r="O3031">
        <v>4.9980000000000002</v>
      </c>
      <c r="P3031">
        <v>0.79600000000000004</v>
      </c>
      <c r="Q3031">
        <v>0.82499999999999996</v>
      </c>
      <c r="R3031">
        <v>4.9080000000000004</v>
      </c>
      <c r="S3031">
        <v>7.9000000000000001E-2</v>
      </c>
      <c r="T3031">
        <v>8.1000000000000003E-2</v>
      </c>
      <c r="U3031">
        <v>7.4999999999999997E-2</v>
      </c>
      <c r="V3031">
        <v>7.4999999999999997E-2</v>
      </c>
      <c r="W3031" t="s">
        <v>148</v>
      </c>
      <c r="X3031" t="s">
        <v>189</v>
      </c>
      <c r="Y3031" t="s">
        <v>89</v>
      </c>
      <c r="Z3031" t="s">
        <v>198</v>
      </c>
    </row>
    <row r="3032" spans="1:26" x14ac:dyDescent="0.25">
      <c r="A3032" s="147">
        <v>3168</v>
      </c>
      <c r="B3032" s="25">
        <v>43019</v>
      </c>
      <c r="C3032" t="s">
        <v>302</v>
      </c>
      <c r="D3032">
        <v>76.3</v>
      </c>
      <c r="E3032">
        <v>71</v>
      </c>
      <c r="F3032" t="s">
        <v>193</v>
      </c>
      <c r="G3032">
        <v>625212</v>
      </c>
      <c r="H3032">
        <v>13160</v>
      </c>
      <c r="I3032">
        <v>21.9</v>
      </c>
      <c r="J3032">
        <v>110</v>
      </c>
      <c r="K3032">
        <v>110</v>
      </c>
      <c r="L3032">
        <v>19</v>
      </c>
      <c r="M3032">
        <v>0.94019933554817281</v>
      </c>
      <c r="N3032">
        <v>5.1203000000000003</v>
      </c>
      <c r="O3032">
        <v>4.9165000000000001</v>
      </c>
      <c r="P3032">
        <v>0.82399999999999995</v>
      </c>
      <c r="Q3032">
        <v>0.79100000000000004</v>
      </c>
      <c r="R3032">
        <v>4.9080000000000004</v>
      </c>
      <c r="S3032">
        <v>7.9000000000000001E-2</v>
      </c>
      <c r="T3032">
        <v>7.9000000000000001E-2</v>
      </c>
      <c r="U3032">
        <v>7.3999999999999996E-2</v>
      </c>
      <c r="V3032">
        <v>7.3999999999999996E-2</v>
      </c>
      <c r="W3032" t="s">
        <v>148</v>
      </c>
      <c r="X3032" t="s">
        <v>189</v>
      </c>
      <c r="Y3032" t="s">
        <v>89</v>
      </c>
      <c r="Z3032" t="s">
        <v>198</v>
      </c>
    </row>
    <row r="3033" spans="1:26" x14ac:dyDescent="0.25">
      <c r="A3033" s="147">
        <v>3167</v>
      </c>
      <c r="B3033" s="25">
        <v>43019</v>
      </c>
      <c r="C3033" t="s">
        <v>484</v>
      </c>
      <c r="D3033">
        <v>76.3</v>
      </c>
      <c r="E3033">
        <v>71</v>
      </c>
      <c r="F3033" t="s">
        <v>193</v>
      </c>
      <c r="G3033">
        <v>625212</v>
      </c>
      <c r="H3033">
        <v>13160</v>
      </c>
      <c r="I3033">
        <v>23</v>
      </c>
      <c r="J3033">
        <v>103.5</v>
      </c>
      <c r="K3033">
        <v>103.5</v>
      </c>
      <c r="L3033">
        <v>20.399999999999999</v>
      </c>
      <c r="M3033">
        <v>0.93153390388413426</v>
      </c>
      <c r="N3033">
        <v>4.8468999999999998</v>
      </c>
      <c r="O3033">
        <v>4.7027999999999999</v>
      </c>
      <c r="P3033">
        <v>0.81</v>
      </c>
      <c r="Q3033">
        <v>0.80500000000000005</v>
      </c>
      <c r="R3033">
        <v>4.9080000000000004</v>
      </c>
      <c r="S3033">
        <v>8.2000000000000003E-2</v>
      </c>
      <c r="T3033">
        <v>8.4000000000000005E-2</v>
      </c>
      <c r="U3033">
        <v>7.6999999999999999E-2</v>
      </c>
      <c r="V3033">
        <v>7.6999999999999999E-2</v>
      </c>
      <c r="W3033" t="s">
        <v>148</v>
      </c>
      <c r="X3033" t="s">
        <v>189</v>
      </c>
      <c r="Y3033" t="s">
        <v>89</v>
      </c>
      <c r="Z3033" t="s">
        <v>198</v>
      </c>
    </row>
    <row r="3034" spans="1:26" x14ac:dyDescent="0.25">
      <c r="A3034" s="147">
        <v>3166</v>
      </c>
      <c r="B3034" s="25">
        <v>43019</v>
      </c>
      <c r="C3034" t="s">
        <v>591</v>
      </c>
      <c r="D3034">
        <v>76.3</v>
      </c>
      <c r="E3034">
        <v>71</v>
      </c>
      <c r="F3034" t="s">
        <v>193</v>
      </c>
      <c r="G3034">
        <v>625212</v>
      </c>
      <c r="H3034">
        <v>13160</v>
      </c>
      <c r="I3034">
        <v>22.8</v>
      </c>
      <c r="J3034">
        <v>100</v>
      </c>
      <c r="K3034">
        <v>100</v>
      </c>
      <c r="L3034">
        <v>20.399999999999999</v>
      </c>
      <c r="M3034">
        <v>0.93153390388413426</v>
      </c>
      <c r="N3034">
        <v>5.0618999999999996</v>
      </c>
      <c r="O3034">
        <v>4.9381000000000004</v>
      </c>
      <c r="P3034">
        <v>0.60899999999999999</v>
      </c>
      <c r="Q3034">
        <v>0.57299999999999995</v>
      </c>
      <c r="R3034">
        <v>4.9080000000000004</v>
      </c>
      <c r="S3034">
        <v>5.8999999999999997E-2</v>
      </c>
      <c r="T3034">
        <v>5.7000000000000002E-2</v>
      </c>
      <c r="U3034">
        <v>5.3999999999999999E-2</v>
      </c>
      <c r="V3034">
        <v>5.3999999999999999E-2</v>
      </c>
      <c r="W3034" t="s">
        <v>148</v>
      </c>
      <c r="X3034" t="s">
        <v>189</v>
      </c>
      <c r="Y3034" t="s">
        <v>89</v>
      </c>
      <c r="Z3034" t="s">
        <v>198</v>
      </c>
    </row>
    <row r="3035" spans="1:26" x14ac:dyDescent="0.25">
      <c r="A3035" s="147">
        <v>3165</v>
      </c>
      <c r="B3035" s="25">
        <v>43019</v>
      </c>
      <c r="C3035" t="s">
        <v>232</v>
      </c>
      <c r="D3035">
        <v>76.3</v>
      </c>
      <c r="E3035">
        <v>71</v>
      </c>
      <c r="F3035" t="s">
        <v>187</v>
      </c>
      <c r="G3035">
        <v>916148</v>
      </c>
      <c r="H3035">
        <v>13160</v>
      </c>
      <c r="I3035">
        <v>35.4</v>
      </c>
      <c r="J3035">
        <v>78.7</v>
      </c>
      <c r="K3035">
        <v>78.7</v>
      </c>
      <c r="L3035">
        <v>33.700000000000003</v>
      </c>
      <c r="M3035">
        <v>0.85653753026634394</v>
      </c>
      <c r="N3035">
        <v>4.9778000000000002</v>
      </c>
      <c r="O3035">
        <v>4.8023999999999996</v>
      </c>
      <c r="P3035">
        <v>0.34499999999999997</v>
      </c>
      <c r="Q3035">
        <v>0.33300000000000002</v>
      </c>
      <c r="R3035">
        <v>4.9080000000000004</v>
      </c>
      <c r="S3035">
        <v>3.4000000000000002E-2</v>
      </c>
      <c r="T3035">
        <v>3.4000000000000002E-2</v>
      </c>
      <c r="U3035">
        <v>2.9000000000000001E-2</v>
      </c>
      <c r="V3035">
        <v>2.9000000000000001E-2</v>
      </c>
      <c r="W3035" t="s">
        <v>148</v>
      </c>
      <c r="X3035" t="s">
        <v>189</v>
      </c>
      <c r="Y3035" t="s">
        <v>89</v>
      </c>
      <c r="Z3035" t="s">
        <v>207</v>
      </c>
    </row>
    <row r="3036" spans="1:26" x14ac:dyDescent="0.25">
      <c r="A3036" s="147">
        <v>3164</v>
      </c>
      <c r="B3036" s="25">
        <v>43019</v>
      </c>
      <c r="C3036" t="s">
        <v>630</v>
      </c>
      <c r="D3036">
        <v>76.3</v>
      </c>
      <c r="E3036">
        <v>71</v>
      </c>
      <c r="F3036" t="s">
        <v>193</v>
      </c>
      <c r="G3036">
        <v>625212</v>
      </c>
      <c r="H3036">
        <v>13160</v>
      </c>
      <c r="I3036">
        <v>22.5</v>
      </c>
      <c r="J3036">
        <v>96</v>
      </c>
      <c r="K3036">
        <v>96</v>
      </c>
      <c r="L3036">
        <v>20.399999999999999</v>
      </c>
      <c r="M3036">
        <v>0.93153390388413426</v>
      </c>
      <c r="N3036">
        <v>4.7926000000000002</v>
      </c>
      <c r="O3036">
        <v>4.9568000000000003</v>
      </c>
      <c r="P3036">
        <v>0.60499999999999998</v>
      </c>
      <c r="Q3036">
        <v>0.66700000000000004</v>
      </c>
      <c r="R3036">
        <v>4.9080000000000004</v>
      </c>
      <c r="S3036">
        <v>6.2E-2</v>
      </c>
      <c r="T3036">
        <v>6.6000000000000003E-2</v>
      </c>
      <c r="U3036">
        <v>0.06</v>
      </c>
      <c r="V3036">
        <v>0.06</v>
      </c>
      <c r="W3036" t="s">
        <v>148</v>
      </c>
      <c r="X3036" t="s">
        <v>189</v>
      </c>
      <c r="Y3036" t="s">
        <v>89</v>
      </c>
      <c r="Z3036" t="s">
        <v>198</v>
      </c>
    </row>
    <row r="3037" spans="1:26" x14ac:dyDescent="0.25">
      <c r="A3037" s="147">
        <v>3163</v>
      </c>
      <c r="B3037" s="25">
        <v>43018</v>
      </c>
      <c r="C3037" t="s">
        <v>827</v>
      </c>
      <c r="D3037">
        <v>77.7</v>
      </c>
      <c r="E3037">
        <v>49</v>
      </c>
      <c r="F3037" t="s">
        <v>291</v>
      </c>
      <c r="G3037">
        <v>521333</v>
      </c>
      <c r="H3037">
        <v>13160</v>
      </c>
      <c r="I3037">
        <v>16.600000000000001</v>
      </c>
      <c r="J3037">
        <v>115</v>
      </c>
      <c r="K3037">
        <v>115</v>
      </c>
      <c r="L3037">
        <v>13.8</v>
      </c>
      <c r="M3037">
        <v>0.97384721266345486</v>
      </c>
      <c r="N3037">
        <v>2.1255000000000002</v>
      </c>
      <c r="O3037">
        <v>2.0882999999999998</v>
      </c>
      <c r="P3037">
        <v>2.3140000000000001</v>
      </c>
      <c r="Q3037">
        <v>2.3210000000000002</v>
      </c>
      <c r="R3037">
        <v>5.3094999999999999</v>
      </c>
      <c r="S3037">
        <v>0.57799999999999996</v>
      </c>
      <c r="T3037">
        <v>0.59</v>
      </c>
      <c r="U3037">
        <v>0.56899999999999995</v>
      </c>
      <c r="V3037">
        <v>0.56899999999999995</v>
      </c>
      <c r="W3037" t="s">
        <v>148</v>
      </c>
      <c r="X3037" t="s">
        <v>189</v>
      </c>
      <c r="Y3037" t="s">
        <v>89</v>
      </c>
      <c r="Z3037" t="s">
        <v>198</v>
      </c>
    </row>
    <row r="3038" spans="1:26" x14ac:dyDescent="0.25">
      <c r="A3038" s="147">
        <v>3162</v>
      </c>
      <c r="B3038" s="25">
        <v>43018</v>
      </c>
      <c r="C3038" t="s">
        <v>476</v>
      </c>
      <c r="D3038">
        <v>77.7</v>
      </c>
      <c r="E3038">
        <v>49</v>
      </c>
      <c r="F3038" t="s">
        <v>187</v>
      </c>
      <c r="G3038">
        <v>916148</v>
      </c>
      <c r="H3038">
        <v>13160</v>
      </c>
      <c r="I3038">
        <v>36.200000000000003</v>
      </c>
      <c r="J3038">
        <v>86.5</v>
      </c>
      <c r="K3038">
        <v>86.5</v>
      </c>
      <c r="L3038">
        <v>33.799999999999997</v>
      </c>
      <c r="M3038">
        <v>0.85601935874168178</v>
      </c>
      <c r="N3038">
        <v>4.7968000000000002</v>
      </c>
      <c r="O3038">
        <v>4.9314999999999998</v>
      </c>
      <c r="P3038">
        <v>0.22600000000000001</v>
      </c>
      <c r="Q3038">
        <v>0.23200000000000001</v>
      </c>
      <c r="R3038">
        <v>5.3094999999999999</v>
      </c>
      <c r="S3038">
        <v>2.5000000000000001E-2</v>
      </c>
      <c r="T3038">
        <v>2.5000000000000001E-2</v>
      </c>
      <c r="U3038">
        <v>2.1000000000000001E-2</v>
      </c>
      <c r="V3038">
        <v>2.1000000000000001E-2</v>
      </c>
      <c r="W3038" t="s">
        <v>148</v>
      </c>
      <c r="X3038" t="s">
        <v>189</v>
      </c>
      <c r="Y3038" t="s">
        <v>89</v>
      </c>
      <c r="Z3038" t="s">
        <v>207</v>
      </c>
    </row>
    <row r="3039" spans="1:26" x14ac:dyDescent="0.25">
      <c r="A3039" s="147">
        <v>3161</v>
      </c>
      <c r="B3039" s="25">
        <v>43018</v>
      </c>
      <c r="C3039" t="s">
        <v>444</v>
      </c>
      <c r="D3039">
        <v>77.7</v>
      </c>
      <c r="E3039">
        <v>49</v>
      </c>
      <c r="F3039" t="s">
        <v>291</v>
      </c>
      <c r="G3039">
        <v>521333</v>
      </c>
      <c r="H3039">
        <v>13160</v>
      </c>
      <c r="I3039">
        <v>16.600000000000001</v>
      </c>
      <c r="J3039">
        <v>113.5</v>
      </c>
      <c r="K3039">
        <v>113.5</v>
      </c>
      <c r="L3039">
        <v>13.8</v>
      </c>
      <c r="M3039">
        <v>0.97384721266345486</v>
      </c>
      <c r="N3039">
        <v>1.1552</v>
      </c>
      <c r="O3039">
        <v>1.1862999999999999</v>
      </c>
      <c r="P3039">
        <v>4.1379999999999999</v>
      </c>
      <c r="Q3039">
        <v>4.3029999999999999</v>
      </c>
      <c r="R3039">
        <v>5.3094999999999999</v>
      </c>
      <c r="S3039">
        <v>1.9019999999999999</v>
      </c>
      <c r="T3039">
        <v>1.9259999999999999</v>
      </c>
      <c r="U3039">
        <v>1.8640000000000001</v>
      </c>
      <c r="V3039">
        <v>1.8640000000000001</v>
      </c>
      <c r="W3039" t="s">
        <v>148</v>
      </c>
      <c r="X3039" t="s">
        <v>189</v>
      </c>
      <c r="Y3039" t="s">
        <v>89</v>
      </c>
      <c r="Z3039" t="s">
        <v>198</v>
      </c>
    </row>
    <row r="3040" spans="1:26" x14ac:dyDescent="0.25">
      <c r="A3040" s="147">
        <v>3160</v>
      </c>
      <c r="B3040" s="25">
        <v>43018</v>
      </c>
      <c r="C3040" t="s">
        <v>267</v>
      </c>
      <c r="D3040">
        <v>77.7</v>
      </c>
      <c r="E3040">
        <v>49</v>
      </c>
      <c r="F3040" t="s">
        <v>291</v>
      </c>
      <c r="G3040">
        <v>521333</v>
      </c>
      <c r="H3040">
        <v>13160</v>
      </c>
      <c r="I3040">
        <v>16.600000000000001</v>
      </c>
      <c r="J3040">
        <v>114</v>
      </c>
      <c r="K3040">
        <v>114</v>
      </c>
      <c r="L3040">
        <v>13.8</v>
      </c>
      <c r="M3040">
        <v>0.97384721266345486</v>
      </c>
      <c r="N3040">
        <v>1.9983</v>
      </c>
      <c r="O3040">
        <v>2.1496</v>
      </c>
      <c r="P3040">
        <v>2.262</v>
      </c>
      <c r="Q3040">
        <v>2.4089999999999998</v>
      </c>
      <c r="R3040">
        <v>5.3094999999999999</v>
      </c>
      <c r="S3040">
        <v>0.60099999999999998</v>
      </c>
      <c r="T3040">
        <v>0.59499999999999997</v>
      </c>
      <c r="U3040">
        <v>0.58199999999999996</v>
      </c>
      <c r="V3040">
        <v>0.58199999999999996</v>
      </c>
      <c r="W3040" t="s">
        <v>148</v>
      </c>
      <c r="X3040" t="s">
        <v>189</v>
      </c>
      <c r="Y3040" t="s">
        <v>89</v>
      </c>
      <c r="Z3040" t="s">
        <v>198</v>
      </c>
    </row>
    <row r="3041" spans="1:26" x14ac:dyDescent="0.25">
      <c r="A3041" s="147">
        <v>3159</v>
      </c>
      <c r="B3041" s="25">
        <v>43018</v>
      </c>
      <c r="C3041" t="s">
        <v>826</v>
      </c>
      <c r="D3041">
        <v>77.7</v>
      </c>
      <c r="E3041">
        <v>49</v>
      </c>
      <c r="F3041" t="s">
        <v>291</v>
      </c>
      <c r="G3041">
        <v>521333</v>
      </c>
      <c r="H3041">
        <v>13160</v>
      </c>
      <c r="I3041">
        <v>16.600000000000001</v>
      </c>
      <c r="J3041">
        <v>115</v>
      </c>
      <c r="K3041">
        <v>115</v>
      </c>
      <c r="L3041">
        <v>13.8</v>
      </c>
      <c r="M3041">
        <v>0.97384721266345486</v>
      </c>
      <c r="N3041">
        <v>2.1907999999999999</v>
      </c>
      <c r="O3041">
        <v>2.2143000000000002</v>
      </c>
      <c r="P3041">
        <v>2.1619999999999999</v>
      </c>
      <c r="Q3041">
        <v>2.206</v>
      </c>
      <c r="R3041">
        <v>5.3094999999999999</v>
      </c>
      <c r="S3041">
        <v>0.52400000000000002</v>
      </c>
      <c r="T3041">
        <v>0.52900000000000003</v>
      </c>
      <c r="U3041">
        <v>0.51300000000000001</v>
      </c>
      <c r="V3041">
        <v>0.51300000000000001</v>
      </c>
      <c r="W3041" t="s">
        <v>148</v>
      </c>
      <c r="X3041" t="s">
        <v>189</v>
      </c>
      <c r="Y3041" t="s">
        <v>89</v>
      </c>
      <c r="Z3041" t="s">
        <v>198</v>
      </c>
    </row>
    <row r="3042" spans="1:26" x14ac:dyDescent="0.25">
      <c r="A3042" s="147">
        <v>3158</v>
      </c>
      <c r="B3042" s="25">
        <v>43018</v>
      </c>
      <c r="C3042" t="s">
        <v>233</v>
      </c>
      <c r="D3042">
        <v>77.7</v>
      </c>
      <c r="E3042">
        <v>49</v>
      </c>
      <c r="F3042" t="s">
        <v>193</v>
      </c>
      <c r="G3042">
        <v>625212</v>
      </c>
      <c r="H3042">
        <v>13160</v>
      </c>
      <c r="I3042">
        <v>23.2</v>
      </c>
      <c r="J3042">
        <v>114</v>
      </c>
      <c r="K3042">
        <v>114</v>
      </c>
      <c r="L3042">
        <v>20</v>
      </c>
      <c r="M3042">
        <v>0.93399339933993397</v>
      </c>
      <c r="N3042">
        <v>4.9532999999999996</v>
      </c>
      <c r="O3042">
        <v>4.8125999999999998</v>
      </c>
      <c r="P3042">
        <v>0.438</v>
      </c>
      <c r="Q3042">
        <v>0.42599999999999999</v>
      </c>
      <c r="R3042">
        <v>5.3094999999999999</v>
      </c>
      <c r="S3042">
        <v>4.7E-2</v>
      </c>
      <c r="T3042">
        <v>4.7E-2</v>
      </c>
      <c r="U3042">
        <v>4.3999999999999997E-2</v>
      </c>
      <c r="V3042">
        <v>4.3999999999999997E-2</v>
      </c>
      <c r="W3042" t="s">
        <v>148</v>
      </c>
      <c r="X3042" t="s">
        <v>189</v>
      </c>
      <c r="Y3042" t="s">
        <v>89</v>
      </c>
      <c r="Z3042" t="s">
        <v>198</v>
      </c>
    </row>
    <row r="3043" spans="1:26" x14ac:dyDescent="0.25">
      <c r="A3043" s="147">
        <v>3157</v>
      </c>
      <c r="B3043" s="25">
        <v>43018</v>
      </c>
      <c r="C3043" t="s">
        <v>825</v>
      </c>
      <c r="D3043">
        <v>77.7</v>
      </c>
      <c r="E3043">
        <v>49</v>
      </c>
      <c r="F3043" t="s">
        <v>193</v>
      </c>
      <c r="G3043">
        <v>625212</v>
      </c>
      <c r="H3043">
        <v>13160</v>
      </c>
      <c r="I3043">
        <v>22.8</v>
      </c>
      <c r="J3043">
        <v>108</v>
      </c>
      <c r="K3043">
        <v>108</v>
      </c>
      <c r="L3043">
        <v>20</v>
      </c>
      <c r="M3043">
        <v>0.93399339933993397</v>
      </c>
      <c r="N3043">
        <v>4.9008000000000003</v>
      </c>
      <c r="O3043">
        <v>4.9650999999999996</v>
      </c>
      <c r="P3043">
        <v>0.39700000000000002</v>
      </c>
      <c r="Q3043">
        <v>0.42099999999999999</v>
      </c>
      <c r="R3043">
        <v>5.3094999999999999</v>
      </c>
      <c r="S3043">
        <v>4.2999999999999997E-2</v>
      </c>
      <c r="T3043">
        <v>4.4999999999999998E-2</v>
      </c>
      <c r="U3043">
        <v>4.1000000000000002E-2</v>
      </c>
      <c r="V3043">
        <v>4.1000000000000002E-2</v>
      </c>
      <c r="W3043" t="s">
        <v>148</v>
      </c>
      <c r="X3043" t="s">
        <v>189</v>
      </c>
      <c r="Y3043" t="s">
        <v>89</v>
      </c>
      <c r="Z3043" t="s">
        <v>198</v>
      </c>
    </row>
    <row r="3044" spans="1:26" x14ac:dyDescent="0.25">
      <c r="A3044" s="147">
        <v>3156</v>
      </c>
      <c r="B3044" s="25">
        <v>43018</v>
      </c>
      <c r="C3044" t="s">
        <v>270</v>
      </c>
      <c r="D3044">
        <v>77.7</v>
      </c>
      <c r="E3044">
        <v>49</v>
      </c>
      <c r="F3044" t="s">
        <v>193</v>
      </c>
      <c r="G3044">
        <v>625212</v>
      </c>
      <c r="H3044">
        <v>13160</v>
      </c>
      <c r="I3044">
        <v>23.2</v>
      </c>
      <c r="J3044">
        <v>114.5</v>
      </c>
      <c r="K3044">
        <v>114.5</v>
      </c>
      <c r="L3044">
        <v>20</v>
      </c>
      <c r="M3044">
        <v>0.93399339933993397</v>
      </c>
      <c r="N3044">
        <v>5.1007999999999996</v>
      </c>
      <c r="O3044">
        <v>4.9718999999999998</v>
      </c>
      <c r="P3044">
        <v>0.53800000000000003</v>
      </c>
      <c r="Q3044">
        <v>0.48699999999999999</v>
      </c>
      <c r="R3044">
        <v>5.3094999999999999</v>
      </c>
      <c r="S3044">
        <v>5.6000000000000001E-2</v>
      </c>
      <c r="T3044">
        <v>5.1999999999999998E-2</v>
      </c>
      <c r="U3044">
        <v>0.05</v>
      </c>
      <c r="V3044">
        <v>0.05</v>
      </c>
      <c r="W3044" t="s">
        <v>148</v>
      </c>
      <c r="X3044" t="s">
        <v>189</v>
      </c>
      <c r="Y3044" t="s">
        <v>89</v>
      </c>
      <c r="Z3044" t="s">
        <v>198</v>
      </c>
    </row>
    <row r="3045" spans="1:26" x14ac:dyDescent="0.25">
      <c r="A3045" s="147">
        <v>3155</v>
      </c>
      <c r="B3045" s="25">
        <v>43018</v>
      </c>
      <c r="C3045" t="s">
        <v>339</v>
      </c>
      <c r="D3045">
        <v>77.7</v>
      </c>
      <c r="E3045">
        <v>49</v>
      </c>
      <c r="F3045" t="s">
        <v>291</v>
      </c>
      <c r="G3045">
        <v>521333</v>
      </c>
      <c r="H3045">
        <v>13160</v>
      </c>
      <c r="I3045">
        <v>16.600000000000001</v>
      </c>
      <c r="J3045">
        <v>114.5</v>
      </c>
      <c r="K3045">
        <v>114.5</v>
      </c>
      <c r="L3045">
        <v>13.8</v>
      </c>
      <c r="M3045">
        <v>0.97384721266345486</v>
      </c>
      <c r="N3045">
        <v>1.1043000000000001</v>
      </c>
      <c r="O3045">
        <v>1.1204000000000001</v>
      </c>
      <c r="P3045">
        <v>1.1060000000000001</v>
      </c>
      <c r="Q3045">
        <v>1.135</v>
      </c>
      <c r="R3045">
        <v>5.3094999999999999</v>
      </c>
      <c r="S3045">
        <v>0.53200000000000003</v>
      </c>
      <c r="T3045">
        <v>0.53800000000000003</v>
      </c>
      <c r="U3045">
        <v>0.52100000000000002</v>
      </c>
      <c r="V3045">
        <v>0.52100000000000002</v>
      </c>
      <c r="W3045" t="s">
        <v>148</v>
      </c>
      <c r="X3045" t="s">
        <v>189</v>
      </c>
      <c r="Y3045" t="s">
        <v>89</v>
      </c>
      <c r="Z3045" t="s">
        <v>198</v>
      </c>
    </row>
    <row r="3046" spans="1:26" x14ac:dyDescent="0.25">
      <c r="A3046" s="147">
        <v>3154</v>
      </c>
      <c r="B3046" s="25">
        <v>43018</v>
      </c>
      <c r="C3046" t="s">
        <v>631</v>
      </c>
      <c r="D3046">
        <v>77.7</v>
      </c>
      <c r="E3046">
        <v>49</v>
      </c>
      <c r="F3046" t="s">
        <v>187</v>
      </c>
      <c r="G3046">
        <v>916148</v>
      </c>
      <c r="H3046">
        <v>13160</v>
      </c>
      <c r="I3046">
        <v>35.299999999999997</v>
      </c>
      <c r="J3046">
        <v>79.5</v>
      </c>
      <c r="K3046">
        <v>79.5</v>
      </c>
      <c r="L3046">
        <v>33.6</v>
      </c>
      <c r="M3046">
        <v>0.85705632949727439</v>
      </c>
      <c r="N3046">
        <v>5.0022000000000002</v>
      </c>
      <c r="O3046">
        <v>4.9824999999999999</v>
      </c>
      <c r="P3046">
        <v>0.245</v>
      </c>
      <c r="Q3046">
        <v>0.24399999999999999</v>
      </c>
      <c r="R3046">
        <v>5.3094999999999999</v>
      </c>
      <c r="S3046">
        <v>2.5999999999999999E-2</v>
      </c>
      <c r="T3046">
        <v>2.5999999999999999E-2</v>
      </c>
      <c r="U3046">
        <v>2.1999999999999999E-2</v>
      </c>
      <c r="V3046">
        <v>2.1999999999999999E-2</v>
      </c>
      <c r="W3046" t="s">
        <v>148</v>
      </c>
      <c r="X3046" t="s">
        <v>189</v>
      </c>
      <c r="Y3046" t="s">
        <v>89</v>
      </c>
      <c r="Z3046" t="s">
        <v>207</v>
      </c>
    </row>
    <row r="3047" spans="1:26" x14ac:dyDescent="0.25">
      <c r="A3047" s="147">
        <v>3153</v>
      </c>
      <c r="B3047" s="25">
        <v>43018</v>
      </c>
      <c r="C3047" t="s">
        <v>776</v>
      </c>
      <c r="D3047">
        <v>77.7</v>
      </c>
      <c r="E3047">
        <v>49</v>
      </c>
      <c r="F3047" t="s">
        <v>193</v>
      </c>
      <c r="G3047">
        <v>625212</v>
      </c>
      <c r="H3047">
        <v>13160</v>
      </c>
      <c r="I3047">
        <v>23.2</v>
      </c>
      <c r="J3047">
        <v>114.5</v>
      </c>
      <c r="K3047">
        <v>114.5</v>
      </c>
      <c r="L3047">
        <v>20</v>
      </c>
      <c r="M3047">
        <v>0.93399339933993397</v>
      </c>
      <c r="N3047">
        <v>4.8042999999999996</v>
      </c>
      <c r="O3047">
        <v>4.9520999999999997</v>
      </c>
      <c r="P3047">
        <v>0.52500000000000002</v>
      </c>
      <c r="Q3047">
        <v>0.56000000000000005</v>
      </c>
      <c r="R3047">
        <v>5.3094999999999999</v>
      </c>
      <c r="S3047">
        <v>5.8000000000000003E-2</v>
      </c>
      <c r="T3047">
        <v>0.06</v>
      </c>
      <c r="U3047">
        <v>5.5E-2</v>
      </c>
      <c r="V3047">
        <v>5.5E-2</v>
      </c>
      <c r="W3047" t="s">
        <v>148</v>
      </c>
      <c r="X3047" t="s">
        <v>189</v>
      </c>
      <c r="Y3047" t="s">
        <v>89</v>
      </c>
      <c r="Z3047" t="s">
        <v>198</v>
      </c>
    </row>
    <row r="3048" spans="1:26" x14ac:dyDescent="0.25">
      <c r="A3048" s="147">
        <v>3152</v>
      </c>
      <c r="B3048" s="25">
        <v>43018</v>
      </c>
      <c r="C3048" t="s">
        <v>372</v>
      </c>
      <c r="D3048">
        <v>77.7</v>
      </c>
      <c r="E3048">
        <v>49</v>
      </c>
      <c r="F3048" t="s">
        <v>187</v>
      </c>
      <c r="G3048">
        <v>916148</v>
      </c>
      <c r="H3048">
        <v>13160</v>
      </c>
      <c r="I3048">
        <v>35.799999999999997</v>
      </c>
      <c r="J3048">
        <v>84.5</v>
      </c>
      <c r="K3048">
        <v>84.5</v>
      </c>
      <c r="L3048">
        <v>33.6</v>
      </c>
      <c r="M3048">
        <v>0.85705632949727439</v>
      </c>
      <c r="N3048">
        <v>5.1113</v>
      </c>
      <c r="O3048">
        <v>4.9889999999999999</v>
      </c>
      <c r="P3048">
        <v>0.36599999999999999</v>
      </c>
      <c r="Q3048">
        <v>0.33800000000000002</v>
      </c>
      <c r="R3048">
        <v>5.3094999999999999</v>
      </c>
      <c r="S3048">
        <v>3.7999999999999999E-2</v>
      </c>
      <c r="T3048">
        <v>3.5999999999999997E-2</v>
      </c>
      <c r="U3048">
        <v>3.2000000000000001E-2</v>
      </c>
      <c r="V3048">
        <v>3.2000000000000001E-2</v>
      </c>
      <c r="W3048" t="s">
        <v>148</v>
      </c>
      <c r="X3048" t="s">
        <v>189</v>
      </c>
      <c r="Y3048" t="s">
        <v>89</v>
      </c>
      <c r="Z3048" t="s">
        <v>207</v>
      </c>
    </row>
    <row r="3049" spans="1:26" x14ac:dyDescent="0.25">
      <c r="A3049" s="147">
        <v>3151</v>
      </c>
      <c r="B3049" s="25">
        <v>43018</v>
      </c>
      <c r="C3049" t="s">
        <v>700</v>
      </c>
      <c r="D3049">
        <v>77.7</v>
      </c>
      <c r="E3049">
        <v>49</v>
      </c>
      <c r="F3049" t="s">
        <v>193</v>
      </c>
      <c r="G3049">
        <v>625212</v>
      </c>
      <c r="H3049">
        <v>13160</v>
      </c>
      <c r="I3049">
        <v>23.3</v>
      </c>
      <c r="J3049">
        <v>111</v>
      </c>
      <c r="K3049">
        <v>111</v>
      </c>
      <c r="L3049">
        <v>20.3</v>
      </c>
      <c r="M3049">
        <v>0.9321475625823451</v>
      </c>
      <c r="N3049">
        <v>5.0688000000000004</v>
      </c>
      <c r="O3049">
        <v>5.1125999999999996</v>
      </c>
      <c r="P3049">
        <v>0.72599999999999998</v>
      </c>
      <c r="Q3049">
        <v>0.73199999999999998</v>
      </c>
      <c r="R3049">
        <v>5.3094999999999999</v>
      </c>
      <c r="S3049">
        <v>7.5999999999999998E-2</v>
      </c>
      <c r="T3049">
        <v>7.5999999999999998E-2</v>
      </c>
      <c r="U3049">
        <v>7.0999999999999994E-2</v>
      </c>
      <c r="V3049">
        <v>7.0999999999999994E-2</v>
      </c>
      <c r="W3049" t="s">
        <v>148</v>
      </c>
      <c r="X3049" t="s">
        <v>189</v>
      </c>
      <c r="Y3049" t="s">
        <v>89</v>
      </c>
      <c r="Z3049" t="s">
        <v>198</v>
      </c>
    </row>
    <row r="3050" spans="1:26" x14ac:dyDescent="0.25">
      <c r="A3050" s="147">
        <v>3150</v>
      </c>
      <c r="B3050" s="25">
        <v>43018</v>
      </c>
      <c r="C3050" t="s">
        <v>824</v>
      </c>
      <c r="D3050">
        <v>77.7</v>
      </c>
      <c r="E3050">
        <v>49</v>
      </c>
      <c r="F3050" t="s">
        <v>193</v>
      </c>
      <c r="G3050">
        <v>625212</v>
      </c>
      <c r="H3050">
        <v>13160</v>
      </c>
      <c r="I3050">
        <v>22.9</v>
      </c>
      <c r="J3050">
        <v>109</v>
      </c>
      <c r="K3050">
        <v>109</v>
      </c>
      <c r="L3050">
        <v>20</v>
      </c>
      <c r="M3050">
        <v>0.93399339933993397</v>
      </c>
      <c r="N3050">
        <v>4.8711000000000002</v>
      </c>
      <c r="O3050">
        <v>4.9051999999999998</v>
      </c>
      <c r="P3050">
        <v>0.72499999999999998</v>
      </c>
      <c r="Q3050">
        <v>0.69299999999999995</v>
      </c>
      <c r="R3050">
        <v>5.3094999999999999</v>
      </c>
      <c r="S3050">
        <v>7.9000000000000001E-2</v>
      </c>
      <c r="T3050">
        <v>7.4999999999999997E-2</v>
      </c>
      <c r="U3050">
        <v>7.1999999999999995E-2</v>
      </c>
      <c r="V3050">
        <v>7.1999999999999995E-2</v>
      </c>
      <c r="W3050" t="s">
        <v>148</v>
      </c>
      <c r="X3050" t="s">
        <v>189</v>
      </c>
      <c r="Y3050" t="s">
        <v>89</v>
      </c>
      <c r="Z3050" t="s">
        <v>198</v>
      </c>
    </row>
    <row r="3051" spans="1:26" x14ac:dyDescent="0.25">
      <c r="A3051" s="147">
        <v>3149</v>
      </c>
      <c r="B3051" s="25">
        <v>43018</v>
      </c>
      <c r="C3051" t="s">
        <v>823</v>
      </c>
      <c r="D3051">
        <v>77.7</v>
      </c>
      <c r="E3051">
        <v>49</v>
      </c>
      <c r="F3051" t="s">
        <v>291</v>
      </c>
      <c r="G3051">
        <v>521333</v>
      </c>
      <c r="H3051">
        <v>13160</v>
      </c>
      <c r="I3051">
        <v>16.399999999999999</v>
      </c>
      <c r="J3051">
        <v>108.5</v>
      </c>
      <c r="K3051">
        <v>108.5</v>
      </c>
      <c r="L3051">
        <v>13.9</v>
      </c>
      <c r="M3051">
        <v>0.97317744154057773</v>
      </c>
      <c r="N3051">
        <v>2.1993</v>
      </c>
      <c r="O3051">
        <v>2.1267999999999998</v>
      </c>
      <c r="P3051">
        <v>3.1480000000000001</v>
      </c>
      <c r="Q3051">
        <v>2.948</v>
      </c>
      <c r="R3051">
        <v>5.3094999999999999</v>
      </c>
      <c r="S3051">
        <v>0.76</v>
      </c>
      <c r="T3051">
        <v>0.73599999999999999</v>
      </c>
      <c r="U3051">
        <v>0.72799999999999998</v>
      </c>
      <c r="V3051">
        <v>0.72799999999999998</v>
      </c>
      <c r="W3051" t="s">
        <v>148</v>
      </c>
      <c r="X3051" t="s">
        <v>189</v>
      </c>
      <c r="Y3051" t="s">
        <v>89</v>
      </c>
      <c r="Z3051" t="s">
        <v>198</v>
      </c>
    </row>
    <row r="3052" spans="1:26" x14ac:dyDescent="0.25">
      <c r="A3052" s="147">
        <v>3148</v>
      </c>
      <c r="B3052" s="25">
        <v>43017</v>
      </c>
      <c r="C3052" t="s">
        <v>812</v>
      </c>
      <c r="D3052">
        <v>78.3</v>
      </c>
      <c r="E3052">
        <v>62</v>
      </c>
      <c r="F3052" t="s">
        <v>291</v>
      </c>
      <c r="G3052">
        <v>521333</v>
      </c>
      <c r="H3052">
        <v>13160</v>
      </c>
      <c r="I3052">
        <v>16.8</v>
      </c>
      <c r="J3052">
        <v>117</v>
      </c>
      <c r="K3052">
        <v>117</v>
      </c>
      <c r="L3052">
        <v>13.8</v>
      </c>
      <c r="M3052">
        <v>0.97384721266345486</v>
      </c>
      <c r="N3052">
        <v>2.0607000000000002</v>
      </c>
      <c r="O3052">
        <v>2.1722000000000001</v>
      </c>
      <c r="P3052">
        <v>3.907</v>
      </c>
      <c r="Q3052">
        <v>4.1520000000000001</v>
      </c>
      <c r="R3052">
        <v>5.2210000000000001</v>
      </c>
      <c r="S3052">
        <v>0.99</v>
      </c>
      <c r="T3052">
        <v>0.998</v>
      </c>
      <c r="U3052">
        <v>0.96799999999999997</v>
      </c>
      <c r="V3052">
        <v>0.96799999999999997</v>
      </c>
      <c r="W3052" t="s">
        <v>148</v>
      </c>
      <c r="X3052" t="s">
        <v>189</v>
      </c>
      <c r="Y3052" t="s">
        <v>89</v>
      </c>
      <c r="Z3052" t="s">
        <v>198</v>
      </c>
    </row>
    <row r="3053" spans="1:26" x14ac:dyDescent="0.25">
      <c r="A3053" s="147">
        <v>3147</v>
      </c>
      <c r="B3053" s="25">
        <v>43017</v>
      </c>
      <c r="C3053" t="s">
        <v>704</v>
      </c>
      <c r="D3053">
        <v>78.3</v>
      </c>
      <c r="E3053">
        <v>62</v>
      </c>
      <c r="F3053" t="s">
        <v>187</v>
      </c>
      <c r="G3053">
        <v>916148</v>
      </c>
      <c r="H3053">
        <v>13160</v>
      </c>
      <c r="I3053">
        <v>35.9</v>
      </c>
      <c r="J3053">
        <v>88</v>
      </c>
      <c r="K3053">
        <v>88</v>
      </c>
      <c r="L3053">
        <v>33.4</v>
      </c>
      <c r="M3053">
        <v>0.85809581564584592</v>
      </c>
      <c r="N3053">
        <v>4.7967000000000004</v>
      </c>
      <c r="O3053">
        <v>5.1044999999999998</v>
      </c>
      <c r="P3053">
        <v>0.27600000000000002</v>
      </c>
      <c r="Q3053">
        <v>0.29299999999999998</v>
      </c>
      <c r="R3053">
        <v>5.2210000000000001</v>
      </c>
      <c r="S3053">
        <v>0.03</v>
      </c>
      <c r="T3053">
        <v>0.03</v>
      </c>
      <c r="U3053">
        <v>2.5999999999999999E-2</v>
      </c>
      <c r="V3053">
        <v>2.5999999999999999E-2</v>
      </c>
      <c r="W3053" t="s">
        <v>148</v>
      </c>
      <c r="X3053" t="s">
        <v>189</v>
      </c>
      <c r="Y3053" t="s">
        <v>89</v>
      </c>
      <c r="Z3053" t="s">
        <v>207</v>
      </c>
    </row>
    <row r="3054" spans="1:26" x14ac:dyDescent="0.25">
      <c r="A3054" s="147">
        <v>3146</v>
      </c>
      <c r="B3054" s="25">
        <v>43017</v>
      </c>
      <c r="C3054" t="s">
        <v>821</v>
      </c>
      <c r="D3054">
        <v>78.3</v>
      </c>
      <c r="E3054">
        <v>62</v>
      </c>
      <c r="F3054" t="s">
        <v>291</v>
      </c>
      <c r="G3054">
        <v>521333</v>
      </c>
      <c r="H3054">
        <v>13160</v>
      </c>
      <c r="I3054">
        <v>16.7</v>
      </c>
      <c r="J3054">
        <v>116</v>
      </c>
      <c r="K3054">
        <v>116</v>
      </c>
      <c r="L3054">
        <v>13.8</v>
      </c>
      <c r="M3054">
        <v>0.97384721266345486</v>
      </c>
      <c r="N3054">
        <v>1.2142999999999999</v>
      </c>
      <c r="O3054">
        <v>1.1007</v>
      </c>
      <c r="P3054">
        <v>2.8889999999999998</v>
      </c>
      <c r="Q3054">
        <v>2.5550000000000002</v>
      </c>
      <c r="R3054">
        <v>5.2210000000000001</v>
      </c>
      <c r="S3054">
        <v>1.242</v>
      </c>
      <c r="T3054">
        <v>1.212</v>
      </c>
      <c r="U3054">
        <v>1.1950000000000001</v>
      </c>
      <c r="V3054">
        <v>1.1950000000000001</v>
      </c>
      <c r="W3054" t="s">
        <v>148</v>
      </c>
      <c r="X3054" t="s">
        <v>189</v>
      </c>
      <c r="Y3054" t="s">
        <v>89</v>
      </c>
      <c r="Z3054" t="s">
        <v>198</v>
      </c>
    </row>
    <row r="3055" spans="1:26" x14ac:dyDescent="0.25">
      <c r="A3055" s="147">
        <v>3145</v>
      </c>
      <c r="B3055" s="25">
        <v>43017</v>
      </c>
      <c r="C3055" t="s">
        <v>820</v>
      </c>
      <c r="D3055">
        <v>78.3</v>
      </c>
      <c r="E3055">
        <v>62</v>
      </c>
      <c r="F3055" t="s">
        <v>291</v>
      </c>
      <c r="G3055">
        <v>521333</v>
      </c>
      <c r="H3055">
        <v>13160</v>
      </c>
      <c r="I3055">
        <v>16.8</v>
      </c>
      <c r="J3055">
        <v>117</v>
      </c>
      <c r="K3055">
        <v>117</v>
      </c>
      <c r="L3055">
        <v>13.8</v>
      </c>
      <c r="M3055">
        <v>0.97384721266345486</v>
      </c>
      <c r="N3055">
        <v>1.2003999999999999</v>
      </c>
      <c r="O3055">
        <v>1.1324000000000001</v>
      </c>
      <c r="P3055">
        <v>2.7130000000000001</v>
      </c>
      <c r="Q3055">
        <v>2.4969999999999999</v>
      </c>
      <c r="R3055">
        <v>5.2210000000000001</v>
      </c>
      <c r="S3055">
        <v>1.18</v>
      </c>
      <c r="T3055">
        <v>1.151</v>
      </c>
      <c r="U3055">
        <v>1.135</v>
      </c>
      <c r="V3055">
        <v>1.135</v>
      </c>
      <c r="W3055" t="s">
        <v>148</v>
      </c>
      <c r="X3055" t="s">
        <v>189</v>
      </c>
      <c r="Y3055" t="s">
        <v>89</v>
      </c>
      <c r="Z3055" t="s">
        <v>198</v>
      </c>
    </row>
    <row r="3056" spans="1:26" x14ac:dyDescent="0.25">
      <c r="A3056" s="147">
        <v>3144</v>
      </c>
      <c r="B3056" s="25">
        <v>43017</v>
      </c>
      <c r="C3056" t="s">
        <v>248</v>
      </c>
      <c r="D3056">
        <v>78.3</v>
      </c>
      <c r="E3056">
        <v>62</v>
      </c>
      <c r="F3056" t="s">
        <v>193</v>
      </c>
      <c r="G3056">
        <v>625212</v>
      </c>
      <c r="H3056">
        <v>13160</v>
      </c>
      <c r="I3056">
        <v>24</v>
      </c>
      <c r="J3056">
        <v>112</v>
      </c>
      <c r="K3056">
        <v>112</v>
      </c>
      <c r="L3056">
        <v>20.9</v>
      </c>
      <c r="M3056">
        <v>0.92847769028871385</v>
      </c>
      <c r="N3056">
        <v>5.0705999999999998</v>
      </c>
      <c r="O3056">
        <v>4.9926000000000004</v>
      </c>
      <c r="P3056">
        <v>0.65100000000000002</v>
      </c>
      <c r="Q3056">
        <v>0.65</v>
      </c>
      <c r="R3056">
        <v>5.2210000000000001</v>
      </c>
      <c r="S3056">
        <v>6.7000000000000004E-2</v>
      </c>
      <c r="T3056">
        <v>6.8000000000000005E-2</v>
      </c>
      <c r="U3056">
        <v>6.3E-2</v>
      </c>
      <c r="V3056">
        <v>6.3E-2</v>
      </c>
      <c r="W3056" t="s">
        <v>148</v>
      </c>
      <c r="X3056" t="s">
        <v>189</v>
      </c>
      <c r="Y3056" t="s">
        <v>89</v>
      </c>
      <c r="Z3056" t="s">
        <v>198</v>
      </c>
    </row>
    <row r="3057" spans="1:26" x14ac:dyDescent="0.25">
      <c r="A3057" s="147">
        <v>3143</v>
      </c>
      <c r="B3057" s="25">
        <v>43017</v>
      </c>
      <c r="C3057" t="s">
        <v>819</v>
      </c>
      <c r="D3057">
        <v>78.3</v>
      </c>
      <c r="E3057">
        <v>62</v>
      </c>
      <c r="F3057" t="s">
        <v>291</v>
      </c>
      <c r="G3057">
        <v>521333</v>
      </c>
      <c r="H3057">
        <v>13160</v>
      </c>
      <c r="I3057">
        <v>16.5</v>
      </c>
      <c r="J3057">
        <v>110</v>
      </c>
      <c r="K3057">
        <v>110</v>
      </c>
      <c r="L3057">
        <v>13.9</v>
      </c>
      <c r="M3057">
        <v>0.97317744154057773</v>
      </c>
      <c r="N3057">
        <v>1.0693999999999999</v>
      </c>
      <c r="O3057">
        <v>1.1225000000000001</v>
      </c>
      <c r="P3057">
        <v>2.536</v>
      </c>
      <c r="Q3057">
        <v>2.7090000000000001</v>
      </c>
      <c r="R3057">
        <v>5.2210000000000001</v>
      </c>
      <c r="S3057">
        <v>1.238</v>
      </c>
      <c r="T3057">
        <v>1.26</v>
      </c>
      <c r="U3057">
        <v>1.2150000000000001</v>
      </c>
      <c r="V3057">
        <v>1.2150000000000001</v>
      </c>
      <c r="W3057" t="s">
        <v>148</v>
      </c>
      <c r="X3057" t="s">
        <v>189</v>
      </c>
      <c r="Y3057" t="s">
        <v>89</v>
      </c>
      <c r="Z3057" t="s">
        <v>198</v>
      </c>
    </row>
    <row r="3058" spans="1:26" x14ac:dyDescent="0.25">
      <c r="A3058" s="147">
        <v>3142</v>
      </c>
      <c r="B3058" s="25">
        <v>43017</v>
      </c>
      <c r="C3058" t="s">
        <v>789</v>
      </c>
      <c r="D3058">
        <v>78.3</v>
      </c>
      <c r="E3058">
        <v>62</v>
      </c>
      <c r="F3058" t="s">
        <v>291</v>
      </c>
      <c r="G3058">
        <v>521333</v>
      </c>
      <c r="H3058">
        <v>13160</v>
      </c>
      <c r="I3058">
        <v>16.600000000000001</v>
      </c>
      <c r="J3058">
        <v>114</v>
      </c>
      <c r="K3058">
        <v>114</v>
      </c>
      <c r="L3058">
        <v>13.8</v>
      </c>
      <c r="M3058">
        <v>0.97384721266345486</v>
      </c>
      <c r="N3058">
        <v>2.0457999999999998</v>
      </c>
      <c r="O3058">
        <v>2.1069</v>
      </c>
      <c r="P3058">
        <v>3.64</v>
      </c>
      <c r="Q3058">
        <v>3.7650000000000001</v>
      </c>
      <c r="R3058">
        <v>5.2210000000000001</v>
      </c>
      <c r="S3058">
        <v>0.92900000000000005</v>
      </c>
      <c r="T3058">
        <v>0.93300000000000005</v>
      </c>
      <c r="U3058">
        <v>0.90700000000000003</v>
      </c>
      <c r="V3058">
        <v>0.90700000000000003</v>
      </c>
      <c r="W3058" t="s">
        <v>148</v>
      </c>
      <c r="X3058" t="s">
        <v>189</v>
      </c>
      <c r="Y3058" t="s">
        <v>89</v>
      </c>
      <c r="Z3058" t="s">
        <v>198</v>
      </c>
    </row>
    <row r="3059" spans="1:26" x14ac:dyDescent="0.25">
      <c r="A3059" s="147">
        <v>3141</v>
      </c>
      <c r="B3059" s="25">
        <v>43017</v>
      </c>
      <c r="C3059" t="s">
        <v>215</v>
      </c>
      <c r="D3059">
        <v>78.3</v>
      </c>
      <c r="E3059">
        <v>62</v>
      </c>
      <c r="F3059" t="s">
        <v>187</v>
      </c>
      <c r="G3059">
        <v>916148</v>
      </c>
      <c r="H3059">
        <v>13160</v>
      </c>
      <c r="I3059">
        <v>35.6</v>
      </c>
      <c r="J3059">
        <v>81.5</v>
      </c>
      <c r="K3059">
        <v>81.5</v>
      </c>
      <c r="L3059">
        <v>33.700000000000003</v>
      </c>
      <c r="M3059">
        <v>0.85653753026634394</v>
      </c>
      <c r="N3059">
        <v>4.8640999999999996</v>
      </c>
      <c r="O3059">
        <v>4.9267000000000003</v>
      </c>
      <c r="P3059">
        <v>0.68899999999999995</v>
      </c>
      <c r="Q3059">
        <v>0.73599999999999999</v>
      </c>
      <c r="R3059">
        <v>5.2210000000000001</v>
      </c>
      <c r="S3059">
        <v>7.3999999999999996E-2</v>
      </c>
      <c r="T3059">
        <v>7.8E-2</v>
      </c>
      <c r="U3059">
        <v>6.5000000000000002E-2</v>
      </c>
      <c r="V3059">
        <v>6.5000000000000002E-2</v>
      </c>
      <c r="W3059" t="s">
        <v>148</v>
      </c>
      <c r="X3059" t="s">
        <v>189</v>
      </c>
      <c r="Y3059" t="s">
        <v>89</v>
      </c>
      <c r="Z3059" t="s">
        <v>207</v>
      </c>
    </row>
    <row r="3060" spans="1:26" x14ac:dyDescent="0.25">
      <c r="A3060" s="147">
        <v>3140</v>
      </c>
      <c r="B3060" s="25">
        <v>43017</v>
      </c>
      <c r="C3060" t="s">
        <v>395</v>
      </c>
      <c r="D3060">
        <v>78.3</v>
      </c>
      <c r="E3060">
        <v>62</v>
      </c>
      <c r="F3060" t="s">
        <v>187</v>
      </c>
      <c r="G3060">
        <v>916148</v>
      </c>
      <c r="H3060">
        <v>13160</v>
      </c>
      <c r="I3060">
        <v>35.6</v>
      </c>
      <c r="J3060">
        <v>81</v>
      </c>
      <c r="K3060">
        <v>81</v>
      </c>
      <c r="L3060">
        <v>33.700000000000003</v>
      </c>
      <c r="M3060">
        <v>0.85653753026634394</v>
      </c>
      <c r="N3060">
        <v>5.1120000000000001</v>
      </c>
      <c r="O3060">
        <v>4.9732000000000003</v>
      </c>
      <c r="P3060">
        <v>0.58699999999999997</v>
      </c>
      <c r="Q3060">
        <v>0.59099999999999997</v>
      </c>
      <c r="R3060">
        <v>5.2210000000000001</v>
      </c>
      <c r="S3060">
        <v>0.06</v>
      </c>
      <c r="T3060">
        <v>6.2E-2</v>
      </c>
      <c r="U3060">
        <v>5.1999999999999998E-2</v>
      </c>
      <c r="V3060">
        <v>5.1999999999999998E-2</v>
      </c>
      <c r="W3060" t="s">
        <v>148</v>
      </c>
      <c r="X3060" t="s">
        <v>189</v>
      </c>
      <c r="Y3060" t="s">
        <v>89</v>
      </c>
      <c r="Z3060" t="s">
        <v>207</v>
      </c>
    </row>
    <row r="3061" spans="1:26" x14ac:dyDescent="0.25">
      <c r="A3061" s="147">
        <v>3139</v>
      </c>
      <c r="B3061" s="25">
        <v>43017</v>
      </c>
      <c r="C3061" t="s">
        <v>590</v>
      </c>
      <c r="D3061">
        <v>78.3</v>
      </c>
      <c r="E3061">
        <v>62</v>
      </c>
      <c r="F3061" t="s">
        <v>193</v>
      </c>
      <c r="G3061">
        <v>625212</v>
      </c>
      <c r="H3061">
        <v>13160</v>
      </c>
      <c r="I3061">
        <v>23.9</v>
      </c>
      <c r="J3061">
        <v>109.5</v>
      </c>
      <c r="K3061">
        <v>109.5</v>
      </c>
      <c r="L3061">
        <v>20.9</v>
      </c>
      <c r="M3061">
        <v>0.92847769028871385</v>
      </c>
      <c r="N3061">
        <v>4.9355000000000002</v>
      </c>
      <c r="O3061">
        <v>4.8258999999999999</v>
      </c>
      <c r="P3061">
        <v>0.93600000000000005</v>
      </c>
      <c r="Q3061">
        <v>0.91500000000000004</v>
      </c>
      <c r="R3061">
        <v>5.2210000000000001</v>
      </c>
      <c r="S3061">
        <v>9.9000000000000005E-2</v>
      </c>
      <c r="T3061">
        <v>9.9000000000000005E-2</v>
      </c>
      <c r="U3061">
        <v>9.1999999999999998E-2</v>
      </c>
      <c r="V3061">
        <v>9.1999999999999998E-2</v>
      </c>
      <c r="W3061" t="s">
        <v>148</v>
      </c>
      <c r="X3061" t="s">
        <v>189</v>
      </c>
      <c r="Y3061" t="s">
        <v>89</v>
      </c>
      <c r="Z3061" t="s">
        <v>198</v>
      </c>
    </row>
    <row r="3062" spans="1:26" x14ac:dyDescent="0.25">
      <c r="A3062" s="147">
        <v>3138</v>
      </c>
      <c r="B3062" s="25">
        <v>43016</v>
      </c>
      <c r="C3062" t="s">
        <v>817</v>
      </c>
      <c r="D3062">
        <v>73</v>
      </c>
      <c r="E3062">
        <v>62</v>
      </c>
      <c r="F3062" t="s">
        <v>291</v>
      </c>
      <c r="G3062">
        <v>521333</v>
      </c>
      <c r="H3062">
        <v>13160</v>
      </c>
      <c r="I3062">
        <v>16.600000000000001</v>
      </c>
      <c r="J3062">
        <v>114</v>
      </c>
      <c r="K3062">
        <v>114</v>
      </c>
      <c r="L3062">
        <v>13.8</v>
      </c>
      <c r="M3062">
        <v>0.97384721266345486</v>
      </c>
      <c r="N3062">
        <v>1.1493</v>
      </c>
      <c r="O3062">
        <v>1.2005999999999999</v>
      </c>
      <c r="P3062">
        <v>2.5640000000000001</v>
      </c>
      <c r="Q3062">
        <v>2.7069999999999999</v>
      </c>
      <c r="R3062">
        <v>5.1673999999999998</v>
      </c>
      <c r="S3062">
        <v>1.153</v>
      </c>
      <c r="T3062">
        <v>1.165</v>
      </c>
      <c r="U3062">
        <v>1.129</v>
      </c>
      <c r="V3062">
        <v>1.129</v>
      </c>
      <c r="W3062" t="s">
        <v>148</v>
      </c>
      <c r="X3062" t="s">
        <v>189</v>
      </c>
      <c r="Y3062" t="s">
        <v>89</v>
      </c>
      <c r="Z3062" t="s">
        <v>198</v>
      </c>
    </row>
    <row r="3063" spans="1:26" x14ac:dyDescent="0.25">
      <c r="A3063" s="147">
        <v>3137</v>
      </c>
      <c r="B3063" s="25">
        <v>43016</v>
      </c>
      <c r="C3063" t="s">
        <v>816</v>
      </c>
      <c r="D3063">
        <v>73</v>
      </c>
      <c r="E3063">
        <v>62</v>
      </c>
      <c r="F3063" t="s">
        <v>291</v>
      </c>
      <c r="G3063">
        <v>521333</v>
      </c>
      <c r="H3063">
        <v>13160</v>
      </c>
      <c r="I3063">
        <v>16.7</v>
      </c>
      <c r="J3063">
        <v>116</v>
      </c>
      <c r="K3063">
        <v>116</v>
      </c>
      <c r="L3063">
        <v>13.8</v>
      </c>
      <c r="M3063">
        <v>0.97384721266345486</v>
      </c>
      <c r="N3063">
        <v>1.0212000000000001</v>
      </c>
      <c r="O3063">
        <v>1.2158</v>
      </c>
      <c r="P3063">
        <v>2.2410000000000001</v>
      </c>
      <c r="Q3063">
        <v>2.6819999999999999</v>
      </c>
      <c r="R3063">
        <v>5.1673999999999998</v>
      </c>
      <c r="S3063">
        <v>1.1339999999999999</v>
      </c>
      <c r="T3063">
        <v>1.1399999999999999</v>
      </c>
      <c r="U3063">
        <v>1.107</v>
      </c>
      <c r="V3063">
        <v>1.107</v>
      </c>
      <c r="W3063" t="s">
        <v>148</v>
      </c>
      <c r="X3063" t="s">
        <v>189</v>
      </c>
      <c r="Y3063" t="s">
        <v>89</v>
      </c>
      <c r="Z3063" t="s">
        <v>198</v>
      </c>
    </row>
    <row r="3064" spans="1:26" x14ac:dyDescent="0.25">
      <c r="A3064" s="147">
        <v>3136</v>
      </c>
      <c r="B3064" s="25">
        <v>43016</v>
      </c>
      <c r="C3064" t="s">
        <v>328</v>
      </c>
      <c r="D3064">
        <v>73</v>
      </c>
      <c r="E3064">
        <v>62</v>
      </c>
      <c r="F3064" t="s">
        <v>193</v>
      </c>
      <c r="G3064">
        <v>625212</v>
      </c>
      <c r="H3064">
        <v>13160</v>
      </c>
      <c r="I3064">
        <v>22.9</v>
      </c>
      <c r="J3064">
        <v>89</v>
      </c>
      <c r="K3064">
        <v>89</v>
      </c>
      <c r="L3064">
        <v>21.2</v>
      </c>
      <c r="M3064">
        <v>0.92665356908971852</v>
      </c>
      <c r="N3064">
        <v>5.0514000000000001</v>
      </c>
      <c r="O3064">
        <v>4.8324999999999996</v>
      </c>
      <c r="P3064">
        <v>0.87</v>
      </c>
      <c r="Q3064">
        <v>0.85099999999999998</v>
      </c>
      <c r="R3064">
        <v>5.1673999999999998</v>
      </c>
      <c r="S3064">
        <v>8.8999999999999996E-2</v>
      </c>
      <c r="T3064">
        <v>9.0999999999999998E-2</v>
      </c>
      <c r="U3064">
        <v>8.3000000000000004E-2</v>
      </c>
      <c r="V3064">
        <v>8.3000000000000004E-2</v>
      </c>
      <c r="W3064" t="s">
        <v>148</v>
      </c>
      <c r="X3064" t="s">
        <v>189</v>
      </c>
      <c r="Y3064" t="s">
        <v>89</v>
      </c>
      <c r="Z3064" t="s">
        <v>198</v>
      </c>
    </row>
    <row r="3065" spans="1:26" x14ac:dyDescent="0.25">
      <c r="A3065" s="147">
        <v>3135</v>
      </c>
      <c r="B3065" s="25">
        <v>43016</v>
      </c>
      <c r="C3065" t="s">
        <v>236</v>
      </c>
      <c r="D3065">
        <v>73</v>
      </c>
      <c r="E3065">
        <v>62</v>
      </c>
      <c r="F3065" t="s">
        <v>187</v>
      </c>
      <c r="G3065">
        <v>916148</v>
      </c>
      <c r="H3065">
        <v>13160</v>
      </c>
      <c r="I3065">
        <v>36</v>
      </c>
      <c r="J3065">
        <v>86.5</v>
      </c>
      <c r="K3065">
        <v>86.5</v>
      </c>
      <c r="L3065">
        <v>33.6</v>
      </c>
      <c r="M3065">
        <v>0.85705632949727439</v>
      </c>
      <c r="N3065">
        <v>4.9423000000000004</v>
      </c>
      <c r="O3065">
        <v>4.6955</v>
      </c>
      <c r="P3065">
        <v>0.28699999999999998</v>
      </c>
      <c r="Q3065">
        <v>0.29099999999999998</v>
      </c>
      <c r="R3065">
        <v>5.1673999999999998</v>
      </c>
      <c r="S3065">
        <v>0.03</v>
      </c>
      <c r="T3065">
        <v>3.2000000000000001E-2</v>
      </c>
      <c r="U3065">
        <v>2.7E-2</v>
      </c>
      <c r="V3065">
        <v>2.7E-2</v>
      </c>
      <c r="W3065" t="s">
        <v>148</v>
      </c>
      <c r="X3065" t="s">
        <v>189</v>
      </c>
      <c r="Y3065" t="s">
        <v>89</v>
      </c>
      <c r="Z3065" t="s">
        <v>207</v>
      </c>
    </row>
    <row r="3066" spans="1:26" x14ac:dyDescent="0.25">
      <c r="A3066" s="147">
        <v>3134</v>
      </c>
      <c r="B3066" s="25">
        <v>43016</v>
      </c>
      <c r="C3066" t="s">
        <v>650</v>
      </c>
      <c r="D3066">
        <v>73</v>
      </c>
      <c r="E3066">
        <v>62</v>
      </c>
      <c r="F3066" t="s">
        <v>291</v>
      </c>
      <c r="G3066">
        <v>521333</v>
      </c>
      <c r="H3066">
        <v>13160</v>
      </c>
      <c r="I3066">
        <v>16.8</v>
      </c>
      <c r="J3066">
        <v>116</v>
      </c>
      <c r="K3066">
        <v>116</v>
      </c>
      <c r="L3066">
        <v>13.9</v>
      </c>
      <c r="M3066">
        <v>0.97317744154057773</v>
      </c>
      <c r="N3066">
        <v>1.0081</v>
      </c>
      <c r="O3066">
        <v>1.1509</v>
      </c>
      <c r="P3066">
        <v>2.6379999999999999</v>
      </c>
      <c r="Q3066">
        <v>3.0419999999999998</v>
      </c>
      <c r="R3066">
        <v>5.1673999999999998</v>
      </c>
      <c r="S3066">
        <v>1.3520000000000001</v>
      </c>
      <c r="T3066">
        <v>1.3660000000000001</v>
      </c>
      <c r="U3066">
        <v>1.323</v>
      </c>
      <c r="V3066">
        <v>1.323</v>
      </c>
      <c r="W3066" t="s">
        <v>148</v>
      </c>
      <c r="X3066" t="s">
        <v>189</v>
      </c>
      <c r="Y3066" t="s">
        <v>89</v>
      </c>
      <c r="Z3066" t="s">
        <v>198</v>
      </c>
    </row>
    <row r="3067" spans="1:26" x14ac:dyDescent="0.25">
      <c r="A3067" s="147">
        <v>3133</v>
      </c>
      <c r="B3067" s="25">
        <v>43016</v>
      </c>
      <c r="C3067" t="s">
        <v>696</v>
      </c>
      <c r="D3067">
        <v>73</v>
      </c>
      <c r="E3067">
        <v>62</v>
      </c>
      <c r="F3067" t="s">
        <v>187</v>
      </c>
      <c r="G3067">
        <v>916148</v>
      </c>
      <c r="H3067">
        <v>13160</v>
      </c>
      <c r="I3067">
        <v>35.9</v>
      </c>
      <c r="J3067">
        <v>86</v>
      </c>
      <c r="K3067">
        <v>86</v>
      </c>
      <c r="L3067">
        <v>33.6</v>
      </c>
      <c r="M3067">
        <v>0.85705632949727439</v>
      </c>
      <c r="N3067">
        <v>4.8562000000000003</v>
      </c>
      <c r="O3067">
        <v>4.9733999999999998</v>
      </c>
      <c r="P3067">
        <v>0.29099999999999998</v>
      </c>
      <c r="Q3067">
        <v>0.29799999999999999</v>
      </c>
      <c r="R3067">
        <v>5.1673999999999998</v>
      </c>
      <c r="S3067">
        <v>3.1E-2</v>
      </c>
      <c r="T3067">
        <v>3.1E-2</v>
      </c>
      <c r="U3067">
        <v>2.7E-2</v>
      </c>
      <c r="V3067">
        <v>2.7E-2</v>
      </c>
      <c r="W3067" t="s">
        <v>148</v>
      </c>
      <c r="X3067" t="s">
        <v>189</v>
      </c>
      <c r="Y3067" t="s">
        <v>89</v>
      </c>
      <c r="Z3067" t="s">
        <v>207</v>
      </c>
    </row>
    <row r="3068" spans="1:26" x14ac:dyDescent="0.25">
      <c r="A3068" s="147">
        <v>3132</v>
      </c>
      <c r="B3068" s="25">
        <v>43016</v>
      </c>
      <c r="C3068" t="s">
        <v>815</v>
      </c>
      <c r="D3068">
        <v>73</v>
      </c>
      <c r="E3068">
        <v>62</v>
      </c>
      <c r="F3068" t="s">
        <v>193</v>
      </c>
      <c r="G3068">
        <v>625212</v>
      </c>
      <c r="H3068">
        <v>13160</v>
      </c>
      <c r="I3068">
        <v>22.6</v>
      </c>
      <c r="J3068">
        <v>113</v>
      </c>
      <c r="K3068">
        <v>113</v>
      </c>
      <c r="L3068">
        <v>19.5</v>
      </c>
      <c r="M3068">
        <v>0.9370860927152318</v>
      </c>
      <c r="N3068">
        <v>5.0122999999999998</v>
      </c>
      <c r="O3068">
        <v>5.1048</v>
      </c>
      <c r="P3068">
        <v>0.67900000000000005</v>
      </c>
      <c r="Q3068">
        <v>0.71099999999999997</v>
      </c>
      <c r="R3068">
        <v>5.1673999999999998</v>
      </c>
      <c r="S3068">
        <v>7.0000000000000007E-2</v>
      </c>
      <c r="T3068">
        <v>7.1999999999999995E-2</v>
      </c>
      <c r="U3068">
        <v>6.7000000000000004E-2</v>
      </c>
      <c r="V3068">
        <v>6.7000000000000004E-2</v>
      </c>
      <c r="W3068" t="s">
        <v>148</v>
      </c>
      <c r="X3068" t="s">
        <v>189</v>
      </c>
      <c r="Y3068" t="s">
        <v>89</v>
      </c>
      <c r="Z3068" t="s">
        <v>198</v>
      </c>
    </row>
    <row r="3069" spans="1:26" x14ac:dyDescent="0.25">
      <c r="A3069" s="147">
        <v>3131</v>
      </c>
      <c r="B3069" s="25">
        <v>43016</v>
      </c>
      <c r="C3069" t="s">
        <v>339</v>
      </c>
      <c r="D3069">
        <v>73</v>
      </c>
      <c r="E3069">
        <v>62</v>
      </c>
      <c r="F3069" t="s">
        <v>291</v>
      </c>
      <c r="G3069">
        <v>521333</v>
      </c>
      <c r="H3069">
        <v>13160</v>
      </c>
      <c r="I3069">
        <v>16.5</v>
      </c>
      <c r="J3069">
        <v>112</v>
      </c>
      <c r="K3069">
        <v>112</v>
      </c>
      <c r="L3069">
        <v>13.8</v>
      </c>
      <c r="M3069">
        <v>0.97384721266345486</v>
      </c>
      <c r="N3069">
        <v>1.1203000000000001</v>
      </c>
      <c r="O3069">
        <v>1.0146999999999999</v>
      </c>
      <c r="P3069">
        <v>2.2999999999999998</v>
      </c>
      <c r="Q3069">
        <v>2.06</v>
      </c>
      <c r="R3069">
        <v>5.1673999999999998</v>
      </c>
      <c r="S3069">
        <v>1.0609999999999999</v>
      </c>
      <c r="T3069">
        <v>1.0489999999999999</v>
      </c>
      <c r="U3069">
        <v>1.0269999999999999</v>
      </c>
      <c r="V3069">
        <v>1.0269999999999999</v>
      </c>
      <c r="W3069" t="s">
        <v>148</v>
      </c>
      <c r="X3069" t="s">
        <v>189</v>
      </c>
      <c r="Y3069" t="s">
        <v>89</v>
      </c>
      <c r="Z3069" t="s">
        <v>198</v>
      </c>
    </row>
    <row r="3070" spans="1:26" x14ac:dyDescent="0.25">
      <c r="A3070" s="147">
        <v>3130</v>
      </c>
      <c r="B3070" s="25">
        <v>43016</v>
      </c>
      <c r="C3070" t="s">
        <v>635</v>
      </c>
      <c r="D3070">
        <v>73</v>
      </c>
      <c r="E3070">
        <v>62</v>
      </c>
      <c r="F3070" t="s">
        <v>193</v>
      </c>
      <c r="G3070">
        <v>625212</v>
      </c>
      <c r="H3070">
        <v>13160</v>
      </c>
      <c r="I3070">
        <v>22.6</v>
      </c>
      <c r="J3070">
        <v>113</v>
      </c>
      <c r="K3070">
        <v>113</v>
      </c>
      <c r="L3070">
        <v>19.5</v>
      </c>
      <c r="M3070">
        <v>0.9370860927152318</v>
      </c>
      <c r="N3070">
        <v>4.8962000000000003</v>
      </c>
      <c r="O3070">
        <v>4.9725000000000001</v>
      </c>
      <c r="P3070">
        <v>0.69199999999999995</v>
      </c>
      <c r="Q3070">
        <v>0.72199999999999998</v>
      </c>
      <c r="R3070">
        <v>5.1673999999999998</v>
      </c>
      <c r="S3070">
        <v>7.2999999999999995E-2</v>
      </c>
      <c r="T3070">
        <v>7.4999999999999997E-2</v>
      </c>
      <c r="U3070">
        <v>6.9000000000000006E-2</v>
      </c>
      <c r="V3070">
        <v>6.9000000000000006E-2</v>
      </c>
      <c r="W3070" t="s">
        <v>148</v>
      </c>
      <c r="X3070" t="s">
        <v>189</v>
      </c>
      <c r="Y3070" t="s">
        <v>89</v>
      </c>
      <c r="Z3070" t="s">
        <v>198</v>
      </c>
    </row>
    <row r="3071" spans="1:26" x14ac:dyDescent="0.25">
      <c r="A3071" s="147">
        <v>3129</v>
      </c>
      <c r="B3071" s="25">
        <v>43016</v>
      </c>
      <c r="C3071" t="s">
        <v>379</v>
      </c>
      <c r="D3071">
        <v>73</v>
      </c>
      <c r="E3071">
        <v>62</v>
      </c>
      <c r="F3071" t="s">
        <v>187</v>
      </c>
      <c r="G3071">
        <v>916148</v>
      </c>
      <c r="H3071">
        <v>13160</v>
      </c>
      <c r="I3071">
        <v>35.200000000000003</v>
      </c>
      <c r="J3071">
        <v>79</v>
      </c>
      <c r="K3071">
        <v>79</v>
      </c>
      <c r="L3071">
        <v>33.5</v>
      </c>
      <c r="M3071">
        <v>0.85757575757575755</v>
      </c>
      <c r="N3071">
        <v>5.0621</v>
      </c>
      <c r="O3071">
        <v>4.9558</v>
      </c>
      <c r="P3071">
        <v>0.61699999999999999</v>
      </c>
      <c r="Q3071">
        <v>0.60399999999999998</v>
      </c>
      <c r="R3071">
        <v>5.1673999999999998</v>
      </c>
      <c r="S3071">
        <v>6.3E-2</v>
      </c>
      <c r="T3071">
        <v>6.3E-2</v>
      </c>
      <c r="U3071">
        <v>5.3999999999999999E-2</v>
      </c>
      <c r="V3071">
        <v>5.3999999999999999E-2</v>
      </c>
      <c r="W3071" t="s">
        <v>148</v>
      </c>
      <c r="X3071" t="s">
        <v>189</v>
      </c>
      <c r="Y3071" t="s">
        <v>89</v>
      </c>
      <c r="Z3071" t="s">
        <v>207</v>
      </c>
    </row>
    <row r="3072" spans="1:26" x14ac:dyDescent="0.25">
      <c r="A3072" s="147">
        <v>3128</v>
      </c>
      <c r="B3072" s="25">
        <v>43016</v>
      </c>
      <c r="C3072" t="s">
        <v>814</v>
      </c>
      <c r="D3072">
        <v>73</v>
      </c>
      <c r="E3072">
        <v>62</v>
      </c>
      <c r="F3072" t="s">
        <v>193</v>
      </c>
      <c r="G3072">
        <v>625212</v>
      </c>
      <c r="H3072">
        <v>13160</v>
      </c>
      <c r="I3072">
        <v>22.6</v>
      </c>
      <c r="J3072">
        <v>113</v>
      </c>
      <c r="K3072">
        <v>113</v>
      </c>
      <c r="L3072">
        <v>19.5</v>
      </c>
      <c r="M3072">
        <v>0.9370860927152318</v>
      </c>
      <c r="N3072">
        <v>4.9370000000000003</v>
      </c>
      <c r="O3072">
        <v>4.9923999999999999</v>
      </c>
      <c r="P3072">
        <v>0.90800000000000003</v>
      </c>
      <c r="Q3072">
        <v>0.95599999999999996</v>
      </c>
      <c r="R3072">
        <v>5.1673999999999998</v>
      </c>
      <c r="S3072">
        <v>9.5000000000000001E-2</v>
      </c>
      <c r="T3072">
        <v>9.9000000000000005E-2</v>
      </c>
      <c r="U3072">
        <v>9.0999999999999998E-2</v>
      </c>
      <c r="V3072">
        <v>9.0999999999999998E-2</v>
      </c>
      <c r="W3072" t="s">
        <v>148</v>
      </c>
      <c r="X3072" t="s">
        <v>189</v>
      </c>
      <c r="Y3072" t="s">
        <v>89</v>
      </c>
      <c r="Z3072" t="s">
        <v>198</v>
      </c>
    </row>
    <row r="3073" spans="1:26" x14ac:dyDescent="0.25">
      <c r="A3073" s="147">
        <v>3127</v>
      </c>
      <c r="B3073" s="25">
        <v>43016</v>
      </c>
      <c r="C3073" t="s">
        <v>259</v>
      </c>
      <c r="D3073">
        <v>73</v>
      </c>
      <c r="E3073">
        <v>62</v>
      </c>
      <c r="F3073" t="s">
        <v>193</v>
      </c>
      <c r="G3073">
        <v>625212</v>
      </c>
      <c r="H3073">
        <v>13160</v>
      </c>
      <c r="I3073">
        <v>22.1</v>
      </c>
      <c r="J3073">
        <v>104</v>
      </c>
      <c r="K3073">
        <v>104</v>
      </c>
      <c r="L3073">
        <v>19.5</v>
      </c>
      <c r="M3073">
        <v>0.9370860927152318</v>
      </c>
      <c r="N3073">
        <v>4.8917000000000002</v>
      </c>
      <c r="O3073">
        <v>4.9722999999999997</v>
      </c>
      <c r="P3073">
        <v>0.79500000000000004</v>
      </c>
      <c r="Q3073">
        <v>0.84699999999999998</v>
      </c>
      <c r="R3073">
        <v>5.1673999999999998</v>
      </c>
      <c r="S3073">
        <v>8.4000000000000005E-2</v>
      </c>
      <c r="T3073">
        <v>8.7999999999999995E-2</v>
      </c>
      <c r="U3073">
        <v>8.1000000000000003E-2</v>
      </c>
      <c r="V3073">
        <v>8.1000000000000003E-2</v>
      </c>
      <c r="W3073" t="s">
        <v>148</v>
      </c>
      <c r="X3073" t="s">
        <v>189</v>
      </c>
      <c r="Y3073" t="s">
        <v>89</v>
      </c>
      <c r="Z3073" t="s">
        <v>198</v>
      </c>
    </row>
    <row r="3074" spans="1:26" x14ac:dyDescent="0.25">
      <c r="A3074" s="147">
        <v>3126</v>
      </c>
      <c r="B3074" s="25">
        <v>43016</v>
      </c>
      <c r="C3074" t="s">
        <v>813</v>
      </c>
      <c r="D3074">
        <v>73</v>
      </c>
      <c r="E3074">
        <v>62</v>
      </c>
      <c r="F3074" t="s">
        <v>291</v>
      </c>
      <c r="G3074">
        <v>521333</v>
      </c>
      <c r="H3074">
        <v>13160</v>
      </c>
      <c r="I3074">
        <v>16.5</v>
      </c>
      <c r="J3074">
        <v>112</v>
      </c>
      <c r="K3074">
        <v>112</v>
      </c>
      <c r="L3074">
        <v>13.8</v>
      </c>
      <c r="M3074">
        <v>0.97384721266345486</v>
      </c>
      <c r="N3074">
        <v>1.2371000000000001</v>
      </c>
      <c r="O3074">
        <v>1.1149</v>
      </c>
      <c r="P3074">
        <v>3.0790000000000002</v>
      </c>
      <c r="Q3074">
        <v>2.706</v>
      </c>
      <c r="R3074">
        <v>5.1673999999999998</v>
      </c>
      <c r="S3074">
        <v>1.286</v>
      </c>
      <c r="T3074">
        <v>1.254</v>
      </c>
      <c r="U3074">
        <v>1.2370000000000001</v>
      </c>
      <c r="V3074">
        <v>1.2370000000000001</v>
      </c>
      <c r="W3074" t="s">
        <v>148</v>
      </c>
      <c r="X3074" t="s">
        <v>189</v>
      </c>
      <c r="Y3074" t="s">
        <v>89</v>
      </c>
      <c r="Z3074" t="s">
        <v>198</v>
      </c>
    </row>
    <row r="3075" spans="1:26" x14ac:dyDescent="0.25">
      <c r="A3075" s="147">
        <v>3125</v>
      </c>
      <c r="B3075" s="25">
        <v>43015</v>
      </c>
      <c r="C3075" t="s">
        <v>538</v>
      </c>
      <c r="D3075">
        <v>73.400000000000006</v>
      </c>
      <c r="E3075">
        <v>53</v>
      </c>
      <c r="F3075" t="s">
        <v>291</v>
      </c>
      <c r="G3075">
        <v>521333</v>
      </c>
      <c r="H3075">
        <v>13160</v>
      </c>
      <c r="I3075">
        <v>16.600000000000001</v>
      </c>
      <c r="J3075">
        <v>115</v>
      </c>
      <c r="K3075">
        <v>115</v>
      </c>
      <c r="L3075">
        <v>13.8</v>
      </c>
      <c r="M3075">
        <v>0.97384721266345486</v>
      </c>
      <c r="N3075">
        <v>1.1541999999999999</v>
      </c>
      <c r="O3075">
        <v>1.2125999999999999</v>
      </c>
      <c r="P3075">
        <v>2.621</v>
      </c>
      <c r="Q3075">
        <v>2.7669999999999999</v>
      </c>
      <c r="R3075">
        <v>5.2588999999999997</v>
      </c>
      <c r="S3075">
        <v>1.194</v>
      </c>
      <c r="T3075">
        <v>1.2</v>
      </c>
      <c r="U3075">
        <v>1.1659999999999999</v>
      </c>
      <c r="V3075">
        <v>1.1659999999999999</v>
      </c>
      <c r="W3075" t="s">
        <v>148</v>
      </c>
      <c r="X3075" t="s">
        <v>189</v>
      </c>
      <c r="Y3075" t="s">
        <v>89</v>
      </c>
      <c r="Z3075" t="s">
        <v>198</v>
      </c>
    </row>
    <row r="3076" spans="1:26" x14ac:dyDescent="0.25">
      <c r="A3076" s="147">
        <v>3124</v>
      </c>
      <c r="B3076" s="25">
        <v>43015</v>
      </c>
      <c r="C3076" t="s">
        <v>812</v>
      </c>
      <c r="D3076">
        <v>73.400000000000006</v>
      </c>
      <c r="E3076">
        <v>53</v>
      </c>
      <c r="F3076" t="s">
        <v>291</v>
      </c>
      <c r="G3076">
        <v>521333</v>
      </c>
      <c r="H3076">
        <v>13160</v>
      </c>
      <c r="I3076">
        <v>16.5</v>
      </c>
      <c r="J3076">
        <v>112</v>
      </c>
      <c r="K3076">
        <v>112</v>
      </c>
      <c r="L3076">
        <v>13.8</v>
      </c>
      <c r="M3076">
        <v>0.97384721266345486</v>
      </c>
      <c r="N3076">
        <v>1.0827</v>
      </c>
      <c r="O3076">
        <v>1.1443000000000001</v>
      </c>
      <c r="P3076">
        <v>2.3879999999999999</v>
      </c>
      <c r="Q3076">
        <v>2.5459999999999998</v>
      </c>
      <c r="R3076">
        <v>5.2588999999999997</v>
      </c>
      <c r="S3076">
        <v>1.1599999999999999</v>
      </c>
      <c r="T3076">
        <v>1.17</v>
      </c>
      <c r="U3076">
        <v>1.1339999999999999</v>
      </c>
      <c r="V3076">
        <v>1.1339999999999999</v>
      </c>
      <c r="W3076" t="s">
        <v>148</v>
      </c>
      <c r="X3076" t="s">
        <v>189</v>
      </c>
      <c r="Y3076" t="s">
        <v>89</v>
      </c>
      <c r="Z3076" t="s">
        <v>198</v>
      </c>
    </row>
    <row r="3077" spans="1:26" x14ac:dyDescent="0.25">
      <c r="A3077" s="147">
        <v>3123</v>
      </c>
      <c r="B3077" s="25">
        <v>43015</v>
      </c>
      <c r="C3077" t="s">
        <v>811</v>
      </c>
      <c r="D3077">
        <v>73.400000000000006</v>
      </c>
      <c r="E3077">
        <v>53</v>
      </c>
      <c r="F3077" t="s">
        <v>291</v>
      </c>
      <c r="G3077">
        <v>521333</v>
      </c>
      <c r="H3077">
        <v>13160</v>
      </c>
      <c r="I3077">
        <v>16.5</v>
      </c>
      <c r="J3077">
        <v>112</v>
      </c>
      <c r="K3077">
        <v>112</v>
      </c>
      <c r="L3077">
        <v>13.8</v>
      </c>
      <c r="M3077">
        <v>0.97384721266345486</v>
      </c>
      <c r="V3077">
        <v>2.2000000000000002</v>
      </c>
      <c r="W3077" t="s">
        <v>661</v>
      </c>
      <c r="X3077" t="s">
        <v>189</v>
      </c>
      <c r="Y3077" t="s">
        <v>89</v>
      </c>
      <c r="Z3077" t="s">
        <v>198</v>
      </c>
    </row>
    <row r="3078" spans="1:26" x14ac:dyDescent="0.25">
      <c r="A3078" s="147">
        <v>3122</v>
      </c>
      <c r="B3078" s="25">
        <v>43015</v>
      </c>
      <c r="C3078" t="s">
        <v>630</v>
      </c>
      <c r="D3078">
        <v>73.400000000000006</v>
      </c>
      <c r="E3078">
        <v>53</v>
      </c>
      <c r="F3078" t="s">
        <v>193</v>
      </c>
      <c r="G3078">
        <v>625212</v>
      </c>
      <c r="H3078">
        <v>13160</v>
      </c>
      <c r="I3078">
        <v>22.2</v>
      </c>
      <c r="J3078">
        <v>104</v>
      </c>
      <c r="K3078">
        <v>104</v>
      </c>
      <c r="L3078">
        <v>19.600000000000001</v>
      </c>
      <c r="M3078">
        <v>0.93646591661151557</v>
      </c>
      <c r="N3078">
        <v>5.1003999999999996</v>
      </c>
      <c r="O3078">
        <v>4.9527000000000001</v>
      </c>
      <c r="P3078">
        <v>0.78600000000000003</v>
      </c>
      <c r="Q3078">
        <v>0.74399999999999999</v>
      </c>
      <c r="R3078">
        <v>5.2588999999999997</v>
      </c>
      <c r="S3078">
        <v>8.1000000000000003E-2</v>
      </c>
      <c r="T3078">
        <v>7.9000000000000001E-2</v>
      </c>
      <c r="U3078">
        <v>7.4999999999999997E-2</v>
      </c>
      <c r="V3078">
        <v>7.4999999999999997E-2</v>
      </c>
      <c r="W3078" t="s">
        <v>148</v>
      </c>
      <c r="X3078" t="s">
        <v>189</v>
      </c>
      <c r="Y3078" t="s">
        <v>89</v>
      </c>
      <c r="Z3078" t="s">
        <v>198</v>
      </c>
    </row>
    <row r="3079" spans="1:26" x14ac:dyDescent="0.25">
      <c r="A3079" s="147">
        <v>3121</v>
      </c>
      <c r="B3079" s="25">
        <v>43015</v>
      </c>
      <c r="C3079" t="s">
        <v>268</v>
      </c>
      <c r="D3079">
        <v>73.400000000000006</v>
      </c>
      <c r="E3079">
        <v>53</v>
      </c>
      <c r="F3079" t="s">
        <v>187</v>
      </c>
      <c r="G3079">
        <v>916148</v>
      </c>
      <c r="H3079">
        <v>13160</v>
      </c>
      <c r="I3079">
        <v>34.4</v>
      </c>
      <c r="J3079">
        <v>75.5</v>
      </c>
      <c r="K3079">
        <v>75.5</v>
      </c>
      <c r="L3079">
        <v>33</v>
      </c>
      <c r="M3079">
        <v>0.86018237082066873</v>
      </c>
      <c r="N3079">
        <v>4.9124999999999996</v>
      </c>
      <c r="O3079">
        <v>4.8731999999999998</v>
      </c>
      <c r="P3079">
        <v>0.43</v>
      </c>
      <c r="Q3079">
        <v>0.44500000000000001</v>
      </c>
      <c r="R3079">
        <v>5.2588999999999997</v>
      </c>
      <c r="S3079">
        <v>4.5999999999999999E-2</v>
      </c>
      <c r="T3079">
        <v>4.8000000000000001E-2</v>
      </c>
      <c r="U3079">
        <v>0.04</v>
      </c>
      <c r="V3079">
        <v>0.04</v>
      </c>
      <c r="W3079" t="s">
        <v>148</v>
      </c>
      <c r="X3079" t="s">
        <v>189</v>
      </c>
      <c r="Y3079" t="s">
        <v>89</v>
      </c>
      <c r="Z3079" t="s">
        <v>207</v>
      </c>
    </row>
    <row r="3080" spans="1:26" x14ac:dyDescent="0.25">
      <c r="A3080" s="147">
        <v>3120</v>
      </c>
      <c r="B3080" s="25">
        <v>43015</v>
      </c>
      <c r="C3080" t="s">
        <v>447</v>
      </c>
      <c r="D3080">
        <v>73.400000000000006</v>
      </c>
      <c r="E3080">
        <v>53</v>
      </c>
      <c r="F3080" t="s">
        <v>291</v>
      </c>
      <c r="G3080">
        <v>521333</v>
      </c>
      <c r="H3080">
        <v>13160</v>
      </c>
      <c r="I3080">
        <v>16.600000000000001</v>
      </c>
      <c r="J3080">
        <v>114</v>
      </c>
      <c r="K3080">
        <v>114</v>
      </c>
      <c r="L3080">
        <v>13.8</v>
      </c>
      <c r="M3080">
        <v>0.97384721266345486</v>
      </c>
      <c r="N3080">
        <v>1.0846</v>
      </c>
      <c r="O3080">
        <v>1.1942999999999999</v>
      </c>
      <c r="P3080">
        <v>3.4710000000000001</v>
      </c>
      <c r="Q3080">
        <v>3.8580000000000001</v>
      </c>
      <c r="R3080">
        <v>5.2588999999999997</v>
      </c>
      <c r="S3080">
        <v>1.6830000000000001</v>
      </c>
      <c r="T3080">
        <v>1.6990000000000001</v>
      </c>
      <c r="U3080">
        <v>1.647</v>
      </c>
      <c r="V3080">
        <v>1.647</v>
      </c>
      <c r="W3080" t="s">
        <v>148</v>
      </c>
      <c r="X3080" t="s">
        <v>189</v>
      </c>
      <c r="Y3080" t="s">
        <v>89</v>
      </c>
      <c r="Z3080" t="s">
        <v>198</v>
      </c>
    </row>
    <row r="3081" spans="1:26" x14ac:dyDescent="0.25">
      <c r="A3081" s="147">
        <v>3119</v>
      </c>
      <c r="B3081" s="25">
        <v>43015</v>
      </c>
      <c r="C3081" t="s">
        <v>650</v>
      </c>
      <c r="D3081">
        <v>73.400000000000006</v>
      </c>
      <c r="E3081">
        <v>53</v>
      </c>
      <c r="F3081" t="s">
        <v>291</v>
      </c>
      <c r="G3081">
        <v>521333</v>
      </c>
      <c r="H3081">
        <v>13160</v>
      </c>
      <c r="I3081">
        <v>16.5</v>
      </c>
      <c r="J3081">
        <v>113.5</v>
      </c>
      <c r="K3081">
        <v>113.5</v>
      </c>
      <c r="L3081">
        <v>13.7</v>
      </c>
      <c r="M3081">
        <v>0.97451790633608826</v>
      </c>
      <c r="N3081">
        <v>1.1046</v>
      </c>
      <c r="O3081">
        <v>1.1572</v>
      </c>
      <c r="P3081">
        <v>2.71</v>
      </c>
      <c r="Q3081">
        <v>2.8250000000000002</v>
      </c>
      <c r="R3081">
        <v>5.2588999999999997</v>
      </c>
      <c r="S3081">
        <v>1.29</v>
      </c>
      <c r="T3081">
        <v>1.284</v>
      </c>
      <c r="U3081">
        <v>1.254</v>
      </c>
      <c r="V3081">
        <v>1.254</v>
      </c>
      <c r="W3081" t="s">
        <v>148</v>
      </c>
      <c r="X3081" t="s">
        <v>189</v>
      </c>
      <c r="Y3081" t="s">
        <v>89</v>
      </c>
      <c r="Z3081" t="s">
        <v>198</v>
      </c>
    </row>
    <row r="3082" spans="1:26" x14ac:dyDescent="0.25">
      <c r="A3082" s="147">
        <v>3118</v>
      </c>
      <c r="B3082" s="25">
        <v>43015</v>
      </c>
      <c r="C3082" t="s">
        <v>634</v>
      </c>
      <c r="D3082">
        <v>73.400000000000006</v>
      </c>
      <c r="E3082">
        <v>53</v>
      </c>
      <c r="F3082" t="s">
        <v>193</v>
      </c>
      <c r="G3082">
        <v>625212</v>
      </c>
      <c r="H3082">
        <v>13160</v>
      </c>
      <c r="I3082">
        <v>22.2</v>
      </c>
      <c r="J3082">
        <v>113</v>
      </c>
      <c r="K3082">
        <v>113</v>
      </c>
      <c r="L3082">
        <v>19.100000000000001</v>
      </c>
      <c r="M3082">
        <v>0.93957503320053126</v>
      </c>
      <c r="N3082">
        <v>4.8887</v>
      </c>
      <c r="O3082">
        <v>4.9165000000000001</v>
      </c>
      <c r="P3082">
        <v>0.81799999999999995</v>
      </c>
      <c r="Q3082">
        <v>0.84099999999999997</v>
      </c>
      <c r="R3082">
        <v>5.2588999999999997</v>
      </c>
      <c r="S3082">
        <v>8.7999999999999995E-2</v>
      </c>
      <c r="T3082">
        <v>0.09</v>
      </c>
      <c r="U3082">
        <v>8.4000000000000005E-2</v>
      </c>
      <c r="V3082">
        <v>8.4000000000000005E-2</v>
      </c>
      <c r="W3082" t="s">
        <v>148</v>
      </c>
      <c r="X3082" t="s">
        <v>189</v>
      </c>
      <c r="Y3082" t="s">
        <v>89</v>
      </c>
      <c r="Z3082" t="s">
        <v>198</v>
      </c>
    </row>
    <row r="3083" spans="1:26" x14ac:dyDescent="0.25">
      <c r="A3083" s="147">
        <v>3117</v>
      </c>
      <c r="B3083" s="25">
        <v>43015</v>
      </c>
      <c r="C3083" t="s">
        <v>245</v>
      </c>
      <c r="D3083">
        <v>73.400000000000006</v>
      </c>
      <c r="E3083">
        <v>53</v>
      </c>
      <c r="F3083" t="s">
        <v>187</v>
      </c>
      <c r="G3083">
        <v>916148</v>
      </c>
      <c r="H3083">
        <v>13160</v>
      </c>
      <c r="I3083">
        <v>34.799999999999997</v>
      </c>
      <c r="J3083">
        <v>72.5</v>
      </c>
      <c r="K3083">
        <v>72.5</v>
      </c>
      <c r="L3083">
        <v>33.700000000000003</v>
      </c>
      <c r="M3083">
        <v>0.85653753026634394</v>
      </c>
      <c r="N3083">
        <v>4.9024000000000001</v>
      </c>
      <c r="O3083">
        <v>4.9832999999999998</v>
      </c>
      <c r="P3083">
        <v>0.39200000000000002</v>
      </c>
      <c r="Q3083">
        <v>0.39800000000000002</v>
      </c>
      <c r="R3083">
        <v>5.2588999999999997</v>
      </c>
      <c r="S3083">
        <v>4.2000000000000003E-2</v>
      </c>
      <c r="T3083">
        <v>4.2000000000000003E-2</v>
      </c>
      <c r="U3083">
        <v>3.5999999999999997E-2</v>
      </c>
      <c r="V3083">
        <v>3.5999999999999997E-2</v>
      </c>
      <c r="W3083" t="s">
        <v>148</v>
      </c>
      <c r="X3083" t="s">
        <v>189</v>
      </c>
      <c r="Y3083" t="s">
        <v>89</v>
      </c>
      <c r="Z3083" t="s">
        <v>207</v>
      </c>
    </row>
    <row r="3084" spans="1:26" x14ac:dyDescent="0.25">
      <c r="A3084" s="147">
        <v>3116</v>
      </c>
      <c r="B3084" s="25">
        <v>43015</v>
      </c>
      <c r="C3084" t="s">
        <v>301</v>
      </c>
      <c r="D3084">
        <v>73.400000000000006</v>
      </c>
      <c r="E3084">
        <v>53</v>
      </c>
      <c r="F3084" t="s">
        <v>187</v>
      </c>
      <c r="G3084">
        <v>916148</v>
      </c>
      <c r="H3084">
        <v>13160</v>
      </c>
      <c r="I3084">
        <v>34.1</v>
      </c>
      <c r="J3084">
        <v>70</v>
      </c>
      <c r="K3084">
        <v>70</v>
      </c>
      <c r="L3084">
        <v>33.200000000000003</v>
      </c>
      <c r="M3084">
        <v>0.85913782635094116</v>
      </c>
      <c r="N3084">
        <v>5.1124000000000001</v>
      </c>
      <c r="O3084">
        <v>4.9066999999999998</v>
      </c>
      <c r="P3084">
        <v>0.47599999999999998</v>
      </c>
      <c r="Q3084">
        <v>0.47599999999999998</v>
      </c>
      <c r="R3084">
        <v>5.2588999999999997</v>
      </c>
      <c r="S3084">
        <v>4.9000000000000002E-2</v>
      </c>
      <c r="T3084">
        <v>5.0999999999999997E-2</v>
      </c>
      <c r="U3084">
        <v>4.2999999999999997E-2</v>
      </c>
      <c r="V3084">
        <v>4.2999999999999997E-2</v>
      </c>
      <c r="W3084" t="s">
        <v>148</v>
      </c>
      <c r="X3084" t="s">
        <v>189</v>
      </c>
      <c r="Y3084" t="s">
        <v>89</v>
      </c>
      <c r="Z3084" t="s">
        <v>207</v>
      </c>
    </row>
    <row r="3085" spans="1:26" x14ac:dyDescent="0.25">
      <c r="A3085" s="147">
        <v>3115</v>
      </c>
      <c r="B3085" s="25">
        <v>43015</v>
      </c>
      <c r="C3085" t="s">
        <v>810</v>
      </c>
      <c r="D3085">
        <v>73.400000000000006</v>
      </c>
      <c r="E3085">
        <v>53</v>
      </c>
      <c r="F3085" t="s">
        <v>187</v>
      </c>
      <c r="G3085">
        <v>916148</v>
      </c>
      <c r="H3085">
        <v>13160</v>
      </c>
      <c r="I3085">
        <v>34.299999999999997</v>
      </c>
      <c r="J3085">
        <v>72.5</v>
      </c>
      <c r="K3085">
        <v>72.5</v>
      </c>
      <c r="L3085">
        <v>33.200000000000003</v>
      </c>
      <c r="M3085">
        <v>0.85913782635094116</v>
      </c>
      <c r="N3085">
        <v>4.9915000000000003</v>
      </c>
      <c r="O3085">
        <v>4.9458000000000002</v>
      </c>
      <c r="P3085">
        <v>0.247</v>
      </c>
      <c r="Q3085">
        <v>0.26300000000000001</v>
      </c>
      <c r="R3085">
        <v>5.2588999999999997</v>
      </c>
      <c r="S3085">
        <v>2.5999999999999999E-2</v>
      </c>
      <c r="T3085">
        <v>2.8000000000000001E-2</v>
      </c>
      <c r="U3085">
        <v>2.3E-2</v>
      </c>
      <c r="V3085">
        <v>2.3E-2</v>
      </c>
      <c r="W3085" t="s">
        <v>148</v>
      </c>
      <c r="X3085" t="s">
        <v>189</v>
      </c>
      <c r="Y3085" t="s">
        <v>89</v>
      </c>
      <c r="Z3085" t="s">
        <v>207</v>
      </c>
    </row>
    <row r="3086" spans="1:26" x14ac:dyDescent="0.25">
      <c r="A3086" s="147">
        <v>3114</v>
      </c>
      <c r="B3086" s="25">
        <v>43015</v>
      </c>
      <c r="C3086" t="s">
        <v>210</v>
      </c>
      <c r="D3086">
        <v>73.400000000000006</v>
      </c>
      <c r="E3086">
        <v>53</v>
      </c>
      <c r="F3086" t="s">
        <v>187</v>
      </c>
      <c r="G3086">
        <v>916148</v>
      </c>
      <c r="H3086">
        <v>13160</v>
      </c>
      <c r="I3086">
        <v>33.799999999999997</v>
      </c>
      <c r="J3086">
        <v>67.5</v>
      </c>
      <c r="K3086">
        <v>67.5</v>
      </c>
      <c r="L3086">
        <v>33.1</v>
      </c>
      <c r="M3086">
        <v>0.85965978128797083</v>
      </c>
      <c r="N3086">
        <v>4.8826999999999998</v>
      </c>
      <c r="O3086">
        <v>5.0648</v>
      </c>
      <c r="P3086">
        <v>0.316</v>
      </c>
      <c r="Q3086">
        <v>0.32700000000000001</v>
      </c>
      <c r="R3086">
        <v>5.2588999999999997</v>
      </c>
      <c r="S3086">
        <v>3.4000000000000002E-2</v>
      </c>
      <c r="T3086">
        <v>3.4000000000000002E-2</v>
      </c>
      <c r="U3086">
        <v>2.9000000000000001E-2</v>
      </c>
      <c r="V3086">
        <v>2.9000000000000001E-2</v>
      </c>
      <c r="W3086" t="s">
        <v>148</v>
      </c>
      <c r="X3086" t="s">
        <v>189</v>
      </c>
      <c r="Y3086" t="s">
        <v>89</v>
      </c>
      <c r="Z3086" t="s">
        <v>207</v>
      </c>
    </row>
    <row r="3087" spans="1:26" x14ac:dyDescent="0.25">
      <c r="A3087" s="147">
        <v>3113</v>
      </c>
      <c r="B3087" s="25">
        <v>43015</v>
      </c>
      <c r="C3087" t="s">
        <v>809</v>
      </c>
      <c r="D3087">
        <v>73.400000000000006</v>
      </c>
      <c r="E3087">
        <v>53</v>
      </c>
      <c r="F3087" t="s">
        <v>291</v>
      </c>
      <c r="G3087">
        <v>521333</v>
      </c>
      <c r="H3087">
        <v>13160</v>
      </c>
      <c r="I3087">
        <v>16.399999999999999</v>
      </c>
      <c r="J3087">
        <v>113</v>
      </c>
      <c r="K3087">
        <v>113</v>
      </c>
      <c r="L3087">
        <v>13.7</v>
      </c>
      <c r="M3087">
        <v>0.97451790633608826</v>
      </c>
      <c r="V3087">
        <v>2.2000000000000002</v>
      </c>
      <c r="W3087" t="s">
        <v>661</v>
      </c>
      <c r="X3087" t="s">
        <v>189</v>
      </c>
      <c r="Y3087" t="s">
        <v>89</v>
      </c>
      <c r="Z3087" t="s">
        <v>198</v>
      </c>
    </row>
    <row r="3088" spans="1:26" x14ac:dyDescent="0.25">
      <c r="A3088" s="147">
        <v>3112</v>
      </c>
      <c r="B3088" s="25">
        <v>43015</v>
      </c>
      <c r="C3088" t="s">
        <v>230</v>
      </c>
      <c r="D3088">
        <v>73.400000000000006</v>
      </c>
      <c r="E3088">
        <v>53</v>
      </c>
      <c r="F3088" t="s">
        <v>193</v>
      </c>
      <c r="G3088">
        <v>625212</v>
      </c>
      <c r="H3088">
        <v>13160</v>
      </c>
      <c r="I3088">
        <v>22.6</v>
      </c>
      <c r="J3088">
        <v>104.5</v>
      </c>
      <c r="K3088">
        <v>104.5</v>
      </c>
      <c r="L3088">
        <v>20</v>
      </c>
      <c r="M3088">
        <v>0.93399339933993397</v>
      </c>
      <c r="N3088">
        <v>5.0418000000000003</v>
      </c>
      <c r="O3088">
        <v>4.9360999999999997</v>
      </c>
      <c r="P3088">
        <v>0.81499999999999995</v>
      </c>
      <c r="Q3088">
        <v>0.81699999999999995</v>
      </c>
      <c r="R3088">
        <v>5.2588999999999997</v>
      </c>
      <c r="S3088">
        <v>8.5000000000000006E-2</v>
      </c>
      <c r="T3088">
        <v>8.6999999999999994E-2</v>
      </c>
      <c r="U3088">
        <v>0.08</v>
      </c>
      <c r="V3088">
        <v>0.08</v>
      </c>
      <c r="W3088" t="s">
        <v>148</v>
      </c>
      <c r="X3088" t="s">
        <v>189</v>
      </c>
      <c r="Y3088" t="s">
        <v>89</v>
      </c>
      <c r="Z3088" t="s">
        <v>198</v>
      </c>
    </row>
    <row r="3089" spans="1:26" x14ac:dyDescent="0.25">
      <c r="A3089" s="147">
        <v>3111</v>
      </c>
      <c r="B3089" s="25">
        <v>43015</v>
      </c>
      <c r="C3089" t="s">
        <v>777</v>
      </c>
      <c r="D3089">
        <v>73.400000000000006</v>
      </c>
      <c r="E3089">
        <v>53</v>
      </c>
      <c r="F3089" t="s">
        <v>291</v>
      </c>
      <c r="G3089">
        <v>521333</v>
      </c>
      <c r="H3089">
        <v>13160</v>
      </c>
      <c r="I3089">
        <v>15.5</v>
      </c>
      <c r="J3089">
        <v>91.5</v>
      </c>
      <c r="K3089">
        <v>91.5</v>
      </c>
      <c r="L3089">
        <v>13.9</v>
      </c>
      <c r="M3089">
        <v>0.97317744154057773</v>
      </c>
      <c r="N3089">
        <v>2.1728000000000001</v>
      </c>
      <c r="O3089">
        <v>2.1465999999999998</v>
      </c>
      <c r="P3089">
        <v>2.4420000000000002</v>
      </c>
      <c r="Q3089">
        <v>2.3159999999999998</v>
      </c>
      <c r="R3089">
        <v>5.2588999999999997</v>
      </c>
      <c r="S3089">
        <v>0.59099999999999997</v>
      </c>
      <c r="T3089">
        <v>0.56699999999999995</v>
      </c>
      <c r="U3089">
        <v>0.56299999999999994</v>
      </c>
      <c r="V3089">
        <v>0.56299999999999994</v>
      </c>
      <c r="W3089" t="s">
        <v>148</v>
      </c>
      <c r="X3089" t="s">
        <v>189</v>
      </c>
      <c r="Y3089" t="s">
        <v>89</v>
      </c>
      <c r="Z3089" t="s">
        <v>198</v>
      </c>
    </row>
    <row r="3090" spans="1:26" x14ac:dyDescent="0.25">
      <c r="A3090" s="147">
        <v>3110</v>
      </c>
      <c r="B3090" s="25">
        <v>43014</v>
      </c>
      <c r="C3090" t="s">
        <v>700</v>
      </c>
      <c r="D3090">
        <v>66.2</v>
      </c>
      <c r="E3090">
        <v>51</v>
      </c>
      <c r="F3090" t="s">
        <v>193</v>
      </c>
      <c r="G3090">
        <v>625212</v>
      </c>
      <c r="H3090">
        <v>13160</v>
      </c>
      <c r="I3090">
        <v>23.1</v>
      </c>
      <c r="J3090">
        <v>110</v>
      </c>
      <c r="K3090">
        <v>110</v>
      </c>
      <c r="L3090">
        <v>20.100000000000001</v>
      </c>
      <c r="M3090">
        <v>0.9333773087071241</v>
      </c>
      <c r="N3090">
        <v>4.9329999999999998</v>
      </c>
      <c r="O3090">
        <v>4.9641999999999999</v>
      </c>
      <c r="P3090">
        <v>0.74199999999999999</v>
      </c>
      <c r="Q3090">
        <v>0.76500000000000001</v>
      </c>
      <c r="R3090">
        <v>5.3186</v>
      </c>
      <c r="S3090">
        <v>0.08</v>
      </c>
      <c r="T3090">
        <v>8.2000000000000003E-2</v>
      </c>
      <c r="U3090">
        <v>7.5999999999999998E-2</v>
      </c>
      <c r="V3090">
        <v>7.5999999999999998E-2</v>
      </c>
      <c r="W3090" t="s">
        <v>148</v>
      </c>
      <c r="X3090" t="s">
        <v>189</v>
      </c>
      <c r="Y3090" t="s">
        <v>89</v>
      </c>
      <c r="Z3090" t="s">
        <v>198</v>
      </c>
    </row>
    <row r="3091" spans="1:26" x14ac:dyDescent="0.25">
      <c r="A3091" s="147">
        <v>3109</v>
      </c>
      <c r="B3091" s="25">
        <v>43014</v>
      </c>
      <c r="C3091" t="s">
        <v>794</v>
      </c>
      <c r="D3091">
        <v>66.2</v>
      </c>
      <c r="E3091">
        <v>51</v>
      </c>
      <c r="F3091" t="s">
        <v>291</v>
      </c>
      <c r="G3091">
        <v>521333</v>
      </c>
      <c r="H3091">
        <v>13160</v>
      </c>
      <c r="I3091">
        <v>16.5</v>
      </c>
      <c r="J3091">
        <v>112</v>
      </c>
      <c r="K3091">
        <v>112</v>
      </c>
      <c r="L3091">
        <v>13.8</v>
      </c>
      <c r="M3091">
        <v>0.97384721266345486</v>
      </c>
      <c r="N3091">
        <v>2.2040999999999999</v>
      </c>
      <c r="O3091">
        <v>2.1764999999999999</v>
      </c>
      <c r="P3091">
        <v>1.591</v>
      </c>
      <c r="Q3091">
        <v>1.49</v>
      </c>
      <c r="R3091">
        <v>5.3186</v>
      </c>
      <c r="S3091">
        <v>0.38400000000000001</v>
      </c>
      <c r="T3091">
        <v>0.36399999999999999</v>
      </c>
      <c r="U3091">
        <v>0.36399999999999999</v>
      </c>
      <c r="V3091">
        <v>0.36399999999999999</v>
      </c>
      <c r="W3091" t="s">
        <v>148</v>
      </c>
      <c r="X3091" t="s">
        <v>189</v>
      </c>
      <c r="Y3091" t="s">
        <v>89</v>
      </c>
      <c r="Z3091" t="s">
        <v>198</v>
      </c>
    </row>
    <row r="3092" spans="1:26" x14ac:dyDescent="0.25">
      <c r="A3092" s="147">
        <v>3108</v>
      </c>
      <c r="B3092" s="25">
        <v>43014</v>
      </c>
      <c r="C3092" t="s">
        <v>229</v>
      </c>
      <c r="D3092">
        <v>66.2</v>
      </c>
      <c r="E3092">
        <v>51</v>
      </c>
      <c r="F3092" t="s">
        <v>193</v>
      </c>
      <c r="G3092">
        <v>625212</v>
      </c>
      <c r="H3092">
        <v>13160</v>
      </c>
      <c r="I3092">
        <v>23</v>
      </c>
      <c r="J3092">
        <v>109</v>
      </c>
      <c r="K3092">
        <v>109</v>
      </c>
      <c r="L3092">
        <v>20.100000000000001</v>
      </c>
      <c r="M3092">
        <v>0.9333773087071241</v>
      </c>
      <c r="N3092">
        <v>4.9824999999999999</v>
      </c>
      <c r="O3092">
        <v>5.1047000000000002</v>
      </c>
      <c r="P3092">
        <v>0.53400000000000003</v>
      </c>
      <c r="Q3092">
        <v>0.54700000000000004</v>
      </c>
      <c r="R3092">
        <v>5.3186</v>
      </c>
      <c r="S3092">
        <v>5.7000000000000002E-2</v>
      </c>
      <c r="T3092">
        <v>5.7000000000000002E-2</v>
      </c>
      <c r="U3092">
        <v>5.2999999999999999E-2</v>
      </c>
      <c r="V3092">
        <v>5.2999999999999999E-2</v>
      </c>
      <c r="W3092" t="s">
        <v>148</v>
      </c>
      <c r="X3092" t="s">
        <v>189</v>
      </c>
      <c r="Y3092" t="s">
        <v>89</v>
      </c>
      <c r="Z3092" t="s">
        <v>198</v>
      </c>
    </row>
    <row r="3093" spans="1:26" x14ac:dyDescent="0.25">
      <c r="A3093" s="147">
        <v>3107</v>
      </c>
      <c r="B3093" s="25">
        <v>43014</v>
      </c>
      <c r="C3093" t="s">
        <v>350</v>
      </c>
      <c r="D3093">
        <v>66.2</v>
      </c>
      <c r="E3093">
        <v>51</v>
      </c>
      <c r="F3093" t="s">
        <v>193</v>
      </c>
      <c r="G3093">
        <v>625212</v>
      </c>
      <c r="H3093">
        <v>13160</v>
      </c>
      <c r="I3093">
        <v>22.7</v>
      </c>
      <c r="J3093">
        <v>107.5</v>
      </c>
      <c r="K3093">
        <v>107.5</v>
      </c>
      <c r="L3093">
        <v>19.899999999999999</v>
      </c>
      <c r="M3093">
        <v>0.93461030383091148</v>
      </c>
      <c r="N3093">
        <v>5.0217000000000001</v>
      </c>
      <c r="O3093">
        <v>4.8346999999999998</v>
      </c>
      <c r="P3093">
        <v>0.72699999999999998</v>
      </c>
      <c r="Q3093">
        <v>0.71899999999999997</v>
      </c>
      <c r="R3093">
        <v>5.3186</v>
      </c>
      <c r="S3093">
        <v>7.6999999999999999E-2</v>
      </c>
      <c r="T3093">
        <v>7.9000000000000001E-2</v>
      </c>
      <c r="U3093">
        <v>7.2999999999999995E-2</v>
      </c>
      <c r="V3093">
        <v>7.2999999999999995E-2</v>
      </c>
      <c r="W3093" t="s">
        <v>148</v>
      </c>
      <c r="X3093" t="s">
        <v>189</v>
      </c>
      <c r="Y3093" t="s">
        <v>89</v>
      </c>
      <c r="Z3093" t="s">
        <v>198</v>
      </c>
    </row>
    <row r="3094" spans="1:26" x14ac:dyDescent="0.25">
      <c r="A3094" s="147">
        <v>3106</v>
      </c>
      <c r="B3094" s="25">
        <v>43014</v>
      </c>
      <c r="C3094" t="s">
        <v>669</v>
      </c>
      <c r="D3094">
        <v>66.2</v>
      </c>
      <c r="E3094">
        <v>51</v>
      </c>
      <c r="F3094" t="s">
        <v>187</v>
      </c>
      <c r="G3094">
        <v>916148</v>
      </c>
      <c r="H3094">
        <v>13160</v>
      </c>
      <c r="I3094">
        <v>34.799999999999997</v>
      </c>
      <c r="J3094">
        <v>76.5</v>
      </c>
      <c r="K3094">
        <v>76.5</v>
      </c>
      <c r="L3094">
        <v>33.299999999999997</v>
      </c>
      <c r="M3094">
        <v>0.85861650485436891</v>
      </c>
      <c r="N3094">
        <v>4.7998000000000003</v>
      </c>
      <c r="O3094">
        <v>4.9130000000000003</v>
      </c>
      <c r="P3094">
        <v>0.46899999999999997</v>
      </c>
      <c r="Q3094">
        <v>0.499</v>
      </c>
      <c r="R3094">
        <v>5.3186</v>
      </c>
      <c r="S3094">
        <v>5.1999999999999998E-2</v>
      </c>
      <c r="T3094">
        <v>5.3999999999999999E-2</v>
      </c>
      <c r="U3094">
        <v>4.5999999999999999E-2</v>
      </c>
      <c r="V3094">
        <v>4.5999999999999999E-2</v>
      </c>
      <c r="W3094" t="s">
        <v>148</v>
      </c>
      <c r="X3094" t="s">
        <v>189</v>
      </c>
      <c r="Y3094" t="s">
        <v>89</v>
      </c>
      <c r="Z3094" t="s">
        <v>207</v>
      </c>
    </row>
    <row r="3095" spans="1:26" x14ac:dyDescent="0.25">
      <c r="A3095" s="147">
        <v>3105</v>
      </c>
      <c r="B3095" s="25">
        <v>43014</v>
      </c>
      <c r="C3095" t="s">
        <v>270</v>
      </c>
      <c r="D3095">
        <v>66.2</v>
      </c>
      <c r="E3095">
        <v>51</v>
      </c>
      <c r="F3095" t="s">
        <v>193</v>
      </c>
      <c r="G3095">
        <v>625212</v>
      </c>
      <c r="H3095">
        <v>13160</v>
      </c>
      <c r="I3095">
        <v>22.5</v>
      </c>
      <c r="J3095">
        <v>112.5</v>
      </c>
      <c r="K3095">
        <v>112.5</v>
      </c>
      <c r="L3095">
        <v>19.399999999999999</v>
      </c>
      <c r="M3095">
        <v>0.9377070907886017</v>
      </c>
      <c r="N3095">
        <v>4.8773</v>
      </c>
      <c r="O3095">
        <v>4.9024000000000001</v>
      </c>
      <c r="P3095">
        <v>0.54100000000000004</v>
      </c>
      <c r="Q3095">
        <v>0.56200000000000006</v>
      </c>
      <c r="R3095">
        <v>5.3186</v>
      </c>
      <c r="S3095">
        <v>5.8999999999999997E-2</v>
      </c>
      <c r="T3095">
        <v>6.0999999999999999E-2</v>
      </c>
      <c r="U3095">
        <v>5.6000000000000001E-2</v>
      </c>
      <c r="V3095">
        <v>5.6000000000000001E-2</v>
      </c>
      <c r="W3095" t="s">
        <v>148</v>
      </c>
      <c r="X3095" t="s">
        <v>189</v>
      </c>
      <c r="Y3095" t="s">
        <v>89</v>
      </c>
      <c r="Z3095" t="s">
        <v>198</v>
      </c>
    </row>
    <row r="3096" spans="1:26" x14ac:dyDescent="0.25">
      <c r="A3096" s="147">
        <v>3104</v>
      </c>
      <c r="B3096" s="25">
        <v>43014</v>
      </c>
      <c r="C3096" t="s">
        <v>237</v>
      </c>
      <c r="D3096">
        <v>66.2</v>
      </c>
      <c r="E3096">
        <v>51</v>
      </c>
      <c r="F3096" t="s">
        <v>193</v>
      </c>
      <c r="G3096">
        <v>625212</v>
      </c>
      <c r="H3096">
        <v>13160</v>
      </c>
      <c r="I3096">
        <v>22.6</v>
      </c>
      <c r="J3096">
        <v>112.5</v>
      </c>
      <c r="K3096">
        <v>112.5</v>
      </c>
      <c r="L3096">
        <v>19.5</v>
      </c>
      <c r="M3096">
        <v>0.9370860927152318</v>
      </c>
      <c r="N3096">
        <v>4.9687000000000001</v>
      </c>
      <c r="O3096">
        <v>5.1003999999999996</v>
      </c>
      <c r="P3096">
        <v>0.42</v>
      </c>
      <c r="Q3096">
        <v>0.45100000000000001</v>
      </c>
      <c r="R3096">
        <v>5.3186</v>
      </c>
      <c r="S3096">
        <v>4.4999999999999998E-2</v>
      </c>
      <c r="T3096">
        <v>4.7E-2</v>
      </c>
      <c r="U3096">
        <v>4.2999999999999997E-2</v>
      </c>
      <c r="V3096">
        <v>4.2999999999999997E-2</v>
      </c>
      <c r="W3096" t="s">
        <v>148</v>
      </c>
      <c r="X3096" t="s">
        <v>189</v>
      </c>
      <c r="Y3096" t="s">
        <v>89</v>
      </c>
      <c r="Z3096" t="s">
        <v>198</v>
      </c>
    </row>
    <row r="3097" spans="1:26" x14ac:dyDescent="0.25">
      <c r="A3097" s="147">
        <v>3103</v>
      </c>
      <c r="B3097" s="25">
        <v>43014</v>
      </c>
      <c r="C3097" t="s">
        <v>224</v>
      </c>
      <c r="D3097">
        <v>66.2</v>
      </c>
      <c r="E3097">
        <v>52</v>
      </c>
      <c r="F3097" t="s">
        <v>187</v>
      </c>
      <c r="G3097">
        <v>916148</v>
      </c>
      <c r="H3097">
        <v>13160</v>
      </c>
      <c r="I3097">
        <v>34.700000000000003</v>
      </c>
      <c r="J3097">
        <v>77</v>
      </c>
      <c r="K3097">
        <v>77</v>
      </c>
      <c r="L3097">
        <v>33.200000000000003</v>
      </c>
      <c r="M3097">
        <v>0.85913782635094116</v>
      </c>
      <c r="N3097">
        <v>5.0217000000000001</v>
      </c>
      <c r="O3097">
        <v>4.9367999999999999</v>
      </c>
      <c r="P3097">
        <v>0.30199999999999999</v>
      </c>
      <c r="Q3097">
        <v>0.27800000000000002</v>
      </c>
      <c r="R3097">
        <v>5.3186</v>
      </c>
      <c r="S3097">
        <v>3.2000000000000001E-2</v>
      </c>
      <c r="T3097">
        <v>0.03</v>
      </c>
      <c r="U3097">
        <v>2.7E-2</v>
      </c>
      <c r="V3097">
        <v>2.7E-2</v>
      </c>
      <c r="W3097" t="s">
        <v>148</v>
      </c>
      <c r="X3097" t="s">
        <v>189</v>
      </c>
      <c r="Y3097" t="s">
        <v>89</v>
      </c>
      <c r="Z3097" t="s">
        <v>207</v>
      </c>
    </row>
    <row r="3098" spans="1:26" x14ac:dyDescent="0.25">
      <c r="A3098" s="147">
        <v>3102</v>
      </c>
      <c r="B3098" s="25">
        <v>43014</v>
      </c>
      <c r="C3098" t="s">
        <v>620</v>
      </c>
      <c r="D3098">
        <v>66.2</v>
      </c>
      <c r="E3098">
        <v>51</v>
      </c>
      <c r="F3098" t="s">
        <v>187</v>
      </c>
      <c r="G3098">
        <v>916148</v>
      </c>
      <c r="H3098">
        <v>13160</v>
      </c>
      <c r="I3098">
        <v>34.4</v>
      </c>
      <c r="J3098">
        <v>76.5</v>
      </c>
      <c r="K3098">
        <v>76.5</v>
      </c>
      <c r="L3098">
        <v>32.9</v>
      </c>
      <c r="M3098">
        <v>0.86070559610705588</v>
      </c>
      <c r="N3098">
        <v>4.8720999999999997</v>
      </c>
      <c r="O3098">
        <v>4.9824000000000002</v>
      </c>
      <c r="P3098">
        <v>0.25700000000000001</v>
      </c>
      <c r="Q3098">
        <v>0.26200000000000001</v>
      </c>
      <c r="R3098">
        <v>5.3186</v>
      </c>
      <c r="S3098">
        <v>2.8000000000000001E-2</v>
      </c>
      <c r="T3098">
        <v>2.8000000000000001E-2</v>
      </c>
      <c r="U3098">
        <v>2.4E-2</v>
      </c>
      <c r="V3098">
        <v>2.4E-2</v>
      </c>
      <c r="W3098" t="s">
        <v>148</v>
      </c>
      <c r="X3098" t="s">
        <v>189</v>
      </c>
      <c r="Y3098" t="s">
        <v>89</v>
      </c>
      <c r="Z3098" t="s">
        <v>207</v>
      </c>
    </row>
    <row r="3099" spans="1:26" x14ac:dyDescent="0.25">
      <c r="A3099" s="147">
        <v>3101</v>
      </c>
      <c r="B3099" s="25">
        <v>43014</v>
      </c>
      <c r="C3099" t="s">
        <v>807</v>
      </c>
      <c r="D3099">
        <v>66.2</v>
      </c>
      <c r="E3099">
        <v>51</v>
      </c>
      <c r="F3099" t="s">
        <v>291</v>
      </c>
      <c r="G3099">
        <v>521333</v>
      </c>
      <c r="H3099">
        <v>13160</v>
      </c>
      <c r="I3099">
        <v>16.600000000000001</v>
      </c>
      <c r="J3099">
        <v>115</v>
      </c>
      <c r="K3099">
        <v>115</v>
      </c>
      <c r="L3099">
        <v>13.8</v>
      </c>
      <c r="M3099">
        <v>0.97384721266345486</v>
      </c>
      <c r="N3099">
        <v>4.9020000000000001</v>
      </c>
      <c r="O3099">
        <v>4.9730999999999996</v>
      </c>
      <c r="P3099">
        <v>2.3410000000000002</v>
      </c>
      <c r="Q3099">
        <v>2.2069999999999999</v>
      </c>
      <c r="R3099">
        <v>5.3186</v>
      </c>
      <c r="S3099">
        <v>0.254</v>
      </c>
      <c r="T3099">
        <v>0.23599999999999999</v>
      </c>
      <c r="U3099">
        <v>0.23899999999999999</v>
      </c>
      <c r="V3099">
        <v>0.23899999999999999</v>
      </c>
      <c r="W3099" t="s">
        <v>148</v>
      </c>
      <c r="X3099" t="s">
        <v>189</v>
      </c>
      <c r="Y3099" t="s">
        <v>89</v>
      </c>
      <c r="Z3099" t="s">
        <v>198</v>
      </c>
    </row>
    <row r="3100" spans="1:26" x14ac:dyDescent="0.25">
      <c r="A3100" s="147">
        <v>3100</v>
      </c>
      <c r="B3100" s="25">
        <v>43013</v>
      </c>
      <c r="C3100" t="s">
        <v>805</v>
      </c>
      <c r="D3100">
        <v>69.3</v>
      </c>
      <c r="E3100">
        <v>60</v>
      </c>
      <c r="F3100" t="s">
        <v>291</v>
      </c>
      <c r="G3100">
        <v>521333</v>
      </c>
      <c r="H3100">
        <v>13160</v>
      </c>
      <c r="I3100">
        <v>16.399999999999999</v>
      </c>
      <c r="J3100">
        <v>110</v>
      </c>
      <c r="K3100">
        <v>110</v>
      </c>
      <c r="L3100">
        <v>13.8</v>
      </c>
      <c r="M3100">
        <v>0.97384721266345486</v>
      </c>
      <c r="N3100">
        <v>2.2002999999999999</v>
      </c>
      <c r="O3100">
        <v>2.1469999999999998</v>
      </c>
      <c r="P3100">
        <v>1.405</v>
      </c>
      <c r="Q3100">
        <v>1.3120000000000001</v>
      </c>
      <c r="R3100">
        <v>5.1534000000000004</v>
      </c>
      <c r="S3100">
        <v>0.32900000000000001</v>
      </c>
      <c r="T3100">
        <v>0.315</v>
      </c>
      <c r="U3100">
        <v>0.314</v>
      </c>
      <c r="V3100">
        <v>0.314</v>
      </c>
      <c r="W3100" t="s">
        <v>148</v>
      </c>
      <c r="X3100" t="s">
        <v>189</v>
      </c>
      <c r="Y3100" t="s">
        <v>89</v>
      </c>
      <c r="Z3100" t="s">
        <v>198</v>
      </c>
    </row>
    <row r="3101" spans="1:26" x14ac:dyDescent="0.25">
      <c r="A3101" s="147">
        <v>3099</v>
      </c>
      <c r="B3101" s="25">
        <v>43013</v>
      </c>
      <c r="C3101" t="s">
        <v>403</v>
      </c>
      <c r="D3101">
        <v>69.3</v>
      </c>
      <c r="E3101">
        <v>60</v>
      </c>
      <c r="F3101" t="s">
        <v>291</v>
      </c>
      <c r="G3101">
        <v>521333</v>
      </c>
      <c r="H3101">
        <v>13160</v>
      </c>
      <c r="I3101">
        <v>16.5</v>
      </c>
      <c r="J3101">
        <v>110</v>
      </c>
      <c r="K3101">
        <v>110</v>
      </c>
      <c r="L3101">
        <v>13.9</v>
      </c>
      <c r="M3101">
        <v>0.97317744154057773</v>
      </c>
      <c r="N3101">
        <v>2.2317999999999998</v>
      </c>
      <c r="O3101">
        <v>2.0642999999999998</v>
      </c>
      <c r="P3101">
        <v>4.1619999999999999</v>
      </c>
      <c r="Q3101">
        <v>3.9540000000000002</v>
      </c>
      <c r="R3101">
        <v>5.1534000000000004</v>
      </c>
      <c r="S3101">
        <v>0.96099999999999997</v>
      </c>
      <c r="T3101">
        <v>0.98699999999999999</v>
      </c>
      <c r="U3101">
        <v>0.94799999999999995</v>
      </c>
      <c r="V3101">
        <v>0.94799999999999995</v>
      </c>
      <c r="W3101" t="s">
        <v>148</v>
      </c>
      <c r="X3101" t="s">
        <v>189</v>
      </c>
      <c r="Y3101" t="s">
        <v>89</v>
      </c>
      <c r="Z3101" t="s">
        <v>198</v>
      </c>
    </row>
    <row r="3102" spans="1:26" x14ac:dyDescent="0.25">
      <c r="A3102" s="147">
        <v>3098</v>
      </c>
      <c r="B3102" s="25">
        <v>43013</v>
      </c>
      <c r="C3102" t="s">
        <v>804</v>
      </c>
      <c r="D3102">
        <v>69.3</v>
      </c>
      <c r="E3102">
        <v>60</v>
      </c>
      <c r="F3102" t="s">
        <v>291</v>
      </c>
      <c r="G3102">
        <v>521333</v>
      </c>
      <c r="H3102">
        <v>13160</v>
      </c>
      <c r="I3102">
        <v>16.2</v>
      </c>
      <c r="J3102">
        <v>107</v>
      </c>
      <c r="K3102">
        <v>107</v>
      </c>
      <c r="L3102">
        <v>13.8</v>
      </c>
      <c r="M3102">
        <v>0.97384721266345486</v>
      </c>
      <c r="N3102">
        <v>2.0943999999999998</v>
      </c>
      <c r="O3102">
        <v>2.1137999999999999</v>
      </c>
      <c r="P3102">
        <v>3.4590000000000001</v>
      </c>
      <c r="Q3102">
        <v>3.605</v>
      </c>
      <c r="R3102">
        <v>5.1534000000000004</v>
      </c>
      <c r="S3102">
        <v>0.85099999999999998</v>
      </c>
      <c r="T3102">
        <v>0.879</v>
      </c>
      <c r="U3102">
        <v>0.84199999999999997</v>
      </c>
      <c r="V3102">
        <v>0.84199999999999997</v>
      </c>
      <c r="W3102" t="s">
        <v>148</v>
      </c>
      <c r="X3102" t="s">
        <v>189</v>
      </c>
      <c r="Y3102" t="s">
        <v>89</v>
      </c>
      <c r="Z3102" t="s">
        <v>198</v>
      </c>
    </row>
    <row r="3103" spans="1:26" x14ac:dyDescent="0.25">
      <c r="A3103" s="147">
        <v>3097</v>
      </c>
      <c r="B3103" s="25">
        <v>43013</v>
      </c>
      <c r="C3103" t="s">
        <v>428</v>
      </c>
      <c r="D3103">
        <v>69.3</v>
      </c>
      <c r="E3103">
        <v>60</v>
      </c>
      <c r="F3103" t="s">
        <v>291</v>
      </c>
      <c r="G3103">
        <v>521333</v>
      </c>
      <c r="H3103">
        <v>13160</v>
      </c>
      <c r="I3103">
        <v>16.2</v>
      </c>
      <c r="J3103">
        <v>107</v>
      </c>
      <c r="K3103">
        <v>107</v>
      </c>
      <c r="L3103">
        <v>13.8</v>
      </c>
      <c r="M3103">
        <v>0.97384721266345486</v>
      </c>
      <c r="N3103">
        <v>1.1137999999999999</v>
      </c>
      <c r="O3103">
        <v>1.1971000000000001</v>
      </c>
      <c r="P3103">
        <v>2.31</v>
      </c>
      <c r="Q3103">
        <v>2.4550000000000001</v>
      </c>
      <c r="R3103">
        <v>5.1534000000000004</v>
      </c>
      <c r="S3103">
        <v>1.069</v>
      </c>
      <c r="T3103">
        <v>1.0569999999999999</v>
      </c>
      <c r="U3103">
        <v>1.0349999999999999</v>
      </c>
      <c r="V3103">
        <v>1.0349999999999999</v>
      </c>
      <c r="W3103" t="s">
        <v>148</v>
      </c>
      <c r="X3103" t="s">
        <v>189</v>
      </c>
      <c r="Y3103" t="s">
        <v>89</v>
      </c>
      <c r="Z3103" t="s">
        <v>198</v>
      </c>
    </row>
    <row r="3104" spans="1:26" x14ac:dyDescent="0.25">
      <c r="A3104" s="147">
        <v>3096</v>
      </c>
      <c r="B3104" s="25">
        <v>43013</v>
      </c>
      <c r="C3104" t="s">
        <v>278</v>
      </c>
      <c r="D3104">
        <v>66.400000000000006</v>
      </c>
      <c r="E3104">
        <v>45</v>
      </c>
      <c r="F3104" t="s">
        <v>187</v>
      </c>
      <c r="G3104">
        <v>916148</v>
      </c>
      <c r="H3104">
        <v>13160</v>
      </c>
      <c r="I3104">
        <v>34.5</v>
      </c>
      <c r="J3104">
        <v>79</v>
      </c>
      <c r="K3104">
        <v>79</v>
      </c>
      <c r="L3104">
        <v>32.799999999999997</v>
      </c>
      <c r="M3104">
        <v>0.86122945830797315</v>
      </c>
      <c r="N3104">
        <v>5.1430999999999996</v>
      </c>
      <c r="O3104">
        <v>4.9875999999999996</v>
      </c>
      <c r="P3104">
        <v>0.34100000000000003</v>
      </c>
      <c r="Q3104">
        <v>0.28999999999999998</v>
      </c>
      <c r="R3104">
        <v>5.1534000000000004</v>
      </c>
      <c r="S3104">
        <v>3.4000000000000002E-2</v>
      </c>
      <c r="T3104">
        <v>0.03</v>
      </c>
      <c r="U3104">
        <v>2.8000000000000001E-2</v>
      </c>
      <c r="V3104">
        <v>2.8000000000000001E-2</v>
      </c>
      <c r="W3104" t="s">
        <v>148</v>
      </c>
      <c r="X3104" t="s">
        <v>189</v>
      </c>
      <c r="Y3104" t="s">
        <v>89</v>
      </c>
      <c r="Z3104" t="s">
        <v>207</v>
      </c>
    </row>
    <row r="3105" spans="1:26" x14ac:dyDescent="0.25">
      <c r="A3105" s="147">
        <v>3095</v>
      </c>
      <c r="B3105" s="25">
        <v>43013</v>
      </c>
      <c r="C3105" t="s">
        <v>363</v>
      </c>
      <c r="D3105">
        <v>64.8</v>
      </c>
      <c r="E3105">
        <v>54</v>
      </c>
      <c r="F3105" t="s">
        <v>291</v>
      </c>
      <c r="G3105">
        <v>521333</v>
      </c>
      <c r="H3105">
        <v>13160</v>
      </c>
      <c r="I3105">
        <v>16.600000000000001</v>
      </c>
      <c r="J3105">
        <v>114.5</v>
      </c>
      <c r="K3105">
        <v>114.5</v>
      </c>
      <c r="L3105">
        <v>13.8</v>
      </c>
      <c r="M3105">
        <v>0.97384721266345486</v>
      </c>
      <c r="N3105">
        <v>1.0671999999999999</v>
      </c>
      <c r="O3105">
        <v>1.1255999999999999</v>
      </c>
      <c r="P3105">
        <v>2.7839999999999998</v>
      </c>
      <c r="Q3105">
        <v>2.9670000000000001</v>
      </c>
      <c r="R3105">
        <v>5.1534000000000004</v>
      </c>
      <c r="S3105">
        <v>1.3440000000000001</v>
      </c>
      <c r="T3105">
        <v>1.3580000000000001</v>
      </c>
      <c r="U3105">
        <v>1.3160000000000001</v>
      </c>
      <c r="V3105">
        <v>1.3160000000000001</v>
      </c>
      <c r="W3105" t="s">
        <v>148</v>
      </c>
      <c r="X3105" t="s">
        <v>671</v>
      </c>
      <c r="Y3105" t="s">
        <v>89</v>
      </c>
      <c r="Z3105" t="s">
        <v>198</v>
      </c>
    </row>
    <row r="3106" spans="1:26" x14ac:dyDescent="0.25">
      <c r="A3106" s="147">
        <v>3094</v>
      </c>
      <c r="B3106" s="25">
        <v>43013</v>
      </c>
      <c r="C3106" t="s">
        <v>803</v>
      </c>
      <c r="D3106">
        <v>65.099999999999994</v>
      </c>
      <c r="E3106">
        <v>53</v>
      </c>
      <c r="F3106" t="s">
        <v>193</v>
      </c>
      <c r="G3106">
        <v>625212</v>
      </c>
      <c r="H3106">
        <v>13160</v>
      </c>
      <c r="I3106">
        <v>20.8</v>
      </c>
      <c r="J3106">
        <v>88</v>
      </c>
      <c r="K3106">
        <v>88</v>
      </c>
      <c r="L3106">
        <v>19.2</v>
      </c>
      <c r="M3106">
        <v>0.93895155938951569</v>
      </c>
      <c r="N3106">
        <v>5.0820999999999996</v>
      </c>
      <c r="O3106">
        <v>5.1189</v>
      </c>
      <c r="P3106">
        <v>0.85599999999999998</v>
      </c>
      <c r="Q3106">
        <v>0.745</v>
      </c>
      <c r="R3106">
        <v>5.1534000000000004</v>
      </c>
      <c r="S3106">
        <v>8.6999999999999994E-2</v>
      </c>
      <c r="T3106">
        <v>7.4999999999999997E-2</v>
      </c>
      <c r="U3106">
        <v>7.5999999999999998E-2</v>
      </c>
      <c r="V3106">
        <v>7.5999999999999998E-2</v>
      </c>
      <c r="W3106" t="s">
        <v>148</v>
      </c>
      <c r="X3106" t="s">
        <v>671</v>
      </c>
      <c r="Y3106" t="s">
        <v>89</v>
      </c>
      <c r="Z3106" t="s">
        <v>198</v>
      </c>
    </row>
    <row r="3107" spans="1:26" x14ac:dyDescent="0.25">
      <c r="A3107" s="147">
        <v>3093</v>
      </c>
      <c r="B3107" s="25">
        <v>43013</v>
      </c>
      <c r="C3107" t="s">
        <v>464</v>
      </c>
      <c r="D3107">
        <v>64.2</v>
      </c>
      <c r="E3107">
        <v>52</v>
      </c>
      <c r="F3107" t="s">
        <v>193</v>
      </c>
      <c r="G3107">
        <v>625212</v>
      </c>
      <c r="H3107">
        <v>13160</v>
      </c>
      <c r="I3107">
        <v>21</v>
      </c>
      <c r="J3107">
        <v>88</v>
      </c>
      <c r="K3107">
        <v>88</v>
      </c>
      <c r="L3107">
        <v>19.399999999999999</v>
      </c>
      <c r="M3107">
        <v>0.9377070907886017</v>
      </c>
      <c r="N3107">
        <v>5.0311000000000003</v>
      </c>
      <c r="O3107">
        <v>5.1128999999999998</v>
      </c>
      <c r="P3107">
        <v>0.72299999999999998</v>
      </c>
      <c r="Q3107">
        <v>0.61199999999999999</v>
      </c>
      <c r="R3107">
        <v>5.1534000000000004</v>
      </c>
      <c r="S3107">
        <v>7.3999999999999996E-2</v>
      </c>
      <c r="T3107">
        <v>6.2E-2</v>
      </c>
      <c r="U3107">
        <v>6.4000000000000001E-2</v>
      </c>
      <c r="V3107">
        <v>6.4000000000000001E-2</v>
      </c>
      <c r="W3107" t="s">
        <v>148</v>
      </c>
      <c r="X3107" t="s">
        <v>671</v>
      </c>
      <c r="Y3107" t="s">
        <v>89</v>
      </c>
      <c r="Z3107" t="s">
        <v>198</v>
      </c>
    </row>
    <row r="3108" spans="1:26" x14ac:dyDescent="0.25">
      <c r="A3108" s="147">
        <v>3092</v>
      </c>
      <c r="B3108" s="25">
        <v>43013</v>
      </c>
      <c r="C3108" t="s">
        <v>802</v>
      </c>
      <c r="D3108">
        <v>64.599999999999994</v>
      </c>
      <c r="E3108">
        <v>60</v>
      </c>
      <c r="F3108" t="s">
        <v>193</v>
      </c>
      <c r="G3108">
        <v>625212</v>
      </c>
      <c r="H3108">
        <v>13160</v>
      </c>
      <c r="I3108">
        <v>20.7</v>
      </c>
      <c r="J3108">
        <v>87</v>
      </c>
      <c r="K3108">
        <v>87</v>
      </c>
      <c r="L3108">
        <v>19.2</v>
      </c>
      <c r="M3108">
        <v>0.93895155938951569</v>
      </c>
      <c r="N3108">
        <v>5.0823</v>
      </c>
      <c r="O3108">
        <v>5.1266999999999996</v>
      </c>
      <c r="P3108">
        <v>0.65400000000000003</v>
      </c>
      <c r="Q3108">
        <v>0.53400000000000003</v>
      </c>
      <c r="R3108">
        <v>5.1534000000000004</v>
      </c>
      <c r="S3108">
        <v>6.6000000000000003E-2</v>
      </c>
      <c r="T3108">
        <v>5.3999999999999999E-2</v>
      </c>
      <c r="U3108">
        <v>5.6000000000000001E-2</v>
      </c>
      <c r="V3108">
        <v>5.6000000000000001E-2</v>
      </c>
      <c r="W3108" t="s">
        <v>148</v>
      </c>
      <c r="X3108" t="s">
        <v>671</v>
      </c>
      <c r="Y3108" t="s">
        <v>89</v>
      </c>
      <c r="Z3108" t="s">
        <v>198</v>
      </c>
    </row>
    <row r="3109" spans="1:26" x14ac:dyDescent="0.25">
      <c r="A3109" s="147">
        <v>3091</v>
      </c>
      <c r="B3109" s="25">
        <v>43013</v>
      </c>
      <c r="C3109" t="s">
        <v>435</v>
      </c>
      <c r="D3109">
        <v>64.2</v>
      </c>
      <c r="E3109">
        <v>59</v>
      </c>
      <c r="F3109" t="s">
        <v>193</v>
      </c>
      <c r="G3109">
        <v>625212</v>
      </c>
      <c r="H3109">
        <v>13160</v>
      </c>
      <c r="I3109">
        <v>21.4</v>
      </c>
      <c r="J3109">
        <v>88</v>
      </c>
      <c r="K3109">
        <v>88</v>
      </c>
      <c r="L3109">
        <v>19.8</v>
      </c>
      <c r="M3109">
        <v>0.93522802379378711</v>
      </c>
      <c r="N3109">
        <v>5.0111999999999997</v>
      </c>
      <c r="O3109">
        <v>5.0324</v>
      </c>
      <c r="P3109">
        <v>0.59799999999999998</v>
      </c>
      <c r="Q3109">
        <v>0.53700000000000003</v>
      </c>
      <c r="R3109">
        <v>5.1534000000000004</v>
      </c>
      <c r="S3109">
        <v>6.0999999999999999E-2</v>
      </c>
      <c r="T3109">
        <v>5.5E-2</v>
      </c>
      <c r="U3109">
        <v>5.3999999999999999E-2</v>
      </c>
      <c r="V3109">
        <v>5.3999999999999999E-2</v>
      </c>
      <c r="W3109" t="s">
        <v>148</v>
      </c>
      <c r="X3109" t="s">
        <v>671</v>
      </c>
      <c r="Y3109" t="s">
        <v>89</v>
      </c>
      <c r="Z3109" t="s">
        <v>198</v>
      </c>
    </row>
    <row r="3110" spans="1:26" x14ac:dyDescent="0.25">
      <c r="A3110" s="147">
        <v>3090</v>
      </c>
      <c r="B3110" s="25">
        <v>43013</v>
      </c>
      <c r="C3110" t="s">
        <v>264</v>
      </c>
      <c r="D3110">
        <v>63.9</v>
      </c>
      <c r="E3110">
        <v>57</v>
      </c>
      <c r="F3110" t="s">
        <v>187</v>
      </c>
      <c r="G3110">
        <v>916148</v>
      </c>
      <c r="H3110">
        <v>13160</v>
      </c>
      <c r="I3110">
        <v>34.299999999999997</v>
      </c>
      <c r="J3110">
        <v>77</v>
      </c>
      <c r="K3110">
        <v>77</v>
      </c>
      <c r="L3110">
        <v>32.799999999999997</v>
      </c>
      <c r="M3110">
        <v>0.86122945830797315</v>
      </c>
      <c r="N3110">
        <v>5.0342000000000002</v>
      </c>
      <c r="O3110">
        <v>5.0911</v>
      </c>
      <c r="P3110">
        <v>0.29399999999999998</v>
      </c>
      <c r="Q3110">
        <v>0.20599999999999999</v>
      </c>
      <c r="R3110">
        <v>5.1534000000000004</v>
      </c>
      <c r="S3110">
        <v>0.03</v>
      </c>
      <c r="T3110">
        <v>2.1000000000000001E-2</v>
      </c>
      <c r="U3110">
        <v>2.1999999999999999E-2</v>
      </c>
      <c r="V3110">
        <v>2.1999999999999999E-2</v>
      </c>
      <c r="W3110" t="s">
        <v>148</v>
      </c>
      <c r="X3110" t="s">
        <v>671</v>
      </c>
      <c r="Y3110" t="s">
        <v>89</v>
      </c>
      <c r="Z3110" t="s">
        <v>207</v>
      </c>
    </row>
    <row r="3111" spans="1:26" x14ac:dyDescent="0.25">
      <c r="A3111" s="147">
        <v>3089</v>
      </c>
      <c r="B3111" s="25">
        <v>43013</v>
      </c>
      <c r="C3111" t="s">
        <v>642</v>
      </c>
      <c r="D3111">
        <v>63.9</v>
      </c>
      <c r="E3111">
        <v>57</v>
      </c>
      <c r="F3111" t="s">
        <v>193</v>
      </c>
      <c r="G3111">
        <v>625212</v>
      </c>
      <c r="H3111">
        <v>13160</v>
      </c>
      <c r="I3111">
        <v>20.399999999999999</v>
      </c>
      <c r="J3111">
        <v>87</v>
      </c>
      <c r="K3111">
        <v>87</v>
      </c>
      <c r="L3111">
        <v>18.899999999999999</v>
      </c>
      <c r="M3111">
        <v>0.94082446808510634</v>
      </c>
      <c r="N3111">
        <v>5.0823</v>
      </c>
      <c r="O3111">
        <v>5.0488999999999997</v>
      </c>
      <c r="P3111">
        <v>0.79400000000000004</v>
      </c>
      <c r="Q3111">
        <v>0.66300000000000003</v>
      </c>
      <c r="R3111">
        <v>5.1534000000000004</v>
      </c>
      <c r="S3111">
        <v>8.1000000000000003E-2</v>
      </c>
      <c r="T3111">
        <v>6.8000000000000005E-2</v>
      </c>
      <c r="U3111">
        <v>7.0000000000000007E-2</v>
      </c>
      <c r="V3111">
        <v>7.0000000000000007E-2</v>
      </c>
      <c r="W3111" t="s">
        <v>148</v>
      </c>
      <c r="X3111" t="s">
        <v>671</v>
      </c>
      <c r="Y3111" t="s">
        <v>89</v>
      </c>
      <c r="Z3111" t="s">
        <v>198</v>
      </c>
    </row>
    <row r="3112" spans="1:26" x14ac:dyDescent="0.25">
      <c r="A3112" s="147">
        <v>3088</v>
      </c>
      <c r="B3112" s="25">
        <v>43013</v>
      </c>
      <c r="C3112" t="s">
        <v>703</v>
      </c>
      <c r="D3112">
        <v>63.5</v>
      </c>
      <c r="E3112">
        <v>57</v>
      </c>
      <c r="F3112" t="s">
        <v>193</v>
      </c>
      <c r="G3112">
        <v>625212</v>
      </c>
      <c r="H3112">
        <v>13160</v>
      </c>
      <c r="I3112">
        <v>20.3</v>
      </c>
      <c r="J3112">
        <v>87</v>
      </c>
      <c r="K3112">
        <v>87</v>
      </c>
      <c r="L3112">
        <v>18.8</v>
      </c>
      <c r="M3112">
        <v>0.94145043246839644</v>
      </c>
      <c r="N3112">
        <v>5.0343999999999998</v>
      </c>
      <c r="O3112">
        <v>5.1134000000000004</v>
      </c>
      <c r="P3112">
        <v>0.54200000000000004</v>
      </c>
      <c r="Q3112">
        <v>0.45200000000000001</v>
      </c>
      <c r="R3112">
        <v>5.1534000000000004</v>
      </c>
      <c r="S3112">
        <v>5.5E-2</v>
      </c>
      <c r="T3112">
        <v>4.5999999999999999E-2</v>
      </c>
      <c r="U3112">
        <v>4.8000000000000001E-2</v>
      </c>
      <c r="V3112">
        <v>4.8000000000000001E-2</v>
      </c>
      <c r="W3112" t="s">
        <v>148</v>
      </c>
      <c r="X3112" t="s">
        <v>671</v>
      </c>
      <c r="Y3112" t="s">
        <v>89</v>
      </c>
      <c r="Z3112" t="s">
        <v>198</v>
      </c>
    </row>
    <row r="3113" spans="1:26" x14ac:dyDescent="0.25">
      <c r="A3113" s="147">
        <v>3087</v>
      </c>
      <c r="B3113" s="25">
        <v>43013</v>
      </c>
      <c r="C3113" t="s">
        <v>238</v>
      </c>
      <c r="D3113">
        <v>63.3</v>
      </c>
      <c r="E3113">
        <v>59</v>
      </c>
      <c r="F3113" t="s">
        <v>187</v>
      </c>
      <c r="G3113">
        <v>916148</v>
      </c>
      <c r="H3113">
        <v>13160</v>
      </c>
      <c r="I3113">
        <v>34.1</v>
      </c>
      <c r="J3113">
        <v>76</v>
      </c>
      <c r="K3113">
        <v>76</v>
      </c>
      <c r="L3113">
        <v>32.700000000000003</v>
      </c>
      <c r="M3113">
        <v>0.86175395858708903</v>
      </c>
      <c r="N3113">
        <v>5.0723000000000003</v>
      </c>
      <c r="O3113">
        <v>5.0911999999999997</v>
      </c>
      <c r="P3113">
        <v>0.254</v>
      </c>
      <c r="Q3113">
        <v>0.17499999999999999</v>
      </c>
      <c r="R3113">
        <v>5.1534000000000004</v>
      </c>
      <c r="S3113">
        <v>2.5999999999999999E-2</v>
      </c>
      <c r="T3113">
        <v>1.7999999999999999E-2</v>
      </c>
      <c r="U3113">
        <v>1.9E-2</v>
      </c>
      <c r="V3113">
        <v>1.9E-2</v>
      </c>
      <c r="W3113" t="s">
        <v>148</v>
      </c>
      <c r="X3113" t="s">
        <v>671</v>
      </c>
      <c r="Y3113" t="s">
        <v>89</v>
      </c>
      <c r="Z3113" t="s">
        <v>207</v>
      </c>
    </row>
    <row r="3114" spans="1:26" x14ac:dyDescent="0.25">
      <c r="A3114" s="147">
        <v>3086</v>
      </c>
      <c r="B3114" s="25">
        <v>43013</v>
      </c>
      <c r="C3114" t="s">
        <v>679</v>
      </c>
      <c r="D3114">
        <v>63</v>
      </c>
      <c r="E3114">
        <v>56</v>
      </c>
      <c r="F3114" t="s">
        <v>193</v>
      </c>
      <c r="G3114">
        <v>625212</v>
      </c>
      <c r="H3114">
        <v>13160</v>
      </c>
      <c r="I3114">
        <v>20.7</v>
      </c>
      <c r="J3114">
        <v>88</v>
      </c>
      <c r="K3114">
        <v>88</v>
      </c>
      <c r="L3114">
        <v>19.100000000000001</v>
      </c>
      <c r="M3114">
        <v>0.93957503320053126</v>
      </c>
      <c r="N3114">
        <v>5.0632000000000001</v>
      </c>
      <c r="O3114">
        <v>5.0933999999999999</v>
      </c>
      <c r="P3114">
        <v>0.80200000000000005</v>
      </c>
      <c r="Q3114">
        <v>0.69699999999999995</v>
      </c>
      <c r="R3114">
        <v>5.1534000000000004</v>
      </c>
      <c r="S3114">
        <v>8.2000000000000003E-2</v>
      </c>
      <c r="T3114">
        <v>7.0999999999999994E-2</v>
      </c>
      <c r="U3114">
        <v>7.1999999999999995E-2</v>
      </c>
      <c r="V3114">
        <v>7.1999999999999995E-2</v>
      </c>
      <c r="W3114" t="s">
        <v>148</v>
      </c>
      <c r="X3114" t="s">
        <v>671</v>
      </c>
      <c r="Y3114" t="s">
        <v>89</v>
      </c>
      <c r="Z3114" t="s">
        <v>198</v>
      </c>
    </row>
    <row r="3115" spans="1:26" x14ac:dyDescent="0.25">
      <c r="A3115" s="147">
        <v>3085</v>
      </c>
      <c r="B3115" s="25">
        <v>43013</v>
      </c>
      <c r="C3115" t="s">
        <v>801</v>
      </c>
      <c r="D3115">
        <v>63.1</v>
      </c>
      <c r="E3115">
        <v>59</v>
      </c>
      <c r="F3115" t="s">
        <v>291</v>
      </c>
      <c r="G3115">
        <v>521333</v>
      </c>
      <c r="H3115">
        <v>13160</v>
      </c>
      <c r="I3115">
        <v>16.7</v>
      </c>
      <c r="J3115">
        <v>115</v>
      </c>
      <c r="K3115">
        <v>115</v>
      </c>
      <c r="L3115">
        <v>13.8</v>
      </c>
      <c r="M3115">
        <v>0.97384721266345486</v>
      </c>
      <c r="N3115">
        <v>1.0933999999999999</v>
      </c>
      <c r="O3115">
        <v>1.1279999999999999</v>
      </c>
      <c r="P3115">
        <v>2.8940000000000001</v>
      </c>
      <c r="Q3115">
        <v>2.9670000000000001</v>
      </c>
      <c r="R3115">
        <v>5.1534000000000004</v>
      </c>
      <c r="S3115">
        <v>1.3640000000000001</v>
      </c>
      <c r="T3115">
        <v>1.3560000000000001</v>
      </c>
      <c r="U3115">
        <v>1.3240000000000001</v>
      </c>
      <c r="V3115">
        <v>1.3240000000000001</v>
      </c>
      <c r="W3115" t="s">
        <v>148</v>
      </c>
      <c r="X3115" t="s">
        <v>671</v>
      </c>
      <c r="Y3115" t="s">
        <v>89</v>
      </c>
      <c r="Z3115" t="s">
        <v>198</v>
      </c>
    </row>
    <row r="3116" spans="1:26" x14ac:dyDescent="0.25">
      <c r="A3116" s="147">
        <v>3084</v>
      </c>
      <c r="B3116" s="25">
        <v>43013</v>
      </c>
      <c r="C3116" t="s">
        <v>628</v>
      </c>
      <c r="D3116">
        <v>62.8</v>
      </c>
      <c r="E3116">
        <v>56</v>
      </c>
      <c r="F3116" t="s">
        <v>193</v>
      </c>
      <c r="G3116">
        <v>625212</v>
      </c>
      <c r="H3116">
        <v>13160</v>
      </c>
      <c r="I3116">
        <v>20.7</v>
      </c>
      <c r="J3116">
        <v>89</v>
      </c>
      <c r="K3116">
        <v>89</v>
      </c>
      <c r="L3116">
        <v>19</v>
      </c>
      <c r="M3116">
        <v>0.94019933554817281</v>
      </c>
      <c r="N3116">
        <v>5.0921000000000003</v>
      </c>
      <c r="O3116">
        <v>5.0319000000000003</v>
      </c>
      <c r="P3116">
        <v>0.60199999999999998</v>
      </c>
      <c r="Q3116">
        <v>0.48199999999999998</v>
      </c>
      <c r="R3116">
        <v>5.1534000000000004</v>
      </c>
      <c r="S3116">
        <v>6.0999999999999999E-2</v>
      </c>
      <c r="T3116">
        <v>4.9000000000000002E-2</v>
      </c>
      <c r="U3116">
        <v>5.1999999999999998E-2</v>
      </c>
      <c r="V3116">
        <v>5.1999999999999998E-2</v>
      </c>
      <c r="W3116" t="s">
        <v>148</v>
      </c>
      <c r="X3116" t="s">
        <v>671</v>
      </c>
      <c r="Y3116" t="s">
        <v>89</v>
      </c>
      <c r="Z3116" t="s">
        <v>198</v>
      </c>
    </row>
    <row r="3117" spans="1:26" x14ac:dyDescent="0.25">
      <c r="A3117" s="147">
        <v>3083</v>
      </c>
      <c r="B3117" s="25">
        <v>43013</v>
      </c>
      <c r="C3117" t="s">
        <v>800</v>
      </c>
      <c r="D3117">
        <v>62.8</v>
      </c>
      <c r="E3117">
        <v>58</v>
      </c>
      <c r="F3117" t="s">
        <v>193</v>
      </c>
      <c r="G3117">
        <v>625212</v>
      </c>
      <c r="H3117">
        <v>13160</v>
      </c>
      <c r="I3117">
        <v>21.3</v>
      </c>
      <c r="J3117">
        <v>88</v>
      </c>
      <c r="K3117">
        <v>88</v>
      </c>
      <c r="L3117">
        <v>19.7</v>
      </c>
      <c r="M3117">
        <v>0.93584656084656093</v>
      </c>
      <c r="N3117">
        <v>5.0345000000000004</v>
      </c>
      <c r="O3117">
        <v>5.0922999999999998</v>
      </c>
      <c r="P3117">
        <v>0.77300000000000002</v>
      </c>
      <c r="Q3117">
        <v>0.65700000000000003</v>
      </c>
      <c r="R3117">
        <v>5.1534000000000004</v>
      </c>
      <c r="S3117">
        <v>7.9000000000000001E-2</v>
      </c>
      <c r="T3117">
        <v>6.6000000000000003E-2</v>
      </c>
      <c r="U3117">
        <v>6.8000000000000005E-2</v>
      </c>
      <c r="V3117">
        <v>6.8000000000000005E-2</v>
      </c>
      <c r="W3117" t="s">
        <v>148</v>
      </c>
      <c r="X3117" t="s">
        <v>671</v>
      </c>
      <c r="Y3117" t="s">
        <v>89</v>
      </c>
      <c r="Z3117" t="s">
        <v>198</v>
      </c>
    </row>
    <row r="3118" spans="1:26" x14ac:dyDescent="0.25">
      <c r="A3118" s="147">
        <v>3082</v>
      </c>
      <c r="B3118" s="25">
        <v>43013</v>
      </c>
      <c r="C3118" t="s">
        <v>799</v>
      </c>
      <c r="D3118">
        <v>63.8</v>
      </c>
      <c r="E3118">
        <v>60</v>
      </c>
      <c r="F3118" t="s">
        <v>291</v>
      </c>
      <c r="G3118">
        <v>521333</v>
      </c>
      <c r="H3118">
        <v>13160</v>
      </c>
      <c r="I3118">
        <v>16.600000000000001</v>
      </c>
      <c r="J3118">
        <v>114</v>
      </c>
      <c r="K3118">
        <v>114</v>
      </c>
      <c r="L3118">
        <v>13.8</v>
      </c>
      <c r="M3118">
        <v>0.97384721266345486</v>
      </c>
      <c r="N3118">
        <v>1.0672999999999999</v>
      </c>
      <c r="O3118">
        <v>1.1289</v>
      </c>
      <c r="P3118">
        <v>2.7829999999999999</v>
      </c>
      <c r="Q3118">
        <v>2.9569999999999999</v>
      </c>
      <c r="R3118">
        <v>5.1534000000000004</v>
      </c>
      <c r="S3118">
        <v>1.3440000000000001</v>
      </c>
      <c r="T3118">
        <v>1.35</v>
      </c>
      <c r="U3118">
        <v>1.3120000000000001</v>
      </c>
      <c r="V3118">
        <v>1.3120000000000001</v>
      </c>
      <c r="W3118" t="s">
        <v>148</v>
      </c>
      <c r="X3118" t="s">
        <v>671</v>
      </c>
      <c r="Y3118" t="s">
        <v>89</v>
      </c>
      <c r="Z3118" t="s">
        <v>198</v>
      </c>
    </row>
    <row r="3119" spans="1:26" x14ac:dyDescent="0.25">
      <c r="A3119" s="147">
        <v>3081</v>
      </c>
      <c r="B3119" s="25">
        <v>43012</v>
      </c>
      <c r="C3119" t="s">
        <v>798</v>
      </c>
      <c r="D3119">
        <v>65.8</v>
      </c>
      <c r="E3119">
        <v>46</v>
      </c>
      <c r="F3119" t="s">
        <v>291</v>
      </c>
      <c r="G3119">
        <v>521333</v>
      </c>
      <c r="H3119">
        <v>13160</v>
      </c>
      <c r="I3119">
        <v>16.600000000000001</v>
      </c>
      <c r="J3119">
        <v>115</v>
      </c>
      <c r="K3119">
        <v>115</v>
      </c>
      <c r="L3119">
        <v>13.8</v>
      </c>
      <c r="M3119">
        <v>0.97384721266345486</v>
      </c>
      <c r="N3119">
        <v>1.0462</v>
      </c>
      <c r="O3119">
        <v>1.1129</v>
      </c>
      <c r="P3119">
        <v>2.786</v>
      </c>
      <c r="Q3119">
        <v>3.012</v>
      </c>
      <c r="R3119">
        <v>4.9539999999999997</v>
      </c>
      <c r="S3119">
        <v>1.319</v>
      </c>
      <c r="T3119">
        <v>1.341</v>
      </c>
      <c r="U3119">
        <v>1.2949999999999999</v>
      </c>
      <c r="V3119">
        <v>1.2949999999999999</v>
      </c>
      <c r="W3119" t="s">
        <v>148</v>
      </c>
      <c r="X3119" t="s">
        <v>671</v>
      </c>
      <c r="Y3119" t="s">
        <v>89</v>
      </c>
      <c r="Z3119" t="s">
        <v>198</v>
      </c>
    </row>
    <row r="3120" spans="1:26" x14ac:dyDescent="0.25">
      <c r="A3120" s="147">
        <v>3080</v>
      </c>
      <c r="B3120" s="25">
        <v>43012</v>
      </c>
      <c r="C3120" t="s">
        <v>797</v>
      </c>
      <c r="D3120">
        <v>66.2</v>
      </c>
      <c r="E3120">
        <v>51</v>
      </c>
      <c r="F3120" t="s">
        <v>291</v>
      </c>
      <c r="G3120">
        <v>521333</v>
      </c>
      <c r="H3120">
        <v>13160</v>
      </c>
      <c r="I3120">
        <v>16.7</v>
      </c>
      <c r="J3120">
        <v>115</v>
      </c>
      <c r="K3120">
        <v>115</v>
      </c>
      <c r="L3120">
        <v>13.8</v>
      </c>
      <c r="M3120">
        <v>0.97384721266345486</v>
      </c>
      <c r="N3120">
        <v>1.0935999999999999</v>
      </c>
      <c r="O3120">
        <v>1.1321000000000001</v>
      </c>
      <c r="P3120">
        <v>3.758</v>
      </c>
      <c r="Q3120">
        <v>3.9649999999999999</v>
      </c>
      <c r="R3120">
        <v>4.9539999999999997</v>
      </c>
      <c r="S3120">
        <v>1.702</v>
      </c>
      <c r="T3120">
        <v>1.7350000000000001</v>
      </c>
      <c r="U3120">
        <v>1.6739999999999999</v>
      </c>
      <c r="V3120">
        <v>1.6739999999999999</v>
      </c>
      <c r="W3120" t="s">
        <v>148</v>
      </c>
      <c r="X3120" t="s">
        <v>671</v>
      </c>
      <c r="Y3120" t="s">
        <v>89</v>
      </c>
      <c r="Z3120" t="s">
        <v>198</v>
      </c>
    </row>
    <row r="3121" spans="1:26" x14ac:dyDescent="0.25">
      <c r="A3121" s="147">
        <v>3079</v>
      </c>
      <c r="B3121" s="25">
        <v>43012</v>
      </c>
      <c r="C3121" t="s">
        <v>444</v>
      </c>
      <c r="D3121">
        <v>65.8</v>
      </c>
      <c r="E3121">
        <v>50</v>
      </c>
      <c r="F3121" t="s">
        <v>291</v>
      </c>
      <c r="G3121">
        <v>521333</v>
      </c>
      <c r="H3121">
        <v>13160</v>
      </c>
      <c r="I3121">
        <v>16.600000000000001</v>
      </c>
      <c r="J3121">
        <v>115</v>
      </c>
      <c r="K3121">
        <v>115</v>
      </c>
      <c r="L3121">
        <v>13.8</v>
      </c>
      <c r="M3121">
        <v>0.97384721266345486</v>
      </c>
      <c r="N3121">
        <v>1.0923</v>
      </c>
      <c r="O3121">
        <v>1.1778</v>
      </c>
      <c r="P3121">
        <v>2.9430000000000001</v>
      </c>
      <c r="Q3121">
        <v>3.1070000000000002</v>
      </c>
      <c r="R3121">
        <v>4.9539999999999997</v>
      </c>
      <c r="S3121">
        <v>1.335</v>
      </c>
      <c r="T3121">
        <v>1.3069999999999999</v>
      </c>
      <c r="U3121">
        <v>1.286</v>
      </c>
      <c r="V3121">
        <v>1.286</v>
      </c>
      <c r="W3121" t="s">
        <v>148</v>
      </c>
      <c r="X3121" t="s">
        <v>671</v>
      </c>
      <c r="Y3121" t="s">
        <v>89</v>
      </c>
      <c r="Z3121" t="s">
        <v>198</v>
      </c>
    </row>
    <row r="3122" spans="1:26" x14ac:dyDescent="0.25">
      <c r="A3122" s="147">
        <v>3078</v>
      </c>
      <c r="B3122" s="25">
        <v>43012</v>
      </c>
      <c r="C3122" t="s">
        <v>746</v>
      </c>
      <c r="D3122">
        <v>63.9</v>
      </c>
      <c r="E3122">
        <v>47</v>
      </c>
      <c r="F3122" t="s">
        <v>291</v>
      </c>
      <c r="G3122">
        <v>521333</v>
      </c>
      <c r="H3122">
        <v>13160</v>
      </c>
      <c r="I3122">
        <v>16.600000000000001</v>
      </c>
      <c r="J3122">
        <v>115</v>
      </c>
      <c r="K3122">
        <v>115</v>
      </c>
      <c r="L3122">
        <v>13.8</v>
      </c>
      <c r="M3122">
        <v>0.97384721266345486</v>
      </c>
      <c r="N3122">
        <v>1.0733999999999999</v>
      </c>
      <c r="O3122">
        <v>1.0976999999999999</v>
      </c>
      <c r="P3122">
        <v>3.6749999999999998</v>
      </c>
      <c r="Q3122">
        <v>3.7869999999999999</v>
      </c>
      <c r="R3122">
        <v>4.9539999999999997</v>
      </c>
      <c r="S3122">
        <v>1.696</v>
      </c>
      <c r="T3122">
        <v>1.7090000000000001</v>
      </c>
      <c r="U3122">
        <v>1.6579999999999999</v>
      </c>
      <c r="V3122">
        <v>1.6579999999999999</v>
      </c>
      <c r="W3122" t="s">
        <v>148</v>
      </c>
      <c r="X3122" t="s">
        <v>671</v>
      </c>
      <c r="Y3122" t="s">
        <v>89</v>
      </c>
      <c r="Z3122" t="s">
        <v>198</v>
      </c>
    </row>
    <row r="3123" spans="1:26" x14ac:dyDescent="0.25">
      <c r="A3123" s="147">
        <v>3077</v>
      </c>
      <c r="B3123" s="25">
        <v>43012</v>
      </c>
      <c r="C3123" t="s">
        <v>796</v>
      </c>
      <c r="D3123">
        <v>63.9</v>
      </c>
      <c r="E3123">
        <v>51</v>
      </c>
      <c r="F3123" t="s">
        <v>291</v>
      </c>
      <c r="G3123">
        <v>521333</v>
      </c>
      <c r="H3123">
        <v>13160</v>
      </c>
      <c r="I3123">
        <v>16.600000000000001</v>
      </c>
      <c r="J3123">
        <v>114.5</v>
      </c>
      <c r="K3123">
        <v>114.5</v>
      </c>
      <c r="L3123">
        <v>13.8</v>
      </c>
      <c r="M3123">
        <v>0.97384721266345486</v>
      </c>
      <c r="N3123">
        <v>1.0438000000000001</v>
      </c>
      <c r="O3123">
        <v>1.0925</v>
      </c>
      <c r="P3123">
        <v>2.665</v>
      </c>
      <c r="Q3123">
        <v>2.7229999999999999</v>
      </c>
      <c r="R3123">
        <v>4.9539999999999997</v>
      </c>
      <c r="S3123">
        <v>1.2649999999999999</v>
      </c>
      <c r="T3123">
        <v>1.2350000000000001</v>
      </c>
      <c r="U3123">
        <v>1.2170000000000001</v>
      </c>
      <c r="V3123">
        <v>1.2170000000000001</v>
      </c>
      <c r="W3123" t="s">
        <v>148</v>
      </c>
      <c r="X3123" t="s">
        <v>671</v>
      </c>
      <c r="Y3123" t="s">
        <v>89</v>
      </c>
      <c r="Z3123" t="s">
        <v>198</v>
      </c>
    </row>
    <row r="3124" spans="1:26" x14ac:dyDescent="0.25">
      <c r="A3124" s="147">
        <v>3076</v>
      </c>
      <c r="B3124" s="25">
        <v>43012</v>
      </c>
      <c r="C3124" t="s">
        <v>638</v>
      </c>
      <c r="D3124">
        <v>64</v>
      </c>
      <c r="E3124">
        <v>54</v>
      </c>
      <c r="F3124" t="s">
        <v>291</v>
      </c>
      <c r="G3124">
        <v>521333</v>
      </c>
      <c r="H3124">
        <v>13160</v>
      </c>
      <c r="I3124">
        <v>16.600000000000001</v>
      </c>
      <c r="J3124">
        <v>114</v>
      </c>
      <c r="K3124">
        <v>114</v>
      </c>
      <c r="L3124">
        <v>13.8</v>
      </c>
      <c r="M3124">
        <v>0.97384721266345486</v>
      </c>
      <c r="N3124">
        <v>1.0623</v>
      </c>
      <c r="O3124">
        <v>1.0958000000000001</v>
      </c>
      <c r="P3124">
        <v>2.657</v>
      </c>
      <c r="Q3124">
        <v>2.7229999999999999</v>
      </c>
      <c r="R3124">
        <v>4.9539999999999997</v>
      </c>
      <c r="S3124">
        <v>1.2390000000000001</v>
      </c>
      <c r="T3124">
        <v>1.2310000000000001</v>
      </c>
      <c r="U3124">
        <v>1.2030000000000001</v>
      </c>
      <c r="V3124">
        <v>1.2030000000000001</v>
      </c>
      <c r="W3124" t="s">
        <v>148</v>
      </c>
      <c r="X3124" t="s">
        <v>671</v>
      </c>
      <c r="Y3124" t="s">
        <v>89</v>
      </c>
      <c r="Z3124" t="s">
        <v>198</v>
      </c>
    </row>
    <row r="3125" spans="1:26" x14ac:dyDescent="0.25">
      <c r="A3125" s="147">
        <v>3075</v>
      </c>
      <c r="B3125" s="25">
        <v>43012</v>
      </c>
      <c r="C3125" t="s">
        <v>742</v>
      </c>
      <c r="D3125">
        <v>63.3</v>
      </c>
      <c r="E3125">
        <v>49</v>
      </c>
      <c r="F3125" t="s">
        <v>193</v>
      </c>
      <c r="G3125">
        <v>625212</v>
      </c>
      <c r="H3125">
        <v>13160</v>
      </c>
      <c r="I3125">
        <v>20.399999999999999</v>
      </c>
      <c r="J3125">
        <v>88</v>
      </c>
      <c r="K3125">
        <v>88</v>
      </c>
      <c r="L3125">
        <v>18.8</v>
      </c>
      <c r="M3125">
        <v>0.94145043246839644</v>
      </c>
      <c r="N3125">
        <v>5.0319000000000003</v>
      </c>
      <c r="O3125">
        <v>5.0869</v>
      </c>
      <c r="P3125">
        <v>0.65700000000000003</v>
      </c>
      <c r="Q3125">
        <v>0.54300000000000004</v>
      </c>
      <c r="R3125">
        <v>4.9539999999999997</v>
      </c>
      <c r="S3125">
        <v>6.5000000000000002E-2</v>
      </c>
      <c r="T3125">
        <v>5.2999999999999999E-2</v>
      </c>
      <c r="U3125">
        <v>5.6000000000000001E-2</v>
      </c>
      <c r="V3125">
        <v>5.6000000000000001E-2</v>
      </c>
      <c r="W3125" t="s">
        <v>148</v>
      </c>
      <c r="X3125" t="s">
        <v>671</v>
      </c>
      <c r="Y3125" t="s">
        <v>89</v>
      </c>
      <c r="Z3125" t="s">
        <v>198</v>
      </c>
    </row>
    <row r="3126" spans="1:26" x14ac:dyDescent="0.25">
      <c r="A3126" s="147">
        <v>3074</v>
      </c>
      <c r="B3126" s="25">
        <v>43012</v>
      </c>
      <c r="C3126" t="s">
        <v>327</v>
      </c>
      <c r="D3126">
        <v>63.3</v>
      </c>
      <c r="E3126">
        <v>48</v>
      </c>
      <c r="F3126" t="s">
        <v>187</v>
      </c>
      <c r="G3126">
        <v>916148</v>
      </c>
      <c r="H3126">
        <v>13160</v>
      </c>
      <c r="I3126">
        <v>33.799999999999997</v>
      </c>
      <c r="J3126">
        <v>71</v>
      </c>
      <c r="K3126">
        <v>71</v>
      </c>
      <c r="L3126">
        <v>32.799999999999997</v>
      </c>
      <c r="M3126">
        <v>0.86122945830797315</v>
      </c>
      <c r="N3126">
        <v>5.0430999999999999</v>
      </c>
      <c r="O3126">
        <v>5.0567000000000002</v>
      </c>
      <c r="P3126">
        <v>0.442</v>
      </c>
      <c r="Q3126">
        <v>0.35399999999999998</v>
      </c>
      <c r="R3126">
        <v>4.9539999999999997</v>
      </c>
      <c r="S3126">
        <v>4.2999999999999997E-2</v>
      </c>
      <c r="T3126">
        <v>3.5000000000000003E-2</v>
      </c>
      <c r="U3126">
        <v>3.4000000000000002E-2</v>
      </c>
      <c r="V3126">
        <v>3.4000000000000002E-2</v>
      </c>
      <c r="W3126" t="s">
        <v>148</v>
      </c>
      <c r="X3126" t="s">
        <v>671</v>
      </c>
      <c r="Y3126" t="s">
        <v>89</v>
      </c>
      <c r="Z3126" t="s">
        <v>207</v>
      </c>
    </row>
    <row r="3127" spans="1:26" x14ac:dyDescent="0.25">
      <c r="A3127" s="147">
        <v>3073</v>
      </c>
      <c r="B3127" s="25">
        <v>43012</v>
      </c>
      <c r="C3127" t="s">
        <v>262</v>
      </c>
      <c r="D3127">
        <v>63.3</v>
      </c>
      <c r="E3127">
        <v>49</v>
      </c>
      <c r="F3127" t="s">
        <v>187</v>
      </c>
      <c r="G3127">
        <v>916148</v>
      </c>
      <c r="H3127">
        <v>13160</v>
      </c>
      <c r="I3127">
        <v>33.799999999999997</v>
      </c>
      <c r="J3127">
        <v>69</v>
      </c>
      <c r="K3127">
        <v>69</v>
      </c>
      <c r="L3127">
        <v>33</v>
      </c>
      <c r="M3127">
        <v>0.86018237082066873</v>
      </c>
      <c r="N3127">
        <v>5.0320999999999998</v>
      </c>
      <c r="O3127">
        <v>5.0932000000000004</v>
      </c>
      <c r="P3127">
        <v>0.251</v>
      </c>
      <c r="Q3127">
        <v>0.17199999999999999</v>
      </c>
      <c r="R3127">
        <v>4.9539999999999997</v>
      </c>
      <c r="S3127">
        <v>2.5000000000000001E-2</v>
      </c>
      <c r="T3127">
        <v>1.7000000000000001E-2</v>
      </c>
      <c r="U3127">
        <v>1.7999999999999999E-2</v>
      </c>
      <c r="V3127">
        <v>1.7999999999999999E-2</v>
      </c>
      <c r="W3127" t="s">
        <v>148</v>
      </c>
      <c r="X3127" t="s">
        <v>671</v>
      </c>
      <c r="Y3127" t="s">
        <v>89</v>
      </c>
      <c r="Z3127" t="s">
        <v>207</v>
      </c>
    </row>
    <row r="3128" spans="1:26" x14ac:dyDescent="0.25">
      <c r="A3128" s="147">
        <v>3072</v>
      </c>
      <c r="B3128" s="25">
        <v>43012</v>
      </c>
      <c r="C3128" t="s">
        <v>795</v>
      </c>
      <c r="D3128">
        <v>63.1</v>
      </c>
      <c r="E3128">
        <v>47</v>
      </c>
      <c r="F3128" t="s">
        <v>291</v>
      </c>
      <c r="G3128">
        <v>521333</v>
      </c>
      <c r="H3128">
        <v>13160</v>
      </c>
      <c r="I3128">
        <v>16.7</v>
      </c>
      <c r="J3128">
        <v>115</v>
      </c>
      <c r="K3128">
        <v>115</v>
      </c>
      <c r="L3128">
        <v>13.8</v>
      </c>
      <c r="M3128">
        <v>0.97384721266345486</v>
      </c>
      <c r="N3128">
        <v>1.0672999999999999</v>
      </c>
      <c r="O3128">
        <v>1.0955999999999999</v>
      </c>
      <c r="P3128">
        <v>2.609</v>
      </c>
      <c r="Q3128">
        <v>2.6509999999999998</v>
      </c>
      <c r="R3128">
        <v>4.9539999999999997</v>
      </c>
      <c r="S3128">
        <v>1.2110000000000001</v>
      </c>
      <c r="T3128">
        <v>1.1990000000000001</v>
      </c>
      <c r="U3128">
        <v>1.173</v>
      </c>
      <c r="V3128">
        <v>1.173</v>
      </c>
      <c r="W3128" t="s">
        <v>148</v>
      </c>
      <c r="X3128" t="s">
        <v>671</v>
      </c>
      <c r="Y3128" t="s">
        <v>89</v>
      </c>
      <c r="Z3128" t="s">
        <v>198</v>
      </c>
    </row>
    <row r="3129" spans="1:26" x14ac:dyDescent="0.25">
      <c r="A3129" s="147">
        <v>3071</v>
      </c>
      <c r="B3129" s="25">
        <v>43012</v>
      </c>
      <c r="C3129" t="s">
        <v>304</v>
      </c>
      <c r="D3129">
        <v>63.3</v>
      </c>
      <c r="E3129">
        <v>48</v>
      </c>
      <c r="F3129" t="s">
        <v>187</v>
      </c>
      <c r="G3129">
        <v>916148</v>
      </c>
      <c r="H3129">
        <v>13160</v>
      </c>
      <c r="I3129">
        <v>33.9</v>
      </c>
      <c r="J3129">
        <v>70</v>
      </c>
      <c r="K3129">
        <v>70</v>
      </c>
      <c r="L3129">
        <v>33</v>
      </c>
      <c r="M3129">
        <v>0.86018237082066873</v>
      </c>
      <c r="N3129">
        <v>5.0342000000000002</v>
      </c>
      <c r="O3129">
        <v>5.0728</v>
      </c>
      <c r="P3129">
        <v>0.26400000000000001</v>
      </c>
      <c r="Q3129">
        <v>0.187</v>
      </c>
      <c r="R3129">
        <v>4.9539999999999997</v>
      </c>
      <c r="S3129">
        <v>2.5999999999999999E-2</v>
      </c>
      <c r="T3129">
        <v>1.7999999999999999E-2</v>
      </c>
      <c r="U3129">
        <v>1.9E-2</v>
      </c>
      <c r="V3129">
        <v>1.9E-2</v>
      </c>
      <c r="W3129" t="s">
        <v>148</v>
      </c>
      <c r="X3129" t="s">
        <v>671</v>
      </c>
      <c r="Y3129" t="s">
        <v>89</v>
      </c>
      <c r="Z3129" t="s">
        <v>207</v>
      </c>
    </row>
    <row r="3130" spans="1:26" x14ac:dyDescent="0.25">
      <c r="A3130" s="147">
        <v>3070</v>
      </c>
      <c r="B3130" s="25">
        <v>43012</v>
      </c>
      <c r="C3130" t="s">
        <v>541</v>
      </c>
      <c r="D3130">
        <v>62.6</v>
      </c>
      <c r="E3130">
        <v>51</v>
      </c>
      <c r="F3130" t="s">
        <v>193</v>
      </c>
      <c r="G3130">
        <v>625212</v>
      </c>
      <c r="H3130">
        <v>13160</v>
      </c>
      <c r="I3130">
        <v>21.3</v>
      </c>
      <c r="J3130">
        <v>87</v>
      </c>
      <c r="K3130">
        <v>87</v>
      </c>
      <c r="L3130">
        <v>19.7</v>
      </c>
      <c r="M3130">
        <v>0.93584656084656093</v>
      </c>
      <c r="N3130">
        <v>5.0340999999999996</v>
      </c>
      <c r="O3130">
        <v>5.0763999999999996</v>
      </c>
      <c r="P3130">
        <v>0.76400000000000001</v>
      </c>
      <c r="Q3130">
        <v>0.78300000000000003</v>
      </c>
      <c r="R3130">
        <v>4.9539999999999997</v>
      </c>
      <c r="S3130">
        <v>7.4999999999999997E-2</v>
      </c>
      <c r="T3130">
        <v>7.5999999999999998E-2</v>
      </c>
      <c r="U3130">
        <v>7.0999999999999994E-2</v>
      </c>
      <c r="V3130">
        <v>7.0999999999999994E-2</v>
      </c>
      <c r="W3130" t="s">
        <v>148</v>
      </c>
      <c r="X3130" t="s">
        <v>671</v>
      </c>
      <c r="Y3130" t="s">
        <v>89</v>
      </c>
      <c r="Z3130" t="s">
        <v>198</v>
      </c>
    </row>
    <row r="3131" spans="1:26" x14ac:dyDescent="0.25">
      <c r="A3131" s="147">
        <v>3069</v>
      </c>
      <c r="B3131" s="25">
        <v>43012</v>
      </c>
      <c r="C3131" t="s">
        <v>282</v>
      </c>
      <c r="D3131">
        <v>62.4</v>
      </c>
      <c r="E3131">
        <v>52</v>
      </c>
      <c r="F3131" t="s">
        <v>193</v>
      </c>
      <c r="G3131">
        <v>625212</v>
      </c>
      <c r="H3131">
        <v>13160</v>
      </c>
      <c r="I3131">
        <v>21.5</v>
      </c>
      <c r="J3131">
        <v>88</v>
      </c>
      <c r="K3131">
        <v>88</v>
      </c>
      <c r="L3131">
        <v>19.899999999999999</v>
      </c>
      <c r="M3131">
        <v>0.93461030383091148</v>
      </c>
      <c r="N3131">
        <v>5.0124000000000004</v>
      </c>
      <c r="O3131">
        <v>5.0632000000000001</v>
      </c>
      <c r="P3131">
        <v>0.68700000000000006</v>
      </c>
      <c r="Q3131">
        <v>0.57399999999999995</v>
      </c>
      <c r="R3131">
        <v>4.9539999999999997</v>
      </c>
      <c r="S3131">
        <v>6.8000000000000005E-2</v>
      </c>
      <c r="T3131">
        <v>5.6000000000000001E-2</v>
      </c>
      <c r="U3131">
        <v>5.8000000000000003E-2</v>
      </c>
      <c r="V3131">
        <v>5.8000000000000003E-2</v>
      </c>
      <c r="W3131" t="s">
        <v>148</v>
      </c>
      <c r="X3131" t="s">
        <v>671</v>
      </c>
      <c r="Y3131" t="s">
        <v>89</v>
      </c>
      <c r="Z3131" t="s">
        <v>198</v>
      </c>
    </row>
    <row r="3132" spans="1:26" x14ac:dyDescent="0.25">
      <c r="A3132" s="147">
        <v>3068</v>
      </c>
      <c r="B3132" s="25">
        <v>43012</v>
      </c>
      <c r="C3132" t="s">
        <v>648</v>
      </c>
      <c r="D3132">
        <v>62.4</v>
      </c>
      <c r="E3132">
        <v>52</v>
      </c>
      <c r="F3132" t="s">
        <v>193</v>
      </c>
      <c r="G3132">
        <v>625212</v>
      </c>
      <c r="H3132">
        <v>13160</v>
      </c>
      <c r="I3132">
        <v>21.4</v>
      </c>
      <c r="J3132">
        <v>88</v>
      </c>
      <c r="K3132">
        <v>88</v>
      </c>
      <c r="L3132">
        <v>19.8</v>
      </c>
      <c r="M3132">
        <v>0.93522802379378711</v>
      </c>
      <c r="N3132">
        <v>5.0431999999999997</v>
      </c>
      <c r="O3132">
        <v>5.0967000000000002</v>
      </c>
      <c r="P3132">
        <v>0.78500000000000003</v>
      </c>
      <c r="Q3132">
        <v>0.69799999999999995</v>
      </c>
      <c r="R3132">
        <v>4.9539999999999997</v>
      </c>
      <c r="S3132">
        <v>7.6999999999999999E-2</v>
      </c>
      <c r="T3132">
        <v>6.8000000000000005E-2</v>
      </c>
      <c r="U3132">
        <v>6.8000000000000005E-2</v>
      </c>
      <c r="V3132">
        <v>6.8000000000000005E-2</v>
      </c>
      <c r="W3132" t="s">
        <v>148</v>
      </c>
      <c r="X3132" t="s">
        <v>671</v>
      </c>
      <c r="Y3132" t="s">
        <v>89</v>
      </c>
      <c r="Z3132" t="s">
        <v>198</v>
      </c>
    </row>
    <row r="3133" spans="1:26" x14ac:dyDescent="0.25">
      <c r="A3133" s="147">
        <v>3067</v>
      </c>
      <c r="B3133" s="25">
        <v>43012</v>
      </c>
      <c r="C3133" t="s">
        <v>794</v>
      </c>
      <c r="D3133">
        <v>63</v>
      </c>
      <c r="E3133">
        <v>59</v>
      </c>
      <c r="F3133" t="s">
        <v>291</v>
      </c>
      <c r="G3133">
        <v>521333</v>
      </c>
      <c r="H3133">
        <v>13160</v>
      </c>
      <c r="I3133">
        <v>16.7</v>
      </c>
      <c r="J3133">
        <v>115</v>
      </c>
      <c r="K3133">
        <v>115</v>
      </c>
      <c r="L3133">
        <v>13.8</v>
      </c>
      <c r="M3133">
        <v>0.97384721266345486</v>
      </c>
      <c r="N3133">
        <v>1.0451999999999999</v>
      </c>
      <c r="O3133">
        <v>1.0678000000000001</v>
      </c>
      <c r="P3133">
        <v>3.629</v>
      </c>
      <c r="Q3133">
        <v>3.6970000000000001</v>
      </c>
      <c r="R3133">
        <v>4.9539999999999997</v>
      </c>
      <c r="S3133">
        <v>1.72</v>
      </c>
      <c r="T3133">
        <v>1.7150000000000001</v>
      </c>
      <c r="U3133">
        <v>1.673</v>
      </c>
      <c r="V3133">
        <v>1.673</v>
      </c>
      <c r="W3133" t="s">
        <v>148</v>
      </c>
      <c r="X3133" t="s">
        <v>671</v>
      </c>
      <c r="Y3133" t="s">
        <v>89</v>
      </c>
      <c r="Z3133" t="s">
        <v>198</v>
      </c>
    </row>
    <row r="3134" spans="1:26" x14ac:dyDescent="0.25">
      <c r="A3134" s="147">
        <v>3066</v>
      </c>
      <c r="B3134" s="25">
        <v>43012</v>
      </c>
      <c r="C3134" t="s">
        <v>793</v>
      </c>
      <c r="D3134">
        <v>62.1</v>
      </c>
      <c r="E3134">
        <v>55</v>
      </c>
      <c r="F3134" t="s">
        <v>291</v>
      </c>
      <c r="G3134">
        <v>521333</v>
      </c>
      <c r="H3134">
        <v>13160</v>
      </c>
      <c r="I3134">
        <v>16.600000000000001</v>
      </c>
      <c r="J3134">
        <v>114</v>
      </c>
      <c r="K3134">
        <v>114</v>
      </c>
      <c r="L3134">
        <v>13.8</v>
      </c>
      <c r="M3134">
        <v>0.97384721266345486</v>
      </c>
      <c r="N3134">
        <v>1.0623</v>
      </c>
      <c r="O3134">
        <v>1.0438000000000001</v>
      </c>
      <c r="P3134">
        <v>3.1269999999999998</v>
      </c>
      <c r="Q3134">
        <v>3.012</v>
      </c>
      <c r="R3134">
        <v>4.9539999999999997</v>
      </c>
      <c r="S3134">
        <v>1.458</v>
      </c>
      <c r="T3134">
        <v>1.43</v>
      </c>
      <c r="U3134">
        <v>1.4059999999999999</v>
      </c>
      <c r="V3134">
        <v>1.4059999999999999</v>
      </c>
      <c r="W3134" t="s">
        <v>148</v>
      </c>
      <c r="X3134" t="s">
        <v>671</v>
      </c>
      <c r="Y3134" t="s">
        <v>89</v>
      </c>
      <c r="Z3134" t="s">
        <v>198</v>
      </c>
    </row>
    <row r="3135" spans="1:26" x14ac:dyDescent="0.25">
      <c r="A3135" s="147">
        <v>3065</v>
      </c>
      <c r="B3135" s="25">
        <v>43011</v>
      </c>
      <c r="C3135" t="s">
        <v>518</v>
      </c>
      <c r="D3135">
        <v>63.2</v>
      </c>
      <c r="E3135">
        <v>45</v>
      </c>
      <c r="F3135" t="s">
        <v>291</v>
      </c>
      <c r="G3135">
        <v>521333</v>
      </c>
      <c r="H3135">
        <v>13160</v>
      </c>
      <c r="I3135">
        <v>16.600000000000001</v>
      </c>
      <c r="J3135">
        <v>115</v>
      </c>
      <c r="K3135">
        <v>115</v>
      </c>
      <c r="L3135">
        <v>13.8</v>
      </c>
      <c r="M3135">
        <v>0.97384721266345486</v>
      </c>
      <c r="N3135">
        <v>2.0638000000000001</v>
      </c>
      <c r="O3135">
        <v>1.7243999999999999</v>
      </c>
      <c r="P3135">
        <v>7.51</v>
      </c>
      <c r="Q3135">
        <v>6.2380000000000004</v>
      </c>
      <c r="R3135">
        <v>4.9573</v>
      </c>
      <c r="S3135">
        <v>1.804</v>
      </c>
      <c r="T3135">
        <v>1.7929999999999999</v>
      </c>
      <c r="U3135">
        <v>1.7509999999999999</v>
      </c>
      <c r="V3135">
        <v>1.7509999999999999</v>
      </c>
      <c r="W3135" t="s">
        <v>148</v>
      </c>
      <c r="X3135" t="s">
        <v>190</v>
      </c>
      <c r="Y3135" t="s">
        <v>89</v>
      </c>
      <c r="Z3135" t="s">
        <v>198</v>
      </c>
    </row>
    <row r="3136" spans="1:26" x14ac:dyDescent="0.25">
      <c r="A3136" s="147">
        <v>3064</v>
      </c>
      <c r="B3136" s="25">
        <v>43011</v>
      </c>
      <c r="C3136" t="s">
        <v>791</v>
      </c>
      <c r="D3136">
        <v>63.2</v>
      </c>
      <c r="E3136">
        <v>45</v>
      </c>
      <c r="F3136" t="s">
        <v>291</v>
      </c>
      <c r="G3136">
        <v>521333</v>
      </c>
      <c r="H3136">
        <v>13160</v>
      </c>
      <c r="I3136">
        <v>16.600000000000001</v>
      </c>
      <c r="J3136">
        <v>115</v>
      </c>
      <c r="K3136">
        <v>115</v>
      </c>
      <c r="L3136">
        <v>13.8</v>
      </c>
      <c r="M3136">
        <v>0.97384721266345486</v>
      </c>
      <c r="N3136">
        <v>1.5038</v>
      </c>
      <c r="O3136">
        <v>1.8337000000000001</v>
      </c>
      <c r="P3136">
        <v>4.5199999999999996</v>
      </c>
      <c r="Q3136">
        <v>5.5</v>
      </c>
      <c r="R3136">
        <v>4.9573</v>
      </c>
      <c r="S3136">
        <v>1.49</v>
      </c>
      <c r="T3136">
        <v>1.4870000000000001</v>
      </c>
      <c r="U3136">
        <v>1.45</v>
      </c>
      <c r="V3136">
        <v>1.45</v>
      </c>
      <c r="W3136" t="s">
        <v>148</v>
      </c>
      <c r="X3136" t="s">
        <v>190</v>
      </c>
      <c r="Y3136" t="s">
        <v>89</v>
      </c>
      <c r="Z3136" t="s">
        <v>198</v>
      </c>
    </row>
    <row r="3137" spans="1:26" x14ac:dyDescent="0.25">
      <c r="A3137" s="147">
        <v>3063</v>
      </c>
      <c r="B3137" s="25">
        <v>43011</v>
      </c>
      <c r="C3137" t="s">
        <v>775</v>
      </c>
      <c r="D3137">
        <v>63.2</v>
      </c>
      <c r="E3137">
        <v>45</v>
      </c>
      <c r="F3137" t="s">
        <v>291</v>
      </c>
      <c r="G3137">
        <v>521333</v>
      </c>
      <c r="H3137">
        <v>13160</v>
      </c>
      <c r="I3137">
        <v>16.600000000000001</v>
      </c>
      <c r="J3137">
        <v>115</v>
      </c>
      <c r="K3137">
        <v>115</v>
      </c>
      <c r="L3137">
        <v>13.8</v>
      </c>
      <c r="M3137">
        <v>0.97384721266345486</v>
      </c>
      <c r="N3137">
        <v>1.8019000000000001</v>
      </c>
      <c r="O3137">
        <v>1.7492000000000001</v>
      </c>
      <c r="P3137">
        <v>5.3979999999999997</v>
      </c>
      <c r="Q3137">
        <v>5.2610000000000001</v>
      </c>
      <c r="R3137">
        <v>4.9573</v>
      </c>
      <c r="S3137">
        <v>1.4850000000000001</v>
      </c>
      <c r="T3137">
        <v>1.4910000000000001</v>
      </c>
      <c r="U3137">
        <v>1.4490000000000001</v>
      </c>
      <c r="V3137">
        <v>1.4490000000000001</v>
      </c>
      <c r="W3137" t="s">
        <v>148</v>
      </c>
      <c r="X3137" t="s">
        <v>190</v>
      </c>
      <c r="Y3137" t="s">
        <v>89</v>
      </c>
      <c r="Z3137" t="s">
        <v>198</v>
      </c>
    </row>
    <row r="3138" spans="1:26" x14ac:dyDescent="0.25">
      <c r="A3138" s="147">
        <v>3062</v>
      </c>
      <c r="B3138" s="25">
        <v>43011</v>
      </c>
      <c r="C3138" t="s">
        <v>454</v>
      </c>
      <c r="D3138">
        <v>67.599999999999994</v>
      </c>
      <c r="E3138">
        <v>50</v>
      </c>
      <c r="F3138" t="s">
        <v>193</v>
      </c>
      <c r="G3138">
        <v>625212</v>
      </c>
      <c r="H3138">
        <v>13160</v>
      </c>
      <c r="I3138">
        <v>21.6</v>
      </c>
      <c r="J3138">
        <v>87</v>
      </c>
      <c r="K3138">
        <v>87</v>
      </c>
      <c r="L3138">
        <v>20</v>
      </c>
      <c r="M3138">
        <v>0.93399339933993397</v>
      </c>
      <c r="N3138">
        <v>5.0712000000000002</v>
      </c>
      <c r="O3138">
        <v>5.0838999999999999</v>
      </c>
      <c r="P3138">
        <v>0.85599999999999998</v>
      </c>
      <c r="Q3138">
        <v>0.78300000000000003</v>
      </c>
      <c r="R3138">
        <v>4.9573</v>
      </c>
      <c r="S3138">
        <v>8.4000000000000005E-2</v>
      </c>
      <c r="T3138">
        <v>7.5999999999999998E-2</v>
      </c>
      <c r="U3138">
        <v>7.4999999999999997E-2</v>
      </c>
      <c r="V3138">
        <v>7.4999999999999997E-2</v>
      </c>
      <c r="W3138" t="s">
        <v>148</v>
      </c>
      <c r="X3138" t="s">
        <v>671</v>
      </c>
      <c r="Y3138" t="s">
        <v>89</v>
      </c>
      <c r="Z3138" t="s">
        <v>198</v>
      </c>
    </row>
    <row r="3139" spans="1:26" x14ac:dyDescent="0.25">
      <c r="A3139" s="147">
        <v>3061</v>
      </c>
      <c r="B3139" s="25">
        <v>43011</v>
      </c>
      <c r="C3139" t="s">
        <v>731</v>
      </c>
      <c r="D3139">
        <v>66.900000000000006</v>
      </c>
      <c r="E3139">
        <v>49</v>
      </c>
      <c r="F3139" t="s">
        <v>193</v>
      </c>
      <c r="G3139">
        <v>625212</v>
      </c>
      <c r="H3139">
        <v>13160</v>
      </c>
      <c r="I3139">
        <v>21.5</v>
      </c>
      <c r="J3139">
        <v>87</v>
      </c>
      <c r="K3139">
        <v>87</v>
      </c>
      <c r="L3139">
        <v>19.899999999999999</v>
      </c>
      <c r="M3139">
        <v>0.93461030383091148</v>
      </c>
      <c r="N3139">
        <v>5.0731999999999999</v>
      </c>
      <c r="O3139">
        <v>5.0921000000000003</v>
      </c>
      <c r="P3139">
        <v>0.70199999999999996</v>
      </c>
      <c r="Q3139">
        <v>0.69799999999999995</v>
      </c>
      <c r="R3139">
        <v>4.9573</v>
      </c>
      <c r="S3139">
        <v>6.9000000000000006E-2</v>
      </c>
      <c r="T3139">
        <v>6.8000000000000005E-2</v>
      </c>
      <c r="U3139">
        <v>6.4000000000000001E-2</v>
      </c>
      <c r="V3139">
        <v>6.4000000000000001E-2</v>
      </c>
      <c r="W3139" t="s">
        <v>148</v>
      </c>
      <c r="X3139" t="s">
        <v>671</v>
      </c>
      <c r="Y3139" t="s">
        <v>89</v>
      </c>
      <c r="Z3139" t="s">
        <v>198</v>
      </c>
    </row>
    <row r="3140" spans="1:26" x14ac:dyDescent="0.25">
      <c r="A3140" s="147">
        <v>3060</v>
      </c>
      <c r="B3140" s="25">
        <v>43011</v>
      </c>
      <c r="C3140" t="s">
        <v>414</v>
      </c>
      <c r="D3140">
        <v>66.900000000000006</v>
      </c>
      <c r="E3140">
        <v>50</v>
      </c>
      <c r="F3140" t="s">
        <v>187</v>
      </c>
      <c r="G3140">
        <v>916148</v>
      </c>
      <c r="H3140">
        <v>13160</v>
      </c>
      <c r="I3140">
        <v>35.200000000000003</v>
      </c>
      <c r="J3140">
        <v>84</v>
      </c>
      <c r="K3140">
        <v>84</v>
      </c>
      <c r="L3140">
        <v>33.1</v>
      </c>
      <c r="M3140">
        <v>0.85965978128797083</v>
      </c>
      <c r="N3140">
        <v>5.0213000000000001</v>
      </c>
      <c r="O3140">
        <v>5.0458999999999996</v>
      </c>
      <c r="P3140">
        <v>0.29799999999999999</v>
      </c>
      <c r="Q3140">
        <v>0.22500000000000001</v>
      </c>
      <c r="R3140">
        <v>4.9573</v>
      </c>
      <c r="S3140">
        <v>2.9000000000000001E-2</v>
      </c>
      <c r="T3140">
        <v>2.1999999999999999E-2</v>
      </c>
      <c r="U3140">
        <v>2.1999999999999999E-2</v>
      </c>
      <c r="V3140">
        <v>2.1999999999999999E-2</v>
      </c>
      <c r="W3140" t="s">
        <v>148</v>
      </c>
      <c r="X3140" t="s">
        <v>671</v>
      </c>
      <c r="Y3140" t="s">
        <v>89</v>
      </c>
      <c r="Z3140" t="s">
        <v>207</v>
      </c>
    </row>
    <row r="3141" spans="1:26" x14ac:dyDescent="0.25">
      <c r="A3141" s="147">
        <v>3059</v>
      </c>
      <c r="B3141" s="25">
        <v>43011</v>
      </c>
      <c r="C3141" t="s">
        <v>314</v>
      </c>
      <c r="D3141">
        <v>66.900000000000006</v>
      </c>
      <c r="E3141">
        <v>50</v>
      </c>
      <c r="F3141" t="s">
        <v>193</v>
      </c>
      <c r="G3141">
        <v>625212</v>
      </c>
      <c r="H3141">
        <v>13160</v>
      </c>
      <c r="I3141">
        <v>21.4</v>
      </c>
      <c r="J3141">
        <v>87</v>
      </c>
      <c r="K3141">
        <v>87</v>
      </c>
      <c r="L3141">
        <v>19.8</v>
      </c>
      <c r="M3141">
        <v>0.93522802379378711</v>
      </c>
      <c r="N3141">
        <v>5.0213000000000001</v>
      </c>
      <c r="O3141">
        <v>5.0521000000000003</v>
      </c>
      <c r="P3141">
        <v>0.90200000000000002</v>
      </c>
      <c r="Q3141">
        <v>0.84299999999999997</v>
      </c>
      <c r="R3141">
        <v>4.9573</v>
      </c>
      <c r="S3141">
        <v>8.8999999999999996E-2</v>
      </c>
      <c r="T3141">
        <v>8.3000000000000004E-2</v>
      </c>
      <c r="U3141">
        <v>0.08</v>
      </c>
      <c r="V3141">
        <v>0.08</v>
      </c>
      <c r="W3141" t="s">
        <v>148</v>
      </c>
      <c r="X3141" t="s">
        <v>671</v>
      </c>
      <c r="Y3141" t="s">
        <v>89</v>
      </c>
      <c r="Z3141" t="s">
        <v>198</v>
      </c>
    </row>
    <row r="3142" spans="1:26" x14ac:dyDescent="0.25">
      <c r="A3142" s="147">
        <v>3058</v>
      </c>
      <c r="B3142" s="25">
        <v>43011</v>
      </c>
      <c r="C3142" t="s">
        <v>268</v>
      </c>
      <c r="D3142">
        <v>66.900000000000006</v>
      </c>
      <c r="E3142">
        <v>49</v>
      </c>
      <c r="F3142" t="s">
        <v>187</v>
      </c>
      <c r="G3142">
        <v>916148</v>
      </c>
      <c r="H3142">
        <v>13160</v>
      </c>
      <c r="I3142">
        <v>34.9</v>
      </c>
      <c r="J3142">
        <v>83</v>
      </c>
      <c r="K3142">
        <v>83</v>
      </c>
      <c r="L3142">
        <v>32.9</v>
      </c>
      <c r="M3142">
        <v>0.86070559610705588</v>
      </c>
      <c r="N3142">
        <v>5.0324</v>
      </c>
      <c r="O3142">
        <v>5.0671999999999997</v>
      </c>
      <c r="P3142">
        <v>0.34200000000000003</v>
      </c>
      <c r="Q3142">
        <v>0.27600000000000002</v>
      </c>
      <c r="R3142">
        <v>4.9573</v>
      </c>
      <c r="S3142">
        <v>3.4000000000000002E-2</v>
      </c>
      <c r="T3142">
        <v>2.7E-2</v>
      </c>
      <c r="U3142">
        <v>2.5999999999999999E-2</v>
      </c>
      <c r="V3142">
        <v>2.5999999999999999E-2</v>
      </c>
      <c r="W3142" t="s">
        <v>148</v>
      </c>
      <c r="X3142" t="s">
        <v>671</v>
      </c>
      <c r="Y3142" t="s">
        <v>89</v>
      </c>
      <c r="Z3142" t="s">
        <v>207</v>
      </c>
    </row>
    <row r="3143" spans="1:26" x14ac:dyDescent="0.25">
      <c r="A3143" s="147">
        <v>3057</v>
      </c>
      <c r="B3143" s="25">
        <v>43011</v>
      </c>
      <c r="C3143" t="s">
        <v>626</v>
      </c>
      <c r="D3143">
        <v>65.8</v>
      </c>
      <c r="E3143">
        <v>49</v>
      </c>
      <c r="F3143" t="s">
        <v>193</v>
      </c>
      <c r="G3143">
        <v>625212</v>
      </c>
      <c r="H3143">
        <v>13160</v>
      </c>
      <c r="I3143">
        <v>21.5</v>
      </c>
      <c r="J3143">
        <v>88</v>
      </c>
      <c r="K3143">
        <v>88</v>
      </c>
      <c r="L3143">
        <v>19.899999999999999</v>
      </c>
      <c r="M3143">
        <v>0.93461030383091148</v>
      </c>
      <c r="N3143">
        <v>5.0831999999999997</v>
      </c>
      <c r="O3143">
        <v>5.0233999999999996</v>
      </c>
      <c r="P3143">
        <v>0.75800000000000001</v>
      </c>
      <c r="Q3143">
        <v>0.83199999999999996</v>
      </c>
      <c r="R3143">
        <v>4.9573</v>
      </c>
      <c r="S3143">
        <v>7.3999999999999996E-2</v>
      </c>
      <c r="T3143">
        <v>8.2000000000000003E-2</v>
      </c>
      <c r="U3143">
        <v>7.2999999999999995E-2</v>
      </c>
      <c r="V3143">
        <v>7.2999999999999995E-2</v>
      </c>
      <c r="W3143" t="s">
        <v>148</v>
      </c>
      <c r="X3143" t="s">
        <v>671</v>
      </c>
      <c r="Y3143" t="s">
        <v>89</v>
      </c>
      <c r="Z3143" t="s">
        <v>198</v>
      </c>
    </row>
    <row r="3144" spans="1:26" x14ac:dyDescent="0.25">
      <c r="A3144" s="147">
        <v>3056</v>
      </c>
      <c r="B3144" s="25">
        <v>43011</v>
      </c>
      <c r="C3144" t="s">
        <v>790</v>
      </c>
      <c r="D3144">
        <v>66</v>
      </c>
      <c r="E3144">
        <v>49</v>
      </c>
      <c r="F3144" t="s">
        <v>193</v>
      </c>
      <c r="G3144">
        <v>625212</v>
      </c>
      <c r="H3144">
        <v>13160</v>
      </c>
      <c r="I3144">
        <v>21.5</v>
      </c>
      <c r="J3144">
        <v>87</v>
      </c>
      <c r="K3144">
        <v>87</v>
      </c>
      <c r="L3144">
        <v>19.899999999999999</v>
      </c>
      <c r="M3144">
        <v>0.93461030383091148</v>
      </c>
      <c r="N3144">
        <v>5.0762</v>
      </c>
      <c r="O3144">
        <v>5.0346000000000002</v>
      </c>
      <c r="P3144">
        <v>0.82299999999999995</v>
      </c>
      <c r="Q3144">
        <v>0.78900000000000003</v>
      </c>
      <c r="R3144">
        <v>4.9573</v>
      </c>
      <c r="S3144">
        <v>0.08</v>
      </c>
      <c r="T3144">
        <v>7.8E-2</v>
      </c>
      <c r="U3144">
        <v>7.3999999999999996E-2</v>
      </c>
      <c r="V3144">
        <v>7.3999999999999996E-2</v>
      </c>
      <c r="W3144" t="s">
        <v>148</v>
      </c>
      <c r="X3144" t="s">
        <v>671</v>
      </c>
      <c r="Y3144" t="s">
        <v>89</v>
      </c>
      <c r="Z3144" t="s">
        <v>198</v>
      </c>
    </row>
    <row r="3145" spans="1:26" x14ac:dyDescent="0.25">
      <c r="A3145" s="147">
        <v>3055</v>
      </c>
      <c r="B3145" s="25">
        <v>43011</v>
      </c>
      <c r="C3145" t="s">
        <v>479</v>
      </c>
      <c r="D3145">
        <v>65.7</v>
      </c>
      <c r="E3145">
        <v>50</v>
      </c>
      <c r="F3145" t="s">
        <v>193</v>
      </c>
      <c r="G3145">
        <v>625212</v>
      </c>
      <c r="H3145">
        <v>13160</v>
      </c>
      <c r="I3145">
        <v>21.4</v>
      </c>
      <c r="J3145">
        <v>88</v>
      </c>
      <c r="K3145">
        <v>88</v>
      </c>
      <c r="L3145">
        <v>19.8</v>
      </c>
      <c r="M3145">
        <v>0.93522802379378711</v>
      </c>
      <c r="N3145">
        <v>5.0313999999999997</v>
      </c>
      <c r="O3145">
        <v>5.0975999999999999</v>
      </c>
      <c r="P3145">
        <v>0.78900000000000003</v>
      </c>
      <c r="Q3145">
        <v>0.67800000000000005</v>
      </c>
      <c r="R3145">
        <v>4.9573</v>
      </c>
      <c r="S3145">
        <v>7.8E-2</v>
      </c>
      <c r="T3145">
        <v>6.6000000000000003E-2</v>
      </c>
      <c r="U3145">
        <v>6.7000000000000004E-2</v>
      </c>
      <c r="V3145">
        <v>6.7000000000000004E-2</v>
      </c>
      <c r="W3145" t="s">
        <v>148</v>
      </c>
      <c r="X3145" t="s">
        <v>671</v>
      </c>
      <c r="Y3145" t="s">
        <v>89</v>
      </c>
      <c r="Z3145" t="s">
        <v>198</v>
      </c>
    </row>
    <row r="3146" spans="1:26" x14ac:dyDescent="0.25">
      <c r="A3146" s="147">
        <v>3054</v>
      </c>
      <c r="B3146" s="25">
        <v>43010</v>
      </c>
      <c r="C3146" t="s">
        <v>789</v>
      </c>
      <c r="D3146">
        <v>68.900000000000006</v>
      </c>
      <c r="E3146">
        <v>46</v>
      </c>
      <c r="F3146" t="s">
        <v>291</v>
      </c>
      <c r="G3146">
        <v>521333</v>
      </c>
      <c r="H3146">
        <v>13160</v>
      </c>
      <c r="I3146">
        <v>16.600000000000001</v>
      </c>
      <c r="J3146">
        <v>114</v>
      </c>
      <c r="K3146">
        <v>114</v>
      </c>
      <c r="L3146">
        <v>13.8</v>
      </c>
      <c r="M3146">
        <v>0.97384721266345486</v>
      </c>
      <c r="N3146">
        <v>1.0123</v>
      </c>
      <c r="O3146">
        <v>1.0763</v>
      </c>
      <c r="P3146">
        <v>2.8969999999999998</v>
      </c>
      <c r="Q3146">
        <v>3.0259999999999998</v>
      </c>
      <c r="R3146">
        <v>5.0025000000000004</v>
      </c>
      <c r="S3146">
        <v>1.4319999999999999</v>
      </c>
      <c r="T3146">
        <v>1.4059999999999999</v>
      </c>
      <c r="U3146">
        <v>1.3819999999999999</v>
      </c>
      <c r="V3146">
        <v>1.3819999999999999</v>
      </c>
      <c r="W3146" t="s">
        <v>148</v>
      </c>
      <c r="X3146" t="s">
        <v>671</v>
      </c>
      <c r="Y3146" t="s">
        <v>89</v>
      </c>
      <c r="Z3146" t="s">
        <v>198</v>
      </c>
    </row>
    <row r="3147" spans="1:26" x14ac:dyDescent="0.25">
      <c r="A3147" s="147">
        <v>3053</v>
      </c>
      <c r="B3147" s="25">
        <v>43010</v>
      </c>
      <c r="C3147" t="s">
        <v>788</v>
      </c>
      <c r="D3147">
        <v>70.2</v>
      </c>
      <c r="E3147">
        <v>49</v>
      </c>
      <c r="F3147" t="s">
        <v>291</v>
      </c>
      <c r="G3147">
        <v>521333</v>
      </c>
      <c r="H3147">
        <v>13160</v>
      </c>
      <c r="I3147">
        <v>16.600000000000001</v>
      </c>
      <c r="J3147">
        <v>114.5</v>
      </c>
      <c r="K3147">
        <v>114.5</v>
      </c>
      <c r="L3147">
        <v>13.8</v>
      </c>
      <c r="M3147">
        <v>0.97384721266345486</v>
      </c>
      <c r="N3147">
        <v>1.0562</v>
      </c>
      <c r="O3147">
        <v>1.0213000000000001</v>
      </c>
      <c r="P3147">
        <v>2.984</v>
      </c>
      <c r="Q3147">
        <v>2.8940000000000001</v>
      </c>
      <c r="R3147">
        <v>5.0025000000000004</v>
      </c>
      <c r="S3147">
        <v>1.413</v>
      </c>
      <c r="T3147">
        <v>1.4179999999999999</v>
      </c>
      <c r="U3147">
        <v>1.3779999999999999</v>
      </c>
      <c r="V3147">
        <v>1.3779999999999999</v>
      </c>
      <c r="W3147" t="s">
        <v>148</v>
      </c>
      <c r="X3147" t="s">
        <v>671</v>
      </c>
      <c r="Y3147" t="s">
        <v>89</v>
      </c>
      <c r="Z3147" t="s">
        <v>198</v>
      </c>
    </row>
    <row r="3148" spans="1:26" x14ac:dyDescent="0.25">
      <c r="A3148" s="147">
        <v>3052</v>
      </c>
      <c r="B3148" s="25">
        <v>43010</v>
      </c>
      <c r="C3148" t="s">
        <v>787</v>
      </c>
      <c r="D3148">
        <v>68.7</v>
      </c>
      <c r="E3148">
        <v>42</v>
      </c>
      <c r="F3148" t="s">
        <v>291</v>
      </c>
      <c r="G3148">
        <v>521333</v>
      </c>
      <c r="H3148">
        <v>13160</v>
      </c>
      <c r="I3148">
        <v>16.600000000000001</v>
      </c>
      <c r="J3148">
        <v>114</v>
      </c>
      <c r="K3148">
        <v>114</v>
      </c>
      <c r="L3148">
        <v>13.8</v>
      </c>
      <c r="M3148">
        <v>0.97384721266345486</v>
      </c>
      <c r="N3148">
        <v>1.0326</v>
      </c>
      <c r="O3148">
        <v>1.0653999999999999</v>
      </c>
      <c r="P3148">
        <v>2.6779999999999999</v>
      </c>
      <c r="Q3148">
        <v>2.7149999999999999</v>
      </c>
      <c r="R3148">
        <v>5.0025000000000004</v>
      </c>
      <c r="S3148">
        <v>1.2969999999999999</v>
      </c>
      <c r="T3148">
        <v>1.2749999999999999</v>
      </c>
      <c r="U3148">
        <v>1.252</v>
      </c>
      <c r="V3148">
        <v>1.252</v>
      </c>
      <c r="W3148" t="s">
        <v>148</v>
      </c>
      <c r="X3148" t="s">
        <v>671</v>
      </c>
      <c r="Y3148" t="s">
        <v>89</v>
      </c>
      <c r="Z3148" t="s">
        <v>198</v>
      </c>
    </row>
    <row r="3149" spans="1:26" x14ac:dyDescent="0.25">
      <c r="A3149" s="147">
        <v>3051</v>
      </c>
      <c r="B3149" s="25">
        <v>43010</v>
      </c>
      <c r="C3149" t="s">
        <v>786</v>
      </c>
      <c r="D3149">
        <v>68</v>
      </c>
      <c r="E3149">
        <v>50</v>
      </c>
      <c r="F3149" t="s">
        <v>187</v>
      </c>
      <c r="G3149">
        <v>916148</v>
      </c>
      <c r="H3149">
        <v>13160</v>
      </c>
      <c r="I3149">
        <v>34.9</v>
      </c>
      <c r="J3149">
        <v>84</v>
      </c>
      <c r="K3149">
        <v>84</v>
      </c>
      <c r="L3149">
        <v>32.799999999999997</v>
      </c>
      <c r="M3149">
        <v>0.86122945830797315</v>
      </c>
      <c r="N3149">
        <v>5.0471000000000004</v>
      </c>
      <c r="O3149">
        <v>5.0568</v>
      </c>
      <c r="P3149">
        <v>0.254</v>
      </c>
      <c r="Q3149">
        <v>0.19400000000000001</v>
      </c>
      <c r="R3149">
        <v>5.0025000000000004</v>
      </c>
      <c r="S3149">
        <v>2.5000000000000001E-2</v>
      </c>
      <c r="T3149">
        <v>1.9E-2</v>
      </c>
      <c r="U3149">
        <v>1.9E-2</v>
      </c>
      <c r="V3149">
        <v>1.9E-2</v>
      </c>
      <c r="W3149" t="s">
        <v>148</v>
      </c>
      <c r="X3149" t="s">
        <v>671</v>
      </c>
      <c r="Y3149" t="s">
        <v>89</v>
      </c>
      <c r="Z3149" t="s">
        <v>207</v>
      </c>
    </row>
    <row r="3150" spans="1:26" x14ac:dyDescent="0.25">
      <c r="A3150" s="147">
        <v>3050</v>
      </c>
      <c r="B3150" s="25">
        <v>43010</v>
      </c>
      <c r="C3150" t="s">
        <v>625</v>
      </c>
      <c r="D3150">
        <v>67.599999999999994</v>
      </c>
      <c r="E3150">
        <v>49</v>
      </c>
      <c r="F3150" t="s">
        <v>187</v>
      </c>
      <c r="G3150">
        <v>916148</v>
      </c>
      <c r="H3150">
        <v>13160</v>
      </c>
      <c r="I3150">
        <v>35.4</v>
      </c>
      <c r="J3150">
        <v>87</v>
      </c>
      <c r="K3150">
        <v>87</v>
      </c>
      <c r="L3150">
        <v>33</v>
      </c>
      <c r="M3150">
        <v>0.86018237082066873</v>
      </c>
      <c r="N3150">
        <v>5.0345000000000004</v>
      </c>
      <c r="O3150">
        <v>5.0761000000000003</v>
      </c>
      <c r="P3150">
        <v>0.47199999999999998</v>
      </c>
      <c r="Q3150">
        <v>0.36699999999999999</v>
      </c>
      <c r="R3150">
        <v>5.0025000000000004</v>
      </c>
      <c r="S3150">
        <v>4.7E-2</v>
      </c>
      <c r="T3150">
        <v>3.5999999999999997E-2</v>
      </c>
      <c r="U3150">
        <v>3.5999999999999997E-2</v>
      </c>
      <c r="V3150">
        <v>3.5999999999999997E-2</v>
      </c>
      <c r="W3150" t="s">
        <v>148</v>
      </c>
      <c r="X3150" t="s">
        <v>671</v>
      </c>
      <c r="Y3150" t="s">
        <v>89</v>
      </c>
      <c r="Z3150" t="s">
        <v>207</v>
      </c>
    </row>
    <row r="3151" spans="1:26" x14ac:dyDescent="0.25">
      <c r="A3151" s="147">
        <v>3049</v>
      </c>
      <c r="B3151" s="25">
        <v>43010</v>
      </c>
      <c r="C3151" t="s">
        <v>494</v>
      </c>
      <c r="D3151">
        <v>67.5</v>
      </c>
      <c r="E3151">
        <v>47</v>
      </c>
      <c r="F3151" t="s">
        <v>187</v>
      </c>
      <c r="G3151">
        <v>916148</v>
      </c>
      <c r="H3151">
        <v>13160</v>
      </c>
      <c r="I3151">
        <v>34.9</v>
      </c>
      <c r="J3151">
        <v>83</v>
      </c>
      <c r="K3151">
        <v>83</v>
      </c>
      <c r="L3151">
        <v>32.9</v>
      </c>
      <c r="M3151">
        <v>0.86070559610705588</v>
      </c>
      <c r="N3151">
        <v>5.0111999999999997</v>
      </c>
      <c r="O3151">
        <v>5.0320999999999998</v>
      </c>
      <c r="P3151">
        <v>0.442</v>
      </c>
      <c r="Q3151">
        <v>0.35399999999999998</v>
      </c>
      <c r="R3151">
        <v>5.0025000000000004</v>
      </c>
      <c r="S3151">
        <v>4.3999999999999997E-2</v>
      </c>
      <c r="T3151">
        <v>3.5000000000000003E-2</v>
      </c>
      <c r="U3151">
        <v>3.4000000000000002E-2</v>
      </c>
      <c r="V3151">
        <v>3.4000000000000002E-2</v>
      </c>
      <c r="W3151" t="s">
        <v>148</v>
      </c>
      <c r="X3151" t="s">
        <v>671</v>
      </c>
      <c r="Y3151" t="s">
        <v>89</v>
      </c>
      <c r="Z3151" t="s">
        <v>207</v>
      </c>
    </row>
    <row r="3152" spans="1:26" x14ac:dyDescent="0.25">
      <c r="A3152" s="147">
        <v>3048</v>
      </c>
      <c r="B3152" s="25">
        <v>43010</v>
      </c>
      <c r="C3152" t="s">
        <v>301</v>
      </c>
      <c r="D3152">
        <v>66.599999999999994</v>
      </c>
      <c r="E3152">
        <v>47</v>
      </c>
      <c r="F3152" t="s">
        <v>187</v>
      </c>
      <c r="G3152">
        <v>916148</v>
      </c>
      <c r="H3152">
        <v>13160</v>
      </c>
      <c r="I3152">
        <v>34.9</v>
      </c>
      <c r="J3152">
        <v>83</v>
      </c>
      <c r="K3152">
        <v>83</v>
      </c>
      <c r="L3152">
        <v>32.9</v>
      </c>
      <c r="M3152">
        <v>0.86070559610705588</v>
      </c>
      <c r="N3152">
        <v>5.0324</v>
      </c>
      <c r="O3152">
        <v>5.0671999999999997</v>
      </c>
      <c r="P3152">
        <v>0.42299999999999999</v>
      </c>
      <c r="Q3152">
        <v>0.33200000000000002</v>
      </c>
      <c r="R3152">
        <v>5.0025000000000004</v>
      </c>
      <c r="S3152">
        <v>4.2000000000000003E-2</v>
      </c>
      <c r="T3152">
        <v>3.3000000000000002E-2</v>
      </c>
      <c r="U3152">
        <v>3.2000000000000001E-2</v>
      </c>
      <c r="V3152">
        <v>3.2000000000000001E-2</v>
      </c>
      <c r="W3152" t="s">
        <v>148</v>
      </c>
      <c r="X3152" t="s">
        <v>671</v>
      </c>
      <c r="Y3152" t="s">
        <v>89</v>
      </c>
      <c r="Z3152" t="s">
        <v>207</v>
      </c>
    </row>
    <row r="3153" spans="1:26" x14ac:dyDescent="0.25">
      <c r="A3153" s="147">
        <v>3047</v>
      </c>
      <c r="B3153" s="25">
        <v>43010</v>
      </c>
      <c r="C3153" t="s">
        <v>363</v>
      </c>
      <c r="D3153">
        <v>66.599999999999994</v>
      </c>
      <c r="E3153">
        <v>49</v>
      </c>
      <c r="F3153" t="s">
        <v>193</v>
      </c>
      <c r="G3153">
        <v>625212</v>
      </c>
      <c r="H3153">
        <v>13160</v>
      </c>
      <c r="I3153">
        <v>21.5</v>
      </c>
      <c r="J3153">
        <v>88</v>
      </c>
      <c r="K3153">
        <v>88</v>
      </c>
      <c r="L3153">
        <v>19.899999999999999</v>
      </c>
      <c r="M3153">
        <v>0.93461030383091148</v>
      </c>
      <c r="N3153">
        <v>5.0231000000000003</v>
      </c>
      <c r="O3153">
        <v>5.0763999999999996</v>
      </c>
      <c r="P3153">
        <v>0.77600000000000002</v>
      </c>
      <c r="Q3153">
        <v>0.67300000000000004</v>
      </c>
      <c r="R3153">
        <v>5.0025000000000004</v>
      </c>
      <c r="S3153">
        <v>7.6999999999999999E-2</v>
      </c>
      <c r="T3153">
        <v>6.6000000000000003E-2</v>
      </c>
      <c r="U3153">
        <v>6.7000000000000004E-2</v>
      </c>
      <c r="V3153">
        <v>6.7000000000000004E-2</v>
      </c>
      <c r="W3153" t="s">
        <v>148</v>
      </c>
      <c r="X3153" t="s">
        <v>671</v>
      </c>
      <c r="Y3153" t="s">
        <v>89</v>
      </c>
      <c r="Z3153" t="s">
        <v>198</v>
      </c>
    </row>
    <row r="3154" spans="1:26" x14ac:dyDescent="0.25">
      <c r="A3154" s="147">
        <v>3046</v>
      </c>
      <c r="B3154" s="25">
        <v>43010</v>
      </c>
      <c r="C3154" t="s">
        <v>785</v>
      </c>
      <c r="D3154">
        <v>66.400000000000006</v>
      </c>
      <c r="E3154">
        <v>50</v>
      </c>
      <c r="F3154" t="s">
        <v>291</v>
      </c>
      <c r="G3154">
        <v>521333</v>
      </c>
      <c r="H3154">
        <v>13160</v>
      </c>
      <c r="I3154">
        <v>16.7</v>
      </c>
      <c r="J3154">
        <v>115</v>
      </c>
      <c r="K3154">
        <v>115</v>
      </c>
      <c r="L3154">
        <v>13.8</v>
      </c>
      <c r="M3154">
        <v>0.97384721266345486</v>
      </c>
      <c r="N3154">
        <v>1.0925</v>
      </c>
      <c r="O3154">
        <v>1.0542</v>
      </c>
      <c r="P3154">
        <v>2.7429999999999999</v>
      </c>
      <c r="Q3154">
        <v>2.645</v>
      </c>
      <c r="R3154">
        <v>5.0025000000000004</v>
      </c>
      <c r="S3154">
        <v>1.256</v>
      </c>
      <c r="T3154">
        <v>1.2549999999999999</v>
      </c>
      <c r="U3154">
        <v>1.2230000000000001</v>
      </c>
      <c r="V3154">
        <v>1.2230000000000001</v>
      </c>
      <c r="W3154" t="s">
        <v>148</v>
      </c>
      <c r="X3154" t="s">
        <v>671</v>
      </c>
      <c r="Y3154" t="s">
        <v>89</v>
      </c>
      <c r="Z3154" t="s">
        <v>198</v>
      </c>
    </row>
    <row r="3155" spans="1:26" x14ac:dyDescent="0.25">
      <c r="A3155" s="147">
        <v>3045</v>
      </c>
      <c r="B3155" s="25">
        <v>43010</v>
      </c>
      <c r="C3155" t="s">
        <v>476</v>
      </c>
      <c r="D3155">
        <v>66</v>
      </c>
      <c r="E3155">
        <v>49</v>
      </c>
      <c r="F3155" t="s">
        <v>187</v>
      </c>
      <c r="G3155">
        <v>916148</v>
      </c>
      <c r="H3155">
        <v>13160</v>
      </c>
      <c r="I3155">
        <v>35.299999999999997</v>
      </c>
      <c r="J3155">
        <v>85</v>
      </c>
      <c r="K3155">
        <v>85</v>
      </c>
      <c r="L3155">
        <v>33.1</v>
      </c>
      <c r="M3155">
        <v>0.85965978128797083</v>
      </c>
      <c r="N3155">
        <v>5.0125999999999999</v>
      </c>
      <c r="O3155">
        <v>5.1101999999999999</v>
      </c>
      <c r="P3155">
        <v>0.32400000000000001</v>
      </c>
      <c r="Q3155">
        <v>0.24299999999999999</v>
      </c>
      <c r="R3155">
        <v>5.0025000000000004</v>
      </c>
      <c r="S3155">
        <v>3.2000000000000001E-2</v>
      </c>
      <c r="T3155">
        <v>2.4E-2</v>
      </c>
      <c r="U3155">
        <v>2.4E-2</v>
      </c>
      <c r="V3155">
        <v>2.4E-2</v>
      </c>
      <c r="W3155" t="s">
        <v>148</v>
      </c>
      <c r="X3155" t="s">
        <v>671</v>
      </c>
      <c r="Y3155" t="s">
        <v>89</v>
      </c>
      <c r="Z3155" t="s">
        <v>207</v>
      </c>
    </row>
    <row r="3156" spans="1:26" x14ac:dyDescent="0.25">
      <c r="A3156" s="147">
        <v>3044</v>
      </c>
      <c r="B3156" s="25">
        <v>43010</v>
      </c>
      <c r="C3156" t="s">
        <v>704</v>
      </c>
      <c r="D3156">
        <v>65.3</v>
      </c>
      <c r="E3156">
        <v>47</v>
      </c>
      <c r="F3156" t="s">
        <v>187</v>
      </c>
      <c r="G3156">
        <v>916148</v>
      </c>
      <c r="H3156">
        <v>13160</v>
      </c>
      <c r="I3156">
        <v>35.299999999999997</v>
      </c>
      <c r="J3156">
        <v>87</v>
      </c>
      <c r="K3156">
        <v>87</v>
      </c>
      <c r="L3156">
        <v>32.9</v>
      </c>
      <c r="M3156">
        <v>0.86070559610705588</v>
      </c>
      <c r="N3156">
        <v>5.0820999999999996</v>
      </c>
      <c r="O3156">
        <v>5.1021000000000001</v>
      </c>
      <c r="P3156">
        <v>0.28100000000000003</v>
      </c>
      <c r="Q3156">
        <v>0.192</v>
      </c>
      <c r="R3156">
        <v>5.0025000000000004</v>
      </c>
      <c r="S3156">
        <v>2.8000000000000001E-2</v>
      </c>
      <c r="T3156">
        <v>1.9E-2</v>
      </c>
      <c r="U3156">
        <v>0.02</v>
      </c>
      <c r="V3156">
        <v>0.02</v>
      </c>
      <c r="W3156" t="s">
        <v>677</v>
      </c>
      <c r="X3156" t="s">
        <v>671</v>
      </c>
      <c r="Y3156" t="s">
        <v>89</v>
      </c>
      <c r="Z3156" t="s">
        <v>207</v>
      </c>
    </row>
    <row r="3157" spans="1:26" x14ac:dyDescent="0.25">
      <c r="A3157" s="147">
        <v>3043</v>
      </c>
      <c r="B3157" s="25">
        <v>43010</v>
      </c>
      <c r="C3157" t="s">
        <v>784</v>
      </c>
      <c r="D3157">
        <v>63.1</v>
      </c>
      <c r="E3157">
        <v>45</v>
      </c>
      <c r="F3157" t="s">
        <v>291</v>
      </c>
      <c r="G3157">
        <v>521333</v>
      </c>
      <c r="H3157">
        <v>13160</v>
      </c>
      <c r="I3157">
        <v>16.600000000000001</v>
      </c>
      <c r="J3157">
        <v>114</v>
      </c>
      <c r="K3157">
        <v>114</v>
      </c>
      <c r="L3157">
        <v>13.8</v>
      </c>
      <c r="M3157">
        <v>0.97384721266345486</v>
      </c>
      <c r="N3157">
        <v>1.0243</v>
      </c>
      <c r="O3157">
        <v>1.0983000000000001</v>
      </c>
      <c r="P3157">
        <v>2.883</v>
      </c>
      <c r="Q3157">
        <v>3.17</v>
      </c>
      <c r="R3157">
        <v>5.0025000000000004</v>
      </c>
      <c r="S3157">
        <v>1.4079999999999999</v>
      </c>
      <c r="T3157">
        <v>1.444</v>
      </c>
      <c r="U3157">
        <v>1.389</v>
      </c>
      <c r="V3157">
        <v>1.389</v>
      </c>
      <c r="W3157" t="s">
        <v>148</v>
      </c>
      <c r="X3157" t="s">
        <v>671</v>
      </c>
      <c r="Y3157" t="s">
        <v>89</v>
      </c>
      <c r="Z3157" t="s">
        <v>198</v>
      </c>
    </row>
    <row r="3158" spans="1:26" x14ac:dyDescent="0.25">
      <c r="A3158" s="147">
        <v>3042</v>
      </c>
      <c r="B3158" s="25">
        <v>43009</v>
      </c>
      <c r="C3158" t="s">
        <v>783</v>
      </c>
      <c r="D3158">
        <v>69.3</v>
      </c>
      <c r="E3158">
        <v>45</v>
      </c>
      <c r="F3158" t="s">
        <v>291</v>
      </c>
      <c r="G3158">
        <v>521333</v>
      </c>
      <c r="H3158">
        <v>13160</v>
      </c>
      <c r="I3158">
        <v>16.600000000000001</v>
      </c>
      <c r="J3158">
        <v>114</v>
      </c>
      <c r="K3158">
        <v>114</v>
      </c>
      <c r="L3158">
        <v>13.8</v>
      </c>
      <c r="M3158">
        <v>0.97384721266345486</v>
      </c>
      <c r="N3158">
        <v>1.0230999999999999</v>
      </c>
      <c r="O3158">
        <v>1.0763</v>
      </c>
      <c r="P3158">
        <v>2.7450000000000001</v>
      </c>
      <c r="Q3158">
        <v>2.8210000000000002</v>
      </c>
      <c r="R3158">
        <v>5.1398999999999999</v>
      </c>
      <c r="S3158">
        <v>1.379</v>
      </c>
      <c r="T3158">
        <v>1.347</v>
      </c>
      <c r="U3158">
        <v>1.327</v>
      </c>
      <c r="V3158">
        <v>1.327</v>
      </c>
      <c r="W3158" t="s">
        <v>148</v>
      </c>
      <c r="X3158" t="s">
        <v>671</v>
      </c>
      <c r="Y3158" t="s">
        <v>89</v>
      </c>
      <c r="Z3158" t="s">
        <v>198</v>
      </c>
    </row>
    <row r="3159" spans="1:26" x14ac:dyDescent="0.25">
      <c r="A3159" s="147">
        <v>3041</v>
      </c>
      <c r="B3159" s="25">
        <v>43009</v>
      </c>
      <c r="C3159" t="s">
        <v>739</v>
      </c>
      <c r="D3159">
        <v>70</v>
      </c>
      <c r="E3159">
        <v>44</v>
      </c>
      <c r="F3159" t="s">
        <v>291</v>
      </c>
      <c r="G3159">
        <v>521333</v>
      </c>
      <c r="H3159">
        <v>13160</v>
      </c>
      <c r="I3159">
        <v>16.600000000000001</v>
      </c>
      <c r="J3159">
        <v>114.5</v>
      </c>
      <c r="K3159">
        <v>114.5</v>
      </c>
      <c r="L3159">
        <v>13.8</v>
      </c>
      <c r="M3159">
        <v>0.97384721266345486</v>
      </c>
      <c r="N3159">
        <v>1.0623</v>
      </c>
      <c r="O3159">
        <v>1.0984</v>
      </c>
      <c r="P3159">
        <v>2.7639999999999998</v>
      </c>
      <c r="Q3159">
        <v>2.7869999999999999</v>
      </c>
      <c r="R3159">
        <v>5.1398999999999999</v>
      </c>
      <c r="S3159">
        <v>1.337</v>
      </c>
      <c r="T3159">
        <v>1.304</v>
      </c>
      <c r="U3159">
        <v>1.286</v>
      </c>
      <c r="V3159">
        <v>1.286</v>
      </c>
      <c r="W3159" t="s">
        <v>148</v>
      </c>
      <c r="X3159" t="s">
        <v>671</v>
      </c>
      <c r="Y3159" t="s">
        <v>89</v>
      </c>
      <c r="Z3159" t="s">
        <v>198</v>
      </c>
    </row>
    <row r="3160" spans="1:26" x14ac:dyDescent="0.25">
      <c r="A3160" s="147">
        <v>3040</v>
      </c>
      <c r="B3160" s="25">
        <v>43009</v>
      </c>
      <c r="C3160" t="s">
        <v>259</v>
      </c>
      <c r="D3160">
        <v>70.5</v>
      </c>
      <c r="E3160">
        <v>47</v>
      </c>
      <c r="F3160" t="s">
        <v>193</v>
      </c>
      <c r="G3160">
        <v>625212</v>
      </c>
      <c r="H3160">
        <v>13160</v>
      </c>
      <c r="I3160">
        <v>21.5</v>
      </c>
      <c r="J3160">
        <v>88</v>
      </c>
      <c r="K3160">
        <v>88</v>
      </c>
      <c r="L3160">
        <v>19.899999999999999</v>
      </c>
      <c r="M3160">
        <v>0.93461030383091148</v>
      </c>
      <c r="N3160">
        <v>5.0121000000000002</v>
      </c>
      <c r="O3160">
        <v>5.0651000000000002</v>
      </c>
      <c r="P3160">
        <v>0.82299999999999995</v>
      </c>
      <c r="Q3160">
        <v>0.75600000000000001</v>
      </c>
      <c r="R3160">
        <v>5.1398999999999999</v>
      </c>
      <c r="S3160">
        <v>8.4000000000000005E-2</v>
      </c>
      <c r="T3160">
        <v>7.6999999999999999E-2</v>
      </c>
      <c r="U3160">
        <v>7.4999999999999997E-2</v>
      </c>
      <c r="V3160">
        <v>7.4999999999999997E-2</v>
      </c>
      <c r="W3160" t="s">
        <v>148</v>
      </c>
      <c r="X3160" t="s">
        <v>671</v>
      </c>
      <c r="Y3160" t="s">
        <v>89</v>
      </c>
      <c r="Z3160" t="s">
        <v>198</v>
      </c>
    </row>
    <row r="3161" spans="1:26" x14ac:dyDescent="0.25">
      <c r="A3161" s="147">
        <v>3039</v>
      </c>
      <c r="B3161" s="25">
        <v>43009</v>
      </c>
      <c r="C3161" t="s">
        <v>782</v>
      </c>
      <c r="D3161">
        <v>70</v>
      </c>
      <c r="E3161">
        <v>44</v>
      </c>
      <c r="F3161" t="s">
        <v>291</v>
      </c>
      <c r="G3161">
        <v>521333</v>
      </c>
      <c r="H3161">
        <v>13160</v>
      </c>
      <c r="I3161">
        <v>16.600000000000001</v>
      </c>
      <c r="J3161">
        <v>114</v>
      </c>
      <c r="K3161">
        <v>114</v>
      </c>
      <c r="L3161">
        <v>13.8</v>
      </c>
      <c r="M3161">
        <v>0.97384721266345486</v>
      </c>
      <c r="N3161">
        <v>1.0931999999999999</v>
      </c>
      <c r="O3161">
        <v>1.0628</v>
      </c>
      <c r="P3161">
        <v>2.875</v>
      </c>
      <c r="Q3161">
        <v>2.8170000000000002</v>
      </c>
      <c r="R3161">
        <v>5.1398999999999999</v>
      </c>
      <c r="S3161">
        <v>1.3520000000000001</v>
      </c>
      <c r="T3161">
        <v>1.3620000000000001</v>
      </c>
      <c r="U3161">
        <v>1.3220000000000001</v>
      </c>
      <c r="V3161">
        <v>1.3220000000000001</v>
      </c>
      <c r="W3161" t="s">
        <v>148</v>
      </c>
      <c r="X3161" t="s">
        <v>671</v>
      </c>
      <c r="Y3161" t="s">
        <v>89</v>
      </c>
      <c r="Z3161" t="s">
        <v>198</v>
      </c>
    </row>
    <row r="3162" spans="1:26" x14ac:dyDescent="0.25">
      <c r="A3162" s="147">
        <v>3038</v>
      </c>
      <c r="B3162" s="25">
        <v>43009</v>
      </c>
      <c r="C3162" t="s">
        <v>781</v>
      </c>
      <c r="D3162">
        <v>68.900000000000006</v>
      </c>
      <c r="E3162">
        <v>42</v>
      </c>
      <c r="F3162" t="s">
        <v>291</v>
      </c>
      <c r="G3162">
        <v>521333</v>
      </c>
      <c r="H3162">
        <v>13160</v>
      </c>
      <c r="I3162">
        <v>16.7</v>
      </c>
      <c r="J3162">
        <v>115</v>
      </c>
      <c r="K3162">
        <v>115</v>
      </c>
      <c r="L3162">
        <v>13.8</v>
      </c>
      <c r="M3162">
        <v>0.97384721266345486</v>
      </c>
      <c r="N3162">
        <v>1.0357000000000001</v>
      </c>
      <c r="O3162">
        <v>1.1024</v>
      </c>
      <c r="P3162">
        <v>2.2309999999999999</v>
      </c>
      <c r="Q3162">
        <v>2.331</v>
      </c>
      <c r="R3162">
        <v>5.1398999999999999</v>
      </c>
      <c r="S3162">
        <v>1.107</v>
      </c>
      <c r="T3162">
        <v>1.087</v>
      </c>
      <c r="U3162">
        <v>1.0680000000000001</v>
      </c>
      <c r="V3162">
        <v>1.0680000000000001</v>
      </c>
      <c r="W3162" t="s">
        <v>677</v>
      </c>
      <c r="X3162" t="s">
        <v>671</v>
      </c>
      <c r="Y3162" t="s">
        <v>89</v>
      </c>
      <c r="Z3162" t="s">
        <v>198</v>
      </c>
    </row>
    <row r="3163" spans="1:26" x14ac:dyDescent="0.25">
      <c r="A3163" s="147">
        <v>3037</v>
      </c>
      <c r="B3163" s="25">
        <v>43009</v>
      </c>
      <c r="C3163" t="s">
        <v>780</v>
      </c>
      <c r="D3163">
        <v>66.900000000000006</v>
      </c>
      <c r="E3163">
        <v>45</v>
      </c>
      <c r="F3163" t="s">
        <v>291</v>
      </c>
      <c r="G3163">
        <v>521333</v>
      </c>
      <c r="H3163">
        <v>13160</v>
      </c>
      <c r="I3163">
        <v>16.600000000000001</v>
      </c>
      <c r="J3163">
        <v>114</v>
      </c>
      <c r="K3163">
        <v>114</v>
      </c>
      <c r="L3163">
        <v>13.8</v>
      </c>
      <c r="M3163">
        <v>0.97384721266345486</v>
      </c>
      <c r="N3163">
        <v>1.0743</v>
      </c>
      <c r="O3163">
        <v>1.1120000000000001</v>
      </c>
      <c r="P3163">
        <v>2.5640000000000001</v>
      </c>
      <c r="Q3163">
        <v>2.698</v>
      </c>
      <c r="R3163">
        <v>5.1398999999999999</v>
      </c>
      <c r="S3163">
        <v>1.2270000000000001</v>
      </c>
      <c r="T3163">
        <v>1.2470000000000001</v>
      </c>
      <c r="U3163">
        <v>1.2050000000000001</v>
      </c>
      <c r="V3163">
        <v>1.2050000000000001</v>
      </c>
      <c r="W3163" t="s">
        <v>148</v>
      </c>
      <c r="X3163" t="s">
        <v>671</v>
      </c>
      <c r="Y3163" t="s">
        <v>89</v>
      </c>
      <c r="Z3163" t="s">
        <v>198</v>
      </c>
    </row>
    <row r="3164" spans="1:26" x14ac:dyDescent="0.25">
      <c r="A3164" s="147">
        <v>3036</v>
      </c>
      <c r="B3164" s="25">
        <v>43009</v>
      </c>
      <c r="C3164" t="s">
        <v>233</v>
      </c>
      <c r="D3164">
        <v>65.3</v>
      </c>
      <c r="E3164">
        <v>47</v>
      </c>
      <c r="F3164" t="s">
        <v>193</v>
      </c>
      <c r="G3164">
        <v>625212</v>
      </c>
      <c r="H3164">
        <v>13160</v>
      </c>
      <c r="I3164">
        <v>21.7</v>
      </c>
      <c r="J3164">
        <v>89</v>
      </c>
      <c r="K3164">
        <v>89</v>
      </c>
      <c r="L3164">
        <v>20</v>
      </c>
      <c r="M3164">
        <v>0.93399339933993397</v>
      </c>
      <c r="N3164">
        <v>5.0831999999999997</v>
      </c>
      <c r="O3164">
        <v>5.1288999999999998</v>
      </c>
      <c r="P3164">
        <v>0.90200000000000002</v>
      </c>
      <c r="Q3164">
        <v>0.83199999999999996</v>
      </c>
      <c r="R3164">
        <v>5.1398999999999999</v>
      </c>
      <c r="S3164">
        <v>9.0999999999999998E-2</v>
      </c>
      <c r="T3164">
        <v>8.3000000000000004E-2</v>
      </c>
      <c r="U3164">
        <v>8.1000000000000003E-2</v>
      </c>
      <c r="V3164">
        <v>8.1000000000000003E-2</v>
      </c>
      <c r="W3164" t="s">
        <v>148</v>
      </c>
      <c r="X3164" t="s">
        <v>671</v>
      </c>
      <c r="Y3164" t="s">
        <v>89</v>
      </c>
      <c r="Z3164" t="s">
        <v>198</v>
      </c>
    </row>
    <row r="3165" spans="1:26" x14ac:dyDescent="0.25">
      <c r="A3165" s="147">
        <v>3035</v>
      </c>
      <c r="B3165" s="25">
        <v>43009</v>
      </c>
      <c r="C3165" t="s">
        <v>229</v>
      </c>
      <c r="D3165">
        <v>65.3</v>
      </c>
      <c r="E3165">
        <v>47</v>
      </c>
      <c r="F3165" t="s">
        <v>193</v>
      </c>
      <c r="G3165">
        <v>625212</v>
      </c>
      <c r="H3165">
        <v>13160</v>
      </c>
      <c r="I3165">
        <v>21.6</v>
      </c>
      <c r="J3165">
        <v>89</v>
      </c>
      <c r="K3165">
        <v>89</v>
      </c>
      <c r="L3165">
        <v>19.899999999999999</v>
      </c>
      <c r="M3165">
        <v>0.93461030383091148</v>
      </c>
      <c r="N3165">
        <v>5.0233999999999996</v>
      </c>
      <c r="O3165">
        <v>5.1208999999999998</v>
      </c>
      <c r="P3165">
        <v>0.82299999999999995</v>
      </c>
      <c r="Q3165">
        <v>0.78200000000000003</v>
      </c>
      <c r="R3165">
        <v>5.1398999999999999</v>
      </c>
      <c r="S3165">
        <v>8.4000000000000005E-2</v>
      </c>
      <c r="T3165">
        <v>7.8E-2</v>
      </c>
      <c r="U3165">
        <v>7.5999999999999998E-2</v>
      </c>
      <c r="V3165">
        <v>7.5999999999999998E-2</v>
      </c>
      <c r="W3165" t="s">
        <v>148</v>
      </c>
      <c r="X3165" t="s">
        <v>671</v>
      </c>
      <c r="Y3165" t="s">
        <v>89</v>
      </c>
      <c r="Z3165" t="s">
        <v>198</v>
      </c>
    </row>
    <row r="3166" spans="1:26" x14ac:dyDescent="0.25">
      <c r="A3166" s="147">
        <v>3034</v>
      </c>
      <c r="B3166" s="25">
        <v>43009</v>
      </c>
      <c r="C3166" t="s">
        <v>447</v>
      </c>
      <c r="D3166">
        <v>65.099999999999994</v>
      </c>
      <c r="E3166">
        <v>50</v>
      </c>
      <c r="F3166" t="s">
        <v>193</v>
      </c>
      <c r="G3166">
        <v>625212</v>
      </c>
      <c r="H3166">
        <v>13160</v>
      </c>
      <c r="I3166">
        <v>21.7</v>
      </c>
      <c r="J3166">
        <v>88</v>
      </c>
      <c r="K3166">
        <v>88</v>
      </c>
      <c r="L3166">
        <v>20.100000000000001</v>
      </c>
      <c r="M3166">
        <v>0.9333773087071241</v>
      </c>
      <c r="N3166">
        <v>5.0236000000000001</v>
      </c>
      <c r="O3166">
        <v>5.1021000000000001</v>
      </c>
      <c r="P3166">
        <v>0.85799999999999998</v>
      </c>
      <c r="Q3166">
        <v>0.79800000000000004</v>
      </c>
      <c r="R3166">
        <v>5.1398999999999999</v>
      </c>
      <c r="S3166">
        <v>8.7999999999999995E-2</v>
      </c>
      <c r="T3166">
        <v>0.08</v>
      </c>
      <c r="U3166">
        <v>7.8E-2</v>
      </c>
      <c r="V3166">
        <v>7.8E-2</v>
      </c>
      <c r="W3166" t="s">
        <v>148</v>
      </c>
      <c r="X3166" t="s">
        <v>671</v>
      </c>
      <c r="Y3166" t="s">
        <v>89</v>
      </c>
      <c r="Z3166" t="s">
        <v>198</v>
      </c>
    </row>
    <row r="3167" spans="1:26" x14ac:dyDescent="0.25">
      <c r="A3167" s="147">
        <v>3033</v>
      </c>
      <c r="B3167" s="25">
        <v>43009</v>
      </c>
      <c r="C3167" t="s">
        <v>779</v>
      </c>
      <c r="D3167">
        <v>64.900000000000006</v>
      </c>
      <c r="E3167">
        <v>51</v>
      </c>
      <c r="F3167" t="s">
        <v>193</v>
      </c>
      <c r="G3167">
        <v>625212</v>
      </c>
      <c r="H3167">
        <v>13160</v>
      </c>
      <c r="I3167">
        <v>21.5</v>
      </c>
      <c r="J3167">
        <v>89</v>
      </c>
      <c r="K3167">
        <v>89</v>
      </c>
      <c r="L3167">
        <v>19.8</v>
      </c>
      <c r="M3167">
        <v>0.93522802379378711</v>
      </c>
      <c r="N3167">
        <v>5.0911999999999997</v>
      </c>
      <c r="O3167">
        <v>5.1128</v>
      </c>
      <c r="P3167">
        <v>0.94299999999999995</v>
      </c>
      <c r="Q3167">
        <v>0.82299999999999995</v>
      </c>
      <c r="R3167">
        <v>5.1398999999999999</v>
      </c>
      <c r="S3167">
        <v>9.5000000000000001E-2</v>
      </c>
      <c r="T3167">
        <v>8.3000000000000004E-2</v>
      </c>
      <c r="U3167">
        <v>8.3000000000000004E-2</v>
      </c>
      <c r="V3167">
        <v>8.3000000000000004E-2</v>
      </c>
      <c r="W3167" t="s">
        <v>148</v>
      </c>
      <c r="X3167" t="s">
        <v>671</v>
      </c>
      <c r="Y3167" t="s">
        <v>89</v>
      </c>
      <c r="Z3167" t="s">
        <v>198</v>
      </c>
    </row>
    <row r="3168" spans="1:26" x14ac:dyDescent="0.25">
      <c r="A3168" s="147">
        <v>3032</v>
      </c>
      <c r="B3168" s="25">
        <v>43008</v>
      </c>
      <c r="C3168" t="s">
        <v>775</v>
      </c>
      <c r="D3168">
        <v>68.900000000000006</v>
      </c>
      <c r="E3168">
        <v>44</v>
      </c>
      <c r="F3168" t="s">
        <v>291</v>
      </c>
      <c r="G3168">
        <v>521333</v>
      </c>
      <c r="H3168">
        <v>13160</v>
      </c>
      <c r="I3168">
        <v>16.600000000000001</v>
      </c>
      <c r="J3168">
        <v>114</v>
      </c>
      <c r="K3168">
        <v>114</v>
      </c>
      <c r="L3168">
        <v>13.8</v>
      </c>
      <c r="M3168">
        <v>0.97384721266345486</v>
      </c>
      <c r="N3168">
        <v>1.093</v>
      </c>
      <c r="O3168">
        <v>1.0362</v>
      </c>
      <c r="P3168">
        <v>2.254</v>
      </c>
      <c r="Q3168">
        <v>2.1339999999999999</v>
      </c>
      <c r="R3168">
        <v>5.2042999999999999</v>
      </c>
      <c r="S3168">
        <v>1.073</v>
      </c>
      <c r="T3168">
        <v>1.0720000000000001</v>
      </c>
      <c r="U3168">
        <v>1.044</v>
      </c>
      <c r="V3168">
        <v>1.044</v>
      </c>
      <c r="W3168" t="s">
        <v>148</v>
      </c>
      <c r="X3168" t="s">
        <v>671</v>
      </c>
      <c r="Y3168" t="s">
        <v>89</v>
      </c>
      <c r="Z3168" t="s">
        <v>198</v>
      </c>
    </row>
    <row r="3169" spans="1:26" x14ac:dyDescent="0.25">
      <c r="A3169" s="147">
        <v>3031</v>
      </c>
      <c r="B3169" s="25">
        <v>43008</v>
      </c>
      <c r="C3169" t="s">
        <v>778</v>
      </c>
      <c r="D3169">
        <v>69.400000000000006</v>
      </c>
      <c r="E3169">
        <v>46</v>
      </c>
      <c r="F3169" t="s">
        <v>291</v>
      </c>
      <c r="G3169">
        <v>521333</v>
      </c>
      <c r="H3169">
        <v>13160</v>
      </c>
      <c r="I3169">
        <v>16.600000000000001</v>
      </c>
      <c r="J3169">
        <v>115</v>
      </c>
      <c r="K3169">
        <v>115</v>
      </c>
      <c r="L3169">
        <v>13.8</v>
      </c>
      <c r="M3169">
        <v>0.97384721266345486</v>
      </c>
      <c r="N3169">
        <v>1.0356000000000001</v>
      </c>
      <c r="O3169">
        <v>1.0112000000000001</v>
      </c>
      <c r="P3169">
        <v>2.1539999999999999</v>
      </c>
      <c r="Q3169">
        <v>2.0409999999999999</v>
      </c>
      <c r="R3169">
        <v>5.2042999999999999</v>
      </c>
      <c r="S3169">
        <v>1.0820000000000001</v>
      </c>
      <c r="T3169">
        <v>1.05</v>
      </c>
      <c r="U3169">
        <v>1.038</v>
      </c>
      <c r="V3169">
        <v>1.038</v>
      </c>
      <c r="W3169" t="s">
        <v>148</v>
      </c>
      <c r="X3169" t="s">
        <v>671</v>
      </c>
      <c r="Y3169" t="s">
        <v>89</v>
      </c>
      <c r="Z3169" t="s">
        <v>198</v>
      </c>
    </row>
    <row r="3170" spans="1:26" x14ac:dyDescent="0.25">
      <c r="A3170" s="147">
        <v>3030</v>
      </c>
      <c r="B3170" s="25">
        <v>43008</v>
      </c>
      <c r="C3170" t="s">
        <v>759</v>
      </c>
      <c r="D3170">
        <v>64</v>
      </c>
      <c r="E3170">
        <v>47</v>
      </c>
      <c r="F3170" t="s">
        <v>291</v>
      </c>
      <c r="G3170">
        <v>521333</v>
      </c>
      <c r="H3170">
        <v>13160</v>
      </c>
      <c r="I3170">
        <v>16.600000000000001</v>
      </c>
      <c r="J3170">
        <v>114.5</v>
      </c>
      <c r="K3170">
        <v>114.5</v>
      </c>
      <c r="L3170">
        <v>13.8</v>
      </c>
      <c r="M3170">
        <v>0.97384721266345486</v>
      </c>
      <c r="N3170">
        <v>1.0182</v>
      </c>
      <c r="O3170">
        <v>1.1265000000000001</v>
      </c>
      <c r="P3170">
        <v>3.387</v>
      </c>
      <c r="Q3170">
        <v>3.7320000000000002</v>
      </c>
      <c r="R3170">
        <v>5.2042999999999999</v>
      </c>
      <c r="S3170">
        <v>1.7310000000000001</v>
      </c>
      <c r="T3170">
        <v>1.724</v>
      </c>
      <c r="U3170">
        <v>1.6819999999999999</v>
      </c>
      <c r="V3170">
        <v>1.6819999999999999</v>
      </c>
      <c r="W3170" t="s">
        <v>148</v>
      </c>
      <c r="X3170" t="s">
        <v>671</v>
      </c>
      <c r="Y3170" t="s">
        <v>89</v>
      </c>
      <c r="Z3170" t="s">
        <v>198</v>
      </c>
    </row>
    <row r="3171" spans="1:26" x14ac:dyDescent="0.25">
      <c r="A3171" s="147">
        <v>3029</v>
      </c>
      <c r="B3171" s="25">
        <v>43008</v>
      </c>
      <c r="C3171" t="s">
        <v>379</v>
      </c>
      <c r="D3171">
        <v>63.3</v>
      </c>
      <c r="E3171">
        <v>50</v>
      </c>
      <c r="F3171" t="s">
        <v>187</v>
      </c>
      <c r="G3171">
        <v>916148</v>
      </c>
      <c r="H3171">
        <v>13160</v>
      </c>
      <c r="I3171">
        <v>34.200000000000003</v>
      </c>
      <c r="J3171">
        <v>78</v>
      </c>
      <c r="K3171">
        <v>78</v>
      </c>
      <c r="L3171">
        <v>32.6</v>
      </c>
      <c r="M3171">
        <v>0.86227909811090797</v>
      </c>
      <c r="N3171">
        <v>5.0231000000000003</v>
      </c>
      <c r="O3171">
        <v>5.0419</v>
      </c>
      <c r="P3171">
        <v>0.42099999999999999</v>
      </c>
      <c r="Q3171">
        <v>0.33200000000000002</v>
      </c>
      <c r="R3171">
        <v>5.2042999999999999</v>
      </c>
      <c r="S3171">
        <v>4.3999999999999997E-2</v>
      </c>
      <c r="T3171">
        <v>3.4000000000000002E-2</v>
      </c>
      <c r="U3171">
        <v>3.4000000000000002E-2</v>
      </c>
      <c r="V3171">
        <v>3.4000000000000002E-2</v>
      </c>
      <c r="W3171" t="s">
        <v>148</v>
      </c>
      <c r="X3171" t="s">
        <v>671</v>
      </c>
      <c r="Y3171" t="s">
        <v>89</v>
      </c>
      <c r="Z3171" t="s">
        <v>207</v>
      </c>
    </row>
    <row r="3172" spans="1:26" x14ac:dyDescent="0.25">
      <c r="A3172" s="147">
        <v>3028</v>
      </c>
      <c r="B3172" s="25">
        <v>43008</v>
      </c>
      <c r="C3172" t="s">
        <v>215</v>
      </c>
      <c r="D3172">
        <v>63.1</v>
      </c>
      <c r="E3172">
        <v>49</v>
      </c>
      <c r="F3172" t="s">
        <v>187</v>
      </c>
      <c r="G3172">
        <v>916148</v>
      </c>
      <c r="H3172">
        <v>13160</v>
      </c>
      <c r="I3172">
        <v>34.200000000000003</v>
      </c>
      <c r="J3172">
        <v>78</v>
      </c>
      <c r="K3172">
        <v>78</v>
      </c>
      <c r="L3172">
        <v>32.6</v>
      </c>
      <c r="M3172">
        <v>0.86227909811090797</v>
      </c>
      <c r="N3172">
        <v>5.0437000000000003</v>
      </c>
      <c r="O3172">
        <v>5.0510999999999999</v>
      </c>
      <c r="P3172">
        <v>0.28499999999999998</v>
      </c>
      <c r="Q3172">
        <v>0.20599999999999999</v>
      </c>
      <c r="R3172">
        <v>5.2042999999999999</v>
      </c>
      <c r="S3172">
        <v>2.9000000000000001E-2</v>
      </c>
      <c r="T3172">
        <v>2.1000000000000001E-2</v>
      </c>
      <c r="U3172">
        <v>2.1999999999999999E-2</v>
      </c>
      <c r="V3172">
        <v>2.1999999999999999E-2</v>
      </c>
      <c r="W3172" t="s">
        <v>148</v>
      </c>
      <c r="X3172" t="s">
        <v>671</v>
      </c>
      <c r="Y3172" t="s">
        <v>89</v>
      </c>
      <c r="Z3172" t="s">
        <v>207</v>
      </c>
    </row>
    <row r="3173" spans="1:26" x14ac:dyDescent="0.25">
      <c r="A3173" s="147">
        <v>3027</v>
      </c>
      <c r="B3173" s="25">
        <v>43008</v>
      </c>
      <c r="C3173" t="s">
        <v>260</v>
      </c>
      <c r="D3173">
        <v>63.1</v>
      </c>
      <c r="E3173">
        <v>49</v>
      </c>
      <c r="F3173" t="s">
        <v>187</v>
      </c>
      <c r="G3173">
        <v>916148</v>
      </c>
      <c r="H3173">
        <v>13160</v>
      </c>
      <c r="I3173">
        <v>34.9</v>
      </c>
      <c r="J3173">
        <v>76</v>
      </c>
      <c r="K3173">
        <v>76</v>
      </c>
      <c r="L3173">
        <v>33.5</v>
      </c>
      <c r="M3173">
        <v>0.85757575757575755</v>
      </c>
      <c r="N3173">
        <v>5.0236000000000001</v>
      </c>
      <c r="O3173">
        <v>5.0381999999999998</v>
      </c>
      <c r="P3173">
        <v>0.24299999999999999</v>
      </c>
      <c r="Q3173">
        <v>0.16800000000000001</v>
      </c>
      <c r="R3173">
        <v>5.2042999999999999</v>
      </c>
      <c r="S3173">
        <v>2.5000000000000001E-2</v>
      </c>
      <c r="T3173">
        <v>1.7000000000000001E-2</v>
      </c>
      <c r="U3173">
        <v>1.7999999999999999E-2</v>
      </c>
      <c r="V3173">
        <v>1.7999999999999999E-2</v>
      </c>
      <c r="W3173" t="s">
        <v>677</v>
      </c>
      <c r="X3173" t="s">
        <v>671</v>
      </c>
      <c r="Y3173" t="s">
        <v>89</v>
      </c>
      <c r="Z3173" t="s">
        <v>207</v>
      </c>
    </row>
    <row r="3174" spans="1:26" x14ac:dyDescent="0.25">
      <c r="A3174" s="147">
        <v>3026</v>
      </c>
      <c r="B3174" s="25">
        <v>43008</v>
      </c>
      <c r="C3174" t="s">
        <v>777</v>
      </c>
      <c r="D3174">
        <v>63.1</v>
      </c>
      <c r="E3174">
        <v>51</v>
      </c>
      <c r="F3174" t="s">
        <v>291</v>
      </c>
      <c r="G3174">
        <v>521333</v>
      </c>
      <c r="H3174">
        <v>13160</v>
      </c>
      <c r="I3174">
        <v>16.600000000000001</v>
      </c>
      <c r="J3174">
        <v>114</v>
      </c>
      <c r="K3174">
        <v>114</v>
      </c>
      <c r="L3174">
        <v>13.8</v>
      </c>
      <c r="M3174">
        <v>0.97384721266345486</v>
      </c>
      <c r="N3174">
        <v>1.0229999999999999</v>
      </c>
      <c r="O3174">
        <v>1.1105</v>
      </c>
      <c r="P3174">
        <v>2.5299999999999998</v>
      </c>
      <c r="Q3174">
        <v>2.7839999999999998</v>
      </c>
      <c r="R3174">
        <v>5.2042999999999999</v>
      </c>
      <c r="S3174">
        <v>1.2869999999999999</v>
      </c>
      <c r="T3174">
        <v>1.3049999999999999</v>
      </c>
      <c r="U3174">
        <v>1.262</v>
      </c>
      <c r="V3174">
        <v>1.262</v>
      </c>
      <c r="W3174" t="s">
        <v>148</v>
      </c>
      <c r="X3174" t="s">
        <v>671</v>
      </c>
      <c r="Y3174" t="s">
        <v>89</v>
      </c>
      <c r="Z3174" t="s">
        <v>198</v>
      </c>
    </row>
    <row r="3175" spans="1:26" x14ac:dyDescent="0.25">
      <c r="A3175" s="147">
        <v>3025</v>
      </c>
      <c r="B3175" s="25">
        <v>43008</v>
      </c>
      <c r="C3175" t="s">
        <v>776</v>
      </c>
      <c r="D3175">
        <v>63.1</v>
      </c>
      <c r="E3175">
        <v>52</v>
      </c>
      <c r="F3175" t="s">
        <v>193</v>
      </c>
      <c r="G3175">
        <v>625212</v>
      </c>
      <c r="H3175">
        <v>13160</v>
      </c>
      <c r="I3175">
        <v>21.5</v>
      </c>
      <c r="J3175">
        <v>88</v>
      </c>
      <c r="K3175">
        <v>88</v>
      </c>
      <c r="L3175">
        <v>19.899999999999999</v>
      </c>
      <c r="M3175">
        <v>0.93461030383091148</v>
      </c>
      <c r="N3175">
        <v>5.0712000000000002</v>
      </c>
      <c r="O3175">
        <v>5.1024000000000003</v>
      </c>
      <c r="P3175">
        <v>0.92400000000000004</v>
      </c>
      <c r="Q3175">
        <v>0.79300000000000004</v>
      </c>
      <c r="R3175">
        <v>5.2042999999999999</v>
      </c>
      <c r="S3175">
        <v>9.5000000000000001E-2</v>
      </c>
      <c r="T3175">
        <v>8.1000000000000003E-2</v>
      </c>
      <c r="U3175">
        <v>8.2000000000000003E-2</v>
      </c>
      <c r="V3175">
        <v>8.2000000000000003E-2</v>
      </c>
      <c r="W3175" t="s">
        <v>148</v>
      </c>
      <c r="X3175" t="s">
        <v>671</v>
      </c>
      <c r="Y3175" t="s">
        <v>89</v>
      </c>
      <c r="Z3175" t="s">
        <v>198</v>
      </c>
    </row>
    <row r="3176" spans="1:26" x14ac:dyDescent="0.25">
      <c r="A3176" s="147">
        <v>3024</v>
      </c>
      <c r="B3176" s="25">
        <v>43008</v>
      </c>
      <c r="C3176" t="s">
        <v>462</v>
      </c>
      <c r="D3176">
        <v>62.8</v>
      </c>
      <c r="E3176">
        <v>48</v>
      </c>
      <c r="F3176" t="s">
        <v>187</v>
      </c>
      <c r="G3176">
        <v>916148</v>
      </c>
      <c r="H3176">
        <v>13160</v>
      </c>
      <c r="I3176">
        <v>34.299999999999997</v>
      </c>
      <c r="J3176">
        <v>77</v>
      </c>
      <c r="K3176">
        <v>77</v>
      </c>
      <c r="L3176">
        <v>32.799999999999997</v>
      </c>
      <c r="M3176">
        <v>0.86122945830797315</v>
      </c>
      <c r="N3176">
        <v>5.0239000000000003</v>
      </c>
      <c r="O3176">
        <v>5.0671999999999997</v>
      </c>
      <c r="P3176">
        <v>0.46300000000000002</v>
      </c>
      <c r="Q3176">
        <v>0.442</v>
      </c>
      <c r="R3176">
        <v>5.2042999999999999</v>
      </c>
      <c r="S3176">
        <v>4.8000000000000001E-2</v>
      </c>
      <c r="T3176">
        <v>4.4999999999999998E-2</v>
      </c>
      <c r="U3176">
        <v>0.04</v>
      </c>
      <c r="V3176">
        <v>0.04</v>
      </c>
      <c r="W3176" t="s">
        <v>677</v>
      </c>
      <c r="X3176" t="s">
        <v>671</v>
      </c>
      <c r="Y3176" t="s">
        <v>89</v>
      </c>
      <c r="Z3176" t="s">
        <v>207</v>
      </c>
    </row>
    <row r="3177" spans="1:26" x14ac:dyDescent="0.25">
      <c r="A3177" s="147">
        <v>3023</v>
      </c>
      <c r="B3177" s="25">
        <v>43008</v>
      </c>
      <c r="C3177" t="s">
        <v>226</v>
      </c>
      <c r="D3177">
        <v>63.1</v>
      </c>
      <c r="E3177">
        <v>51</v>
      </c>
      <c r="F3177" t="s">
        <v>193</v>
      </c>
      <c r="G3177">
        <v>625212</v>
      </c>
      <c r="H3177">
        <v>13160</v>
      </c>
      <c r="I3177">
        <v>21.5</v>
      </c>
      <c r="J3177">
        <v>89</v>
      </c>
      <c r="K3177">
        <v>89</v>
      </c>
      <c r="L3177">
        <v>19.8</v>
      </c>
      <c r="M3177">
        <v>0.93522802379378711</v>
      </c>
      <c r="N3177">
        <v>5.1022999999999996</v>
      </c>
      <c r="O3177">
        <v>5.0231000000000003</v>
      </c>
      <c r="P3177">
        <v>0.78200000000000003</v>
      </c>
      <c r="Q3177">
        <v>0.70099999999999996</v>
      </c>
      <c r="R3177">
        <v>5.2042999999999999</v>
      </c>
      <c r="S3177">
        <v>0.08</v>
      </c>
      <c r="T3177">
        <v>7.2999999999999995E-2</v>
      </c>
      <c r="U3177">
        <v>7.1999999999999995E-2</v>
      </c>
      <c r="V3177">
        <v>7.1999999999999995E-2</v>
      </c>
      <c r="W3177" t="s">
        <v>148</v>
      </c>
      <c r="X3177" t="s">
        <v>671</v>
      </c>
      <c r="Y3177" t="s">
        <v>89</v>
      </c>
      <c r="Z3177" t="s">
        <v>198</v>
      </c>
    </row>
    <row r="3178" spans="1:26" x14ac:dyDescent="0.25">
      <c r="A3178" s="147">
        <v>3022</v>
      </c>
      <c r="B3178" s="25">
        <v>43008</v>
      </c>
      <c r="C3178" t="s">
        <v>239</v>
      </c>
      <c r="D3178">
        <v>63</v>
      </c>
      <c r="E3178">
        <v>53</v>
      </c>
      <c r="F3178" t="s">
        <v>187</v>
      </c>
      <c r="G3178">
        <v>916148</v>
      </c>
      <c r="H3178">
        <v>13160</v>
      </c>
      <c r="I3178">
        <v>34.799999999999997</v>
      </c>
      <c r="J3178">
        <v>78</v>
      </c>
      <c r="K3178">
        <v>78</v>
      </c>
      <c r="L3178">
        <v>33.200000000000003</v>
      </c>
      <c r="M3178">
        <v>0.85913782635094116</v>
      </c>
      <c r="N3178">
        <v>5.0231000000000003</v>
      </c>
      <c r="O3178">
        <v>5.0518000000000001</v>
      </c>
      <c r="P3178">
        <v>0.35199999999999998</v>
      </c>
      <c r="Q3178">
        <v>0.27600000000000002</v>
      </c>
      <c r="R3178">
        <v>5.2042999999999999</v>
      </c>
      <c r="S3178">
        <v>3.5999999999999997E-2</v>
      </c>
      <c r="T3178">
        <v>2.8000000000000001E-2</v>
      </c>
      <c r="U3178">
        <v>2.7E-2</v>
      </c>
      <c r="V3178">
        <v>2.7E-2</v>
      </c>
      <c r="W3178" t="s">
        <v>148</v>
      </c>
      <c r="X3178" t="s">
        <v>671</v>
      </c>
      <c r="Y3178" t="s">
        <v>89</v>
      </c>
      <c r="Z3178" t="s">
        <v>207</v>
      </c>
    </row>
    <row r="3179" spans="1:26" x14ac:dyDescent="0.25">
      <c r="A3179" s="147">
        <v>3021</v>
      </c>
      <c r="B3179" s="25">
        <v>43008</v>
      </c>
      <c r="C3179" t="s">
        <v>591</v>
      </c>
      <c r="D3179">
        <v>62.8</v>
      </c>
      <c r="E3179">
        <v>53</v>
      </c>
      <c r="F3179" t="s">
        <v>193</v>
      </c>
      <c r="G3179">
        <v>625212</v>
      </c>
      <c r="H3179">
        <v>13160</v>
      </c>
      <c r="I3179">
        <v>21.4</v>
      </c>
      <c r="J3179">
        <v>89</v>
      </c>
      <c r="K3179">
        <v>89</v>
      </c>
      <c r="L3179">
        <v>19.7</v>
      </c>
      <c r="M3179">
        <v>0.93584656084656093</v>
      </c>
      <c r="N3179">
        <v>5.0921000000000003</v>
      </c>
      <c r="O3179">
        <v>5.0320999999999998</v>
      </c>
      <c r="P3179">
        <v>0.72399999999999998</v>
      </c>
      <c r="Q3179">
        <v>0.68899999999999995</v>
      </c>
      <c r="R3179">
        <v>5.2042999999999999</v>
      </c>
      <c r="S3179">
        <v>7.3999999999999996E-2</v>
      </c>
      <c r="T3179">
        <v>7.0999999999999994E-2</v>
      </c>
      <c r="U3179">
        <v>6.8000000000000005E-2</v>
      </c>
      <c r="V3179">
        <v>6.8000000000000005E-2</v>
      </c>
      <c r="W3179" t="s">
        <v>677</v>
      </c>
      <c r="X3179" t="s">
        <v>671</v>
      </c>
      <c r="Y3179" t="s">
        <v>89</v>
      </c>
      <c r="Z3179" t="s">
        <v>198</v>
      </c>
    </row>
    <row r="3180" spans="1:26" x14ac:dyDescent="0.25">
      <c r="A3180" s="147">
        <v>3020</v>
      </c>
      <c r="B3180" s="25">
        <v>43008</v>
      </c>
      <c r="C3180" t="s">
        <v>375</v>
      </c>
      <c r="D3180">
        <v>63</v>
      </c>
      <c r="E3180">
        <v>60</v>
      </c>
      <c r="F3180" t="s">
        <v>291</v>
      </c>
      <c r="G3180">
        <v>521333</v>
      </c>
      <c r="H3180">
        <v>13160</v>
      </c>
      <c r="I3180">
        <v>16.600000000000001</v>
      </c>
      <c r="J3180">
        <v>114</v>
      </c>
      <c r="K3180">
        <v>114</v>
      </c>
      <c r="L3180">
        <v>13.8</v>
      </c>
      <c r="M3180">
        <v>0.97384721266345486</v>
      </c>
      <c r="N3180">
        <v>1.0933999999999999</v>
      </c>
      <c r="O3180">
        <v>1.1120000000000001</v>
      </c>
      <c r="P3180">
        <v>2.9969999999999999</v>
      </c>
      <c r="Q3180">
        <v>3.0230000000000001</v>
      </c>
      <c r="R3180">
        <v>5.2042999999999999</v>
      </c>
      <c r="S3180">
        <v>1.4259999999999999</v>
      </c>
      <c r="T3180">
        <v>1.415</v>
      </c>
      <c r="U3180">
        <v>1.383</v>
      </c>
      <c r="V3180">
        <v>1.383</v>
      </c>
      <c r="W3180" t="s">
        <v>677</v>
      </c>
      <c r="X3180" t="s">
        <v>671</v>
      </c>
      <c r="Y3180" t="s">
        <v>89</v>
      </c>
      <c r="Z3180" t="s">
        <v>198</v>
      </c>
    </row>
    <row r="3181" spans="1:26" x14ac:dyDescent="0.25">
      <c r="A3181" s="147">
        <v>3019</v>
      </c>
      <c r="B3181" s="25">
        <v>43007</v>
      </c>
      <c r="C3181" t="s">
        <v>775</v>
      </c>
      <c r="D3181">
        <v>66.900000000000006</v>
      </c>
      <c r="E3181">
        <v>52</v>
      </c>
      <c r="F3181" t="s">
        <v>291</v>
      </c>
      <c r="G3181">
        <v>521333</v>
      </c>
      <c r="H3181">
        <v>13160</v>
      </c>
      <c r="I3181">
        <v>16.7</v>
      </c>
      <c r="J3181">
        <v>115</v>
      </c>
      <c r="K3181">
        <v>115</v>
      </c>
      <c r="L3181">
        <v>13.8</v>
      </c>
      <c r="M3181">
        <v>0.97384721266345486</v>
      </c>
      <c r="N3181">
        <v>1.0345</v>
      </c>
      <c r="O3181">
        <v>1.0978000000000001</v>
      </c>
      <c r="P3181">
        <v>2.9420000000000002</v>
      </c>
      <c r="Q3181">
        <v>3.0939999999999999</v>
      </c>
      <c r="R3181">
        <v>5.0993000000000004</v>
      </c>
      <c r="S3181">
        <v>1.45</v>
      </c>
      <c r="T3181">
        <v>1.4370000000000001</v>
      </c>
      <c r="U3181">
        <v>1.4059999999999999</v>
      </c>
      <c r="V3181">
        <v>1.4059999999999999</v>
      </c>
      <c r="W3181" t="s">
        <v>148</v>
      </c>
      <c r="X3181" t="s">
        <v>671</v>
      </c>
      <c r="Y3181" t="s">
        <v>89</v>
      </c>
      <c r="Z3181" t="s">
        <v>198</v>
      </c>
    </row>
    <row r="3182" spans="1:26" x14ac:dyDescent="0.25">
      <c r="A3182" s="147">
        <v>3018</v>
      </c>
      <c r="B3182" s="25">
        <v>43007</v>
      </c>
      <c r="C3182" t="s">
        <v>525</v>
      </c>
      <c r="D3182">
        <v>66.900000000000006</v>
      </c>
      <c r="E3182">
        <v>54</v>
      </c>
      <c r="F3182" t="s">
        <v>193</v>
      </c>
      <c r="G3182">
        <v>625212</v>
      </c>
      <c r="H3182">
        <v>13160</v>
      </c>
      <c r="I3182">
        <v>21.4</v>
      </c>
      <c r="J3182">
        <v>88</v>
      </c>
      <c r="K3182">
        <v>88</v>
      </c>
      <c r="L3182">
        <v>19.8</v>
      </c>
      <c r="M3182">
        <v>0.93522802379378711</v>
      </c>
      <c r="N3182">
        <v>5.0212000000000003</v>
      </c>
      <c r="O3182">
        <v>5.0452000000000004</v>
      </c>
      <c r="P3182">
        <v>0.442</v>
      </c>
      <c r="Q3182">
        <v>0.38200000000000001</v>
      </c>
      <c r="R3182">
        <v>5.0993000000000004</v>
      </c>
      <c r="S3182">
        <v>4.4999999999999998E-2</v>
      </c>
      <c r="T3182">
        <v>3.9E-2</v>
      </c>
      <c r="U3182">
        <v>3.9E-2</v>
      </c>
      <c r="V3182">
        <v>3.9E-2</v>
      </c>
      <c r="W3182" t="s">
        <v>677</v>
      </c>
      <c r="X3182" t="s">
        <v>671</v>
      </c>
      <c r="Y3182" t="s">
        <v>89</v>
      </c>
      <c r="Z3182" t="s">
        <v>198</v>
      </c>
    </row>
    <row r="3183" spans="1:26" x14ac:dyDescent="0.25">
      <c r="A3183" s="147">
        <v>3017</v>
      </c>
      <c r="B3183" s="25">
        <v>43007</v>
      </c>
      <c r="C3183" t="s">
        <v>769</v>
      </c>
      <c r="D3183">
        <v>66.400000000000006</v>
      </c>
      <c r="E3183">
        <v>48</v>
      </c>
      <c r="F3183" t="s">
        <v>291</v>
      </c>
      <c r="G3183">
        <v>521333</v>
      </c>
      <c r="H3183">
        <v>13160</v>
      </c>
      <c r="I3183">
        <v>16.600000000000001</v>
      </c>
      <c r="J3183">
        <v>114</v>
      </c>
      <c r="K3183">
        <v>114</v>
      </c>
      <c r="L3183">
        <v>13.8</v>
      </c>
      <c r="M3183">
        <v>0.97384721266345486</v>
      </c>
      <c r="N3183">
        <v>1.0931999999999999</v>
      </c>
      <c r="O3183">
        <v>1.1155999999999999</v>
      </c>
      <c r="P3183">
        <v>2.9929999999999999</v>
      </c>
      <c r="Q3183">
        <v>2.9820000000000002</v>
      </c>
      <c r="R3183">
        <v>5.0993000000000004</v>
      </c>
      <c r="S3183">
        <v>1.3959999999999999</v>
      </c>
      <c r="T3183">
        <v>1.363</v>
      </c>
      <c r="U3183">
        <v>1.343</v>
      </c>
      <c r="V3183">
        <v>1.343</v>
      </c>
      <c r="W3183" t="s">
        <v>148</v>
      </c>
      <c r="X3183" t="s">
        <v>671</v>
      </c>
      <c r="Y3183" t="s">
        <v>89</v>
      </c>
      <c r="Z3183" t="s">
        <v>198</v>
      </c>
    </row>
    <row r="3184" spans="1:26" x14ac:dyDescent="0.25">
      <c r="A3184" s="147">
        <v>3016</v>
      </c>
      <c r="B3184" s="25">
        <v>43007</v>
      </c>
      <c r="C3184" t="s">
        <v>341</v>
      </c>
      <c r="D3184">
        <v>68.400000000000006</v>
      </c>
      <c r="E3184">
        <v>50</v>
      </c>
      <c r="F3184" t="s">
        <v>291</v>
      </c>
      <c r="G3184">
        <v>521333</v>
      </c>
      <c r="H3184">
        <v>13160</v>
      </c>
      <c r="I3184">
        <v>16.7</v>
      </c>
      <c r="J3184">
        <v>115</v>
      </c>
      <c r="K3184">
        <v>115</v>
      </c>
      <c r="L3184">
        <v>13.8</v>
      </c>
      <c r="M3184">
        <v>0.97384721266345486</v>
      </c>
      <c r="N3184">
        <v>1.1342000000000001</v>
      </c>
      <c r="O3184">
        <v>1.0953999999999999</v>
      </c>
      <c r="P3184">
        <v>4.3239999999999998</v>
      </c>
      <c r="Q3184">
        <v>4.2530000000000001</v>
      </c>
      <c r="R3184">
        <v>5.0993000000000004</v>
      </c>
      <c r="S3184">
        <v>1.944</v>
      </c>
      <c r="T3184">
        <v>1.98</v>
      </c>
      <c r="U3184">
        <v>1.911</v>
      </c>
      <c r="V3184">
        <v>1.911</v>
      </c>
      <c r="W3184" t="s">
        <v>148</v>
      </c>
      <c r="X3184" t="s">
        <v>671</v>
      </c>
      <c r="Y3184" t="s">
        <v>89</v>
      </c>
      <c r="Z3184" t="s">
        <v>198</v>
      </c>
    </row>
    <row r="3185" spans="1:26" x14ac:dyDescent="0.25">
      <c r="A3185" s="147">
        <v>3015</v>
      </c>
      <c r="B3185" s="25">
        <v>43007</v>
      </c>
      <c r="C3185" t="s">
        <v>774</v>
      </c>
      <c r="D3185">
        <v>68.7</v>
      </c>
      <c r="E3185">
        <v>54</v>
      </c>
      <c r="F3185" t="s">
        <v>291</v>
      </c>
      <c r="G3185">
        <v>521333</v>
      </c>
      <c r="H3185">
        <v>13160</v>
      </c>
      <c r="I3185">
        <v>16.600000000000001</v>
      </c>
      <c r="J3185">
        <v>114</v>
      </c>
      <c r="K3185">
        <v>114</v>
      </c>
      <c r="L3185">
        <v>13.8</v>
      </c>
      <c r="M3185">
        <v>0.97384721266345486</v>
      </c>
      <c r="N3185">
        <v>1.1203000000000001</v>
      </c>
      <c r="O3185">
        <v>1.1077999999999999</v>
      </c>
      <c r="P3185">
        <v>3.323</v>
      </c>
      <c r="Q3185">
        <v>3.302</v>
      </c>
      <c r="R3185">
        <v>5.0993000000000004</v>
      </c>
      <c r="S3185">
        <v>1.5129999999999999</v>
      </c>
      <c r="T3185">
        <v>1.52</v>
      </c>
      <c r="U3185">
        <v>1.4770000000000001</v>
      </c>
      <c r="V3185">
        <v>1.4770000000000001</v>
      </c>
      <c r="W3185" t="s">
        <v>148</v>
      </c>
      <c r="X3185" t="s">
        <v>671</v>
      </c>
      <c r="Y3185" t="s">
        <v>89</v>
      </c>
      <c r="Z3185" t="s">
        <v>198</v>
      </c>
    </row>
    <row r="3186" spans="1:26" x14ac:dyDescent="0.25">
      <c r="A3186" s="147">
        <v>3014</v>
      </c>
      <c r="B3186" s="25">
        <v>43007</v>
      </c>
      <c r="C3186" t="s">
        <v>773</v>
      </c>
      <c r="D3186">
        <v>68</v>
      </c>
      <c r="E3186">
        <v>51</v>
      </c>
      <c r="F3186" t="s">
        <v>291</v>
      </c>
      <c r="G3186">
        <v>521333</v>
      </c>
      <c r="H3186">
        <v>13160</v>
      </c>
      <c r="I3186">
        <v>16.600000000000001</v>
      </c>
      <c r="J3186">
        <v>115</v>
      </c>
      <c r="K3186">
        <v>115</v>
      </c>
      <c r="L3186">
        <v>13.8</v>
      </c>
      <c r="M3186">
        <v>0.97384721266345486</v>
      </c>
      <c r="N3186">
        <v>1.0975999999999999</v>
      </c>
      <c r="O3186">
        <v>1.1259999999999999</v>
      </c>
      <c r="P3186">
        <v>3.411</v>
      </c>
      <c r="Q3186">
        <v>3.4260000000000002</v>
      </c>
      <c r="R3186">
        <v>5.0993000000000004</v>
      </c>
      <c r="S3186">
        <v>1.585</v>
      </c>
      <c r="T3186">
        <v>1.552</v>
      </c>
      <c r="U3186">
        <v>1.5269999999999999</v>
      </c>
      <c r="V3186">
        <v>1.5269999999999999</v>
      </c>
      <c r="W3186" t="s">
        <v>148</v>
      </c>
      <c r="X3186" t="s">
        <v>671</v>
      </c>
      <c r="Y3186" t="s">
        <v>89</v>
      </c>
      <c r="Z3186" t="s">
        <v>198</v>
      </c>
    </row>
    <row r="3187" spans="1:26" x14ac:dyDescent="0.25">
      <c r="A3187" s="147">
        <v>3013</v>
      </c>
      <c r="B3187" s="25">
        <v>43007</v>
      </c>
      <c r="C3187" t="s">
        <v>372</v>
      </c>
      <c r="D3187">
        <v>66.400000000000006</v>
      </c>
      <c r="E3187">
        <v>50</v>
      </c>
      <c r="F3187" t="s">
        <v>187</v>
      </c>
      <c r="G3187">
        <v>916148</v>
      </c>
      <c r="H3187">
        <v>13160</v>
      </c>
      <c r="I3187">
        <v>35.5</v>
      </c>
      <c r="J3187">
        <v>84</v>
      </c>
      <c r="K3187">
        <v>84</v>
      </c>
      <c r="L3187">
        <v>33.4</v>
      </c>
      <c r="M3187">
        <v>0.85809581564584592</v>
      </c>
      <c r="N3187">
        <v>5.0342000000000002</v>
      </c>
      <c r="O3187">
        <v>5.0861000000000001</v>
      </c>
      <c r="P3187">
        <v>0.27300000000000002</v>
      </c>
      <c r="Q3187">
        <v>0.22600000000000001</v>
      </c>
      <c r="R3187">
        <v>5.0993000000000004</v>
      </c>
      <c r="S3187">
        <v>2.8000000000000001E-2</v>
      </c>
      <c r="T3187">
        <v>2.3E-2</v>
      </c>
      <c r="U3187">
        <v>2.1999999999999999E-2</v>
      </c>
      <c r="V3187">
        <v>2.1999999999999999E-2</v>
      </c>
      <c r="W3187" t="s">
        <v>148</v>
      </c>
      <c r="X3187" t="s">
        <v>671</v>
      </c>
      <c r="Y3187" t="s">
        <v>89</v>
      </c>
      <c r="Z3187" t="s">
        <v>207</v>
      </c>
    </row>
    <row r="3188" spans="1:26" x14ac:dyDescent="0.25">
      <c r="A3188" s="147">
        <v>3012</v>
      </c>
      <c r="B3188" s="25">
        <v>43007</v>
      </c>
      <c r="C3188" t="s">
        <v>772</v>
      </c>
      <c r="D3188">
        <v>64.599999999999994</v>
      </c>
      <c r="E3188">
        <v>50</v>
      </c>
      <c r="F3188" t="s">
        <v>291</v>
      </c>
      <c r="G3188">
        <v>521333</v>
      </c>
      <c r="H3188">
        <v>13160</v>
      </c>
      <c r="I3188">
        <v>16.600000000000001</v>
      </c>
      <c r="J3188">
        <v>114.5</v>
      </c>
      <c r="K3188">
        <v>114.5</v>
      </c>
      <c r="L3188">
        <v>13.8</v>
      </c>
      <c r="M3188">
        <v>0.97384721266345486</v>
      </c>
      <c r="N3188">
        <v>1.0542</v>
      </c>
      <c r="O3188">
        <v>1.0851999999999999</v>
      </c>
      <c r="P3188">
        <v>3.456</v>
      </c>
      <c r="Q3188">
        <v>3.532</v>
      </c>
      <c r="R3188">
        <v>5.0993000000000004</v>
      </c>
      <c r="S3188">
        <v>1.6719999999999999</v>
      </c>
      <c r="T3188">
        <v>1.66</v>
      </c>
      <c r="U3188">
        <v>1.6220000000000001</v>
      </c>
      <c r="V3188">
        <v>1.6220000000000001</v>
      </c>
      <c r="W3188" t="s">
        <v>148</v>
      </c>
      <c r="X3188" t="s">
        <v>671</v>
      </c>
      <c r="Y3188" t="s">
        <v>89</v>
      </c>
      <c r="Z3188" t="s">
        <v>198</v>
      </c>
    </row>
    <row r="3189" spans="1:26" x14ac:dyDescent="0.25">
      <c r="A3189" s="147">
        <v>3011</v>
      </c>
      <c r="B3189" s="25">
        <v>43007</v>
      </c>
      <c r="C3189" t="s">
        <v>256</v>
      </c>
      <c r="D3189">
        <v>64.599999999999994</v>
      </c>
      <c r="E3189">
        <v>50</v>
      </c>
      <c r="F3189" t="s">
        <v>193</v>
      </c>
      <c r="G3189">
        <v>625212</v>
      </c>
      <c r="H3189">
        <v>13160</v>
      </c>
      <c r="I3189">
        <v>23.2</v>
      </c>
      <c r="J3189">
        <v>89</v>
      </c>
      <c r="K3189">
        <v>89</v>
      </c>
      <c r="L3189">
        <v>21.5</v>
      </c>
      <c r="M3189">
        <v>0.92483660130718959</v>
      </c>
      <c r="N3189">
        <v>5.0233999999999996</v>
      </c>
      <c r="O3189">
        <v>5.1092000000000004</v>
      </c>
      <c r="P3189">
        <v>0.45200000000000001</v>
      </c>
      <c r="Q3189">
        <v>0.38900000000000001</v>
      </c>
      <c r="R3189">
        <v>5.0993000000000004</v>
      </c>
      <c r="S3189">
        <v>4.5999999999999999E-2</v>
      </c>
      <c r="T3189">
        <v>3.9E-2</v>
      </c>
      <c r="U3189">
        <v>3.9E-2</v>
      </c>
      <c r="V3189">
        <v>3.9E-2</v>
      </c>
      <c r="W3189" t="s">
        <v>148</v>
      </c>
      <c r="X3189" t="s">
        <v>671</v>
      </c>
      <c r="Y3189" t="s">
        <v>89</v>
      </c>
      <c r="Z3189" t="s">
        <v>198</v>
      </c>
    </row>
    <row r="3190" spans="1:26" x14ac:dyDescent="0.25">
      <c r="A3190" s="147">
        <v>3010</v>
      </c>
      <c r="B3190" s="25">
        <v>43007</v>
      </c>
      <c r="C3190" t="s">
        <v>219</v>
      </c>
      <c r="D3190">
        <v>64.400000000000006</v>
      </c>
      <c r="E3190">
        <v>51</v>
      </c>
      <c r="F3190" t="s">
        <v>193</v>
      </c>
      <c r="G3190">
        <v>625212</v>
      </c>
      <c r="H3190">
        <v>13160</v>
      </c>
      <c r="I3190">
        <v>21.5</v>
      </c>
      <c r="J3190">
        <v>88</v>
      </c>
      <c r="K3190">
        <v>88</v>
      </c>
      <c r="L3190">
        <v>19.899999999999999</v>
      </c>
      <c r="M3190">
        <v>0.93461030383091148</v>
      </c>
      <c r="N3190">
        <v>5.0231000000000003</v>
      </c>
      <c r="O3190">
        <v>5.0921000000000003</v>
      </c>
      <c r="P3190">
        <v>0.372</v>
      </c>
      <c r="Q3190">
        <v>0.30099999999999999</v>
      </c>
      <c r="R3190">
        <v>5.0993000000000004</v>
      </c>
      <c r="S3190">
        <v>3.7999999999999999E-2</v>
      </c>
      <c r="T3190">
        <v>0.03</v>
      </c>
      <c r="U3190">
        <v>3.2000000000000001E-2</v>
      </c>
      <c r="V3190">
        <v>3.2000000000000001E-2</v>
      </c>
      <c r="W3190" t="s">
        <v>148</v>
      </c>
      <c r="X3190" t="s">
        <v>671</v>
      </c>
      <c r="Y3190" t="s">
        <v>89</v>
      </c>
      <c r="Z3190" t="s">
        <v>198</v>
      </c>
    </row>
    <row r="3191" spans="1:26" x14ac:dyDescent="0.25">
      <c r="A3191" s="147">
        <v>3009</v>
      </c>
      <c r="B3191" s="25">
        <v>43007</v>
      </c>
      <c r="C3191" t="s">
        <v>413</v>
      </c>
      <c r="D3191">
        <v>64.599999999999994</v>
      </c>
      <c r="E3191">
        <v>56</v>
      </c>
      <c r="F3191" t="s">
        <v>193</v>
      </c>
      <c r="G3191">
        <v>625212</v>
      </c>
      <c r="H3191">
        <v>13160</v>
      </c>
      <c r="I3191">
        <v>21.7</v>
      </c>
      <c r="J3191">
        <v>88</v>
      </c>
      <c r="K3191">
        <v>88</v>
      </c>
      <c r="L3191">
        <v>20.100000000000001</v>
      </c>
      <c r="M3191">
        <v>0.9333773087071241</v>
      </c>
      <c r="N3191">
        <v>5.0921000000000003</v>
      </c>
      <c r="O3191">
        <v>4.9833999999999996</v>
      </c>
      <c r="P3191">
        <v>0.32700000000000001</v>
      </c>
      <c r="Q3191">
        <v>0.27800000000000002</v>
      </c>
      <c r="R3191">
        <v>5.0993000000000004</v>
      </c>
      <c r="S3191">
        <v>3.3000000000000002E-2</v>
      </c>
      <c r="T3191">
        <v>2.8000000000000001E-2</v>
      </c>
      <c r="U3191">
        <v>2.8000000000000001E-2</v>
      </c>
      <c r="V3191">
        <v>2.8000000000000001E-2</v>
      </c>
      <c r="W3191" t="s">
        <v>148</v>
      </c>
      <c r="X3191" t="s">
        <v>671</v>
      </c>
      <c r="Y3191" t="s">
        <v>89</v>
      </c>
      <c r="Z3191" t="s">
        <v>198</v>
      </c>
    </row>
    <row r="3192" spans="1:26" x14ac:dyDescent="0.25">
      <c r="A3192" s="147">
        <v>3008</v>
      </c>
      <c r="B3192" s="25">
        <v>43007</v>
      </c>
      <c r="C3192" t="s">
        <v>728</v>
      </c>
      <c r="D3192">
        <v>64.599999999999994</v>
      </c>
      <c r="E3192">
        <v>64</v>
      </c>
      <c r="F3192" t="s">
        <v>291</v>
      </c>
      <c r="G3192">
        <v>521333</v>
      </c>
      <c r="H3192">
        <v>13160</v>
      </c>
      <c r="I3192">
        <v>16.7</v>
      </c>
      <c r="J3192">
        <v>115</v>
      </c>
      <c r="K3192">
        <v>115</v>
      </c>
      <c r="L3192">
        <v>13.8</v>
      </c>
      <c r="M3192">
        <v>0.97384721266345486</v>
      </c>
      <c r="N3192">
        <v>1.1761999999999999</v>
      </c>
      <c r="O3192">
        <v>1.1027</v>
      </c>
      <c r="P3192">
        <v>3.4209999999999998</v>
      </c>
      <c r="Q3192">
        <v>3.234</v>
      </c>
      <c r="R3192">
        <v>5.0993000000000004</v>
      </c>
      <c r="S3192">
        <v>1.4830000000000001</v>
      </c>
      <c r="T3192">
        <v>1.496</v>
      </c>
      <c r="U3192">
        <v>1.4510000000000001</v>
      </c>
      <c r="V3192">
        <v>1.4510000000000001</v>
      </c>
      <c r="W3192" t="s">
        <v>148</v>
      </c>
      <c r="X3192" t="s">
        <v>671</v>
      </c>
      <c r="Y3192" t="s">
        <v>89</v>
      </c>
      <c r="Z3192" t="s">
        <v>198</v>
      </c>
    </row>
    <row r="3193" spans="1:26" x14ac:dyDescent="0.25">
      <c r="A3193" s="147">
        <v>3007</v>
      </c>
      <c r="B3193" s="25">
        <v>43007</v>
      </c>
      <c r="C3193" t="s">
        <v>771</v>
      </c>
      <c r="D3193">
        <v>63.3</v>
      </c>
      <c r="E3193">
        <v>53</v>
      </c>
      <c r="F3193" t="s">
        <v>291</v>
      </c>
      <c r="G3193">
        <v>521333</v>
      </c>
      <c r="H3193">
        <v>13160</v>
      </c>
      <c r="I3193">
        <v>16.600000000000001</v>
      </c>
      <c r="J3193">
        <v>114</v>
      </c>
      <c r="K3193">
        <v>114</v>
      </c>
      <c r="L3193">
        <v>13.8</v>
      </c>
      <c r="M3193">
        <v>0.97384721266345486</v>
      </c>
      <c r="N3193">
        <v>1.1254</v>
      </c>
      <c r="O3193">
        <v>1.1023000000000001</v>
      </c>
      <c r="P3193">
        <v>2.702</v>
      </c>
      <c r="Q3193">
        <v>2.653</v>
      </c>
      <c r="R3193">
        <v>5.0993000000000004</v>
      </c>
      <c r="S3193">
        <v>1.224</v>
      </c>
      <c r="T3193">
        <v>1.2270000000000001</v>
      </c>
      <c r="U3193">
        <v>1.1930000000000001</v>
      </c>
      <c r="V3193">
        <v>1.1930000000000001</v>
      </c>
      <c r="W3193" t="s">
        <v>148</v>
      </c>
      <c r="X3193" t="s">
        <v>671</v>
      </c>
      <c r="Y3193" t="s">
        <v>89</v>
      </c>
      <c r="Z3193" t="s">
        <v>198</v>
      </c>
    </row>
    <row r="3194" spans="1:26" x14ac:dyDescent="0.25">
      <c r="A3194" s="147">
        <v>3006</v>
      </c>
      <c r="B3194" s="25">
        <v>43006</v>
      </c>
      <c r="C3194" t="s">
        <v>769</v>
      </c>
      <c r="D3194">
        <v>69.099999999999994</v>
      </c>
      <c r="E3194">
        <v>50</v>
      </c>
      <c r="F3194" t="s">
        <v>291</v>
      </c>
      <c r="G3194">
        <v>521333</v>
      </c>
      <c r="H3194">
        <v>13160</v>
      </c>
      <c r="I3194">
        <v>16.7</v>
      </c>
      <c r="J3194">
        <v>115</v>
      </c>
      <c r="K3194">
        <v>115</v>
      </c>
      <c r="L3194">
        <v>13.8</v>
      </c>
      <c r="M3194">
        <v>0.97384721266345486</v>
      </c>
      <c r="N3194">
        <v>1.0931999999999999</v>
      </c>
      <c r="O3194">
        <v>1.1177999999999999</v>
      </c>
      <c r="P3194">
        <v>3.593</v>
      </c>
      <c r="Q3194">
        <v>3.6640000000000001</v>
      </c>
      <c r="R3194">
        <v>5.1881000000000004</v>
      </c>
      <c r="S3194">
        <v>1.7050000000000001</v>
      </c>
      <c r="T3194">
        <v>1.7010000000000001</v>
      </c>
      <c r="U3194">
        <v>1.6579999999999999</v>
      </c>
      <c r="V3194">
        <v>1.6579999999999999</v>
      </c>
      <c r="W3194" t="s">
        <v>148</v>
      </c>
      <c r="X3194" t="s">
        <v>671</v>
      </c>
      <c r="Y3194" t="s">
        <v>89</v>
      </c>
      <c r="Z3194" t="s">
        <v>198</v>
      </c>
    </row>
    <row r="3195" spans="1:26" x14ac:dyDescent="0.25">
      <c r="A3195" s="147">
        <v>3005</v>
      </c>
      <c r="B3195" s="25">
        <v>43006</v>
      </c>
      <c r="C3195" t="s">
        <v>768</v>
      </c>
      <c r="D3195">
        <v>70</v>
      </c>
      <c r="E3195">
        <v>45</v>
      </c>
      <c r="F3195" t="s">
        <v>291</v>
      </c>
      <c r="G3195">
        <v>521333</v>
      </c>
      <c r="H3195">
        <v>13160</v>
      </c>
      <c r="I3195">
        <v>16.600000000000001</v>
      </c>
      <c r="J3195">
        <v>115</v>
      </c>
      <c r="K3195">
        <v>115</v>
      </c>
      <c r="L3195">
        <v>13.8</v>
      </c>
      <c r="M3195">
        <v>0.97384721266345486</v>
      </c>
      <c r="N3195">
        <v>1.1890000000000001</v>
      </c>
      <c r="O3195">
        <v>1.0962000000000001</v>
      </c>
      <c r="P3195">
        <v>3.8319999999999999</v>
      </c>
      <c r="Q3195">
        <v>3.5139999999999998</v>
      </c>
      <c r="R3195">
        <v>5.1881000000000004</v>
      </c>
      <c r="S3195">
        <v>1.6719999999999999</v>
      </c>
      <c r="T3195">
        <v>1.663</v>
      </c>
      <c r="U3195">
        <v>1.6240000000000001</v>
      </c>
      <c r="V3195">
        <v>1.6240000000000001</v>
      </c>
      <c r="W3195" t="s">
        <v>148</v>
      </c>
      <c r="X3195" t="s">
        <v>671</v>
      </c>
      <c r="Y3195" t="s">
        <v>89</v>
      </c>
      <c r="Z3195" t="s">
        <v>198</v>
      </c>
    </row>
    <row r="3196" spans="1:26" x14ac:dyDescent="0.25">
      <c r="A3196" s="147">
        <v>3004</v>
      </c>
      <c r="B3196" s="25">
        <v>43006</v>
      </c>
      <c r="C3196" t="s">
        <v>767</v>
      </c>
      <c r="D3196">
        <v>69.5</v>
      </c>
      <c r="E3196">
        <v>45</v>
      </c>
      <c r="F3196" t="s">
        <v>291</v>
      </c>
      <c r="G3196">
        <v>521333</v>
      </c>
      <c r="H3196">
        <v>13160</v>
      </c>
      <c r="I3196">
        <v>16.600000000000001</v>
      </c>
      <c r="J3196">
        <v>114</v>
      </c>
      <c r="K3196">
        <v>114</v>
      </c>
      <c r="L3196">
        <v>13.8</v>
      </c>
      <c r="M3196">
        <v>0.97384721266345486</v>
      </c>
      <c r="N3196">
        <v>1.1267</v>
      </c>
      <c r="O3196">
        <v>1.1932</v>
      </c>
      <c r="P3196">
        <v>3.6840000000000002</v>
      </c>
      <c r="Q3196">
        <v>3.8450000000000002</v>
      </c>
      <c r="R3196">
        <v>5.1881000000000004</v>
      </c>
      <c r="S3196">
        <v>1.696</v>
      </c>
      <c r="T3196">
        <v>1.6719999999999999</v>
      </c>
      <c r="U3196">
        <v>1.64</v>
      </c>
      <c r="V3196">
        <v>1.64</v>
      </c>
      <c r="W3196" t="s">
        <v>148</v>
      </c>
      <c r="X3196" t="s">
        <v>671</v>
      </c>
      <c r="Y3196" t="s">
        <v>89</v>
      </c>
      <c r="Z3196" t="s">
        <v>198</v>
      </c>
    </row>
    <row r="3197" spans="1:26" x14ac:dyDescent="0.25">
      <c r="A3197" s="147">
        <v>3003</v>
      </c>
      <c r="B3197" s="25">
        <v>43006</v>
      </c>
      <c r="C3197" t="s">
        <v>710</v>
      </c>
      <c r="D3197">
        <v>70</v>
      </c>
      <c r="E3197">
        <v>45</v>
      </c>
      <c r="F3197" t="s">
        <v>291</v>
      </c>
      <c r="G3197">
        <v>521333</v>
      </c>
      <c r="H3197">
        <v>13160</v>
      </c>
      <c r="I3197">
        <v>16.7</v>
      </c>
      <c r="J3197">
        <v>115</v>
      </c>
      <c r="K3197">
        <v>115</v>
      </c>
      <c r="L3197">
        <v>13.8</v>
      </c>
      <c r="M3197">
        <v>0.97384721266345486</v>
      </c>
      <c r="N3197">
        <v>1.046</v>
      </c>
      <c r="O3197">
        <v>1.129</v>
      </c>
      <c r="P3197">
        <v>3.25</v>
      </c>
      <c r="Q3197">
        <v>3.5720000000000001</v>
      </c>
      <c r="R3197">
        <v>5.1881000000000004</v>
      </c>
      <c r="S3197">
        <v>1.6120000000000001</v>
      </c>
      <c r="T3197">
        <v>1.641</v>
      </c>
      <c r="U3197">
        <v>1.5840000000000001</v>
      </c>
      <c r="V3197">
        <v>1.5840000000000001</v>
      </c>
      <c r="W3197" t="s">
        <v>148</v>
      </c>
      <c r="X3197" t="s">
        <v>671</v>
      </c>
      <c r="Y3197" t="s">
        <v>89</v>
      </c>
      <c r="Z3197" t="s">
        <v>198</v>
      </c>
    </row>
    <row r="3198" spans="1:26" x14ac:dyDescent="0.25">
      <c r="A3198" s="147">
        <v>3002</v>
      </c>
      <c r="B3198" s="25">
        <v>43006</v>
      </c>
      <c r="C3198" t="s">
        <v>519</v>
      </c>
      <c r="D3198">
        <v>70</v>
      </c>
      <c r="E3198">
        <v>46</v>
      </c>
      <c r="F3198" t="s">
        <v>193</v>
      </c>
      <c r="G3198">
        <v>625212</v>
      </c>
      <c r="H3198">
        <v>13160</v>
      </c>
      <c r="I3198">
        <v>21.7</v>
      </c>
      <c r="J3198">
        <v>87</v>
      </c>
      <c r="K3198">
        <v>87</v>
      </c>
      <c r="L3198">
        <v>20.100000000000001</v>
      </c>
      <c r="M3198">
        <v>0.9333773087071241</v>
      </c>
      <c r="N3198">
        <v>5.0640000000000001</v>
      </c>
      <c r="O3198">
        <v>5.1090999999999998</v>
      </c>
      <c r="P3198">
        <v>0.502</v>
      </c>
      <c r="Q3198">
        <v>0.40799999999999997</v>
      </c>
      <c r="R3198">
        <v>5.1881000000000004</v>
      </c>
      <c r="S3198">
        <v>5.0999999999999997E-2</v>
      </c>
      <c r="T3198">
        <v>4.1000000000000002E-2</v>
      </c>
      <c r="U3198">
        <v>4.2999999999999997E-2</v>
      </c>
      <c r="V3198">
        <v>4.2999999999999997E-2</v>
      </c>
      <c r="W3198" t="s">
        <v>148</v>
      </c>
      <c r="X3198" t="s">
        <v>671</v>
      </c>
      <c r="Y3198" t="s">
        <v>89</v>
      </c>
      <c r="Z3198" t="s">
        <v>198</v>
      </c>
    </row>
    <row r="3199" spans="1:26" x14ac:dyDescent="0.25">
      <c r="A3199" s="147">
        <v>3001</v>
      </c>
      <c r="B3199" s="25">
        <v>43006</v>
      </c>
      <c r="C3199" t="s">
        <v>289</v>
      </c>
      <c r="D3199">
        <v>70</v>
      </c>
      <c r="E3199">
        <v>48</v>
      </c>
      <c r="F3199" t="s">
        <v>193</v>
      </c>
      <c r="G3199">
        <v>625212</v>
      </c>
      <c r="H3199">
        <v>13160</v>
      </c>
      <c r="I3199">
        <v>21.6</v>
      </c>
      <c r="J3199">
        <v>87</v>
      </c>
      <c r="K3199">
        <v>87</v>
      </c>
      <c r="L3199">
        <v>20</v>
      </c>
      <c r="M3199">
        <v>0.93399339933993397</v>
      </c>
      <c r="N3199">
        <v>5.0823</v>
      </c>
      <c r="O3199">
        <v>5.0320999999999998</v>
      </c>
      <c r="P3199">
        <v>0.78300000000000003</v>
      </c>
      <c r="Q3199">
        <v>0.71499999999999997</v>
      </c>
      <c r="R3199">
        <v>5.1881000000000004</v>
      </c>
      <c r="S3199">
        <v>0.08</v>
      </c>
      <c r="T3199">
        <v>7.3999999999999996E-2</v>
      </c>
      <c r="U3199">
        <v>7.1999999999999995E-2</v>
      </c>
      <c r="V3199">
        <v>7.1999999999999995E-2</v>
      </c>
      <c r="W3199" t="s">
        <v>677</v>
      </c>
      <c r="X3199" t="s">
        <v>671</v>
      </c>
      <c r="Y3199" t="s">
        <v>89</v>
      </c>
      <c r="Z3199" t="s">
        <v>198</v>
      </c>
    </row>
    <row r="3200" spans="1:26" x14ac:dyDescent="0.25">
      <c r="A3200" s="147">
        <v>3000</v>
      </c>
      <c r="B3200" s="25">
        <v>43006</v>
      </c>
      <c r="C3200" t="s">
        <v>676</v>
      </c>
      <c r="D3200">
        <v>70.2</v>
      </c>
      <c r="E3200">
        <v>47</v>
      </c>
      <c r="F3200" t="s">
        <v>193</v>
      </c>
      <c r="G3200">
        <v>625212</v>
      </c>
      <c r="H3200">
        <v>13160</v>
      </c>
      <c r="I3200">
        <v>22</v>
      </c>
      <c r="J3200">
        <v>87</v>
      </c>
      <c r="K3200">
        <v>87</v>
      </c>
      <c r="L3200">
        <v>20.399999999999999</v>
      </c>
      <c r="M3200">
        <v>0.93153390388413426</v>
      </c>
      <c r="N3200">
        <v>5.0275999999999996</v>
      </c>
      <c r="O3200">
        <v>5.1021999999999998</v>
      </c>
      <c r="P3200">
        <v>0.73199999999999998</v>
      </c>
      <c r="Q3200">
        <v>0.63200000000000001</v>
      </c>
      <c r="R3200">
        <v>5.1881000000000004</v>
      </c>
      <c r="S3200">
        <v>7.5999999999999998E-2</v>
      </c>
      <c r="T3200">
        <v>6.4000000000000001E-2</v>
      </c>
      <c r="U3200">
        <v>6.5000000000000002E-2</v>
      </c>
      <c r="V3200">
        <v>6.5000000000000002E-2</v>
      </c>
      <c r="W3200" t="s">
        <v>148</v>
      </c>
      <c r="X3200" t="s">
        <v>671</v>
      </c>
      <c r="Y3200" t="s">
        <v>89</v>
      </c>
      <c r="Z3200" t="s">
        <v>198</v>
      </c>
    </row>
    <row r="3201" spans="1:26" x14ac:dyDescent="0.25">
      <c r="A3201" s="147">
        <v>2999</v>
      </c>
      <c r="B3201" s="25">
        <v>43006</v>
      </c>
      <c r="C3201" t="s">
        <v>300</v>
      </c>
      <c r="D3201">
        <v>70.2</v>
      </c>
      <c r="E3201">
        <v>49</v>
      </c>
      <c r="F3201" t="s">
        <v>193</v>
      </c>
      <c r="G3201">
        <v>625212</v>
      </c>
      <c r="H3201">
        <v>13160</v>
      </c>
      <c r="I3201">
        <v>21.9</v>
      </c>
      <c r="J3201">
        <v>87</v>
      </c>
      <c r="K3201">
        <v>87</v>
      </c>
      <c r="L3201">
        <v>20.3</v>
      </c>
      <c r="M3201">
        <v>0.9321475625823451</v>
      </c>
      <c r="N3201">
        <v>5.0122999999999998</v>
      </c>
      <c r="O3201">
        <v>5.0952999999999999</v>
      </c>
      <c r="P3201">
        <v>0.49299999999999999</v>
      </c>
      <c r="Q3201">
        <v>0.45200000000000001</v>
      </c>
      <c r="R3201">
        <v>5.1881000000000004</v>
      </c>
      <c r="S3201">
        <v>5.0999999999999997E-2</v>
      </c>
      <c r="T3201">
        <v>4.5999999999999999E-2</v>
      </c>
      <c r="U3201">
        <v>4.4999999999999998E-2</v>
      </c>
      <c r="V3201">
        <v>4.4999999999999998E-2</v>
      </c>
      <c r="W3201" t="s">
        <v>148</v>
      </c>
      <c r="X3201" t="s">
        <v>671</v>
      </c>
      <c r="Y3201" t="s">
        <v>89</v>
      </c>
      <c r="Z3201" t="s">
        <v>198</v>
      </c>
    </row>
    <row r="3202" spans="1:26" x14ac:dyDescent="0.25">
      <c r="A3202" s="147">
        <v>2998</v>
      </c>
      <c r="B3202" s="25">
        <v>43006</v>
      </c>
      <c r="C3202" t="s">
        <v>378</v>
      </c>
      <c r="D3202">
        <v>70.5</v>
      </c>
      <c r="E3202">
        <v>52</v>
      </c>
      <c r="F3202" t="s">
        <v>193</v>
      </c>
      <c r="G3202">
        <v>625212</v>
      </c>
      <c r="H3202">
        <v>13160</v>
      </c>
      <c r="I3202">
        <v>22.1</v>
      </c>
      <c r="J3202">
        <v>88</v>
      </c>
      <c r="K3202">
        <v>88</v>
      </c>
      <c r="L3202">
        <v>20.5</v>
      </c>
      <c r="M3202">
        <v>0.93092105263157898</v>
      </c>
      <c r="N3202">
        <v>5.0255999999999998</v>
      </c>
      <c r="O3202">
        <v>5.1124999999999998</v>
      </c>
      <c r="P3202">
        <v>0.42</v>
      </c>
      <c r="Q3202">
        <v>0.38900000000000001</v>
      </c>
      <c r="R3202">
        <v>5.1881000000000004</v>
      </c>
      <c r="S3202">
        <v>4.2999999999999997E-2</v>
      </c>
      <c r="T3202">
        <v>3.9E-2</v>
      </c>
      <c r="U3202">
        <v>3.7999999999999999E-2</v>
      </c>
      <c r="V3202">
        <v>3.7999999999999999E-2</v>
      </c>
      <c r="W3202" t="s">
        <v>148</v>
      </c>
      <c r="X3202" t="s">
        <v>671</v>
      </c>
      <c r="Y3202" t="s">
        <v>89</v>
      </c>
      <c r="Z3202" t="s">
        <v>198</v>
      </c>
    </row>
    <row r="3203" spans="1:26" x14ac:dyDescent="0.25">
      <c r="A3203" s="147">
        <v>2997</v>
      </c>
      <c r="B3203" s="25">
        <v>43000</v>
      </c>
      <c r="C3203" t="s">
        <v>764</v>
      </c>
      <c r="D3203">
        <v>65.099999999999994</v>
      </c>
      <c r="E3203">
        <v>51</v>
      </c>
      <c r="F3203" t="s">
        <v>291</v>
      </c>
      <c r="G3203">
        <v>521333</v>
      </c>
      <c r="H3203">
        <v>13160</v>
      </c>
      <c r="I3203">
        <v>16.600000000000001</v>
      </c>
      <c r="J3203">
        <v>114</v>
      </c>
      <c r="K3203">
        <v>114</v>
      </c>
      <c r="L3203">
        <v>13.8</v>
      </c>
      <c r="M3203">
        <v>0.97384721266345486</v>
      </c>
      <c r="N3203">
        <v>1.6209</v>
      </c>
      <c r="O3203">
        <v>1.3892</v>
      </c>
      <c r="P3203">
        <v>5.0140000000000002</v>
      </c>
      <c r="Q3203">
        <v>4.2770000000000001</v>
      </c>
      <c r="R3203">
        <v>5.4537000000000004</v>
      </c>
      <c r="S3203">
        <v>1.6870000000000001</v>
      </c>
      <c r="T3203">
        <v>1.679</v>
      </c>
      <c r="U3203">
        <v>1.639</v>
      </c>
      <c r="V3203">
        <v>1.639</v>
      </c>
      <c r="W3203" t="s">
        <v>148</v>
      </c>
      <c r="X3203" t="s">
        <v>190</v>
      </c>
      <c r="Y3203" t="s">
        <v>89</v>
      </c>
      <c r="Z3203" t="s">
        <v>198</v>
      </c>
    </row>
    <row r="3204" spans="1:26" x14ac:dyDescent="0.25">
      <c r="A3204" s="147">
        <v>2996</v>
      </c>
      <c r="B3204" s="25">
        <v>43000</v>
      </c>
      <c r="C3204" t="s">
        <v>763</v>
      </c>
      <c r="D3204">
        <v>65.099999999999994</v>
      </c>
      <c r="E3204">
        <v>51</v>
      </c>
      <c r="F3204" t="s">
        <v>291</v>
      </c>
      <c r="G3204">
        <v>521333</v>
      </c>
      <c r="H3204">
        <v>13160</v>
      </c>
      <c r="I3204">
        <v>16.600000000000001</v>
      </c>
      <c r="J3204">
        <v>114</v>
      </c>
      <c r="K3204">
        <v>114</v>
      </c>
      <c r="L3204">
        <v>13.8</v>
      </c>
      <c r="M3204">
        <v>0.97384721266345486</v>
      </c>
      <c r="N3204">
        <v>2.0819999999999999</v>
      </c>
      <c r="O3204">
        <v>1.6724000000000001</v>
      </c>
      <c r="P3204">
        <v>6.4480000000000004</v>
      </c>
      <c r="Q3204">
        <v>5.2192544511065879</v>
      </c>
      <c r="R3204">
        <v>5.4537000000000004</v>
      </c>
      <c r="S3204">
        <v>1.6890000000000001</v>
      </c>
      <c r="T3204">
        <v>1.702</v>
      </c>
      <c r="U3204">
        <v>1.651</v>
      </c>
      <c r="V3204">
        <v>1.651</v>
      </c>
      <c r="W3204" t="s">
        <v>148</v>
      </c>
      <c r="X3204" t="s">
        <v>190</v>
      </c>
      <c r="Y3204" t="s">
        <v>89</v>
      </c>
      <c r="Z3204" t="s">
        <v>198</v>
      </c>
    </row>
    <row r="3205" spans="1:26" x14ac:dyDescent="0.25">
      <c r="A3205" s="147">
        <v>2995</v>
      </c>
      <c r="B3205" s="25">
        <v>43000</v>
      </c>
      <c r="C3205" t="s">
        <v>762</v>
      </c>
      <c r="D3205">
        <v>65.099999999999994</v>
      </c>
      <c r="E3205">
        <v>51</v>
      </c>
      <c r="F3205" t="s">
        <v>291</v>
      </c>
      <c r="G3205">
        <v>521333</v>
      </c>
      <c r="H3205">
        <v>13160</v>
      </c>
      <c r="I3205">
        <v>16.600000000000001</v>
      </c>
      <c r="J3205">
        <v>114</v>
      </c>
      <c r="K3205">
        <v>114</v>
      </c>
      <c r="L3205">
        <v>13.8</v>
      </c>
      <c r="M3205">
        <v>0.97384721266345486</v>
      </c>
      <c r="N3205">
        <v>1.4799</v>
      </c>
      <c r="O3205">
        <v>1.7262999999999999</v>
      </c>
      <c r="P3205">
        <v>4.5910000000000002</v>
      </c>
      <c r="Q3205">
        <v>5.3049999999999997</v>
      </c>
      <c r="R3205">
        <v>5.4537000000000004</v>
      </c>
      <c r="S3205">
        <v>1.6919999999999999</v>
      </c>
      <c r="T3205">
        <v>1.6759999999999999</v>
      </c>
      <c r="U3205">
        <v>1.64</v>
      </c>
      <c r="V3205">
        <v>1.64</v>
      </c>
      <c r="W3205" t="s">
        <v>148</v>
      </c>
      <c r="X3205" t="s">
        <v>190</v>
      </c>
      <c r="Y3205" t="s">
        <v>89</v>
      </c>
      <c r="Z3205" t="s">
        <v>198</v>
      </c>
    </row>
    <row r="3206" spans="1:26" x14ac:dyDescent="0.25">
      <c r="A3206" s="147">
        <v>2994</v>
      </c>
      <c r="B3206" s="25">
        <v>43000</v>
      </c>
      <c r="C3206" t="s">
        <v>717</v>
      </c>
      <c r="D3206">
        <v>65.099999999999994</v>
      </c>
      <c r="E3206">
        <v>51</v>
      </c>
      <c r="F3206" t="s">
        <v>291</v>
      </c>
      <c r="G3206">
        <v>521333</v>
      </c>
      <c r="H3206">
        <v>13160</v>
      </c>
      <c r="I3206">
        <v>16.600000000000001</v>
      </c>
      <c r="J3206">
        <v>114</v>
      </c>
      <c r="K3206">
        <v>114</v>
      </c>
      <c r="L3206">
        <v>13.8</v>
      </c>
      <c r="M3206">
        <v>0.97384721266345486</v>
      </c>
      <c r="N3206">
        <v>1.9043000000000001</v>
      </c>
      <c r="O3206">
        <v>1.3892</v>
      </c>
      <c r="P3206">
        <v>5.7370000000000001</v>
      </c>
      <c r="Q3206">
        <v>4.1440000000000001</v>
      </c>
      <c r="R3206">
        <v>5.4537000000000004</v>
      </c>
      <c r="S3206">
        <v>1.643</v>
      </c>
      <c r="T3206">
        <v>1.627</v>
      </c>
      <c r="U3206">
        <v>1.5920000000000001</v>
      </c>
      <c r="V3206">
        <v>1.5920000000000001</v>
      </c>
      <c r="W3206" t="s">
        <v>148</v>
      </c>
      <c r="X3206" t="s">
        <v>190</v>
      </c>
      <c r="Y3206" t="s">
        <v>89</v>
      </c>
      <c r="Z3206" t="s">
        <v>198</v>
      </c>
    </row>
    <row r="3207" spans="1:26" x14ac:dyDescent="0.25">
      <c r="A3207" s="147">
        <v>2993</v>
      </c>
      <c r="B3207" s="25">
        <v>43000</v>
      </c>
      <c r="C3207" t="s">
        <v>760</v>
      </c>
      <c r="D3207">
        <v>63.9</v>
      </c>
      <c r="E3207">
        <v>51</v>
      </c>
      <c r="F3207" t="s">
        <v>291</v>
      </c>
      <c r="G3207">
        <v>521333</v>
      </c>
      <c r="H3207">
        <v>13160</v>
      </c>
      <c r="I3207">
        <v>16.600000000000001</v>
      </c>
      <c r="J3207">
        <v>114</v>
      </c>
      <c r="K3207">
        <v>114</v>
      </c>
      <c r="L3207">
        <v>13.8</v>
      </c>
      <c r="M3207">
        <v>0.97384721266345486</v>
      </c>
      <c r="N3207">
        <v>1.5528</v>
      </c>
      <c r="O3207">
        <v>1.8008999999999999</v>
      </c>
      <c r="P3207">
        <v>5.1959999999999997</v>
      </c>
      <c r="Q3207">
        <v>6.0627691292150274</v>
      </c>
      <c r="R3207">
        <v>5.4537000000000004</v>
      </c>
      <c r="S3207">
        <v>1.825</v>
      </c>
      <c r="T3207">
        <v>1.8360000000000001</v>
      </c>
      <c r="U3207">
        <v>1.7829999999999999</v>
      </c>
      <c r="V3207">
        <v>1.7829999999999999</v>
      </c>
      <c r="W3207" t="s">
        <v>148</v>
      </c>
      <c r="X3207" t="s">
        <v>190</v>
      </c>
      <c r="Y3207" t="s">
        <v>89</v>
      </c>
      <c r="Z3207" t="s">
        <v>198</v>
      </c>
    </row>
    <row r="3208" spans="1:26" x14ac:dyDescent="0.25">
      <c r="A3208" s="147">
        <v>2992</v>
      </c>
      <c r="B3208" s="25">
        <v>43005</v>
      </c>
      <c r="C3208" t="s">
        <v>759</v>
      </c>
      <c r="D3208">
        <v>63.9</v>
      </c>
      <c r="E3208">
        <v>51</v>
      </c>
      <c r="F3208" t="s">
        <v>291</v>
      </c>
      <c r="G3208">
        <v>521333</v>
      </c>
      <c r="H3208">
        <v>13160</v>
      </c>
      <c r="I3208">
        <v>16.600000000000001</v>
      </c>
      <c r="J3208">
        <v>114</v>
      </c>
      <c r="K3208">
        <v>114</v>
      </c>
      <c r="L3208">
        <v>13.8</v>
      </c>
      <c r="M3208">
        <v>0.97384721266345486</v>
      </c>
      <c r="N3208">
        <v>1.8213999999999999</v>
      </c>
      <c r="O3208">
        <v>1.5732999999999999</v>
      </c>
      <c r="P3208">
        <v>6.431</v>
      </c>
      <c r="Q3208">
        <v>5.4390000000000001</v>
      </c>
      <c r="R3208">
        <v>5.2648000000000001</v>
      </c>
      <c r="S3208">
        <v>1.859</v>
      </c>
      <c r="T3208">
        <v>1.82</v>
      </c>
      <c r="U3208">
        <v>1.7909999999999999</v>
      </c>
      <c r="V3208">
        <v>1.7909999999999999</v>
      </c>
      <c r="W3208" t="s">
        <v>148</v>
      </c>
      <c r="X3208" t="s">
        <v>190</v>
      </c>
      <c r="Y3208" t="s">
        <v>89</v>
      </c>
      <c r="Z3208" t="s">
        <v>198</v>
      </c>
    </row>
    <row r="3209" spans="1:26" x14ac:dyDescent="0.25">
      <c r="A3209" s="147">
        <v>2991</v>
      </c>
      <c r="B3209" s="25">
        <v>43005</v>
      </c>
      <c r="C3209" t="s">
        <v>460</v>
      </c>
      <c r="D3209">
        <v>63.9</v>
      </c>
      <c r="E3209">
        <v>51</v>
      </c>
      <c r="F3209" t="s">
        <v>193</v>
      </c>
      <c r="G3209">
        <v>625212</v>
      </c>
      <c r="H3209">
        <v>13160</v>
      </c>
      <c r="I3209">
        <v>21.2</v>
      </c>
      <c r="J3209">
        <v>88</v>
      </c>
      <c r="K3209">
        <v>88</v>
      </c>
      <c r="L3209">
        <v>19.600000000000001</v>
      </c>
      <c r="M3209">
        <v>0.93646591661151557</v>
      </c>
      <c r="N3209">
        <v>5.1993999999999998</v>
      </c>
      <c r="O3209">
        <v>5.1155999999999997</v>
      </c>
      <c r="P3209">
        <v>0.95799999999999996</v>
      </c>
      <c r="Q3209">
        <v>0.93300000000000005</v>
      </c>
      <c r="R3209">
        <v>5.2648000000000001</v>
      </c>
      <c r="S3209">
        <v>9.7000000000000003E-2</v>
      </c>
      <c r="T3209">
        <v>9.6000000000000002E-2</v>
      </c>
      <c r="U3209">
        <v>0.09</v>
      </c>
      <c r="V3209">
        <v>0.09</v>
      </c>
      <c r="W3209" t="s">
        <v>148</v>
      </c>
      <c r="X3209" t="s">
        <v>190</v>
      </c>
      <c r="Y3209" t="s">
        <v>89</v>
      </c>
      <c r="Z3209" t="s">
        <v>198</v>
      </c>
    </row>
    <row r="3210" spans="1:26" x14ac:dyDescent="0.25">
      <c r="A3210" s="147">
        <v>2989</v>
      </c>
      <c r="B3210" s="25">
        <v>43005</v>
      </c>
      <c r="C3210" t="s">
        <v>314</v>
      </c>
      <c r="D3210">
        <v>63.9</v>
      </c>
      <c r="E3210">
        <v>51</v>
      </c>
      <c r="F3210" t="s">
        <v>193</v>
      </c>
      <c r="G3210">
        <v>625212</v>
      </c>
      <c r="H3210">
        <v>13160</v>
      </c>
      <c r="I3210">
        <v>21.1</v>
      </c>
      <c r="J3210">
        <v>89</v>
      </c>
      <c r="K3210">
        <v>89</v>
      </c>
      <c r="L3210">
        <v>19.399999999999999</v>
      </c>
      <c r="M3210">
        <v>0.9377070907886017</v>
      </c>
      <c r="N3210">
        <v>5.1619999999999999</v>
      </c>
      <c r="O3210">
        <v>5.2813999999999997</v>
      </c>
      <c r="P3210">
        <v>0.97099999999999997</v>
      </c>
      <c r="Q3210">
        <v>0.91300000000000003</v>
      </c>
      <c r="R3210">
        <v>5.2648000000000001</v>
      </c>
      <c r="S3210">
        <v>9.9000000000000005E-2</v>
      </c>
      <c r="T3210">
        <v>9.0999999999999998E-2</v>
      </c>
      <c r="U3210">
        <v>8.8999999999999996E-2</v>
      </c>
      <c r="V3210">
        <v>8.8999999999999996E-2</v>
      </c>
      <c r="W3210" t="s">
        <v>148</v>
      </c>
      <c r="X3210" t="s">
        <v>190</v>
      </c>
      <c r="Y3210" t="s">
        <v>89</v>
      </c>
      <c r="Z3210" t="s">
        <v>198</v>
      </c>
    </row>
    <row r="3211" spans="1:26" x14ac:dyDescent="0.25">
      <c r="A3211" s="147">
        <v>2988</v>
      </c>
      <c r="B3211" s="25">
        <v>43005</v>
      </c>
      <c r="C3211" t="s">
        <v>229</v>
      </c>
      <c r="D3211">
        <v>63.9</v>
      </c>
      <c r="E3211">
        <v>51</v>
      </c>
      <c r="F3211" t="s">
        <v>193</v>
      </c>
      <c r="G3211">
        <v>625212</v>
      </c>
      <c r="H3211">
        <v>13160</v>
      </c>
      <c r="I3211">
        <v>21.1</v>
      </c>
      <c r="J3211">
        <v>87.5</v>
      </c>
      <c r="K3211">
        <v>87.5</v>
      </c>
      <c r="L3211">
        <v>19.5</v>
      </c>
      <c r="M3211">
        <v>0.9370860927152318</v>
      </c>
      <c r="N3211">
        <v>5.1357999999999997</v>
      </c>
      <c r="O3211">
        <v>5.0296000000000003</v>
      </c>
      <c r="P3211">
        <v>0.96599999999999997</v>
      </c>
      <c r="Q3211">
        <v>0.98399999999999999</v>
      </c>
      <c r="R3211">
        <v>5.2648000000000001</v>
      </c>
      <c r="S3211">
        <v>9.9000000000000005E-2</v>
      </c>
      <c r="T3211">
        <v>0.10299999999999999</v>
      </c>
      <c r="U3211">
        <v>9.5000000000000001E-2</v>
      </c>
      <c r="V3211">
        <v>9.5000000000000001E-2</v>
      </c>
      <c r="W3211" t="s">
        <v>148</v>
      </c>
      <c r="X3211" t="s">
        <v>190</v>
      </c>
      <c r="Y3211" t="s">
        <v>89</v>
      </c>
      <c r="Z3211" t="s">
        <v>198</v>
      </c>
    </row>
    <row r="3212" spans="1:26" x14ac:dyDescent="0.25">
      <c r="A3212" s="147">
        <v>2990</v>
      </c>
      <c r="B3212" s="25">
        <v>43005</v>
      </c>
      <c r="C3212" t="s">
        <v>605</v>
      </c>
      <c r="D3212">
        <v>63.3</v>
      </c>
      <c r="E3212">
        <v>51</v>
      </c>
      <c r="F3212" t="s">
        <v>187</v>
      </c>
      <c r="G3212">
        <v>916148</v>
      </c>
      <c r="H3212">
        <v>13160</v>
      </c>
      <c r="I3212">
        <v>35.6</v>
      </c>
      <c r="J3212">
        <v>78</v>
      </c>
      <c r="K3212">
        <v>78</v>
      </c>
      <c r="L3212">
        <v>34</v>
      </c>
      <c r="M3212">
        <v>0.85498489425981872</v>
      </c>
      <c r="N3212">
        <v>5.0865</v>
      </c>
      <c r="O3212">
        <v>5.1521999999999997</v>
      </c>
      <c r="P3212">
        <v>0.42499999999999999</v>
      </c>
      <c r="Q3212">
        <v>0.372</v>
      </c>
      <c r="R3212">
        <v>5.2648000000000001</v>
      </c>
      <c r="S3212">
        <v>4.3999999999999997E-2</v>
      </c>
      <c r="T3212">
        <v>3.7999999999999999E-2</v>
      </c>
      <c r="U3212">
        <v>3.5000000000000003E-2</v>
      </c>
      <c r="V3212">
        <v>3.5000000000000003E-2</v>
      </c>
      <c r="W3212" t="s">
        <v>148</v>
      </c>
      <c r="X3212" t="s">
        <v>190</v>
      </c>
      <c r="Y3212" t="s">
        <v>89</v>
      </c>
      <c r="Z3212" t="s">
        <v>207</v>
      </c>
    </row>
    <row r="3213" spans="1:26" x14ac:dyDescent="0.25">
      <c r="A3213" s="147">
        <v>2987</v>
      </c>
      <c r="B3213" s="25">
        <v>43005</v>
      </c>
      <c r="C3213" t="s">
        <v>701</v>
      </c>
      <c r="D3213">
        <v>63.9</v>
      </c>
      <c r="E3213">
        <v>51</v>
      </c>
      <c r="F3213" t="s">
        <v>187</v>
      </c>
      <c r="G3213">
        <v>916148</v>
      </c>
      <c r="H3213">
        <v>13160</v>
      </c>
      <c r="I3213">
        <v>35.6</v>
      </c>
      <c r="J3213">
        <v>78.5</v>
      </c>
      <c r="K3213">
        <v>78.5</v>
      </c>
      <c r="L3213">
        <v>33.9</v>
      </c>
      <c r="M3213">
        <v>0.8555018137847642</v>
      </c>
      <c r="N3213">
        <v>5.1238000000000001</v>
      </c>
      <c r="O3213">
        <v>5.27</v>
      </c>
      <c r="P3213">
        <v>0.38</v>
      </c>
      <c r="Q3213">
        <v>0.39038519981765685</v>
      </c>
      <c r="R3213">
        <v>5.2648000000000001</v>
      </c>
      <c r="S3213">
        <v>3.9E-2</v>
      </c>
      <c r="T3213">
        <v>3.9E-2</v>
      </c>
      <c r="U3213">
        <v>3.3000000000000002E-2</v>
      </c>
      <c r="V3213">
        <v>3.3000000000000002E-2</v>
      </c>
      <c r="W3213" t="s">
        <v>148</v>
      </c>
      <c r="X3213" t="s">
        <v>190</v>
      </c>
      <c r="Y3213" t="s">
        <v>89</v>
      </c>
      <c r="Z3213" t="s">
        <v>207</v>
      </c>
    </row>
    <row r="3214" spans="1:26" x14ac:dyDescent="0.25">
      <c r="A3214" s="147">
        <v>2986</v>
      </c>
      <c r="B3214" s="25">
        <v>43005</v>
      </c>
      <c r="C3214" t="s">
        <v>741</v>
      </c>
      <c r="D3214">
        <v>63.9</v>
      </c>
      <c r="E3214">
        <v>51</v>
      </c>
      <c r="F3214" t="s">
        <v>291</v>
      </c>
      <c r="G3214">
        <v>521333</v>
      </c>
      <c r="H3214">
        <v>13160</v>
      </c>
      <c r="I3214">
        <v>16.600000000000001</v>
      </c>
      <c r="J3214">
        <v>114</v>
      </c>
      <c r="K3214">
        <v>114</v>
      </c>
      <c r="L3214">
        <v>13.8</v>
      </c>
      <c r="M3214">
        <v>0.97384721266345486</v>
      </c>
      <c r="N3214">
        <v>1.258</v>
      </c>
      <c r="O3214">
        <v>1.8702000000000001</v>
      </c>
      <c r="P3214">
        <v>4.43</v>
      </c>
      <c r="Q3214">
        <v>6.6391957909132353</v>
      </c>
      <c r="R3214">
        <v>5.2648000000000001</v>
      </c>
      <c r="S3214">
        <v>1.8540000000000001</v>
      </c>
      <c r="T3214">
        <v>1.869</v>
      </c>
      <c r="U3214">
        <v>1.8129999999999999</v>
      </c>
      <c r="V3214">
        <v>1.8129999999999999</v>
      </c>
      <c r="W3214" t="s">
        <v>148</v>
      </c>
      <c r="X3214" t="s">
        <v>190</v>
      </c>
      <c r="Y3214" t="s">
        <v>89</v>
      </c>
      <c r="Z3214" t="s">
        <v>198</v>
      </c>
    </row>
    <row r="3215" spans="1:26" x14ac:dyDescent="0.25">
      <c r="A3215" s="147">
        <v>2985</v>
      </c>
      <c r="B3215" s="25">
        <v>43004</v>
      </c>
      <c r="C3215" t="s">
        <v>754</v>
      </c>
      <c r="D3215">
        <v>64.900000000000006</v>
      </c>
      <c r="E3215">
        <v>52</v>
      </c>
      <c r="F3215" t="s">
        <v>291</v>
      </c>
      <c r="G3215">
        <v>521333</v>
      </c>
      <c r="H3215">
        <v>13160</v>
      </c>
      <c r="I3215">
        <v>15.4</v>
      </c>
      <c r="J3215">
        <v>91</v>
      </c>
      <c r="K3215">
        <v>91</v>
      </c>
      <c r="L3215">
        <v>13.8</v>
      </c>
      <c r="M3215">
        <v>0.97384721266345486</v>
      </c>
      <c r="N3215">
        <v>1.2396</v>
      </c>
      <c r="O3215">
        <v>1.901</v>
      </c>
      <c r="P3215">
        <v>4.4329999999999998</v>
      </c>
      <c r="Q3215">
        <v>6.7430000000000003</v>
      </c>
      <c r="R3215">
        <v>5.1790000000000003</v>
      </c>
      <c r="S3215">
        <v>1.8520000000000001</v>
      </c>
      <c r="T3215">
        <v>1.837</v>
      </c>
      <c r="U3215">
        <v>1.796</v>
      </c>
      <c r="V3215">
        <v>1.796</v>
      </c>
      <c r="W3215" t="s">
        <v>148</v>
      </c>
      <c r="X3215" t="s">
        <v>190</v>
      </c>
      <c r="Y3215" t="s">
        <v>89</v>
      </c>
      <c r="Z3215" t="s">
        <v>198</v>
      </c>
    </row>
    <row r="3216" spans="1:26" x14ac:dyDescent="0.25">
      <c r="A3216" s="147">
        <v>2984</v>
      </c>
      <c r="B3216" s="25">
        <v>43004</v>
      </c>
      <c r="C3216" t="s">
        <v>756</v>
      </c>
      <c r="D3216">
        <v>64.900000000000006</v>
      </c>
      <c r="E3216">
        <v>52</v>
      </c>
      <c r="F3216" t="s">
        <v>291</v>
      </c>
      <c r="G3216">
        <v>521333</v>
      </c>
      <c r="H3216">
        <v>13160</v>
      </c>
      <c r="I3216">
        <v>15.4</v>
      </c>
      <c r="J3216">
        <v>91</v>
      </c>
      <c r="K3216">
        <v>91</v>
      </c>
      <c r="L3216">
        <v>13.8</v>
      </c>
      <c r="M3216">
        <v>0.97384721266345486</v>
      </c>
      <c r="N3216">
        <v>1.5494000000000001</v>
      </c>
      <c r="O3216">
        <v>1.7690999999999999</v>
      </c>
      <c r="P3216">
        <v>5.6779999999999999</v>
      </c>
      <c r="Q3216">
        <v>6.3979999999999997</v>
      </c>
      <c r="R3216">
        <v>5.1790000000000003</v>
      </c>
      <c r="S3216">
        <v>1.8979999999999999</v>
      </c>
      <c r="T3216">
        <v>1.873</v>
      </c>
      <c r="U3216">
        <v>1.8360000000000001</v>
      </c>
      <c r="V3216">
        <v>1.8360000000000001</v>
      </c>
      <c r="W3216" t="s">
        <v>148</v>
      </c>
      <c r="X3216" t="s">
        <v>190</v>
      </c>
      <c r="Y3216" t="s">
        <v>89</v>
      </c>
      <c r="Z3216" t="s">
        <v>198</v>
      </c>
    </row>
    <row r="3217" spans="1:26" x14ac:dyDescent="0.25">
      <c r="A3217" s="147">
        <v>2983</v>
      </c>
      <c r="B3217" s="25">
        <v>43004</v>
      </c>
      <c r="C3217" t="s">
        <v>592</v>
      </c>
      <c r="D3217">
        <v>64.900000000000006</v>
      </c>
      <c r="E3217">
        <v>52</v>
      </c>
      <c r="F3217" t="s">
        <v>291</v>
      </c>
      <c r="G3217">
        <v>521333</v>
      </c>
      <c r="H3217">
        <v>13160</v>
      </c>
      <c r="I3217">
        <v>15.4</v>
      </c>
      <c r="J3217">
        <v>91</v>
      </c>
      <c r="K3217">
        <v>91</v>
      </c>
      <c r="L3217">
        <v>13.8</v>
      </c>
      <c r="M3217">
        <v>0.97384721266345486</v>
      </c>
      <c r="N3217">
        <v>1.8095000000000001</v>
      </c>
      <c r="O3217">
        <v>1.6538999999999999</v>
      </c>
      <c r="P3217">
        <v>6.6449999999999996</v>
      </c>
      <c r="Q3217">
        <v>5.9969999999999999</v>
      </c>
      <c r="R3217">
        <v>5.1790000000000003</v>
      </c>
      <c r="S3217">
        <v>1.9019999999999999</v>
      </c>
      <c r="T3217">
        <v>1.8779999999999999</v>
      </c>
      <c r="U3217">
        <v>1.841</v>
      </c>
      <c r="V3217">
        <v>1.841</v>
      </c>
      <c r="W3217" t="s">
        <v>148</v>
      </c>
      <c r="X3217" t="s">
        <v>190</v>
      </c>
      <c r="Y3217" t="s">
        <v>89</v>
      </c>
      <c r="Z3217" t="s">
        <v>198</v>
      </c>
    </row>
    <row r="3218" spans="1:26" x14ac:dyDescent="0.25">
      <c r="A3218" s="147">
        <v>2971</v>
      </c>
      <c r="B3218" s="25">
        <v>43004</v>
      </c>
      <c r="C3218" t="s">
        <v>720</v>
      </c>
      <c r="D3218">
        <v>64.900000000000006</v>
      </c>
      <c r="E3218">
        <v>52</v>
      </c>
      <c r="F3218" t="s">
        <v>291</v>
      </c>
      <c r="G3218">
        <v>521333</v>
      </c>
      <c r="H3218">
        <v>13160</v>
      </c>
      <c r="I3218">
        <v>15.4</v>
      </c>
      <c r="J3218">
        <v>91</v>
      </c>
      <c r="K3218">
        <v>91</v>
      </c>
      <c r="L3218">
        <v>13.8</v>
      </c>
      <c r="M3218">
        <v>0.97384721266345486</v>
      </c>
      <c r="N3218">
        <v>1.9056999999999999</v>
      </c>
      <c r="O3218">
        <v>1.4581999999999999</v>
      </c>
      <c r="P3218">
        <v>6.8410000000000002</v>
      </c>
      <c r="Q3218">
        <v>5.1749999999999998</v>
      </c>
      <c r="R3218">
        <v>5.1790000000000003</v>
      </c>
      <c r="S3218">
        <v>1.859</v>
      </c>
      <c r="T3218">
        <v>1.8380000000000001</v>
      </c>
      <c r="U3218">
        <v>1.8</v>
      </c>
      <c r="V3218">
        <v>1.8</v>
      </c>
      <c r="W3218" t="s">
        <v>148</v>
      </c>
      <c r="X3218" t="s">
        <v>190</v>
      </c>
      <c r="Y3218" t="s">
        <v>89</v>
      </c>
      <c r="Z3218" t="s">
        <v>198</v>
      </c>
    </row>
    <row r="3219" spans="1:26" x14ac:dyDescent="0.25">
      <c r="A3219" s="147">
        <v>2982</v>
      </c>
      <c r="B3219" s="25">
        <v>43004</v>
      </c>
      <c r="C3219" t="s">
        <v>262</v>
      </c>
      <c r="D3219">
        <v>64.900000000000006</v>
      </c>
      <c r="E3219">
        <v>52</v>
      </c>
      <c r="F3219" t="s">
        <v>187</v>
      </c>
      <c r="G3219">
        <v>916148</v>
      </c>
      <c r="H3219">
        <v>13160</v>
      </c>
      <c r="I3219">
        <v>35.200000000000003</v>
      </c>
      <c r="J3219">
        <v>75</v>
      </c>
      <c r="K3219">
        <v>75</v>
      </c>
      <c r="L3219">
        <v>33.9</v>
      </c>
      <c r="M3219">
        <v>0.8555018137847642</v>
      </c>
      <c r="N3219">
        <v>5.1859000000000002</v>
      </c>
      <c r="O3219">
        <v>5.2603999999999997</v>
      </c>
      <c r="P3219">
        <v>0.37</v>
      </c>
      <c r="Q3219">
        <v>0.376</v>
      </c>
      <c r="R3219">
        <v>5.1790000000000003</v>
      </c>
      <c r="S3219">
        <v>3.6999999999999998E-2</v>
      </c>
      <c r="T3219">
        <v>3.6999999999999998E-2</v>
      </c>
      <c r="U3219">
        <v>3.2000000000000001E-2</v>
      </c>
      <c r="V3219">
        <v>3.2000000000000001E-2</v>
      </c>
      <c r="W3219" t="s">
        <v>148</v>
      </c>
      <c r="X3219" t="s">
        <v>190</v>
      </c>
      <c r="Y3219" t="s">
        <v>89</v>
      </c>
      <c r="Z3219" t="s">
        <v>207</v>
      </c>
    </row>
    <row r="3220" spans="1:26" x14ac:dyDescent="0.25">
      <c r="A3220" s="147">
        <v>2981</v>
      </c>
      <c r="B3220" s="25">
        <v>43004</v>
      </c>
      <c r="C3220" t="s">
        <v>350</v>
      </c>
      <c r="D3220">
        <v>64.900000000000006</v>
      </c>
      <c r="E3220">
        <v>52</v>
      </c>
      <c r="F3220" t="s">
        <v>193</v>
      </c>
      <c r="G3220">
        <v>625212</v>
      </c>
      <c r="H3220">
        <v>13160</v>
      </c>
      <c r="I3220">
        <v>21.6</v>
      </c>
      <c r="J3220">
        <v>90.5</v>
      </c>
      <c r="K3220">
        <v>90.5</v>
      </c>
      <c r="L3220">
        <v>19.8</v>
      </c>
      <c r="M3220">
        <v>0.93522802379378711</v>
      </c>
      <c r="N3220">
        <v>5.1327999999999996</v>
      </c>
      <c r="O3220">
        <v>5.0953999999999997</v>
      </c>
      <c r="P3220">
        <v>0.97099999999999997</v>
      </c>
      <c r="Q3220">
        <v>0.94499999999999995</v>
      </c>
      <c r="R3220">
        <v>5.1790000000000003</v>
      </c>
      <c r="S3220">
        <v>9.8000000000000004E-2</v>
      </c>
      <c r="T3220">
        <v>9.6000000000000002E-2</v>
      </c>
      <c r="U3220">
        <v>9.0999999999999998E-2</v>
      </c>
      <c r="V3220">
        <v>9.0999999999999998E-2</v>
      </c>
      <c r="W3220" t="s">
        <v>148</v>
      </c>
      <c r="X3220" t="s">
        <v>190</v>
      </c>
      <c r="Y3220" t="s">
        <v>89</v>
      </c>
      <c r="Z3220" t="s">
        <v>198</v>
      </c>
    </row>
    <row r="3221" spans="1:26" x14ac:dyDescent="0.25">
      <c r="A3221" s="147">
        <v>2980</v>
      </c>
      <c r="B3221" s="25">
        <v>43004</v>
      </c>
      <c r="C3221" t="s">
        <v>301</v>
      </c>
      <c r="D3221">
        <v>64.900000000000006</v>
      </c>
      <c r="E3221">
        <v>52</v>
      </c>
      <c r="F3221" t="s">
        <v>187</v>
      </c>
      <c r="G3221">
        <v>916148</v>
      </c>
      <c r="H3221">
        <v>13160</v>
      </c>
      <c r="I3221">
        <v>35</v>
      </c>
      <c r="J3221">
        <v>76</v>
      </c>
      <c r="K3221">
        <v>76</v>
      </c>
      <c r="L3221">
        <v>33.6</v>
      </c>
      <c r="M3221">
        <v>0.85705632949727439</v>
      </c>
      <c r="N3221">
        <v>5.1905000000000001</v>
      </c>
      <c r="O3221">
        <v>5.0876000000000001</v>
      </c>
      <c r="P3221">
        <v>0.39100000000000001</v>
      </c>
      <c r="Q3221">
        <v>0.38300000000000001</v>
      </c>
      <c r="R3221">
        <v>5.1790000000000003</v>
      </c>
      <c r="S3221">
        <v>3.9E-2</v>
      </c>
      <c r="T3221">
        <v>3.9E-2</v>
      </c>
      <c r="U3221">
        <v>3.3000000000000002E-2</v>
      </c>
      <c r="V3221">
        <v>3.3000000000000002E-2</v>
      </c>
      <c r="W3221" t="s">
        <v>148</v>
      </c>
      <c r="X3221" t="s">
        <v>190</v>
      </c>
      <c r="Y3221" t="s">
        <v>89</v>
      </c>
      <c r="Z3221" t="s">
        <v>207</v>
      </c>
    </row>
    <row r="3222" spans="1:26" x14ac:dyDescent="0.25">
      <c r="A3222" s="147">
        <v>2979</v>
      </c>
      <c r="B3222" s="25">
        <v>43004</v>
      </c>
      <c r="C3222" t="s">
        <v>414</v>
      </c>
      <c r="D3222">
        <v>64.900000000000006</v>
      </c>
      <c r="E3222">
        <v>52</v>
      </c>
      <c r="F3222" t="s">
        <v>187</v>
      </c>
      <c r="G3222">
        <v>916148</v>
      </c>
      <c r="H3222">
        <v>13160</v>
      </c>
      <c r="I3222">
        <v>35</v>
      </c>
      <c r="J3222">
        <v>79</v>
      </c>
      <c r="K3222">
        <v>79</v>
      </c>
      <c r="L3222">
        <v>33.299999999999997</v>
      </c>
      <c r="M3222">
        <v>0.85861650485436891</v>
      </c>
      <c r="N3222">
        <v>5.1185</v>
      </c>
      <c r="O3222">
        <v>5.15</v>
      </c>
      <c r="P3222">
        <v>0.39500000000000002</v>
      </c>
      <c r="Q3222">
        <v>0.39800000000000002</v>
      </c>
      <c r="R3222">
        <v>5.1790000000000003</v>
      </c>
      <c r="S3222">
        <v>0.04</v>
      </c>
      <c r="T3222">
        <v>0.04</v>
      </c>
      <c r="U3222">
        <v>3.4000000000000002E-2</v>
      </c>
      <c r="V3222">
        <v>3.4000000000000002E-2</v>
      </c>
      <c r="W3222" t="s">
        <v>148</v>
      </c>
      <c r="X3222" t="s">
        <v>190</v>
      </c>
      <c r="Y3222" t="s">
        <v>89</v>
      </c>
      <c r="Z3222" t="s">
        <v>207</v>
      </c>
    </row>
    <row r="3223" spans="1:26" x14ac:dyDescent="0.25">
      <c r="A3223" s="147">
        <v>2978</v>
      </c>
      <c r="B3223" s="25">
        <v>43004</v>
      </c>
      <c r="C3223" t="s">
        <v>621</v>
      </c>
      <c r="D3223">
        <v>64.900000000000006</v>
      </c>
      <c r="E3223">
        <v>52</v>
      </c>
      <c r="F3223" t="s">
        <v>193</v>
      </c>
      <c r="G3223">
        <v>625212</v>
      </c>
      <c r="H3223">
        <v>13160</v>
      </c>
      <c r="I3223">
        <v>21.6</v>
      </c>
      <c r="J3223">
        <v>91</v>
      </c>
      <c r="K3223">
        <v>91</v>
      </c>
      <c r="L3223">
        <v>19.8</v>
      </c>
      <c r="M3223">
        <v>0.93522802379378711</v>
      </c>
      <c r="N3223">
        <v>5.1204000000000001</v>
      </c>
      <c r="O3223">
        <v>5.2068000000000003</v>
      </c>
      <c r="P3223">
        <v>0.94899999999999995</v>
      </c>
      <c r="Q3223">
        <v>0.94499999999999995</v>
      </c>
      <c r="R3223">
        <v>5.1790000000000003</v>
      </c>
      <c r="S3223">
        <v>9.6000000000000002E-2</v>
      </c>
      <c r="T3223">
        <v>9.4E-2</v>
      </c>
      <c r="U3223">
        <v>8.8999999999999996E-2</v>
      </c>
      <c r="V3223">
        <v>8.8999999999999996E-2</v>
      </c>
      <c r="W3223" t="s">
        <v>148</v>
      </c>
      <c r="X3223" t="s">
        <v>190</v>
      </c>
      <c r="Y3223" t="s">
        <v>89</v>
      </c>
      <c r="Z3223" t="s">
        <v>198</v>
      </c>
    </row>
    <row r="3224" spans="1:26" x14ac:dyDescent="0.25">
      <c r="A3224" s="147">
        <v>2976</v>
      </c>
      <c r="B3224" s="25">
        <v>43004</v>
      </c>
      <c r="C3224" t="s">
        <v>638</v>
      </c>
      <c r="D3224">
        <v>64.900000000000006</v>
      </c>
      <c r="E3224">
        <v>52</v>
      </c>
      <c r="F3224" t="s">
        <v>193</v>
      </c>
      <c r="G3224">
        <v>625212</v>
      </c>
      <c r="H3224">
        <v>13160</v>
      </c>
      <c r="I3224">
        <v>21.6</v>
      </c>
      <c r="J3224">
        <v>90.5</v>
      </c>
      <c r="K3224">
        <v>90.5</v>
      </c>
      <c r="L3224">
        <v>19.8</v>
      </c>
      <c r="M3224">
        <v>0.93522802379378711</v>
      </c>
      <c r="N3224">
        <v>5.0865999999999998</v>
      </c>
      <c r="O3224">
        <v>5.1853999999999996</v>
      </c>
      <c r="P3224">
        <v>0.85399999999999998</v>
      </c>
      <c r="Q3224">
        <v>0.86099999999999999</v>
      </c>
      <c r="R3224">
        <v>5.1790000000000003</v>
      </c>
      <c r="S3224">
        <v>8.6999999999999994E-2</v>
      </c>
      <c r="T3224">
        <v>8.5999999999999993E-2</v>
      </c>
      <c r="U3224">
        <v>8.1000000000000003E-2</v>
      </c>
      <c r="V3224">
        <v>8.1000000000000003E-2</v>
      </c>
      <c r="W3224" t="s">
        <v>148</v>
      </c>
      <c r="X3224" t="s">
        <v>190</v>
      </c>
      <c r="Y3224" t="s">
        <v>89</v>
      </c>
      <c r="Z3224" t="s">
        <v>198</v>
      </c>
    </row>
    <row r="3225" spans="1:26" x14ac:dyDescent="0.25">
      <c r="A3225" s="147">
        <v>2975</v>
      </c>
      <c r="B3225" s="25">
        <v>43004</v>
      </c>
      <c r="C3225" t="s">
        <v>731</v>
      </c>
      <c r="D3225">
        <v>64.900000000000006</v>
      </c>
      <c r="E3225">
        <v>52</v>
      </c>
      <c r="F3225" t="s">
        <v>193</v>
      </c>
      <c r="G3225">
        <v>625212</v>
      </c>
      <c r="H3225">
        <v>13160</v>
      </c>
      <c r="I3225">
        <v>22.1</v>
      </c>
      <c r="J3225">
        <v>92.5</v>
      </c>
      <c r="K3225">
        <v>92.5</v>
      </c>
      <c r="L3225">
        <v>20.2</v>
      </c>
      <c r="M3225">
        <v>0.93276203032300598</v>
      </c>
      <c r="N3225">
        <v>5.1294000000000004</v>
      </c>
      <c r="O3225">
        <v>5.3007999999999997</v>
      </c>
      <c r="P3225">
        <v>1.05</v>
      </c>
      <c r="Q3225">
        <v>1.044</v>
      </c>
      <c r="R3225">
        <v>5.1790000000000003</v>
      </c>
      <c r="S3225">
        <v>0.106</v>
      </c>
      <c r="T3225">
        <v>0.10199999999999999</v>
      </c>
      <c r="U3225">
        <v>9.7000000000000003E-2</v>
      </c>
      <c r="V3225">
        <v>9.7000000000000003E-2</v>
      </c>
      <c r="W3225" t="s">
        <v>148</v>
      </c>
      <c r="X3225" t="s">
        <v>190</v>
      </c>
      <c r="Y3225" t="s">
        <v>89</v>
      </c>
      <c r="Z3225" t="s">
        <v>198</v>
      </c>
    </row>
    <row r="3226" spans="1:26" x14ac:dyDescent="0.25">
      <c r="A3226" s="147">
        <v>2977</v>
      </c>
      <c r="B3226" s="25">
        <v>43004</v>
      </c>
      <c r="C3226" t="s">
        <v>237</v>
      </c>
      <c r="D3226">
        <v>64.900000000000006</v>
      </c>
      <c r="E3226">
        <v>52</v>
      </c>
      <c r="F3226" t="s">
        <v>193</v>
      </c>
      <c r="G3226">
        <v>625212</v>
      </c>
      <c r="H3226">
        <v>13160</v>
      </c>
      <c r="I3226">
        <v>21.6</v>
      </c>
      <c r="J3226">
        <v>90.5</v>
      </c>
      <c r="K3226">
        <v>90.5</v>
      </c>
      <c r="L3226">
        <v>19.8</v>
      </c>
      <c r="M3226">
        <v>0.93522802379378711</v>
      </c>
      <c r="N3226">
        <v>5.1477000000000004</v>
      </c>
      <c r="O3226">
        <v>5.0915999999999997</v>
      </c>
      <c r="P3226">
        <v>0.88900000000000001</v>
      </c>
      <c r="Q3226">
        <v>0.875</v>
      </c>
      <c r="R3226">
        <v>5.1790000000000003</v>
      </c>
      <c r="S3226">
        <v>8.8999999999999996E-2</v>
      </c>
      <c r="T3226">
        <v>8.8999999999999996E-2</v>
      </c>
      <c r="U3226">
        <v>8.3000000000000004E-2</v>
      </c>
      <c r="V3226">
        <v>8.3000000000000004E-2</v>
      </c>
      <c r="W3226" t="s">
        <v>148</v>
      </c>
      <c r="X3226" t="s">
        <v>190</v>
      </c>
      <c r="Y3226" t="s">
        <v>89</v>
      </c>
      <c r="Z3226" t="s">
        <v>198</v>
      </c>
    </row>
    <row r="3227" spans="1:26" x14ac:dyDescent="0.25">
      <c r="A3227" s="147">
        <v>2974</v>
      </c>
      <c r="B3227" s="25">
        <v>43004</v>
      </c>
      <c r="C3227" t="s">
        <v>678</v>
      </c>
      <c r="D3227">
        <v>64.900000000000006</v>
      </c>
      <c r="E3227">
        <v>52</v>
      </c>
      <c r="F3227" t="s">
        <v>187</v>
      </c>
      <c r="G3227">
        <v>916148</v>
      </c>
      <c r="H3227">
        <v>13160</v>
      </c>
      <c r="I3227">
        <v>35</v>
      </c>
      <c r="J3227">
        <v>79</v>
      </c>
      <c r="K3227">
        <v>79</v>
      </c>
      <c r="L3227">
        <v>33.299999999999997</v>
      </c>
      <c r="M3227">
        <v>0.85861650485436891</v>
      </c>
      <c r="N3227">
        <v>5.1821999999999999</v>
      </c>
      <c r="O3227">
        <v>5.1245000000000003</v>
      </c>
      <c r="P3227">
        <v>0.28999999999999998</v>
      </c>
      <c r="Q3227">
        <v>0.28699999999999998</v>
      </c>
      <c r="R3227">
        <v>5.1790000000000003</v>
      </c>
      <c r="S3227">
        <v>2.9000000000000001E-2</v>
      </c>
      <c r="T3227">
        <v>2.9000000000000001E-2</v>
      </c>
      <c r="U3227">
        <v>2.5000000000000001E-2</v>
      </c>
      <c r="V3227">
        <v>2.5000000000000001E-2</v>
      </c>
      <c r="W3227" t="s">
        <v>148</v>
      </c>
      <c r="X3227" t="s">
        <v>190</v>
      </c>
      <c r="Y3227" t="s">
        <v>89</v>
      </c>
      <c r="Z3227" t="s">
        <v>207</v>
      </c>
    </row>
    <row r="3228" spans="1:26" x14ac:dyDescent="0.25">
      <c r="A3228" s="147">
        <v>2973</v>
      </c>
      <c r="B3228" s="25">
        <v>43004</v>
      </c>
      <c r="C3228" t="s">
        <v>278</v>
      </c>
      <c r="D3228">
        <v>64.900000000000006</v>
      </c>
      <c r="E3228">
        <v>52</v>
      </c>
      <c r="F3228" t="s">
        <v>187</v>
      </c>
      <c r="G3228">
        <v>916148</v>
      </c>
      <c r="H3228">
        <v>13160</v>
      </c>
      <c r="I3228">
        <v>34.9</v>
      </c>
      <c r="J3228">
        <v>75</v>
      </c>
      <c r="K3228">
        <v>75</v>
      </c>
      <c r="L3228">
        <v>33.6</v>
      </c>
      <c r="M3228">
        <v>0.85705632949727439</v>
      </c>
      <c r="N3228">
        <v>5.3162000000000003</v>
      </c>
      <c r="O3228">
        <v>5.0816999999999997</v>
      </c>
      <c r="P3228">
        <v>0.41099999999999998</v>
      </c>
      <c r="Q3228">
        <v>0.39200000000000002</v>
      </c>
      <c r="R3228">
        <v>5.1790000000000003</v>
      </c>
      <c r="S3228">
        <v>0.04</v>
      </c>
      <c r="T3228">
        <v>0.04</v>
      </c>
      <c r="U3228">
        <v>3.4000000000000002E-2</v>
      </c>
      <c r="V3228">
        <v>3.4000000000000002E-2</v>
      </c>
      <c r="W3228" t="s">
        <v>148</v>
      </c>
      <c r="X3228" t="s">
        <v>190</v>
      </c>
      <c r="Y3228" t="s">
        <v>89</v>
      </c>
      <c r="Z3228" t="s">
        <v>207</v>
      </c>
    </row>
    <row r="3229" spans="1:26" x14ac:dyDescent="0.25">
      <c r="A3229" s="147">
        <v>2972</v>
      </c>
      <c r="B3229" s="25">
        <v>43004</v>
      </c>
      <c r="C3229" t="s">
        <v>395</v>
      </c>
      <c r="D3229">
        <v>64.900000000000006</v>
      </c>
      <c r="E3229">
        <v>52</v>
      </c>
      <c r="F3229" t="s">
        <v>187</v>
      </c>
      <c r="G3229">
        <v>916148</v>
      </c>
      <c r="H3229">
        <v>13160</v>
      </c>
      <c r="I3229">
        <v>35</v>
      </c>
      <c r="J3229">
        <v>75.5</v>
      </c>
      <c r="K3229">
        <v>75.5</v>
      </c>
      <c r="L3229">
        <v>33.6</v>
      </c>
      <c r="M3229">
        <v>0.85705632949727439</v>
      </c>
      <c r="N3229">
        <v>5.1433</v>
      </c>
      <c r="O3229">
        <v>5.1768000000000001</v>
      </c>
      <c r="P3229">
        <v>0.34799999999999998</v>
      </c>
      <c r="Q3229">
        <v>0.36</v>
      </c>
      <c r="R3229">
        <v>5.1790000000000003</v>
      </c>
      <c r="S3229">
        <v>3.5000000000000003E-2</v>
      </c>
      <c r="T3229">
        <v>3.5999999999999997E-2</v>
      </c>
      <c r="U3229">
        <v>0.03</v>
      </c>
      <c r="V3229">
        <v>0.03</v>
      </c>
      <c r="W3229" t="s">
        <v>148</v>
      </c>
      <c r="X3229" t="s">
        <v>190</v>
      </c>
      <c r="Y3229" t="s">
        <v>89</v>
      </c>
      <c r="Z3229" t="s">
        <v>207</v>
      </c>
    </row>
    <row r="3230" spans="1:26" x14ac:dyDescent="0.25">
      <c r="A3230" s="147">
        <v>2970</v>
      </c>
      <c r="B3230" s="25">
        <v>43003</v>
      </c>
      <c r="C3230" t="s">
        <v>754</v>
      </c>
      <c r="D3230">
        <v>64</v>
      </c>
      <c r="E3230">
        <v>61</v>
      </c>
      <c r="F3230" t="s">
        <v>291</v>
      </c>
      <c r="G3230">
        <v>521333</v>
      </c>
      <c r="H3230">
        <v>13160</v>
      </c>
      <c r="I3230">
        <v>15.3</v>
      </c>
      <c r="J3230">
        <v>90</v>
      </c>
      <c r="K3230">
        <v>90</v>
      </c>
      <c r="L3230">
        <v>13.8</v>
      </c>
      <c r="M3230">
        <v>0.97384721266345486</v>
      </c>
      <c r="N3230">
        <v>1.6733</v>
      </c>
      <c r="O3230">
        <v>1.5094000000000001</v>
      </c>
      <c r="P3230">
        <v>6.0750000000000002</v>
      </c>
      <c r="Q3230">
        <v>5.5209999999999999</v>
      </c>
      <c r="R3230">
        <v>5.2138</v>
      </c>
      <c r="S3230">
        <v>1.893</v>
      </c>
      <c r="T3230">
        <v>1.907</v>
      </c>
      <c r="U3230">
        <v>1.85</v>
      </c>
      <c r="V3230">
        <v>1.85</v>
      </c>
      <c r="W3230" t="s">
        <v>148</v>
      </c>
      <c r="X3230" t="s">
        <v>190</v>
      </c>
      <c r="Y3230" t="s">
        <v>89</v>
      </c>
      <c r="Z3230" t="s">
        <v>198</v>
      </c>
    </row>
    <row r="3231" spans="1:26" x14ac:dyDescent="0.25">
      <c r="A3231" s="147">
        <v>2969</v>
      </c>
      <c r="B3231" s="25">
        <v>43003</v>
      </c>
      <c r="C3231" t="s">
        <v>753</v>
      </c>
      <c r="D3231">
        <v>64</v>
      </c>
      <c r="E3231">
        <v>61</v>
      </c>
      <c r="F3231" t="s">
        <v>291</v>
      </c>
      <c r="G3231">
        <v>521333</v>
      </c>
      <c r="H3231">
        <v>13160</v>
      </c>
      <c r="I3231">
        <v>15.3</v>
      </c>
      <c r="J3231">
        <v>90</v>
      </c>
      <c r="K3231">
        <v>90</v>
      </c>
      <c r="L3231">
        <v>13.8</v>
      </c>
      <c r="M3231">
        <v>0.97384721266345486</v>
      </c>
      <c r="N3231">
        <v>2.0939999999999999</v>
      </c>
      <c r="O3231">
        <v>1.7028000000000001</v>
      </c>
      <c r="P3231">
        <v>7.7670000000000003</v>
      </c>
      <c r="Q3231">
        <v>6.2439999999999998</v>
      </c>
      <c r="R3231">
        <v>5.2138</v>
      </c>
      <c r="S3231">
        <v>1.9339999999999999</v>
      </c>
      <c r="T3231">
        <v>1.9119999999999999</v>
      </c>
      <c r="U3231">
        <v>1.873</v>
      </c>
      <c r="V3231">
        <v>1.873</v>
      </c>
      <c r="W3231" t="s">
        <v>148</v>
      </c>
      <c r="X3231" t="s">
        <v>190</v>
      </c>
      <c r="Y3231" t="s">
        <v>89</v>
      </c>
      <c r="Z3231" t="s">
        <v>198</v>
      </c>
    </row>
    <row r="3232" spans="1:26" x14ac:dyDescent="0.25">
      <c r="A3232" s="147">
        <v>2968</v>
      </c>
      <c r="B3232" s="25">
        <v>43003</v>
      </c>
      <c r="C3232" t="s">
        <v>752</v>
      </c>
      <c r="D3232">
        <v>63.7</v>
      </c>
      <c r="E3232">
        <v>59</v>
      </c>
      <c r="F3232" t="s">
        <v>291</v>
      </c>
      <c r="G3232">
        <v>521333</v>
      </c>
      <c r="H3232">
        <v>13160</v>
      </c>
      <c r="I3232">
        <v>15.3</v>
      </c>
      <c r="J3232">
        <v>90</v>
      </c>
      <c r="K3232">
        <v>90</v>
      </c>
      <c r="L3232">
        <v>13.8</v>
      </c>
      <c r="M3232">
        <v>0.97384721266345486</v>
      </c>
      <c r="N3232">
        <v>1.4824999999999999</v>
      </c>
      <c r="O3232">
        <v>1.82</v>
      </c>
      <c r="P3232">
        <v>5.45</v>
      </c>
      <c r="Q3232">
        <v>6.6319999999999997</v>
      </c>
      <c r="R3232">
        <v>5.2138</v>
      </c>
      <c r="S3232">
        <v>1.917</v>
      </c>
      <c r="T3232">
        <v>1.9</v>
      </c>
      <c r="U3232">
        <v>1.859</v>
      </c>
      <c r="V3232">
        <v>1.859</v>
      </c>
      <c r="W3232" t="s">
        <v>148</v>
      </c>
      <c r="X3232" t="s">
        <v>190</v>
      </c>
      <c r="Y3232" t="s">
        <v>89</v>
      </c>
      <c r="Z3232" t="s">
        <v>198</v>
      </c>
    </row>
    <row r="3233" spans="1:26" x14ac:dyDescent="0.25">
      <c r="A3233" s="147">
        <v>2967</v>
      </c>
      <c r="B3233" s="25">
        <v>43003</v>
      </c>
      <c r="C3233" t="s">
        <v>233</v>
      </c>
      <c r="D3233">
        <v>63.7</v>
      </c>
      <c r="E3233">
        <v>59</v>
      </c>
      <c r="F3233" t="s">
        <v>193</v>
      </c>
      <c r="G3233">
        <v>625212</v>
      </c>
      <c r="H3233">
        <v>13160</v>
      </c>
      <c r="I3233">
        <v>21.2</v>
      </c>
      <c r="J3233">
        <v>90</v>
      </c>
      <c r="K3233">
        <v>90</v>
      </c>
      <c r="L3233">
        <v>19.5</v>
      </c>
      <c r="M3233">
        <v>0.9370860927152318</v>
      </c>
      <c r="N3233">
        <v>5.1289999999999996</v>
      </c>
      <c r="O3233">
        <v>5.2007000000000003</v>
      </c>
      <c r="P3233">
        <v>0.78700000000000003</v>
      </c>
      <c r="Q3233">
        <v>0.77800000000000002</v>
      </c>
      <c r="R3233">
        <v>5.2138</v>
      </c>
      <c r="S3233">
        <v>0.08</v>
      </c>
      <c r="T3233">
        <v>7.8E-2</v>
      </c>
      <c r="U3233">
        <v>7.3999999999999996E-2</v>
      </c>
      <c r="V3233">
        <v>7.3999999999999996E-2</v>
      </c>
      <c r="W3233" t="s">
        <v>148</v>
      </c>
      <c r="X3233" t="s">
        <v>190</v>
      </c>
      <c r="Y3233" t="s">
        <v>89</v>
      </c>
      <c r="Z3233" t="s">
        <v>198</v>
      </c>
    </row>
    <row r="3234" spans="1:26" x14ac:dyDescent="0.25">
      <c r="A3234" s="147">
        <v>2966</v>
      </c>
      <c r="B3234" s="25">
        <v>43003</v>
      </c>
      <c r="C3234" t="s">
        <v>751</v>
      </c>
      <c r="D3234">
        <v>63.7</v>
      </c>
      <c r="E3234">
        <v>59</v>
      </c>
      <c r="F3234" t="s">
        <v>291</v>
      </c>
      <c r="G3234">
        <v>521333</v>
      </c>
      <c r="H3234">
        <v>13160</v>
      </c>
      <c r="I3234">
        <v>15.3</v>
      </c>
      <c r="J3234">
        <v>90</v>
      </c>
      <c r="K3234">
        <v>90</v>
      </c>
      <c r="L3234">
        <v>13.8</v>
      </c>
      <c r="M3234">
        <v>0.97384721266345486</v>
      </c>
      <c r="N3234">
        <v>1.6425000000000001</v>
      </c>
      <c r="O3234">
        <v>1.9066000000000001</v>
      </c>
      <c r="P3234">
        <v>5.89</v>
      </c>
      <c r="Q3234">
        <v>6.8010000000000002</v>
      </c>
      <c r="R3234">
        <v>5.2138</v>
      </c>
      <c r="S3234">
        <v>1.87</v>
      </c>
      <c r="T3234">
        <v>1.86</v>
      </c>
      <c r="U3234">
        <v>1.8160000000000001</v>
      </c>
      <c r="V3234">
        <v>1.8160000000000001</v>
      </c>
      <c r="W3234" t="s">
        <v>148</v>
      </c>
      <c r="X3234" t="s">
        <v>190</v>
      </c>
      <c r="Y3234" t="s">
        <v>89</v>
      </c>
      <c r="Z3234" t="s">
        <v>198</v>
      </c>
    </row>
    <row r="3235" spans="1:26" x14ac:dyDescent="0.25">
      <c r="A3235" s="147">
        <v>2965</v>
      </c>
      <c r="B3235" s="25">
        <v>43003</v>
      </c>
      <c r="C3235" t="s">
        <v>418</v>
      </c>
      <c r="D3235">
        <v>63.7</v>
      </c>
      <c r="E3235">
        <v>59</v>
      </c>
      <c r="F3235" t="s">
        <v>187</v>
      </c>
      <c r="G3235">
        <v>916148</v>
      </c>
      <c r="H3235">
        <v>13160</v>
      </c>
      <c r="I3235">
        <v>35.200000000000003</v>
      </c>
      <c r="J3235">
        <v>75</v>
      </c>
      <c r="K3235">
        <v>75</v>
      </c>
      <c r="L3235">
        <v>33.9</v>
      </c>
      <c r="M3235">
        <v>0.8555018137847642</v>
      </c>
      <c r="N3235">
        <v>5.0986000000000002</v>
      </c>
      <c r="O3235">
        <v>5.1292999999999997</v>
      </c>
      <c r="P3235">
        <v>0.28399999999999997</v>
      </c>
      <c r="Q3235">
        <v>0.28499999999999998</v>
      </c>
      <c r="R3235">
        <v>5.2138</v>
      </c>
      <c r="S3235">
        <v>2.9000000000000001E-2</v>
      </c>
      <c r="T3235">
        <v>2.9000000000000001E-2</v>
      </c>
      <c r="U3235">
        <v>2.5000000000000001E-2</v>
      </c>
      <c r="V3235">
        <v>2.5000000000000001E-2</v>
      </c>
      <c r="W3235" t="s">
        <v>148</v>
      </c>
      <c r="X3235" t="s">
        <v>190</v>
      </c>
      <c r="Y3235" t="s">
        <v>89</v>
      </c>
      <c r="Z3235" t="s">
        <v>207</v>
      </c>
    </row>
    <row r="3236" spans="1:26" x14ac:dyDescent="0.25">
      <c r="A3236" s="147">
        <v>2964</v>
      </c>
      <c r="B3236" s="25">
        <v>43003</v>
      </c>
      <c r="C3236" t="s">
        <v>379</v>
      </c>
      <c r="D3236">
        <v>63.7</v>
      </c>
      <c r="E3236">
        <v>59</v>
      </c>
      <c r="F3236" t="s">
        <v>187</v>
      </c>
      <c r="G3236">
        <v>916148</v>
      </c>
      <c r="H3236">
        <v>13160</v>
      </c>
      <c r="I3236">
        <v>35.4</v>
      </c>
      <c r="J3236">
        <v>75</v>
      </c>
      <c r="K3236">
        <v>75</v>
      </c>
      <c r="L3236">
        <v>34.1</v>
      </c>
      <c r="M3236">
        <v>0.85446859903381644</v>
      </c>
      <c r="N3236">
        <v>5.2533000000000003</v>
      </c>
      <c r="O3236">
        <v>5.1417999999999999</v>
      </c>
      <c r="P3236">
        <v>0.46300000000000002</v>
      </c>
      <c r="Q3236">
        <v>0.39400000000000002</v>
      </c>
      <c r="R3236">
        <v>5.2138</v>
      </c>
      <c r="S3236">
        <v>4.5999999999999999E-2</v>
      </c>
      <c r="T3236">
        <v>0.04</v>
      </c>
      <c r="U3236">
        <v>3.6999999999999998E-2</v>
      </c>
      <c r="V3236">
        <v>3.6999999999999998E-2</v>
      </c>
      <c r="W3236" t="s">
        <v>148</v>
      </c>
      <c r="X3236" t="s">
        <v>190</v>
      </c>
      <c r="Y3236" t="s">
        <v>89</v>
      </c>
      <c r="Z3236" t="s">
        <v>207</v>
      </c>
    </row>
    <row r="3237" spans="1:26" x14ac:dyDescent="0.25">
      <c r="A3237" s="147">
        <v>2963</v>
      </c>
      <c r="B3237" s="25">
        <v>43003</v>
      </c>
      <c r="C3237" t="s">
        <v>750</v>
      </c>
      <c r="D3237">
        <v>63.7</v>
      </c>
      <c r="E3237">
        <v>59</v>
      </c>
      <c r="F3237" t="s">
        <v>193</v>
      </c>
      <c r="G3237">
        <v>625212</v>
      </c>
      <c r="H3237">
        <v>13160</v>
      </c>
      <c r="I3237">
        <v>21.5</v>
      </c>
      <c r="J3237">
        <v>90.5</v>
      </c>
      <c r="K3237">
        <v>90.5</v>
      </c>
      <c r="L3237">
        <v>19.7</v>
      </c>
      <c r="M3237">
        <v>0.93584656084656093</v>
      </c>
      <c r="N3237">
        <v>5.2144000000000004</v>
      </c>
      <c r="O3237">
        <v>5.1295000000000002</v>
      </c>
      <c r="P3237">
        <v>0.84</v>
      </c>
      <c r="Q3237">
        <v>0.84599999999999997</v>
      </c>
      <c r="R3237">
        <v>5.2138</v>
      </c>
      <c r="S3237">
        <v>8.4000000000000005E-2</v>
      </c>
      <c r="T3237">
        <v>8.5999999999999993E-2</v>
      </c>
      <c r="U3237">
        <v>0.08</v>
      </c>
      <c r="V3237">
        <v>0.08</v>
      </c>
      <c r="W3237" t="s">
        <v>148</v>
      </c>
      <c r="X3237" t="s">
        <v>190</v>
      </c>
      <c r="Y3237" t="s">
        <v>89</v>
      </c>
      <c r="Z3237" t="s">
        <v>198</v>
      </c>
    </row>
    <row r="3238" spans="1:26" x14ac:dyDescent="0.25">
      <c r="A3238" s="147">
        <v>2962</v>
      </c>
      <c r="B3238" s="25">
        <v>43003</v>
      </c>
      <c r="C3238" t="s">
        <v>388</v>
      </c>
      <c r="D3238">
        <v>63.7</v>
      </c>
      <c r="E3238">
        <v>59</v>
      </c>
      <c r="F3238" t="s">
        <v>193</v>
      </c>
      <c r="G3238">
        <v>625212</v>
      </c>
      <c r="H3238">
        <v>13160</v>
      </c>
      <c r="I3238">
        <v>21.5</v>
      </c>
      <c r="J3238">
        <v>90.5</v>
      </c>
      <c r="K3238">
        <v>90.5</v>
      </c>
      <c r="L3238">
        <v>19.7</v>
      </c>
      <c r="M3238">
        <v>0.93584656084656093</v>
      </c>
      <c r="N3238">
        <v>5.1054000000000004</v>
      </c>
      <c r="O3238">
        <v>5.1523000000000003</v>
      </c>
      <c r="P3238">
        <v>0.81299999999999994</v>
      </c>
      <c r="Q3238">
        <v>0.8</v>
      </c>
      <c r="R3238">
        <v>5.2138</v>
      </c>
      <c r="S3238">
        <v>8.3000000000000004E-2</v>
      </c>
      <c r="T3238">
        <v>8.1000000000000003E-2</v>
      </c>
      <c r="U3238">
        <v>7.6999999999999999E-2</v>
      </c>
      <c r="V3238">
        <v>7.6999999999999999E-2</v>
      </c>
      <c r="W3238" t="s">
        <v>148</v>
      </c>
      <c r="X3238" t="s">
        <v>190</v>
      </c>
      <c r="Y3238" t="s">
        <v>89</v>
      </c>
      <c r="Z3238" t="s">
        <v>198</v>
      </c>
    </row>
    <row r="3239" spans="1:26" x14ac:dyDescent="0.25">
      <c r="A3239" s="147">
        <v>2961</v>
      </c>
      <c r="B3239" s="25">
        <v>43003</v>
      </c>
      <c r="C3239" t="s">
        <v>331</v>
      </c>
      <c r="D3239">
        <v>63.7</v>
      </c>
      <c r="E3239">
        <v>59</v>
      </c>
      <c r="F3239" t="s">
        <v>187</v>
      </c>
      <c r="G3239">
        <v>916148</v>
      </c>
      <c r="H3239">
        <v>13160</v>
      </c>
      <c r="I3239">
        <v>35</v>
      </c>
      <c r="J3239">
        <v>74</v>
      </c>
      <c r="K3239">
        <v>74</v>
      </c>
      <c r="L3239">
        <v>33.700000000000003</v>
      </c>
      <c r="M3239">
        <v>0.85653753026634394</v>
      </c>
      <c r="N3239">
        <v>5.0898000000000003</v>
      </c>
      <c r="O3239">
        <v>5.1562000000000001</v>
      </c>
      <c r="P3239">
        <v>0.43</v>
      </c>
      <c r="Q3239">
        <v>0.39600000000000002</v>
      </c>
      <c r="R3239">
        <v>5.2138</v>
      </c>
      <c r="S3239">
        <v>4.3999999999999997E-2</v>
      </c>
      <c r="T3239">
        <v>0.04</v>
      </c>
      <c r="U3239">
        <v>3.5999999999999997E-2</v>
      </c>
      <c r="V3239">
        <v>3.5999999999999997E-2</v>
      </c>
      <c r="W3239" t="s">
        <v>148</v>
      </c>
      <c r="X3239" t="s">
        <v>190</v>
      </c>
      <c r="Y3239" t="s">
        <v>89</v>
      </c>
      <c r="Z3239" t="s">
        <v>207</v>
      </c>
    </row>
    <row r="3240" spans="1:26" x14ac:dyDescent="0.25">
      <c r="A3240" s="147">
        <v>2960</v>
      </c>
      <c r="B3240" s="25">
        <v>43003</v>
      </c>
      <c r="C3240" t="s">
        <v>694</v>
      </c>
      <c r="D3240">
        <v>63.7</v>
      </c>
      <c r="E3240">
        <v>59</v>
      </c>
      <c r="F3240" t="s">
        <v>187</v>
      </c>
      <c r="G3240">
        <v>916148</v>
      </c>
      <c r="H3240">
        <v>13160</v>
      </c>
      <c r="I3240">
        <v>35</v>
      </c>
      <c r="J3240">
        <v>74</v>
      </c>
      <c r="K3240">
        <v>74</v>
      </c>
      <c r="L3240">
        <v>33.700000000000003</v>
      </c>
      <c r="M3240">
        <v>0.85653753026634394</v>
      </c>
      <c r="N3240">
        <v>5.1905000000000001</v>
      </c>
      <c r="O3240">
        <v>5.1425000000000001</v>
      </c>
      <c r="P3240">
        <v>0.35799999999999998</v>
      </c>
      <c r="Q3240">
        <v>0.34499999999999997</v>
      </c>
      <c r="R3240">
        <v>5.2138</v>
      </c>
      <c r="S3240">
        <v>3.5999999999999997E-2</v>
      </c>
      <c r="T3240">
        <v>3.5000000000000003E-2</v>
      </c>
      <c r="U3240">
        <v>0.03</v>
      </c>
      <c r="V3240">
        <v>0.03</v>
      </c>
      <c r="W3240" t="s">
        <v>148</v>
      </c>
      <c r="X3240" t="s">
        <v>190</v>
      </c>
      <c r="Y3240" t="s">
        <v>89</v>
      </c>
      <c r="Z3240" t="s">
        <v>207</v>
      </c>
    </row>
    <row r="3241" spans="1:26" x14ac:dyDescent="0.25">
      <c r="A3241" s="147">
        <v>2959</v>
      </c>
      <c r="B3241" s="25">
        <v>43003</v>
      </c>
      <c r="C3241" t="s">
        <v>749</v>
      </c>
      <c r="D3241">
        <v>63.7</v>
      </c>
      <c r="E3241">
        <v>59</v>
      </c>
      <c r="F3241" t="s">
        <v>291</v>
      </c>
      <c r="G3241">
        <v>521333</v>
      </c>
      <c r="H3241">
        <v>13160</v>
      </c>
      <c r="I3241">
        <v>15.3</v>
      </c>
      <c r="J3241">
        <v>90</v>
      </c>
      <c r="K3241">
        <v>90</v>
      </c>
      <c r="L3241">
        <v>13.8</v>
      </c>
      <c r="M3241">
        <v>0.97384721266345486</v>
      </c>
      <c r="N3241">
        <v>1.589</v>
      </c>
      <c r="O3241">
        <v>1.9348000000000001</v>
      </c>
      <c r="P3241">
        <v>5.8949999999999996</v>
      </c>
      <c r="Q3241">
        <v>7.133</v>
      </c>
      <c r="R3241">
        <v>5.2138</v>
      </c>
      <c r="S3241">
        <v>1.9339999999999999</v>
      </c>
      <c r="T3241">
        <v>1.9219999999999999</v>
      </c>
      <c r="U3241">
        <v>1.8779999999999999</v>
      </c>
      <c r="V3241">
        <v>1.8779999999999999</v>
      </c>
      <c r="W3241" t="s">
        <v>148</v>
      </c>
      <c r="X3241" t="s">
        <v>190</v>
      </c>
      <c r="Y3241" t="s">
        <v>89</v>
      </c>
      <c r="Z3241" t="s">
        <v>198</v>
      </c>
    </row>
    <row r="3242" spans="1:26" x14ac:dyDescent="0.25">
      <c r="A3242" s="147">
        <v>2958</v>
      </c>
      <c r="B3242" s="25">
        <v>43002</v>
      </c>
      <c r="C3242" t="s">
        <v>747</v>
      </c>
      <c r="D3242">
        <v>63.9</v>
      </c>
      <c r="E3242">
        <v>59</v>
      </c>
      <c r="F3242" t="s">
        <v>291</v>
      </c>
      <c r="G3242">
        <v>521333</v>
      </c>
      <c r="H3242">
        <v>13160</v>
      </c>
      <c r="I3242">
        <v>15.3</v>
      </c>
      <c r="J3242">
        <v>89</v>
      </c>
      <c r="K3242">
        <v>89</v>
      </c>
      <c r="L3242">
        <v>13.8</v>
      </c>
      <c r="M3242">
        <v>0.97384721266345486</v>
      </c>
      <c r="N3242">
        <v>1.8965000000000001</v>
      </c>
      <c r="O3242">
        <v>1.7436</v>
      </c>
      <c r="P3242">
        <v>7.0830000000000002</v>
      </c>
      <c r="Q3242">
        <v>6.5910000000000002</v>
      </c>
      <c r="R3242">
        <v>5.0976999999999997</v>
      </c>
      <c r="S3242">
        <v>1.9039999999999999</v>
      </c>
      <c r="T3242">
        <v>1.927</v>
      </c>
      <c r="U3242">
        <v>1.865</v>
      </c>
      <c r="V3242">
        <v>1.865</v>
      </c>
      <c r="W3242" t="s">
        <v>148</v>
      </c>
      <c r="X3242" t="s">
        <v>190</v>
      </c>
      <c r="Y3242" t="s">
        <v>89</v>
      </c>
      <c r="Z3242" t="s">
        <v>198</v>
      </c>
    </row>
    <row r="3243" spans="1:26" x14ac:dyDescent="0.25">
      <c r="A3243" s="147">
        <v>2957</v>
      </c>
      <c r="B3243" s="25">
        <v>43002</v>
      </c>
      <c r="C3243" t="s">
        <v>746</v>
      </c>
      <c r="D3243">
        <v>63.9</v>
      </c>
      <c r="E3243">
        <v>59</v>
      </c>
      <c r="F3243" t="s">
        <v>291</v>
      </c>
      <c r="G3243">
        <v>521333</v>
      </c>
      <c r="H3243">
        <v>13160</v>
      </c>
      <c r="I3243">
        <v>15.3</v>
      </c>
      <c r="J3243">
        <v>89</v>
      </c>
      <c r="K3243">
        <v>89</v>
      </c>
      <c r="L3243">
        <v>13.8</v>
      </c>
      <c r="M3243">
        <v>0.97384721266345486</v>
      </c>
      <c r="N3243">
        <v>1.5571999999999999</v>
      </c>
      <c r="O3243">
        <v>1.4735</v>
      </c>
      <c r="P3243">
        <v>5.7949999999999999</v>
      </c>
      <c r="Q3243">
        <v>5.5380000000000003</v>
      </c>
      <c r="R3243">
        <v>5.0976999999999997</v>
      </c>
      <c r="S3243">
        <v>1.897</v>
      </c>
      <c r="T3243">
        <v>1.9159999999999999</v>
      </c>
      <c r="U3243">
        <v>1.857</v>
      </c>
      <c r="V3243">
        <v>1.857</v>
      </c>
      <c r="W3243" t="s">
        <v>148</v>
      </c>
      <c r="X3243" t="s">
        <v>190</v>
      </c>
      <c r="Y3243" t="s">
        <v>89</v>
      </c>
      <c r="Z3243" t="s">
        <v>198</v>
      </c>
    </row>
    <row r="3244" spans="1:26" x14ac:dyDescent="0.25">
      <c r="A3244" s="147">
        <v>2956</v>
      </c>
      <c r="B3244" s="25">
        <v>43002</v>
      </c>
      <c r="C3244" t="s">
        <v>745</v>
      </c>
      <c r="D3244">
        <v>63.9</v>
      </c>
      <c r="E3244">
        <v>59</v>
      </c>
      <c r="F3244" t="s">
        <v>291</v>
      </c>
      <c r="G3244">
        <v>521333</v>
      </c>
      <c r="H3244">
        <v>13160</v>
      </c>
      <c r="I3244">
        <v>15.3</v>
      </c>
      <c r="J3244">
        <v>90</v>
      </c>
      <c r="K3244">
        <v>90</v>
      </c>
      <c r="L3244">
        <v>13.8</v>
      </c>
      <c r="M3244">
        <v>0.97384721266345486</v>
      </c>
      <c r="N3244">
        <v>1.8111999999999999</v>
      </c>
      <c r="O3244">
        <v>1.6073</v>
      </c>
      <c r="P3244">
        <v>6.7648641544225825</v>
      </c>
      <c r="Q3244">
        <v>6.1130000000000004</v>
      </c>
      <c r="R3244">
        <v>5.0976999999999997</v>
      </c>
      <c r="S3244">
        <v>1.9039999999999999</v>
      </c>
      <c r="T3244">
        <v>1.9390000000000001</v>
      </c>
      <c r="U3244">
        <v>1.871</v>
      </c>
      <c r="V3244">
        <v>1.871</v>
      </c>
      <c r="W3244" t="s">
        <v>148</v>
      </c>
      <c r="X3244" t="s">
        <v>190</v>
      </c>
      <c r="Y3244" t="s">
        <v>89</v>
      </c>
      <c r="Z3244" t="s">
        <v>198</v>
      </c>
    </row>
    <row r="3245" spans="1:26" x14ac:dyDescent="0.25">
      <c r="A3245" s="147">
        <v>2955</v>
      </c>
      <c r="B3245" s="25">
        <v>43002</v>
      </c>
      <c r="C3245" t="s">
        <v>744</v>
      </c>
      <c r="D3245">
        <v>63.9</v>
      </c>
      <c r="E3245">
        <v>59</v>
      </c>
      <c r="F3245" t="s">
        <v>291</v>
      </c>
      <c r="G3245">
        <v>521333</v>
      </c>
      <c r="H3245">
        <v>13160</v>
      </c>
      <c r="I3245">
        <v>15.3</v>
      </c>
      <c r="J3245">
        <v>90</v>
      </c>
      <c r="K3245">
        <v>90</v>
      </c>
      <c r="L3245">
        <v>13.8</v>
      </c>
      <c r="M3245">
        <v>0.97384721266345486</v>
      </c>
      <c r="N3245">
        <v>1.8947000000000001</v>
      </c>
      <c r="O3245">
        <v>1.45</v>
      </c>
      <c r="P3245">
        <v>6.6689999999999996</v>
      </c>
      <c r="Q3245">
        <v>5.1890000000000001</v>
      </c>
      <c r="R3245">
        <v>5.0976999999999997</v>
      </c>
      <c r="S3245">
        <v>1.794</v>
      </c>
      <c r="T3245">
        <v>1.8240000000000001</v>
      </c>
      <c r="U3245">
        <v>1.762</v>
      </c>
      <c r="V3245">
        <v>1.762</v>
      </c>
      <c r="W3245" t="s">
        <v>148</v>
      </c>
      <c r="X3245" t="s">
        <v>190</v>
      </c>
      <c r="Y3245" t="s">
        <v>89</v>
      </c>
      <c r="Z3245" t="s">
        <v>198</v>
      </c>
    </row>
    <row r="3246" spans="1:26" x14ac:dyDescent="0.25">
      <c r="A3246" s="147">
        <v>2954</v>
      </c>
      <c r="B3246" s="25">
        <v>43002</v>
      </c>
      <c r="C3246" t="s">
        <v>525</v>
      </c>
      <c r="D3246">
        <v>63.9</v>
      </c>
      <c r="E3246">
        <v>59</v>
      </c>
      <c r="F3246" t="s">
        <v>193</v>
      </c>
      <c r="G3246">
        <v>625212</v>
      </c>
      <c r="H3246">
        <v>13160</v>
      </c>
      <c r="I3246">
        <v>21.7</v>
      </c>
      <c r="J3246">
        <v>88.5</v>
      </c>
      <c r="K3246">
        <v>88.5</v>
      </c>
      <c r="L3246">
        <v>20</v>
      </c>
      <c r="M3246">
        <v>0.93399339933993397</v>
      </c>
      <c r="N3246">
        <v>5.1186999999999996</v>
      </c>
      <c r="O3246">
        <v>5.2408999999999999</v>
      </c>
      <c r="P3246">
        <v>1.0740000000000001</v>
      </c>
      <c r="Q3246">
        <v>1.0920000000000001</v>
      </c>
      <c r="R3246">
        <v>5.0976999999999997</v>
      </c>
      <c r="S3246">
        <v>0.107</v>
      </c>
      <c r="T3246">
        <v>0.106</v>
      </c>
      <c r="U3246">
        <v>9.9000000000000005E-2</v>
      </c>
      <c r="V3246">
        <v>9.9000000000000005E-2</v>
      </c>
      <c r="W3246" t="s">
        <v>148</v>
      </c>
      <c r="X3246" t="s">
        <v>190</v>
      </c>
      <c r="Y3246" t="s">
        <v>89</v>
      </c>
      <c r="Z3246" t="s">
        <v>198</v>
      </c>
    </row>
    <row r="3247" spans="1:26" x14ac:dyDescent="0.25">
      <c r="A3247" s="147">
        <v>2953</v>
      </c>
      <c r="B3247" s="25">
        <v>43002</v>
      </c>
      <c r="C3247" t="s">
        <v>245</v>
      </c>
      <c r="D3247">
        <v>63.9</v>
      </c>
      <c r="E3247">
        <v>59</v>
      </c>
      <c r="F3247" t="s">
        <v>187</v>
      </c>
      <c r="G3247">
        <v>916148</v>
      </c>
      <c r="H3247">
        <v>13160</v>
      </c>
      <c r="I3247">
        <v>35.799999999999997</v>
      </c>
      <c r="J3247">
        <v>77</v>
      </c>
      <c r="K3247">
        <v>77</v>
      </c>
      <c r="L3247">
        <v>34.299999999999997</v>
      </c>
      <c r="M3247">
        <v>0.85343787696019291</v>
      </c>
      <c r="N3247">
        <v>5.1955</v>
      </c>
      <c r="O3247">
        <v>5.1422999999999996</v>
      </c>
      <c r="P3247">
        <v>0.42799999999999999</v>
      </c>
      <c r="Q3247">
        <v>0.38300000000000001</v>
      </c>
      <c r="R3247">
        <v>5.0976999999999997</v>
      </c>
      <c r="S3247">
        <v>4.2000000000000003E-2</v>
      </c>
      <c r="T3247">
        <v>3.7999999999999999E-2</v>
      </c>
      <c r="U3247">
        <v>3.4000000000000002E-2</v>
      </c>
      <c r="V3247">
        <v>3.4000000000000002E-2</v>
      </c>
      <c r="W3247" t="s">
        <v>148</v>
      </c>
      <c r="X3247" t="s">
        <v>190</v>
      </c>
      <c r="Y3247" t="s">
        <v>89</v>
      </c>
      <c r="Z3247" t="s">
        <v>207</v>
      </c>
    </row>
    <row r="3248" spans="1:26" x14ac:dyDescent="0.25">
      <c r="A3248" s="147">
        <v>2952</v>
      </c>
      <c r="B3248" s="25">
        <v>43002</v>
      </c>
      <c r="C3248" t="s">
        <v>210</v>
      </c>
      <c r="D3248">
        <v>63.9</v>
      </c>
      <c r="E3248">
        <v>59</v>
      </c>
      <c r="F3248" t="s">
        <v>187</v>
      </c>
      <c r="G3248">
        <v>916148</v>
      </c>
      <c r="H3248">
        <v>13160</v>
      </c>
      <c r="I3248">
        <v>35.299999999999997</v>
      </c>
      <c r="J3248">
        <v>77.5</v>
      </c>
      <c r="K3248">
        <v>77.5</v>
      </c>
      <c r="L3248">
        <v>33.700000000000003</v>
      </c>
      <c r="M3248">
        <v>0.85653753026634394</v>
      </c>
      <c r="N3248">
        <v>5.3213999999999997</v>
      </c>
      <c r="O3248">
        <v>5.0895000000000001</v>
      </c>
      <c r="P3248">
        <v>0.40699999999999997</v>
      </c>
      <c r="Q3248">
        <v>0.379</v>
      </c>
      <c r="R3248">
        <v>5.0976999999999997</v>
      </c>
      <c r="S3248">
        <v>3.9E-2</v>
      </c>
      <c r="T3248">
        <v>3.7999999999999999E-2</v>
      </c>
      <c r="U3248">
        <v>3.3000000000000002E-2</v>
      </c>
      <c r="V3248">
        <v>3.3000000000000002E-2</v>
      </c>
      <c r="W3248" t="s">
        <v>148</v>
      </c>
      <c r="X3248" t="s">
        <v>190</v>
      </c>
      <c r="Y3248" t="s">
        <v>89</v>
      </c>
      <c r="Z3248" t="s">
        <v>207</v>
      </c>
    </row>
    <row r="3249" spans="1:26" x14ac:dyDescent="0.25">
      <c r="A3249" s="147">
        <v>2951</v>
      </c>
      <c r="B3249" s="25">
        <v>43002</v>
      </c>
      <c r="C3249" t="s">
        <v>259</v>
      </c>
      <c r="D3249">
        <v>63.9</v>
      </c>
      <c r="E3249">
        <v>59</v>
      </c>
      <c r="F3249" t="s">
        <v>193</v>
      </c>
      <c r="G3249">
        <v>625212</v>
      </c>
      <c r="H3249">
        <v>13160</v>
      </c>
      <c r="I3249">
        <v>21.7</v>
      </c>
      <c r="J3249">
        <v>88.5</v>
      </c>
      <c r="K3249">
        <v>88.5</v>
      </c>
      <c r="L3249">
        <v>20</v>
      </c>
      <c r="M3249">
        <v>0.93399339933993397</v>
      </c>
      <c r="N3249">
        <v>5.1281999999999996</v>
      </c>
      <c r="O3249">
        <v>5.2157999999999998</v>
      </c>
      <c r="P3249">
        <v>0.78500000000000003</v>
      </c>
      <c r="Q3249">
        <v>0.85899999999999999</v>
      </c>
      <c r="R3249">
        <v>5.0976999999999997</v>
      </c>
      <c r="S3249">
        <v>7.8E-2</v>
      </c>
      <c r="T3249">
        <v>8.4000000000000005E-2</v>
      </c>
      <c r="U3249">
        <v>7.5999999999999998E-2</v>
      </c>
      <c r="V3249">
        <v>7.5999999999999998E-2</v>
      </c>
      <c r="W3249" t="s">
        <v>148</v>
      </c>
      <c r="X3249" t="s">
        <v>190</v>
      </c>
      <c r="Y3249" t="s">
        <v>89</v>
      </c>
      <c r="Z3249" t="s">
        <v>198</v>
      </c>
    </row>
    <row r="3250" spans="1:26" x14ac:dyDescent="0.25">
      <c r="A3250" s="147">
        <v>2950</v>
      </c>
      <c r="B3250" s="25">
        <v>43002</v>
      </c>
      <c r="C3250" t="s">
        <v>696</v>
      </c>
      <c r="D3250">
        <v>63.9</v>
      </c>
      <c r="E3250">
        <v>59</v>
      </c>
      <c r="F3250" t="s">
        <v>187</v>
      </c>
      <c r="G3250">
        <v>916148</v>
      </c>
      <c r="H3250">
        <v>13160</v>
      </c>
      <c r="I3250">
        <v>35.299999999999997</v>
      </c>
      <c r="J3250">
        <v>77</v>
      </c>
      <c r="K3250">
        <v>77</v>
      </c>
      <c r="L3250">
        <v>33.799999999999997</v>
      </c>
      <c r="M3250">
        <v>0.85601935874168178</v>
      </c>
      <c r="N3250">
        <v>5.1402000000000001</v>
      </c>
      <c r="O3250">
        <v>5.0946999999999996</v>
      </c>
      <c r="P3250">
        <v>0.44400000000000001</v>
      </c>
      <c r="Q3250">
        <v>0.42</v>
      </c>
      <c r="R3250">
        <v>5.0976999999999997</v>
      </c>
      <c r="S3250">
        <v>4.3999999999999997E-2</v>
      </c>
      <c r="T3250">
        <v>4.2000000000000003E-2</v>
      </c>
      <c r="U3250">
        <v>3.6999999999999998E-2</v>
      </c>
      <c r="V3250">
        <v>3.6999999999999998E-2</v>
      </c>
      <c r="W3250" t="s">
        <v>148</v>
      </c>
      <c r="X3250" t="s">
        <v>190</v>
      </c>
      <c r="Y3250" t="s">
        <v>89</v>
      </c>
      <c r="Z3250" t="s">
        <v>207</v>
      </c>
    </row>
    <row r="3251" spans="1:26" x14ac:dyDescent="0.25">
      <c r="A3251" s="147">
        <v>2949</v>
      </c>
      <c r="B3251" s="25">
        <v>43001</v>
      </c>
      <c r="C3251" t="s">
        <v>743</v>
      </c>
      <c r="D3251">
        <v>68.400000000000006</v>
      </c>
      <c r="E3251">
        <v>60</v>
      </c>
      <c r="F3251" t="s">
        <v>291</v>
      </c>
      <c r="G3251">
        <v>521333</v>
      </c>
      <c r="H3251">
        <v>13160</v>
      </c>
      <c r="I3251">
        <v>15.3</v>
      </c>
      <c r="J3251">
        <v>90</v>
      </c>
      <c r="K3251">
        <v>90</v>
      </c>
      <c r="L3251">
        <v>13.8</v>
      </c>
      <c r="M3251">
        <v>0.97384721266345486</v>
      </c>
      <c r="N3251">
        <v>5.2308000000000003</v>
      </c>
      <c r="O3251">
        <v>5.1299000000000001</v>
      </c>
      <c r="P3251">
        <v>7.9080000000000004</v>
      </c>
      <c r="Q3251">
        <v>7.5119999999999996</v>
      </c>
      <c r="R3251">
        <v>5.1837999999999997</v>
      </c>
      <c r="S3251">
        <v>0.78400000000000003</v>
      </c>
      <c r="T3251">
        <v>0.75900000000000001</v>
      </c>
      <c r="U3251">
        <v>0.751</v>
      </c>
      <c r="V3251">
        <v>0.751</v>
      </c>
      <c r="W3251" t="s">
        <v>148</v>
      </c>
      <c r="X3251" t="s">
        <v>190</v>
      </c>
      <c r="Y3251" t="s">
        <v>89</v>
      </c>
      <c r="Z3251" t="s">
        <v>198</v>
      </c>
    </row>
    <row r="3252" spans="1:26" x14ac:dyDescent="0.25">
      <c r="A3252" s="147">
        <v>2948</v>
      </c>
      <c r="B3252" s="25">
        <v>43001</v>
      </c>
      <c r="C3252" t="s">
        <v>742</v>
      </c>
      <c r="D3252">
        <v>68.2</v>
      </c>
      <c r="E3252">
        <v>59</v>
      </c>
      <c r="F3252" t="s">
        <v>193</v>
      </c>
      <c r="G3252">
        <v>625212</v>
      </c>
      <c r="H3252">
        <v>13160</v>
      </c>
      <c r="I3252">
        <v>21.5</v>
      </c>
      <c r="J3252">
        <v>90</v>
      </c>
      <c r="K3252">
        <v>90</v>
      </c>
      <c r="L3252">
        <v>19.8</v>
      </c>
      <c r="M3252">
        <v>0.93522802379378711</v>
      </c>
      <c r="N3252">
        <v>5.1843000000000004</v>
      </c>
      <c r="O3252">
        <v>5.2066999999999997</v>
      </c>
      <c r="P3252">
        <v>0.98</v>
      </c>
      <c r="Q3252">
        <v>1.069</v>
      </c>
      <c r="R3252">
        <v>5.1837999999999997</v>
      </c>
      <c r="S3252">
        <v>9.8000000000000004E-2</v>
      </c>
      <c r="T3252">
        <v>0.106</v>
      </c>
      <c r="U3252">
        <v>9.5000000000000001E-2</v>
      </c>
      <c r="V3252">
        <v>9.5000000000000001E-2</v>
      </c>
      <c r="W3252" t="s">
        <v>148</v>
      </c>
      <c r="X3252" t="s">
        <v>190</v>
      </c>
      <c r="Y3252" t="s">
        <v>89</v>
      </c>
      <c r="Z3252" t="s">
        <v>198</v>
      </c>
    </row>
    <row r="3253" spans="1:26" x14ac:dyDescent="0.25">
      <c r="A3253" s="147">
        <v>2947</v>
      </c>
      <c r="B3253" s="25">
        <v>43001</v>
      </c>
      <c r="C3253" t="s">
        <v>741</v>
      </c>
      <c r="D3253">
        <v>68.2</v>
      </c>
      <c r="E3253">
        <v>59</v>
      </c>
      <c r="F3253" t="s">
        <v>291</v>
      </c>
      <c r="G3253">
        <v>521333</v>
      </c>
      <c r="H3253">
        <v>13160</v>
      </c>
      <c r="I3253">
        <v>15.3</v>
      </c>
      <c r="J3253">
        <v>90</v>
      </c>
      <c r="K3253">
        <v>90</v>
      </c>
      <c r="L3253">
        <v>13.8</v>
      </c>
      <c r="M3253">
        <v>0.97384721266345486</v>
      </c>
      <c r="N3253">
        <v>1.7243999999999999</v>
      </c>
      <c r="O3253">
        <v>1.4816</v>
      </c>
      <c r="P3253">
        <v>6.3070000000000004</v>
      </c>
      <c r="Q3253">
        <v>5.5030000000000001</v>
      </c>
      <c r="R3253">
        <v>5.1837999999999997</v>
      </c>
      <c r="S3253">
        <v>1.8959999999999999</v>
      </c>
      <c r="T3253">
        <v>1.925</v>
      </c>
      <c r="U3253">
        <v>1.861</v>
      </c>
      <c r="V3253">
        <v>1.861</v>
      </c>
      <c r="W3253" t="s">
        <v>148</v>
      </c>
      <c r="X3253" t="s">
        <v>190</v>
      </c>
      <c r="Y3253" t="s">
        <v>89</v>
      </c>
      <c r="Z3253" t="s">
        <v>198</v>
      </c>
    </row>
    <row r="3254" spans="1:26" x14ac:dyDescent="0.25">
      <c r="A3254" s="147">
        <v>2946</v>
      </c>
      <c r="B3254" s="25">
        <v>43001</v>
      </c>
      <c r="C3254" t="s">
        <v>740</v>
      </c>
      <c r="D3254">
        <v>68.2</v>
      </c>
      <c r="E3254">
        <v>59</v>
      </c>
      <c r="F3254" t="s">
        <v>291</v>
      </c>
      <c r="G3254">
        <v>521333</v>
      </c>
      <c r="H3254">
        <v>13160</v>
      </c>
      <c r="I3254">
        <v>15.3</v>
      </c>
      <c r="J3254">
        <v>90</v>
      </c>
      <c r="K3254">
        <v>90</v>
      </c>
      <c r="L3254">
        <v>13.8</v>
      </c>
      <c r="M3254">
        <v>0.97384721266345486</v>
      </c>
      <c r="N3254">
        <v>1.2309000000000001</v>
      </c>
      <c r="O3254">
        <v>1.6592</v>
      </c>
      <c r="P3254">
        <v>4.5339999999999998</v>
      </c>
      <c r="Q3254">
        <v>6.07</v>
      </c>
      <c r="R3254">
        <v>5.1837999999999997</v>
      </c>
      <c r="S3254">
        <v>1.909</v>
      </c>
      <c r="T3254">
        <v>1.8959999999999999</v>
      </c>
      <c r="U3254">
        <v>1.853</v>
      </c>
      <c r="V3254">
        <v>1.853</v>
      </c>
      <c r="W3254" t="s">
        <v>148</v>
      </c>
      <c r="X3254" t="s">
        <v>190</v>
      </c>
      <c r="Y3254" t="s">
        <v>89</v>
      </c>
      <c r="Z3254" t="s">
        <v>198</v>
      </c>
    </row>
    <row r="3255" spans="1:26" x14ac:dyDescent="0.25">
      <c r="A3255" s="147">
        <v>2945</v>
      </c>
      <c r="B3255" s="25">
        <v>43001</v>
      </c>
      <c r="C3255" t="s">
        <v>679</v>
      </c>
      <c r="D3255">
        <v>68</v>
      </c>
      <c r="E3255">
        <v>59</v>
      </c>
      <c r="F3255" t="s">
        <v>193</v>
      </c>
      <c r="G3255">
        <v>625212</v>
      </c>
      <c r="H3255">
        <v>13160</v>
      </c>
      <c r="I3255">
        <v>21.5</v>
      </c>
      <c r="J3255">
        <v>90.5</v>
      </c>
      <c r="K3255">
        <v>90.5</v>
      </c>
      <c r="L3255">
        <v>19.7</v>
      </c>
      <c r="M3255">
        <v>0.93584656084656093</v>
      </c>
      <c r="N3255">
        <v>5.2706</v>
      </c>
      <c r="O3255">
        <v>5.2144000000000004</v>
      </c>
      <c r="P3255">
        <v>0.80300000000000005</v>
      </c>
      <c r="Q3255">
        <v>0.79500000000000004</v>
      </c>
      <c r="R3255">
        <v>5.1837999999999997</v>
      </c>
      <c r="S3255">
        <v>7.9000000000000001E-2</v>
      </c>
      <c r="T3255">
        <v>7.9000000000000001E-2</v>
      </c>
      <c r="U3255">
        <v>7.3999999999999996E-2</v>
      </c>
      <c r="V3255">
        <v>7.3999999999999996E-2</v>
      </c>
      <c r="W3255" t="s">
        <v>148</v>
      </c>
      <c r="X3255" t="s">
        <v>190</v>
      </c>
      <c r="Y3255" t="s">
        <v>89</v>
      </c>
      <c r="Z3255" t="s">
        <v>198</v>
      </c>
    </row>
    <row r="3256" spans="1:26" x14ac:dyDescent="0.25">
      <c r="A3256" s="147">
        <v>2944</v>
      </c>
      <c r="B3256" s="25">
        <v>43001</v>
      </c>
      <c r="C3256" t="s">
        <v>739</v>
      </c>
      <c r="D3256">
        <v>68</v>
      </c>
      <c r="E3256">
        <v>59</v>
      </c>
      <c r="F3256" t="s">
        <v>193</v>
      </c>
      <c r="G3256">
        <v>625212</v>
      </c>
      <c r="H3256">
        <v>13160</v>
      </c>
      <c r="I3256">
        <v>21.6</v>
      </c>
      <c r="J3256">
        <v>90</v>
      </c>
      <c r="K3256">
        <v>90</v>
      </c>
      <c r="L3256">
        <v>19.899999999999999</v>
      </c>
      <c r="M3256">
        <v>0.93461030383091148</v>
      </c>
      <c r="N3256">
        <v>5.1467000000000001</v>
      </c>
      <c r="O3256">
        <v>5.1153000000000004</v>
      </c>
      <c r="P3256">
        <v>0.86399999999999999</v>
      </c>
      <c r="Q3256">
        <v>0.81899999999999995</v>
      </c>
      <c r="R3256">
        <v>5.1837999999999997</v>
      </c>
      <c r="S3256">
        <v>8.6999999999999994E-2</v>
      </c>
      <c r="T3256">
        <v>8.3000000000000004E-2</v>
      </c>
      <c r="U3256">
        <v>7.9000000000000001E-2</v>
      </c>
      <c r="V3256">
        <v>7.9000000000000001E-2</v>
      </c>
      <c r="W3256" t="s">
        <v>148</v>
      </c>
      <c r="X3256" t="s">
        <v>190</v>
      </c>
      <c r="Y3256" t="s">
        <v>89</v>
      </c>
      <c r="Z3256" t="s">
        <v>198</v>
      </c>
    </row>
    <row r="3257" spans="1:26" x14ac:dyDescent="0.25">
      <c r="A3257" s="147">
        <v>2943</v>
      </c>
      <c r="B3257" s="25">
        <v>43001</v>
      </c>
      <c r="C3257" t="s">
        <v>526</v>
      </c>
      <c r="D3257">
        <v>68</v>
      </c>
      <c r="E3257">
        <v>59</v>
      </c>
      <c r="F3257" t="s">
        <v>193</v>
      </c>
      <c r="G3257">
        <v>625212</v>
      </c>
      <c r="H3257">
        <v>13160</v>
      </c>
      <c r="I3257">
        <v>21.5</v>
      </c>
      <c r="J3257">
        <v>89</v>
      </c>
      <c r="K3257">
        <v>89</v>
      </c>
      <c r="L3257">
        <v>19.8</v>
      </c>
      <c r="M3257">
        <v>0.93522802379378711</v>
      </c>
      <c r="N3257">
        <v>5.1094999999999997</v>
      </c>
      <c r="O3257">
        <v>5.2329999999999997</v>
      </c>
      <c r="P3257">
        <v>0.68</v>
      </c>
      <c r="Q3257">
        <v>0.69699999999999995</v>
      </c>
      <c r="R3257">
        <v>5.1837999999999997</v>
      </c>
      <c r="S3257">
        <v>6.9000000000000006E-2</v>
      </c>
      <c r="T3257">
        <v>6.9000000000000006E-2</v>
      </c>
      <c r="U3257">
        <v>6.5000000000000002E-2</v>
      </c>
      <c r="V3257">
        <v>6.5000000000000002E-2</v>
      </c>
      <c r="W3257" t="s">
        <v>148</v>
      </c>
      <c r="X3257" t="s">
        <v>190</v>
      </c>
      <c r="Y3257" t="s">
        <v>89</v>
      </c>
      <c r="Z3257" t="s">
        <v>198</v>
      </c>
    </row>
    <row r="3258" spans="1:26" x14ac:dyDescent="0.25">
      <c r="A3258" s="147">
        <v>2942</v>
      </c>
      <c r="B3258" s="25">
        <v>43001</v>
      </c>
      <c r="C3258" t="s">
        <v>283</v>
      </c>
      <c r="D3258">
        <v>68</v>
      </c>
      <c r="E3258">
        <v>59</v>
      </c>
      <c r="F3258" t="s">
        <v>193</v>
      </c>
      <c r="G3258">
        <v>625212</v>
      </c>
      <c r="H3258">
        <v>13160</v>
      </c>
      <c r="I3258">
        <v>21.5</v>
      </c>
      <c r="J3258">
        <v>89</v>
      </c>
      <c r="K3258">
        <v>89</v>
      </c>
      <c r="L3258">
        <v>19.8</v>
      </c>
      <c r="M3258">
        <v>0.93522802379378711</v>
      </c>
      <c r="N3258">
        <v>5.1482000000000001</v>
      </c>
      <c r="O3258">
        <v>5.0785999999999998</v>
      </c>
      <c r="P3258">
        <v>0.755</v>
      </c>
      <c r="Q3258">
        <v>0.73499999999999999</v>
      </c>
      <c r="R3258">
        <v>5.1837999999999997</v>
      </c>
      <c r="S3258">
        <v>7.5999999999999998E-2</v>
      </c>
      <c r="T3258">
        <v>7.4999999999999997E-2</v>
      </c>
      <c r="U3258">
        <v>7.0999999999999994E-2</v>
      </c>
      <c r="V3258">
        <v>7.0999999999999994E-2</v>
      </c>
      <c r="W3258" t="s">
        <v>148</v>
      </c>
      <c r="X3258" t="s">
        <v>190</v>
      </c>
      <c r="Y3258" t="s">
        <v>89</v>
      </c>
      <c r="Z3258" t="s">
        <v>198</v>
      </c>
    </row>
    <row r="3259" spans="1:26" x14ac:dyDescent="0.25">
      <c r="A3259" s="147">
        <v>2938</v>
      </c>
      <c r="B3259" s="25">
        <v>43000</v>
      </c>
      <c r="C3259" t="s">
        <v>300</v>
      </c>
      <c r="D3259">
        <v>55</v>
      </c>
      <c r="E3259">
        <v>55</v>
      </c>
      <c r="F3259" t="s">
        <v>193</v>
      </c>
      <c r="G3259">
        <v>625212</v>
      </c>
      <c r="H3259">
        <v>13160</v>
      </c>
      <c r="I3259">
        <v>20.6</v>
      </c>
      <c r="J3259">
        <v>86.5</v>
      </c>
      <c r="K3259">
        <v>86.5</v>
      </c>
      <c r="L3259">
        <v>19.100000000000001</v>
      </c>
      <c r="M3259">
        <v>0.93957503320053126</v>
      </c>
      <c r="N3259">
        <v>5.0094000000000003</v>
      </c>
      <c r="O3259">
        <v>5.0072999999999999</v>
      </c>
      <c r="P3259">
        <v>0.95830000000000004</v>
      </c>
      <c r="Q3259">
        <v>0.96889999999999998</v>
      </c>
      <c r="R3259">
        <v>5.4537000000000004</v>
      </c>
      <c r="S3259">
        <v>0.104</v>
      </c>
      <c r="T3259">
        <v>0.106</v>
      </c>
      <c r="U3259">
        <v>9.9000000000000005E-2</v>
      </c>
      <c r="V3259">
        <v>9.9000000000000005E-2</v>
      </c>
      <c r="W3259" t="s">
        <v>148</v>
      </c>
      <c r="X3259" t="s">
        <v>192</v>
      </c>
      <c r="Y3259" t="s">
        <v>89</v>
      </c>
      <c r="Z3259" t="s">
        <v>198</v>
      </c>
    </row>
    <row r="3260" spans="1:26" x14ac:dyDescent="0.25">
      <c r="A3260" s="147">
        <v>2937</v>
      </c>
      <c r="B3260" s="25">
        <v>43000</v>
      </c>
      <c r="C3260" t="s">
        <v>449</v>
      </c>
      <c r="D3260">
        <v>55</v>
      </c>
      <c r="E3260">
        <v>55</v>
      </c>
      <c r="F3260" t="s">
        <v>187</v>
      </c>
      <c r="G3260">
        <v>916148</v>
      </c>
      <c r="H3260">
        <v>13160</v>
      </c>
      <c r="I3260">
        <v>35.4</v>
      </c>
      <c r="J3260">
        <v>78</v>
      </c>
      <c r="K3260">
        <v>78</v>
      </c>
      <c r="L3260">
        <v>33.799999999999997</v>
      </c>
      <c r="M3260">
        <v>0.85601935874168178</v>
      </c>
      <c r="N3260">
        <v>5.0732999999999997</v>
      </c>
      <c r="O3260">
        <v>5.0373299999999999</v>
      </c>
      <c r="P3260">
        <v>0.38800000000000001</v>
      </c>
      <c r="Q3260">
        <v>0.36199999999999999</v>
      </c>
      <c r="R3260">
        <v>5.4537000000000004</v>
      </c>
      <c r="S3260">
        <v>4.2000000000000003E-2</v>
      </c>
      <c r="T3260">
        <v>3.9E-2</v>
      </c>
      <c r="U3260">
        <v>3.5000000000000003E-2</v>
      </c>
      <c r="V3260">
        <v>3.5000000000000003E-2</v>
      </c>
      <c r="W3260" t="s">
        <v>148</v>
      </c>
      <c r="X3260" t="s">
        <v>192</v>
      </c>
      <c r="Y3260" t="s">
        <v>89</v>
      </c>
      <c r="Z3260" t="s">
        <v>207</v>
      </c>
    </row>
    <row r="3261" spans="1:26" x14ac:dyDescent="0.25">
      <c r="A3261" s="147">
        <v>2936</v>
      </c>
      <c r="B3261" s="25">
        <v>43000</v>
      </c>
      <c r="C3261" t="s">
        <v>224</v>
      </c>
      <c r="D3261">
        <v>55</v>
      </c>
      <c r="E3261">
        <v>55</v>
      </c>
      <c r="F3261" t="s">
        <v>187</v>
      </c>
      <c r="G3261">
        <v>916148</v>
      </c>
      <c r="H3261">
        <v>13160</v>
      </c>
      <c r="I3261">
        <v>35.4</v>
      </c>
      <c r="J3261">
        <v>78</v>
      </c>
      <c r="K3261">
        <v>78</v>
      </c>
      <c r="L3261">
        <v>33.799999999999997</v>
      </c>
      <c r="M3261">
        <v>0.85601935874168178</v>
      </c>
      <c r="N3261">
        <v>5.0720000000000001</v>
      </c>
      <c r="O3261">
        <v>5.0625999999999998</v>
      </c>
      <c r="P3261">
        <v>0.33200000000000002</v>
      </c>
      <c r="Q3261">
        <v>0.33600000000000002</v>
      </c>
      <c r="R3261">
        <v>5.4537000000000004</v>
      </c>
      <c r="S3261">
        <v>3.5999999999999997E-2</v>
      </c>
      <c r="T3261">
        <v>3.5999999999999997E-2</v>
      </c>
      <c r="U3261">
        <v>3.1E-2</v>
      </c>
      <c r="V3261">
        <v>3.1E-2</v>
      </c>
      <c r="W3261" t="s">
        <v>148</v>
      </c>
      <c r="X3261" t="s">
        <v>192</v>
      </c>
      <c r="Y3261" t="s">
        <v>89</v>
      </c>
      <c r="Z3261" t="s">
        <v>207</v>
      </c>
    </row>
    <row r="3262" spans="1:26" x14ac:dyDescent="0.25">
      <c r="A3262" s="147">
        <v>2935</v>
      </c>
      <c r="B3262" s="25">
        <v>43000</v>
      </c>
      <c r="C3262" t="s">
        <v>695</v>
      </c>
      <c r="D3262">
        <v>55</v>
      </c>
      <c r="E3262">
        <v>55</v>
      </c>
      <c r="F3262" t="s">
        <v>193</v>
      </c>
      <c r="G3262">
        <v>625212</v>
      </c>
      <c r="H3262">
        <v>13160</v>
      </c>
      <c r="I3262">
        <v>21.4</v>
      </c>
      <c r="J3262">
        <v>85.5</v>
      </c>
      <c r="K3262">
        <v>85.5</v>
      </c>
      <c r="L3262">
        <v>19.899999999999999</v>
      </c>
      <c r="M3262">
        <v>0.93461030383091148</v>
      </c>
      <c r="N3262">
        <v>5.1092000000000004</v>
      </c>
      <c r="O3262">
        <v>5.2320000000000002</v>
      </c>
      <c r="P3262">
        <v>1</v>
      </c>
      <c r="Q3262">
        <v>0.998</v>
      </c>
      <c r="R3262">
        <v>5.4537000000000004</v>
      </c>
      <c r="S3262">
        <v>0.107</v>
      </c>
      <c r="T3262">
        <v>0.104</v>
      </c>
      <c r="U3262">
        <v>9.9000000000000005E-2</v>
      </c>
      <c r="V3262">
        <v>9.9000000000000005E-2</v>
      </c>
      <c r="W3262" t="s">
        <v>148</v>
      </c>
      <c r="X3262" t="s">
        <v>192</v>
      </c>
      <c r="Y3262" t="s">
        <v>89</v>
      </c>
      <c r="Z3262" t="s">
        <v>198</v>
      </c>
    </row>
    <row r="3263" spans="1:26" x14ac:dyDescent="0.25">
      <c r="A3263" s="147">
        <v>2934</v>
      </c>
      <c r="B3263" s="25">
        <v>43000</v>
      </c>
      <c r="C3263" t="s">
        <v>738</v>
      </c>
      <c r="D3263">
        <v>55</v>
      </c>
      <c r="E3263">
        <v>55</v>
      </c>
      <c r="F3263" t="s">
        <v>193</v>
      </c>
      <c r="G3263">
        <v>625212</v>
      </c>
      <c r="H3263">
        <v>13160</v>
      </c>
      <c r="I3263">
        <v>21.5</v>
      </c>
      <c r="J3263">
        <v>87</v>
      </c>
      <c r="K3263">
        <v>87</v>
      </c>
      <c r="L3263">
        <v>19.899999999999999</v>
      </c>
      <c r="M3263">
        <v>0.93461030383091148</v>
      </c>
      <c r="N3263">
        <v>5.0292000000000003</v>
      </c>
      <c r="O3263">
        <v>5.0620000000000003</v>
      </c>
      <c r="P3263">
        <v>0.97899999999999998</v>
      </c>
      <c r="Q3263">
        <v>0.96889999999999998</v>
      </c>
      <c r="R3263">
        <v>5.4537000000000004</v>
      </c>
      <c r="S3263">
        <v>0.106</v>
      </c>
      <c r="T3263">
        <v>0.104</v>
      </c>
      <c r="U3263">
        <v>9.8000000000000004E-2</v>
      </c>
      <c r="V3263">
        <v>9.8000000000000004E-2</v>
      </c>
      <c r="W3263" t="s">
        <v>148</v>
      </c>
      <c r="X3263" t="s">
        <v>192</v>
      </c>
      <c r="Y3263" t="s">
        <v>89</v>
      </c>
      <c r="Z3263" t="s">
        <v>198</v>
      </c>
    </row>
    <row r="3264" spans="1:26" x14ac:dyDescent="0.25">
      <c r="A3264" s="147">
        <v>2933</v>
      </c>
      <c r="B3264" s="25">
        <v>43000</v>
      </c>
      <c r="C3264" t="s">
        <v>440</v>
      </c>
      <c r="D3264">
        <v>55</v>
      </c>
      <c r="E3264">
        <v>55</v>
      </c>
      <c r="F3264" t="s">
        <v>187</v>
      </c>
      <c r="G3264">
        <v>916148</v>
      </c>
      <c r="H3264">
        <v>13160</v>
      </c>
      <c r="I3264">
        <v>35.200000000000003</v>
      </c>
      <c r="J3264">
        <v>76</v>
      </c>
      <c r="K3264">
        <v>76</v>
      </c>
      <c r="L3264">
        <v>33.799999999999997</v>
      </c>
      <c r="M3264">
        <v>0.85601935874168178</v>
      </c>
      <c r="N3264">
        <v>5.1073000000000004</v>
      </c>
      <c r="O3264">
        <v>5.2222</v>
      </c>
      <c r="P3264">
        <v>0.34200000000000003</v>
      </c>
      <c r="Q3264">
        <v>0.28000000000000003</v>
      </c>
      <c r="R3264">
        <v>5.4537000000000004</v>
      </c>
      <c r="S3264">
        <v>3.6999999999999998E-2</v>
      </c>
      <c r="T3264">
        <v>2.9000000000000001E-2</v>
      </c>
      <c r="U3264">
        <v>2.8000000000000001E-2</v>
      </c>
      <c r="V3264">
        <v>2.8000000000000001E-2</v>
      </c>
      <c r="W3264" t="s">
        <v>148</v>
      </c>
      <c r="X3264" t="s">
        <v>192</v>
      </c>
      <c r="Y3264" t="s">
        <v>89</v>
      </c>
      <c r="Z3264" t="s">
        <v>207</v>
      </c>
    </row>
    <row r="3265" spans="1:26" x14ac:dyDescent="0.25">
      <c r="A3265" s="147">
        <v>2932</v>
      </c>
      <c r="B3265" s="25">
        <v>43000</v>
      </c>
      <c r="C3265" t="s">
        <v>288</v>
      </c>
      <c r="D3265">
        <v>55</v>
      </c>
      <c r="E3265">
        <v>55</v>
      </c>
      <c r="F3265" t="s">
        <v>187</v>
      </c>
      <c r="G3265">
        <v>916148</v>
      </c>
      <c r="H3265">
        <v>13160</v>
      </c>
      <c r="I3265">
        <v>35.200000000000003</v>
      </c>
      <c r="J3265">
        <v>76</v>
      </c>
      <c r="K3265">
        <v>76</v>
      </c>
      <c r="L3265">
        <v>33.799999999999997</v>
      </c>
      <c r="M3265">
        <v>0.85601935874168178</v>
      </c>
      <c r="N3265">
        <v>5.2929000000000004</v>
      </c>
      <c r="O3265">
        <v>5.1719999999999997</v>
      </c>
      <c r="P3265">
        <v>0.23300000000000001</v>
      </c>
      <c r="Q3265">
        <v>0.27600000000000002</v>
      </c>
      <c r="R3265">
        <v>5.4537000000000004</v>
      </c>
      <c r="S3265">
        <v>2.4E-2</v>
      </c>
      <c r="T3265">
        <v>2.9000000000000001E-2</v>
      </c>
      <c r="U3265">
        <v>2.3E-2</v>
      </c>
      <c r="V3265">
        <v>2.3E-2</v>
      </c>
      <c r="W3265" t="s">
        <v>148</v>
      </c>
      <c r="X3265" t="s">
        <v>192</v>
      </c>
      <c r="Y3265" t="s">
        <v>89</v>
      </c>
      <c r="Z3265" t="s">
        <v>207</v>
      </c>
    </row>
    <row r="3266" spans="1:26" x14ac:dyDescent="0.25">
      <c r="A3266" s="147">
        <v>2931</v>
      </c>
      <c r="B3266" s="25">
        <v>43000</v>
      </c>
      <c r="C3266" t="s">
        <v>700</v>
      </c>
      <c r="D3266">
        <v>55</v>
      </c>
      <c r="E3266">
        <v>55</v>
      </c>
      <c r="F3266" t="s">
        <v>193</v>
      </c>
      <c r="G3266">
        <v>625212</v>
      </c>
      <c r="H3266">
        <v>13160</v>
      </c>
      <c r="I3266">
        <v>21.3</v>
      </c>
      <c r="J3266">
        <v>84</v>
      </c>
      <c r="K3266">
        <v>84</v>
      </c>
      <c r="L3266">
        <v>19.899999999999999</v>
      </c>
      <c r="M3266">
        <v>0.93461030383091148</v>
      </c>
      <c r="N3266">
        <v>5.1092000000000004</v>
      </c>
      <c r="O3266">
        <v>5.1737000000000002</v>
      </c>
      <c r="P3266">
        <v>0.999</v>
      </c>
      <c r="Q3266">
        <v>0.999</v>
      </c>
      <c r="R3266">
        <v>5.4537000000000004</v>
      </c>
      <c r="S3266">
        <v>0.107</v>
      </c>
      <c r="T3266">
        <v>0.105</v>
      </c>
      <c r="U3266">
        <v>9.9000000000000005E-2</v>
      </c>
      <c r="V3266">
        <v>9.9000000000000005E-2</v>
      </c>
      <c r="W3266" t="s">
        <v>148</v>
      </c>
      <c r="X3266" t="s">
        <v>192</v>
      </c>
      <c r="Y3266" t="s">
        <v>89</v>
      </c>
      <c r="Z3266" t="s">
        <v>198</v>
      </c>
    </row>
    <row r="3267" spans="1:26" x14ac:dyDescent="0.25">
      <c r="A3267" s="147">
        <v>2930</v>
      </c>
      <c r="B3267" s="25">
        <v>42999</v>
      </c>
      <c r="C3267" t="s">
        <v>737</v>
      </c>
      <c r="D3267">
        <v>55</v>
      </c>
      <c r="E3267">
        <v>55</v>
      </c>
      <c r="F3267" t="s">
        <v>291</v>
      </c>
      <c r="G3267">
        <v>521333</v>
      </c>
      <c r="H3267">
        <v>13160</v>
      </c>
      <c r="I3267">
        <v>15.2</v>
      </c>
      <c r="J3267">
        <v>87</v>
      </c>
      <c r="K3267">
        <v>87</v>
      </c>
      <c r="L3267">
        <v>13.8</v>
      </c>
      <c r="M3267">
        <v>0.97384721266345486</v>
      </c>
      <c r="N3267">
        <v>1.0192000000000001</v>
      </c>
      <c r="O3267">
        <v>1.0287299999999999</v>
      </c>
      <c r="P3267">
        <v>3.7109999999999999</v>
      </c>
      <c r="Q3267">
        <v>3.7</v>
      </c>
      <c r="R3267">
        <v>5.4537000000000004</v>
      </c>
      <c r="S3267">
        <v>1.986</v>
      </c>
      <c r="T3267">
        <v>1.962</v>
      </c>
      <c r="U3267">
        <v>1.9219999999999999</v>
      </c>
      <c r="V3267">
        <v>1.9219999999999999</v>
      </c>
      <c r="W3267" t="s">
        <v>148</v>
      </c>
      <c r="X3267" t="s">
        <v>192</v>
      </c>
      <c r="Y3267" t="s">
        <v>89</v>
      </c>
      <c r="Z3267" t="s">
        <v>198</v>
      </c>
    </row>
    <row r="3268" spans="1:26" x14ac:dyDescent="0.25">
      <c r="A3268" s="147">
        <v>2929</v>
      </c>
      <c r="B3268" s="25">
        <v>42999</v>
      </c>
      <c r="C3268" t="s">
        <v>736</v>
      </c>
      <c r="D3268">
        <v>55</v>
      </c>
      <c r="E3268">
        <v>55</v>
      </c>
      <c r="F3268" t="s">
        <v>291</v>
      </c>
      <c r="G3268">
        <v>521333</v>
      </c>
      <c r="H3268">
        <v>13160</v>
      </c>
      <c r="I3268">
        <v>15.2</v>
      </c>
      <c r="J3268">
        <v>87</v>
      </c>
      <c r="K3268">
        <v>87</v>
      </c>
      <c r="L3268">
        <v>13.8</v>
      </c>
      <c r="M3268">
        <v>0.97384721266345486</v>
      </c>
      <c r="N3268">
        <v>1.0192000000000001</v>
      </c>
      <c r="O3268">
        <v>1.01772</v>
      </c>
      <c r="P3268">
        <v>3.6890000000000001</v>
      </c>
      <c r="Q3268">
        <v>3.6480000000000001</v>
      </c>
      <c r="R3268">
        <v>5.4537000000000004</v>
      </c>
      <c r="S3268">
        <v>1.974</v>
      </c>
      <c r="T3268">
        <v>1.9550000000000001</v>
      </c>
      <c r="U3268">
        <v>1.913</v>
      </c>
      <c r="V3268">
        <v>1.913</v>
      </c>
      <c r="W3268" t="s">
        <v>148</v>
      </c>
      <c r="X3268" t="s">
        <v>192</v>
      </c>
      <c r="Y3268" t="s">
        <v>89</v>
      </c>
      <c r="Z3268" t="s">
        <v>198</v>
      </c>
    </row>
    <row r="3269" spans="1:26" x14ac:dyDescent="0.25">
      <c r="A3269" s="147">
        <v>2928</v>
      </c>
      <c r="B3269" s="25">
        <v>42999</v>
      </c>
      <c r="C3269" t="s">
        <v>735</v>
      </c>
      <c r="D3269">
        <v>55</v>
      </c>
      <c r="E3269">
        <v>55</v>
      </c>
      <c r="F3269" t="s">
        <v>291</v>
      </c>
      <c r="G3269">
        <v>521333</v>
      </c>
      <c r="H3269">
        <v>13160</v>
      </c>
      <c r="I3269">
        <v>15.2</v>
      </c>
      <c r="J3269">
        <v>87</v>
      </c>
      <c r="K3269">
        <v>87</v>
      </c>
      <c r="L3269">
        <v>13.8</v>
      </c>
      <c r="M3269">
        <v>0.97384721266345486</v>
      </c>
      <c r="N3269">
        <v>1.0273000000000001</v>
      </c>
      <c r="O3269">
        <v>1.0232000000000001</v>
      </c>
      <c r="P3269">
        <v>3.7</v>
      </c>
      <c r="Q3269">
        <v>3.665</v>
      </c>
      <c r="R3269">
        <v>5.4537000000000004</v>
      </c>
      <c r="S3269">
        <v>1.964</v>
      </c>
      <c r="T3269">
        <v>1.9530000000000001</v>
      </c>
      <c r="U3269">
        <v>1.907</v>
      </c>
      <c r="V3269">
        <v>1.907</v>
      </c>
      <c r="W3269" t="s">
        <v>148</v>
      </c>
      <c r="X3269" t="s">
        <v>192</v>
      </c>
      <c r="Y3269" t="s">
        <v>89</v>
      </c>
      <c r="Z3269" t="s">
        <v>198</v>
      </c>
    </row>
    <row r="3270" spans="1:26" x14ac:dyDescent="0.25">
      <c r="A3270" s="147">
        <v>2427</v>
      </c>
      <c r="B3270" s="25">
        <v>42999</v>
      </c>
      <c r="C3270" t="s">
        <v>735</v>
      </c>
      <c r="D3270">
        <v>55</v>
      </c>
      <c r="E3270">
        <v>55</v>
      </c>
      <c r="F3270" t="s">
        <v>291</v>
      </c>
      <c r="G3270">
        <v>521333</v>
      </c>
      <c r="H3270">
        <v>13160</v>
      </c>
      <c r="I3270">
        <v>15.2</v>
      </c>
      <c r="J3270">
        <v>87</v>
      </c>
      <c r="K3270">
        <v>87</v>
      </c>
      <c r="L3270">
        <v>13.8</v>
      </c>
      <c r="M3270">
        <v>0.97384721266345486</v>
      </c>
      <c r="N3270">
        <v>1.0144</v>
      </c>
      <c r="O3270">
        <v>1.0256000000000001</v>
      </c>
      <c r="P3270">
        <v>3.6804999999999999</v>
      </c>
      <c r="Q3270">
        <v>3.706</v>
      </c>
      <c r="R3270">
        <v>5.4537000000000004</v>
      </c>
      <c r="S3270">
        <v>1.9790000000000001</v>
      </c>
      <c r="T3270">
        <v>1.9710000000000001</v>
      </c>
      <c r="U3270">
        <v>1.923</v>
      </c>
      <c r="V3270">
        <v>1.923</v>
      </c>
      <c r="W3270" t="s">
        <v>148</v>
      </c>
      <c r="X3270" t="s">
        <v>192</v>
      </c>
      <c r="Y3270" t="s">
        <v>89</v>
      </c>
      <c r="Z3270" t="s">
        <v>198</v>
      </c>
    </row>
    <row r="3271" spans="1:26" x14ac:dyDescent="0.25">
      <c r="A3271" s="147">
        <v>2426</v>
      </c>
      <c r="B3271" s="25">
        <v>42999</v>
      </c>
      <c r="C3271" t="s">
        <v>734</v>
      </c>
      <c r="D3271">
        <v>55</v>
      </c>
      <c r="E3271">
        <v>55</v>
      </c>
      <c r="F3271" t="s">
        <v>291</v>
      </c>
      <c r="G3271">
        <v>521333</v>
      </c>
      <c r="H3271">
        <v>13160</v>
      </c>
      <c r="I3271">
        <v>15.2</v>
      </c>
      <c r="J3271">
        <v>87</v>
      </c>
      <c r="K3271">
        <v>87</v>
      </c>
      <c r="L3271">
        <v>13.8</v>
      </c>
      <c r="M3271">
        <v>0.97384721266345486</v>
      </c>
      <c r="N3271">
        <v>1.0820000000000001</v>
      </c>
      <c r="O3271">
        <v>1.0299</v>
      </c>
      <c r="P3271">
        <v>4.056</v>
      </c>
      <c r="Q3271">
        <v>3.8496000000000001</v>
      </c>
      <c r="R3271">
        <v>5.4537000000000004</v>
      </c>
      <c r="S3271">
        <v>2.044</v>
      </c>
      <c r="T3271">
        <v>2.0390000000000001</v>
      </c>
      <c r="U3271">
        <v>1.988</v>
      </c>
      <c r="V3271">
        <v>1.988</v>
      </c>
      <c r="W3271" t="s">
        <v>148</v>
      </c>
      <c r="X3271" t="s">
        <v>192</v>
      </c>
      <c r="Y3271" t="s">
        <v>89</v>
      </c>
      <c r="Z3271" t="s">
        <v>198</v>
      </c>
    </row>
    <row r="3272" spans="1:26" x14ac:dyDescent="0.25">
      <c r="A3272" s="147">
        <v>2925</v>
      </c>
      <c r="B3272" s="25">
        <v>42999</v>
      </c>
      <c r="C3272" t="s">
        <v>733</v>
      </c>
      <c r="D3272">
        <v>55</v>
      </c>
      <c r="E3272">
        <v>55</v>
      </c>
      <c r="F3272" t="s">
        <v>291</v>
      </c>
      <c r="G3272">
        <v>521333</v>
      </c>
      <c r="H3272">
        <v>13160</v>
      </c>
      <c r="I3272">
        <v>15.2</v>
      </c>
      <c r="J3272">
        <v>87</v>
      </c>
      <c r="K3272">
        <v>87</v>
      </c>
      <c r="L3272">
        <v>13.8</v>
      </c>
      <c r="M3272">
        <v>0.97384721266345486</v>
      </c>
      <c r="N3272">
        <v>1.0263</v>
      </c>
      <c r="O3272">
        <v>1.0629999999999999</v>
      </c>
      <c r="P3272">
        <v>3.7290000000000001</v>
      </c>
      <c r="Q3272">
        <v>3.86</v>
      </c>
      <c r="R3272">
        <v>5.4537000000000004</v>
      </c>
      <c r="S3272">
        <v>1.982</v>
      </c>
      <c r="T3272">
        <v>1.98</v>
      </c>
      <c r="U3272">
        <v>1.929</v>
      </c>
      <c r="V3272">
        <v>1.929</v>
      </c>
      <c r="W3272" t="s">
        <v>148</v>
      </c>
      <c r="X3272" t="s">
        <v>192</v>
      </c>
      <c r="Y3272" t="s">
        <v>89</v>
      </c>
      <c r="Z3272" t="s">
        <v>198</v>
      </c>
    </row>
    <row r="3273" spans="1:26" x14ac:dyDescent="0.25">
      <c r="A3273" s="147">
        <v>2424</v>
      </c>
      <c r="B3273" s="25">
        <v>42999</v>
      </c>
      <c r="C3273" t="s">
        <v>732</v>
      </c>
      <c r="D3273">
        <v>55</v>
      </c>
      <c r="E3273">
        <v>55</v>
      </c>
      <c r="F3273" t="s">
        <v>291</v>
      </c>
      <c r="G3273">
        <v>521333</v>
      </c>
      <c r="H3273">
        <v>13160</v>
      </c>
      <c r="I3273">
        <v>15.2</v>
      </c>
      <c r="J3273">
        <v>87</v>
      </c>
      <c r="K3273">
        <v>87</v>
      </c>
      <c r="L3273">
        <v>13.8</v>
      </c>
      <c r="M3273">
        <v>0.97384721266345486</v>
      </c>
      <c r="N3273">
        <v>1.0192000000000001</v>
      </c>
      <c r="O3273">
        <v>1.0266</v>
      </c>
      <c r="P3273">
        <v>3.6915</v>
      </c>
      <c r="Q3273">
        <v>3.762</v>
      </c>
      <c r="R3273">
        <v>5.4537000000000004</v>
      </c>
      <c r="S3273">
        <v>1.9750000000000001</v>
      </c>
      <c r="T3273">
        <v>1.9990000000000001</v>
      </c>
      <c r="U3273">
        <v>1.9350000000000001</v>
      </c>
      <c r="V3273">
        <v>1.9350000000000001</v>
      </c>
      <c r="W3273" t="s">
        <v>148</v>
      </c>
      <c r="X3273" t="s">
        <v>192</v>
      </c>
      <c r="Y3273" t="s">
        <v>89</v>
      </c>
      <c r="Z3273" t="s">
        <v>198</v>
      </c>
    </row>
    <row r="3274" spans="1:26" x14ac:dyDescent="0.25">
      <c r="A3274" s="147">
        <v>2423</v>
      </c>
      <c r="B3274" s="25">
        <v>42999</v>
      </c>
      <c r="C3274" t="s">
        <v>584</v>
      </c>
      <c r="D3274">
        <v>54</v>
      </c>
      <c r="E3274">
        <v>54</v>
      </c>
      <c r="F3274" t="s">
        <v>291</v>
      </c>
      <c r="G3274">
        <v>521333</v>
      </c>
      <c r="H3274">
        <v>13160</v>
      </c>
      <c r="I3274">
        <v>15.2</v>
      </c>
      <c r="J3274">
        <v>87</v>
      </c>
      <c r="K3274">
        <v>87</v>
      </c>
      <c r="L3274">
        <v>13.8</v>
      </c>
      <c r="M3274">
        <v>0.97384721266345486</v>
      </c>
      <c r="N3274">
        <v>1.0189999999999999</v>
      </c>
      <c r="O3274">
        <v>1.0065</v>
      </c>
      <c r="P3274">
        <v>3.7553999999999998</v>
      </c>
      <c r="Q3274">
        <v>3.7370000000000001</v>
      </c>
      <c r="R3274">
        <v>5.3754999999999997</v>
      </c>
      <c r="S3274">
        <v>1.9810000000000001</v>
      </c>
      <c r="T3274">
        <v>1.996</v>
      </c>
      <c r="U3274">
        <v>1.9359999999999999</v>
      </c>
      <c r="V3274">
        <v>1.9359999999999999</v>
      </c>
      <c r="W3274" t="s">
        <v>148</v>
      </c>
      <c r="X3274" t="s">
        <v>192</v>
      </c>
      <c r="Y3274" t="s">
        <v>89</v>
      </c>
      <c r="Z3274" t="s">
        <v>198</v>
      </c>
    </row>
    <row r="3275" spans="1:26" x14ac:dyDescent="0.25">
      <c r="A3275" s="147">
        <v>2422</v>
      </c>
      <c r="B3275" s="25">
        <v>42999</v>
      </c>
      <c r="C3275" t="s">
        <v>233</v>
      </c>
      <c r="D3275">
        <v>54</v>
      </c>
      <c r="E3275">
        <v>56</v>
      </c>
      <c r="F3275" t="s">
        <v>193</v>
      </c>
      <c r="G3275">
        <v>625212</v>
      </c>
      <c r="H3275">
        <v>13160</v>
      </c>
      <c r="I3275">
        <v>20.9</v>
      </c>
      <c r="J3275">
        <v>87</v>
      </c>
      <c r="K3275">
        <v>87</v>
      </c>
      <c r="L3275">
        <v>19.3</v>
      </c>
      <c r="M3275">
        <v>0.93832891246684347</v>
      </c>
      <c r="N3275">
        <v>5.0166000000000004</v>
      </c>
      <c r="O3275">
        <v>5.1027199999999997</v>
      </c>
      <c r="P3275">
        <v>0.87</v>
      </c>
      <c r="Q3275">
        <v>0.89800000000000002</v>
      </c>
      <c r="R3275">
        <v>5.3754999999999997</v>
      </c>
      <c r="S3275">
        <v>9.2999999999999999E-2</v>
      </c>
      <c r="T3275">
        <v>9.5000000000000001E-2</v>
      </c>
      <c r="U3275">
        <v>8.7999999999999995E-2</v>
      </c>
      <c r="V3275">
        <v>8.7999999999999995E-2</v>
      </c>
      <c r="W3275" t="s">
        <v>148</v>
      </c>
      <c r="X3275" t="s">
        <v>192</v>
      </c>
      <c r="Y3275" t="s">
        <v>89</v>
      </c>
      <c r="Z3275" t="s">
        <v>198</v>
      </c>
    </row>
    <row r="3276" spans="1:26" x14ac:dyDescent="0.25">
      <c r="A3276" s="147">
        <v>2421</v>
      </c>
      <c r="B3276" s="25">
        <v>42999</v>
      </c>
      <c r="C3276" t="s">
        <v>397</v>
      </c>
      <c r="D3276">
        <v>55</v>
      </c>
      <c r="E3276">
        <v>65</v>
      </c>
      <c r="F3276" t="s">
        <v>193</v>
      </c>
      <c r="G3276">
        <v>625212</v>
      </c>
      <c r="H3276">
        <v>13160</v>
      </c>
      <c r="I3276">
        <v>21</v>
      </c>
      <c r="J3276">
        <v>89</v>
      </c>
      <c r="K3276">
        <v>89</v>
      </c>
      <c r="L3276">
        <v>19.3</v>
      </c>
      <c r="M3276">
        <v>0.93832891246684347</v>
      </c>
      <c r="N3276">
        <v>5.282</v>
      </c>
      <c r="O3276">
        <v>5.1025</v>
      </c>
      <c r="P3276">
        <v>1.0509999999999999</v>
      </c>
      <c r="Q3276">
        <v>0.99</v>
      </c>
      <c r="R3276">
        <v>5.3754999999999997</v>
      </c>
      <c r="S3276">
        <v>0.107</v>
      </c>
      <c r="T3276">
        <v>0.104</v>
      </c>
      <c r="U3276">
        <v>9.9000000000000005E-2</v>
      </c>
      <c r="V3276">
        <v>9.9000000000000005E-2</v>
      </c>
      <c r="W3276" t="s">
        <v>148</v>
      </c>
      <c r="X3276" t="s">
        <v>192</v>
      </c>
      <c r="Y3276" t="s">
        <v>89</v>
      </c>
      <c r="Z3276" t="s">
        <v>198</v>
      </c>
    </row>
    <row r="3277" spans="1:26" x14ac:dyDescent="0.25">
      <c r="A3277" s="147">
        <v>2420</v>
      </c>
      <c r="B3277" s="25">
        <v>42999</v>
      </c>
      <c r="C3277" t="s">
        <v>216</v>
      </c>
      <c r="D3277">
        <v>65</v>
      </c>
      <c r="E3277">
        <v>55</v>
      </c>
      <c r="F3277" t="s">
        <v>187</v>
      </c>
      <c r="G3277">
        <v>916148</v>
      </c>
      <c r="H3277">
        <v>13160</v>
      </c>
      <c r="I3277">
        <v>35.700000000000003</v>
      </c>
      <c r="J3277">
        <v>82</v>
      </c>
      <c r="K3277">
        <v>82</v>
      </c>
      <c r="L3277">
        <v>33.700000000000003</v>
      </c>
      <c r="M3277">
        <v>0.85653753026634394</v>
      </c>
      <c r="N3277">
        <v>5.0110999999999999</v>
      </c>
      <c r="O3277">
        <v>5.1826999999999996</v>
      </c>
      <c r="P3277">
        <v>0.312</v>
      </c>
      <c r="Q3277">
        <v>0.33300000000000002</v>
      </c>
      <c r="R3277">
        <v>5.3754999999999997</v>
      </c>
      <c r="S3277">
        <v>3.3000000000000002E-2</v>
      </c>
      <c r="T3277">
        <v>3.5000000000000003E-2</v>
      </c>
      <c r="U3277">
        <v>2.9000000000000001E-2</v>
      </c>
      <c r="V3277">
        <v>2.9000000000000001E-2</v>
      </c>
      <c r="W3277" t="s">
        <v>148</v>
      </c>
      <c r="X3277" t="s">
        <v>192</v>
      </c>
      <c r="Y3277" t="s">
        <v>89</v>
      </c>
      <c r="Z3277" t="s">
        <v>207</v>
      </c>
    </row>
    <row r="3278" spans="1:26" x14ac:dyDescent="0.25">
      <c r="A3278" s="147">
        <v>2491</v>
      </c>
      <c r="B3278" s="25">
        <v>42999</v>
      </c>
      <c r="C3278" t="s">
        <v>394</v>
      </c>
      <c r="D3278">
        <v>55</v>
      </c>
      <c r="E3278">
        <v>65</v>
      </c>
      <c r="F3278" t="s">
        <v>187</v>
      </c>
      <c r="G3278">
        <v>916148</v>
      </c>
      <c r="H3278">
        <v>13160</v>
      </c>
      <c r="I3278">
        <v>35.9</v>
      </c>
      <c r="J3278">
        <v>84</v>
      </c>
      <c r="K3278">
        <v>84</v>
      </c>
      <c r="L3278">
        <v>33.700000000000003</v>
      </c>
      <c r="M3278">
        <v>0.85653753026634394</v>
      </c>
      <c r="N3278">
        <v>5.1092000000000004</v>
      </c>
      <c r="O3278">
        <v>5.2122200000000003</v>
      </c>
      <c r="P3278">
        <v>0.29899999999999999</v>
      </c>
      <c r="Q3278">
        <v>0.31430000000000002</v>
      </c>
      <c r="R3278">
        <v>5.3754999999999997</v>
      </c>
      <c r="S3278">
        <v>3.1E-2</v>
      </c>
      <c r="T3278">
        <v>3.2000000000000001E-2</v>
      </c>
      <c r="U3278">
        <v>2.7E-2</v>
      </c>
      <c r="V3278">
        <v>2.7E-2</v>
      </c>
      <c r="W3278" t="s">
        <v>148</v>
      </c>
      <c r="X3278" t="s">
        <v>192</v>
      </c>
      <c r="Y3278" t="s">
        <v>89</v>
      </c>
      <c r="Z3278" t="s">
        <v>207</v>
      </c>
    </row>
    <row r="3279" spans="1:26" x14ac:dyDescent="0.25">
      <c r="A3279" s="147">
        <v>2418</v>
      </c>
      <c r="B3279" s="25">
        <v>42999</v>
      </c>
      <c r="C3279" t="s">
        <v>249</v>
      </c>
      <c r="D3279">
        <v>65</v>
      </c>
      <c r="E3279">
        <v>56</v>
      </c>
      <c r="F3279" t="s">
        <v>187</v>
      </c>
      <c r="G3279">
        <v>916148</v>
      </c>
      <c r="H3279">
        <v>13160</v>
      </c>
      <c r="I3279">
        <v>35.700000000000003</v>
      </c>
      <c r="J3279">
        <v>82</v>
      </c>
      <c r="K3279">
        <v>82</v>
      </c>
      <c r="L3279">
        <v>33.700000000000003</v>
      </c>
      <c r="M3279">
        <v>0.85653753026634394</v>
      </c>
      <c r="N3279">
        <v>5.2099299999999999</v>
      </c>
      <c r="O3279">
        <v>5.0111999999999997</v>
      </c>
      <c r="P3279">
        <v>0.38200000000000001</v>
      </c>
      <c r="Q3279">
        <v>0.33300000000000002</v>
      </c>
      <c r="R3279">
        <v>5.3754999999999997</v>
      </c>
      <c r="S3279">
        <v>3.9E-2</v>
      </c>
      <c r="T3279">
        <v>3.5999999999999997E-2</v>
      </c>
      <c r="U3279">
        <v>3.2000000000000001E-2</v>
      </c>
      <c r="V3279">
        <v>3.2000000000000001E-2</v>
      </c>
      <c r="W3279" t="s">
        <v>148</v>
      </c>
      <c r="X3279" t="s">
        <v>192</v>
      </c>
      <c r="Y3279" t="s">
        <v>89</v>
      </c>
      <c r="Z3279" t="s">
        <v>207</v>
      </c>
    </row>
    <row r="3280" spans="1:26" x14ac:dyDescent="0.25">
      <c r="A3280" s="147">
        <v>2417</v>
      </c>
      <c r="B3280" s="25">
        <v>42999</v>
      </c>
      <c r="C3280" t="s">
        <v>304</v>
      </c>
      <c r="D3280">
        <v>56</v>
      </c>
      <c r="E3280">
        <v>61</v>
      </c>
      <c r="F3280" t="s">
        <v>187</v>
      </c>
      <c r="G3280">
        <v>916148</v>
      </c>
      <c r="H3280">
        <v>13160</v>
      </c>
      <c r="I3280">
        <v>35</v>
      </c>
      <c r="J3280">
        <v>76</v>
      </c>
      <c r="K3280">
        <v>76</v>
      </c>
      <c r="L3280">
        <v>33.6</v>
      </c>
      <c r="M3280">
        <v>0.85705632949727439</v>
      </c>
      <c r="N3280">
        <v>5.0787000000000004</v>
      </c>
      <c r="O3280">
        <v>5.0153999999999996</v>
      </c>
      <c r="P3280">
        <v>0.20300000000000001</v>
      </c>
      <c r="Q3280">
        <v>0.24299999999999999</v>
      </c>
      <c r="R3280">
        <v>5.3754999999999997</v>
      </c>
      <c r="S3280">
        <v>2.1000000000000001E-2</v>
      </c>
      <c r="T3280">
        <v>2.5999999999999999E-2</v>
      </c>
      <c r="U3280">
        <v>0.02</v>
      </c>
      <c r="V3280">
        <v>0.02</v>
      </c>
      <c r="W3280" t="s">
        <v>148</v>
      </c>
      <c r="X3280" t="s">
        <v>192</v>
      </c>
      <c r="Y3280" t="s">
        <v>89</v>
      </c>
      <c r="Z3280" t="s">
        <v>207</v>
      </c>
    </row>
    <row r="3281" spans="1:26" x14ac:dyDescent="0.25">
      <c r="A3281" s="147">
        <v>2416</v>
      </c>
      <c r="B3281" s="25">
        <v>42999</v>
      </c>
      <c r="C3281" t="s">
        <v>674</v>
      </c>
      <c r="D3281">
        <v>65</v>
      </c>
      <c r="E3281">
        <v>65</v>
      </c>
      <c r="F3281" t="s">
        <v>193</v>
      </c>
      <c r="G3281">
        <v>625212</v>
      </c>
      <c r="H3281">
        <v>13160</v>
      </c>
      <c r="I3281">
        <v>21</v>
      </c>
      <c r="J3281">
        <v>88</v>
      </c>
      <c r="K3281">
        <v>88</v>
      </c>
      <c r="L3281">
        <v>19.399999999999999</v>
      </c>
      <c r="M3281">
        <v>0.9377070907886017</v>
      </c>
      <c r="N3281">
        <v>5.0819999999999999</v>
      </c>
      <c r="O3281">
        <v>5.1082700000000001</v>
      </c>
      <c r="P3281">
        <v>0.89</v>
      </c>
      <c r="Q3281">
        <v>0.93779999999999997</v>
      </c>
      <c r="R3281">
        <v>5.3754999999999997</v>
      </c>
      <c r="S3281">
        <v>9.4E-2</v>
      </c>
      <c r="T3281">
        <v>9.9000000000000005E-2</v>
      </c>
      <c r="U3281">
        <v>0.09</v>
      </c>
      <c r="V3281">
        <v>0.09</v>
      </c>
      <c r="W3281" t="s">
        <v>148</v>
      </c>
      <c r="X3281" t="s">
        <v>192</v>
      </c>
      <c r="Y3281" t="s">
        <v>89</v>
      </c>
      <c r="Z3281" t="s">
        <v>198</v>
      </c>
    </row>
    <row r="3282" spans="1:26" x14ac:dyDescent="0.25">
      <c r="A3282" s="147">
        <v>2415</v>
      </c>
      <c r="B3282" s="25">
        <v>42999</v>
      </c>
      <c r="C3282" t="s">
        <v>238</v>
      </c>
      <c r="D3282">
        <v>54</v>
      </c>
      <c r="E3282">
        <v>56</v>
      </c>
      <c r="F3282" t="s">
        <v>193</v>
      </c>
      <c r="G3282">
        <v>625212</v>
      </c>
      <c r="H3282">
        <v>13160</v>
      </c>
      <c r="I3282">
        <v>21.1</v>
      </c>
      <c r="J3282">
        <v>89</v>
      </c>
      <c r="K3282">
        <v>89</v>
      </c>
      <c r="L3282">
        <v>19.399999999999999</v>
      </c>
      <c r="M3282">
        <v>0.9377070907886017</v>
      </c>
      <c r="N3282">
        <v>5.1092000000000004</v>
      </c>
      <c r="O3282">
        <v>5.0288000000000004</v>
      </c>
      <c r="P3282">
        <v>0.98</v>
      </c>
      <c r="Q3282">
        <v>0.98699999999999999</v>
      </c>
      <c r="R3282">
        <v>5.3754999999999997</v>
      </c>
      <c r="S3282">
        <v>0.10299999999999999</v>
      </c>
      <c r="T3282">
        <v>0.106</v>
      </c>
      <c r="U3282">
        <v>9.8000000000000004E-2</v>
      </c>
      <c r="V3282">
        <v>9.8000000000000004E-2</v>
      </c>
      <c r="W3282" t="s">
        <v>148</v>
      </c>
      <c r="X3282" t="s">
        <v>192</v>
      </c>
      <c r="Y3282" t="s">
        <v>89</v>
      </c>
      <c r="Z3282" t="s">
        <v>198</v>
      </c>
    </row>
    <row r="3283" spans="1:26" x14ac:dyDescent="0.25">
      <c r="A3283" s="147">
        <v>2414</v>
      </c>
      <c r="B3283" s="25">
        <v>42999</v>
      </c>
      <c r="C3283" t="s">
        <v>623</v>
      </c>
      <c r="D3283">
        <v>56</v>
      </c>
      <c r="E3283">
        <v>65</v>
      </c>
      <c r="F3283" t="s">
        <v>193</v>
      </c>
      <c r="G3283">
        <v>625212</v>
      </c>
      <c r="H3283">
        <v>13160</v>
      </c>
      <c r="I3283">
        <v>20.8</v>
      </c>
      <c r="J3283">
        <v>89</v>
      </c>
      <c r="K3283">
        <v>89</v>
      </c>
      <c r="L3283">
        <v>19.100000000000001</v>
      </c>
      <c r="M3283">
        <v>0.93957503320053126</v>
      </c>
      <c r="N3283">
        <v>5.0759999999999996</v>
      </c>
      <c r="O3283">
        <v>5.0356399999999999</v>
      </c>
      <c r="P3283">
        <v>0.98699999999999999</v>
      </c>
      <c r="Q3283">
        <v>0.98399999999999999</v>
      </c>
      <c r="R3283">
        <v>5.3754999999999997</v>
      </c>
      <c r="S3283">
        <v>0.105</v>
      </c>
      <c r="T3283">
        <v>0.105</v>
      </c>
      <c r="U3283">
        <v>9.9000000000000005E-2</v>
      </c>
      <c r="V3283">
        <v>9.9000000000000005E-2</v>
      </c>
      <c r="W3283" t="s">
        <v>148</v>
      </c>
      <c r="X3283" t="s">
        <v>192</v>
      </c>
      <c r="Y3283" t="s">
        <v>89</v>
      </c>
      <c r="Z3283" t="s">
        <v>198</v>
      </c>
    </row>
    <row r="3284" spans="1:26" x14ac:dyDescent="0.25">
      <c r="A3284" s="147">
        <v>2314</v>
      </c>
      <c r="B3284" s="25">
        <v>42999</v>
      </c>
      <c r="C3284" t="s">
        <v>479</v>
      </c>
      <c r="D3284">
        <v>54</v>
      </c>
      <c r="E3284">
        <v>65</v>
      </c>
      <c r="F3284" t="s">
        <v>193</v>
      </c>
      <c r="G3284">
        <v>625212</v>
      </c>
      <c r="H3284">
        <v>13160</v>
      </c>
      <c r="I3284">
        <v>20.5</v>
      </c>
      <c r="J3284">
        <v>86</v>
      </c>
      <c r="K3284">
        <v>86</v>
      </c>
      <c r="L3284">
        <v>19</v>
      </c>
      <c r="M3284">
        <v>0.94019933554817281</v>
      </c>
      <c r="N3284">
        <v>5.0787000000000004</v>
      </c>
      <c r="O3284">
        <v>5.0453999999999999</v>
      </c>
      <c r="P3284">
        <v>0.96799999999999997</v>
      </c>
      <c r="Q3284">
        <v>0.96679999999999999</v>
      </c>
      <c r="R3284">
        <v>5.3754999999999997</v>
      </c>
      <c r="S3284">
        <v>0.10199999999999999</v>
      </c>
      <c r="T3284">
        <v>0.10299999999999999</v>
      </c>
      <c r="U3284">
        <v>9.6000000000000002E-2</v>
      </c>
      <c r="V3284">
        <v>9.6000000000000002E-2</v>
      </c>
      <c r="W3284" t="s">
        <v>148</v>
      </c>
      <c r="X3284" t="s">
        <v>192</v>
      </c>
      <c r="Y3284" t="s">
        <v>89</v>
      </c>
      <c r="Z3284" t="s">
        <v>198</v>
      </c>
    </row>
    <row r="3285" spans="1:26" x14ac:dyDescent="0.25">
      <c r="A3285" s="147">
        <v>2412</v>
      </c>
      <c r="B3285" s="25">
        <v>42999</v>
      </c>
      <c r="C3285" t="s">
        <v>731</v>
      </c>
      <c r="D3285">
        <v>55</v>
      </c>
      <c r="E3285">
        <v>56</v>
      </c>
      <c r="F3285" t="s">
        <v>193</v>
      </c>
      <c r="G3285">
        <v>625212</v>
      </c>
      <c r="H3285">
        <v>13160</v>
      </c>
      <c r="I3285">
        <v>20.5</v>
      </c>
      <c r="J3285">
        <v>86</v>
      </c>
      <c r="K3285">
        <v>86</v>
      </c>
      <c r="L3285">
        <v>19</v>
      </c>
      <c r="M3285">
        <v>0.94019933554817281</v>
      </c>
      <c r="N3285">
        <v>5.1092000000000004</v>
      </c>
      <c r="O3285">
        <v>5.0076000000000001</v>
      </c>
      <c r="P3285">
        <v>0.90100000000000002</v>
      </c>
      <c r="Q3285">
        <v>0.91</v>
      </c>
      <c r="R3285">
        <v>5.3754999999999997</v>
      </c>
      <c r="S3285">
        <v>9.5000000000000001E-2</v>
      </c>
      <c r="T3285">
        <v>9.8000000000000004E-2</v>
      </c>
      <c r="U3285">
        <v>9.0999999999999998E-2</v>
      </c>
      <c r="V3285">
        <v>9.0999999999999998E-2</v>
      </c>
      <c r="W3285" t="s">
        <v>148</v>
      </c>
      <c r="X3285" t="s">
        <v>192</v>
      </c>
      <c r="Y3285" t="s">
        <v>89</v>
      </c>
      <c r="Z3285" t="s">
        <v>198</v>
      </c>
    </row>
    <row r="3286" spans="1:26" x14ac:dyDescent="0.25">
      <c r="A3286" s="147">
        <v>2411</v>
      </c>
      <c r="B3286" s="25">
        <v>42999</v>
      </c>
      <c r="C3286" t="s">
        <v>730</v>
      </c>
      <c r="D3286">
        <v>45</v>
      </c>
      <c r="E3286">
        <v>65</v>
      </c>
      <c r="F3286" t="s">
        <v>291</v>
      </c>
      <c r="G3286">
        <v>521333</v>
      </c>
      <c r="H3286">
        <v>13160</v>
      </c>
      <c r="I3286">
        <v>15.2</v>
      </c>
      <c r="J3286">
        <v>87</v>
      </c>
      <c r="K3286">
        <v>87</v>
      </c>
      <c r="L3286">
        <v>13.8</v>
      </c>
      <c r="M3286">
        <v>0.97384721266345486</v>
      </c>
      <c r="N3286">
        <v>0</v>
      </c>
      <c r="O3286">
        <v>0</v>
      </c>
      <c r="P3286">
        <v>0</v>
      </c>
      <c r="Q3286">
        <v>0</v>
      </c>
      <c r="R3286">
        <v>5.3754999999999997</v>
      </c>
      <c r="S3286" t="s">
        <v>468</v>
      </c>
      <c r="T3286" t="s">
        <v>468</v>
      </c>
      <c r="U3286" t="s">
        <v>468</v>
      </c>
      <c r="V3286">
        <v>2</v>
      </c>
      <c r="W3286" t="s">
        <v>722</v>
      </c>
      <c r="X3286" t="s">
        <v>192</v>
      </c>
      <c r="Y3286" t="s">
        <v>89</v>
      </c>
      <c r="Z3286" t="s">
        <v>198</v>
      </c>
    </row>
    <row r="3287" spans="1:26" x14ac:dyDescent="0.25">
      <c r="A3287" s="147">
        <v>2410</v>
      </c>
      <c r="B3287" s="25">
        <v>42998</v>
      </c>
      <c r="C3287" t="s">
        <v>728</v>
      </c>
      <c r="D3287">
        <v>45</v>
      </c>
      <c r="E3287">
        <v>65</v>
      </c>
      <c r="F3287" t="s">
        <v>291</v>
      </c>
      <c r="G3287">
        <v>521333</v>
      </c>
      <c r="H3287">
        <v>13160</v>
      </c>
      <c r="I3287">
        <v>15.2</v>
      </c>
      <c r="J3287">
        <v>87</v>
      </c>
      <c r="K3287">
        <v>87</v>
      </c>
      <c r="L3287">
        <v>13.8</v>
      </c>
      <c r="M3287">
        <v>0.97384721266345486</v>
      </c>
      <c r="N3287">
        <v>1.0232300000000001</v>
      </c>
      <c r="O3287">
        <v>1.0653999999999999</v>
      </c>
      <c r="P3287">
        <v>3.8929999999999998</v>
      </c>
      <c r="Q3287">
        <v>4.0410000000000004</v>
      </c>
      <c r="R3287">
        <v>5.1134000000000004</v>
      </c>
      <c r="S3287">
        <v>1.9450000000000001</v>
      </c>
      <c r="T3287">
        <v>1.9390000000000001</v>
      </c>
      <c r="U3287">
        <v>1.891</v>
      </c>
      <c r="V3287">
        <v>1.891</v>
      </c>
      <c r="W3287" t="s">
        <v>148</v>
      </c>
      <c r="X3287" t="s">
        <v>192</v>
      </c>
      <c r="Y3287" t="s">
        <v>89</v>
      </c>
      <c r="Z3287" t="s">
        <v>198</v>
      </c>
    </row>
    <row r="3288" spans="1:26" x14ac:dyDescent="0.25">
      <c r="A3288" s="147">
        <v>2409</v>
      </c>
      <c r="B3288" s="25">
        <v>42998</v>
      </c>
      <c r="C3288" t="s">
        <v>727</v>
      </c>
      <c r="D3288">
        <v>45</v>
      </c>
      <c r="E3288">
        <v>55</v>
      </c>
      <c r="F3288" t="s">
        <v>291</v>
      </c>
      <c r="G3288">
        <v>521333</v>
      </c>
      <c r="H3288">
        <v>13160</v>
      </c>
      <c r="I3288">
        <v>15.2</v>
      </c>
      <c r="J3288">
        <v>87</v>
      </c>
      <c r="K3288">
        <v>87</v>
      </c>
      <c r="L3288">
        <v>13.8</v>
      </c>
      <c r="M3288">
        <v>0.97384721266345486</v>
      </c>
      <c r="N3288">
        <v>1.0192000000000001</v>
      </c>
      <c r="O3288">
        <v>1.0003</v>
      </c>
      <c r="P3288">
        <v>4.0010000000000003</v>
      </c>
      <c r="Q3288">
        <v>4</v>
      </c>
      <c r="R3288">
        <v>5.1134000000000004</v>
      </c>
      <c r="S3288">
        <v>2.0070000000000001</v>
      </c>
      <c r="T3288">
        <v>2.0449999999999999</v>
      </c>
      <c r="U3288">
        <v>1.9730000000000001</v>
      </c>
      <c r="V3288">
        <v>1.9730000000000001</v>
      </c>
      <c r="W3288" t="s">
        <v>148</v>
      </c>
      <c r="X3288" t="s">
        <v>192</v>
      </c>
      <c r="Y3288" t="s">
        <v>89</v>
      </c>
      <c r="Z3288" t="s">
        <v>198</v>
      </c>
    </row>
    <row r="3289" spans="1:26" x14ac:dyDescent="0.25">
      <c r="A3289" s="147">
        <v>2408</v>
      </c>
      <c r="B3289" s="25">
        <v>42998</v>
      </c>
      <c r="C3289" t="s">
        <v>726</v>
      </c>
      <c r="D3289">
        <v>55</v>
      </c>
      <c r="E3289">
        <v>45</v>
      </c>
      <c r="F3289" t="s">
        <v>291</v>
      </c>
      <c r="G3289">
        <v>521333</v>
      </c>
      <c r="H3289">
        <v>13160</v>
      </c>
      <c r="I3289">
        <v>15.6</v>
      </c>
      <c r="J3289">
        <v>96</v>
      </c>
      <c r="K3289">
        <v>96</v>
      </c>
      <c r="L3289">
        <v>13.8</v>
      </c>
      <c r="M3289">
        <v>0.97384721266345486</v>
      </c>
      <c r="N3289">
        <v>1.212</v>
      </c>
      <c r="O3289">
        <v>1.2546999999999999</v>
      </c>
      <c r="P3289">
        <v>4.585</v>
      </c>
      <c r="Q3289">
        <v>4.6962000000000002</v>
      </c>
      <c r="R3289">
        <v>5.1134000000000004</v>
      </c>
      <c r="S3289">
        <v>1.9339999999999999</v>
      </c>
      <c r="T3289">
        <v>1.9139999999999999</v>
      </c>
      <c r="U3289">
        <v>1.8740000000000001</v>
      </c>
      <c r="V3289">
        <v>1.8740000000000001</v>
      </c>
      <c r="W3289" t="s">
        <v>148</v>
      </c>
      <c r="X3289" t="s">
        <v>192</v>
      </c>
      <c r="Y3289" t="s">
        <v>89</v>
      </c>
      <c r="Z3289" t="s">
        <v>198</v>
      </c>
    </row>
    <row r="3290" spans="1:26" x14ac:dyDescent="0.25">
      <c r="A3290" s="147">
        <v>2407</v>
      </c>
      <c r="B3290" s="25">
        <v>42998</v>
      </c>
      <c r="C3290" t="s">
        <v>725</v>
      </c>
      <c r="D3290">
        <v>45</v>
      </c>
      <c r="E3290">
        <v>55</v>
      </c>
      <c r="F3290" t="s">
        <v>291</v>
      </c>
      <c r="G3290">
        <v>521333</v>
      </c>
      <c r="H3290">
        <v>13160</v>
      </c>
      <c r="I3290">
        <v>15.6</v>
      </c>
      <c r="J3290">
        <v>96</v>
      </c>
      <c r="K3290">
        <v>96</v>
      </c>
      <c r="L3290">
        <v>13.8</v>
      </c>
      <c r="M3290">
        <v>0.97384721266345486</v>
      </c>
      <c r="N3290">
        <v>1.0289999999999999</v>
      </c>
      <c r="O3290">
        <v>1.0056</v>
      </c>
      <c r="P3290">
        <v>3.895</v>
      </c>
      <c r="Q3290">
        <v>3.8570000000000002</v>
      </c>
      <c r="R3290">
        <v>5.1134000000000004</v>
      </c>
      <c r="S3290">
        <v>1.9359999999999999</v>
      </c>
      <c r="T3290">
        <v>1.9610000000000001</v>
      </c>
      <c r="U3290">
        <v>1.8979999999999999</v>
      </c>
      <c r="V3290">
        <v>1.8979999999999999</v>
      </c>
      <c r="W3290" t="s">
        <v>205</v>
      </c>
      <c r="X3290" t="s">
        <v>192</v>
      </c>
      <c r="Y3290" t="s">
        <v>89</v>
      </c>
      <c r="Z3290" t="s">
        <v>198</v>
      </c>
    </row>
    <row r="3291" spans="1:26" x14ac:dyDescent="0.25">
      <c r="A3291" s="147">
        <v>2406</v>
      </c>
      <c r="B3291" s="25">
        <v>42998</v>
      </c>
      <c r="C3291" t="s">
        <v>235</v>
      </c>
      <c r="D3291">
        <v>45</v>
      </c>
      <c r="E3291">
        <v>55</v>
      </c>
      <c r="F3291" t="s">
        <v>187</v>
      </c>
      <c r="G3291">
        <v>916148</v>
      </c>
      <c r="H3291">
        <v>13160</v>
      </c>
      <c r="I3291">
        <v>35.6</v>
      </c>
      <c r="J3291">
        <v>81</v>
      </c>
      <c r="K3291">
        <v>81</v>
      </c>
      <c r="L3291">
        <v>33.700000000000003</v>
      </c>
      <c r="M3291">
        <v>0.85653753026634394</v>
      </c>
      <c r="N3291">
        <v>5.1826999999999996</v>
      </c>
      <c r="O3291">
        <v>5.1852999999999998</v>
      </c>
      <c r="P3291">
        <v>0.65</v>
      </c>
      <c r="Q3291">
        <v>0.58799999999999997</v>
      </c>
      <c r="R3291">
        <v>5.1134000000000004</v>
      </c>
      <c r="S3291">
        <v>6.4000000000000001E-2</v>
      </c>
      <c r="T3291">
        <v>5.8000000000000003E-2</v>
      </c>
      <c r="U3291">
        <v>5.1999999999999998E-2</v>
      </c>
      <c r="V3291">
        <v>5.1999999999999998E-2</v>
      </c>
      <c r="W3291" t="s">
        <v>148</v>
      </c>
      <c r="X3291" t="s">
        <v>192</v>
      </c>
      <c r="Y3291" t="s">
        <v>89</v>
      </c>
      <c r="Z3291" t="s">
        <v>207</v>
      </c>
    </row>
    <row r="3292" spans="1:26" x14ac:dyDescent="0.25">
      <c r="A3292" s="147">
        <v>2405</v>
      </c>
      <c r="B3292" s="25">
        <v>42998</v>
      </c>
      <c r="C3292" t="s">
        <v>236</v>
      </c>
      <c r="D3292">
        <v>45</v>
      </c>
      <c r="E3292">
        <v>55</v>
      </c>
      <c r="F3292" t="s">
        <v>187</v>
      </c>
      <c r="G3292">
        <v>916148</v>
      </c>
      <c r="H3292">
        <v>13160</v>
      </c>
      <c r="I3292">
        <v>36.1</v>
      </c>
      <c r="J3292">
        <v>84</v>
      </c>
      <c r="K3292">
        <v>84</v>
      </c>
      <c r="L3292">
        <v>33.9</v>
      </c>
      <c r="M3292">
        <v>0.8555018137847642</v>
      </c>
      <c r="N3292">
        <v>5.2530000000000001</v>
      </c>
      <c r="O3292">
        <v>5.3243999999999998</v>
      </c>
      <c r="P3292">
        <v>0.63900000000000001</v>
      </c>
      <c r="Q3292">
        <v>0.58799999999999997</v>
      </c>
      <c r="R3292">
        <v>5.1134000000000004</v>
      </c>
      <c r="S3292">
        <v>6.2E-2</v>
      </c>
      <c r="T3292">
        <v>5.6000000000000001E-2</v>
      </c>
      <c r="U3292">
        <v>0.05</v>
      </c>
      <c r="V3292">
        <v>0.05</v>
      </c>
      <c r="W3292" t="s">
        <v>148</v>
      </c>
      <c r="X3292" t="s">
        <v>192</v>
      </c>
      <c r="Y3292" t="s">
        <v>89</v>
      </c>
      <c r="Z3292" t="s">
        <v>207</v>
      </c>
    </row>
    <row r="3293" spans="1:26" x14ac:dyDescent="0.25">
      <c r="A3293" s="147">
        <v>2404</v>
      </c>
      <c r="B3293" s="25">
        <v>42998</v>
      </c>
      <c r="C3293" t="s">
        <v>724</v>
      </c>
      <c r="D3293">
        <v>45</v>
      </c>
      <c r="E3293">
        <v>55</v>
      </c>
      <c r="F3293" t="s">
        <v>193</v>
      </c>
      <c r="G3293">
        <v>625212</v>
      </c>
      <c r="H3293">
        <v>13160</v>
      </c>
      <c r="I3293">
        <v>20.5</v>
      </c>
      <c r="J3293">
        <v>86</v>
      </c>
      <c r="K3293">
        <v>86</v>
      </c>
      <c r="L3293">
        <v>19</v>
      </c>
      <c r="M3293">
        <v>0.94019933554817281</v>
      </c>
      <c r="N3293">
        <v>5.10663</v>
      </c>
      <c r="O3293">
        <v>5.1154999999999999</v>
      </c>
      <c r="P3293">
        <v>0.81799999999999995</v>
      </c>
      <c r="Q3293">
        <v>0.78100000000000003</v>
      </c>
      <c r="R3293">
        <v>5.1134000000000004</v>
      </c>
      <c r="S3293">
        <v>8.2000000000000003E-2</v>
      </c>
      <c r="T3293">
        <v>7.8E-2</v>
      </c>
      <c r="U3293">
        <v>7.4999999999999997E-2</v>
      </c>
      <c r="V3293">
        <v>7.4999999999999997E-2</v>
      </c>
      <c r="W3293" t="s">
        <v>148</v>
      </c>
      <c r="X3293" t="s">
        <v>192</v>
      </c>
      <c r="Y3293" t="s">
        <v>89</v>
      </c>
      <c r="Z3293" t="s">
        <v>198</v>
      </c>
    </row>
    <row r="3294" spans="1:26" x14ac:dyDescent="0.25">
      <c r="A3294" s="147">
        <v>2403</v>
      </c>
      <c r="B3294" s="25">
        <v>42998</v>
      </c>
      <c r="C3294" t="s">
        <v>723</v>
      </c>
      <c r="D3294">
        <v>45</v>
      </c>
      <c r="E3294">
        <v>55</v>
      </c>
      <c r="F3294" t="s">
        <v>187</v>
      </c>
      <c r="G3294">
        <v>916148</v>
      </c>
      <c r="H3294">
        <v>13160</v>
      </c>
      <c r="I3294">
        <v>35.6</v>
      </c>
      <c r="J3294">
        <v>79</v>
      </c>
      <c r="K3294">
        <v>79</v>
      </c>
      <c r="L3294">
        <v>33.9</v>
      </c>
      <c r="M3294">
        <v>0.8555018137847642</v>
      </c>
      <c r="N3294">
        <v>5.0132000000000003</v>
      </c>
      <c r="O3294">
        <v>5.0221999999999998</v>
      </c>
      <c r="P3294">
        <v>0.41699999999999998</v>
      </c>
      <c r="Q3294">
        <v>0.42070000000000002</v>
      </c>
      <c r="R3294">
        <v>5.1134000000000004</v>
      </c>
      <c r="S3294">
        <v>4.2999999999999997E-2</v>
      </c>
      <c r="T3294">
        <v>4.2999999999999997E-2</v>
      </c>
      <c r="U3294">
        <v>3.6999999999999998E-2</v>
      </c>
      <c r="V3294">
        <v>3.6999999999999998E-2</v>
      </c>
      <c r="W3294" t="s">
        <v>148</v>
      </c>
      <c r="X3294" t="s">
        <v>192</v>
      </c>
      <c r="Y3294" t="s">
        <v>89</v>
      </c>
      <c r="Z3294" t="s">
        <v>207</v>
      </c>
    </row>
    <row r="3295" spans="1:26" x14ac:dyDescent="0.25">
      <c r="A3295" s="147">
        <v>2402</v>
      </c>
      <c r="B3295" s="25">
        <v>42998</v>
      </c>
      <c r="C3295" t="s">
        <v>232</v>
      </c>
      <c r="D3295">
        <v>45</v>
      </c>
      <c r="E3295">
        <v>56</v>
      </c>
      <c r="F3295" t="s">
        <v>193</v>
      </c>
      <c r="G3295">
        <v>625212</v>
      </c>
      <c r="H3295">
        <v>13160</v>
      </c>
      <c r="I3295">
        <v>20.9</v>
      </c>
      <c r="J3295">
        <v>88</v>
      </c>
      <c r="K3295">
        <v>88</v>
      </c>
      <c r="L3295">
        <v>19.3</v>
      </c>
      <c r="M3295">
        <v>0.93832891246684347</v>
      </c>
      <c r="N3295">
        <v>5.1143999999999998</v>
      </c>
      <c r="O3295">
        <v>5.0167000000000002</v>
      </c>
      <c r="P3295">
        <v>0.85670000000000002</v>
      </c>
      <c r="Q3295">
        <v>0.86899999999999999</v>
      </c>
      <c r="R3295">
        <v>5.1134000000000004</v>
      </c>
      <c r="S3295">
        <v>8.5999999999999993E-2</v>
      </c>
      <c r="T3295">
        <v>8.8999999999999996E-2</v>
      </c>
      <c r="U3295">
        <v>8.2000000000000003E-2</v>
      </c>
      <c r="V3295">
        <v>8.2000000000000003E-2</v>
      </c>
      <c r="W3295" t="s">
        <v>205</v>
      </c>
      <c r="X3295" t="s">
        <v>192</v>
      </c>
      <c r="Y3295" t="s">
        <v>89</v>
      </c>
      <c r="Z3295" t="s">
        <v>198</v>
      </c>
    </row>
    <row r="3296" spans="1:26" x14ac:dyDescent="0.25">
      <c r="A3296" s="147">
        <v>2401</v>
      </c>
      <c r="B3296" s="25">
        <v>42998</v>
      </c>
      <c r="C3296" t="s">
        <v>313</v>
      </c>
      <c r="D3296">
        <v>45</v>
      </c>
      <c r="E3296">
        <v>55</v>
      </c>
      <c r="F3296" t="s">
        <v>193</v>
      </c>
      <c r="G3296">
        <v>625212</v>
      </c>
      <c r="H3296">
        <v>13160</v>
      </c>
      <c r="I3296">
        <v>20.9</v>
      </c>
      <c r="J3296">
        <v>87</v>
      </c>
      <c r="K3296">
        <v>87</v>
      </c>
      <c r="L3296">
        <v>19.3</v>
      </c>
      <c r="M3296">
        <v>0.93832891246684347</v>
      </c>
      <c r="N3296">
        <v>5.1092000000000004</v>
      </c>
      <c r="O3296">
        <v>5.1429900000000002</v>
      </c>
      <c r="P3296">
        <v>0.89600000000000002</v>
      </c>
      <c r="Q3296">
        <v>0.93600000000000005</v>
      </c>
      <c r="R3296">
        <v>5.1134000000000004</v>
      </c>
      <c r="S3296">
        <v>0.09</v>
      </c>
      <c r="T3296">
        <v>9.2999999999999999E-2</v>
      </c>
      <c r="U3296">
        <v>8.5999999999999993E-2</v>
      </c>
      <c r="V3296">
        <v>8.5999999999999993E-2</v>
      </c>
      <c r="W3296" t="s">
        <v>148</v>
      </c>
      <c r="X3296" t="s">
        <v>192</v>
      </c>
      <c r="Y3296" t="s">
        <v>89</v>
      </c>
      <c r="Z3296" t="s">
        <v>198</v>
      </c>
    </row>
    <row r="3297" spans="1:26" x14ac:dyDescent="0.25">
      <c r="A3297" s="147">
        <v>2400</v>
      </c>
      <c r="B3297" s="25">
        <v>42998</v>
      </c>
      <c r="C3297" t="s">
        <v>658</v>
      </c>
      <c r="D3297">
        <v>55</v>
      </c>
      <c r="E3297">
        <v>45</v>
      </c>
      <c r="F3297" t="s">
        <v>187</v>
      </c>
      <c r="G3297">
        <v>916148</v>
      </c>
      <c r="H3297">
        <v>13160</v>
      </c>
      <c r="I3297">
        <v>35.4</v>
      </c>
      <c r="J3297">
        <v>78</v>
      </c>
      <c r="K3297">
        <v>78</v>
      </c>
      <c r="L3297">
        <v>33.799999999999997</v>
      </c>
      <c r="M3297">
        <v>0.85601935874168178</v>
      </c>
      <c r="N3297">
        <v>5.0293000000000001</v>
      </c>
      <c r="O3297">
        <v>5.2882999999999996</v>
      </c>
      <c r="P3297">
        <v>0.35499999999999998</v>
      </c>
      <c r="Q3297">
        <v>0.39900000000000002</v>
      </c>
      <c r="R3297">
        <v>5.1134000000000004</v>
      </c>
      <c r="S3297">
        <v>3.5999999999999997E-2</v>
      </c>
      <c r="T3297">
        <v>3.9E-2</v>
      </c>
      <c r="U3297">
        <v>3.2000000000000001E-2</v>
      </c>
      <c r="V3297">
        <v>3.2000000000000001E-2</v>
      </c>
      <c r="W3297" t="s">
        <v>148</v>
      </c>
      <c r="X3297" t="s">
        <v>192</v>
      </c>
      <c r="Y3297" t="s">
        <v>89</v>
      </c>
      <c r="Z3297" t="s">
        <v>207</v>
      </c>
    </row>
    <row r="3298" spans="1:26" x14ac:dyDescent="0.25">
      <c r="A3298" s="147">
        <v>2399</v>
      </c>
      <c r="B3298" s="25">
        <v>42997</v>
      </c>
      <c r="C3298" t="s">
        <v>721</v>
      </c>
      <c r="D3298">
        <v>45</v>
      </c>
      <c r="E3298">
        <v>54</v>
      </c>
      <c r="F3298" t="s">
        <v>291</v>
      </c>
      <c r="G3298">
        <v>521333</v>
      </c>
      <c r="H3298">
        <v>13160</v>
      </c>
      <c r="I3298">
        <v>14.8</v>
      </c>
      <c r="J3298">
        <v>80</v>
      </c>
      <c r="K3298">
        <v>80</v>
      </c>
      <c r="L3298">
        <v>13.8</v>
      </c>
      <c r="M3298">
        <v>0.97384721266345486</v>
      </c>
      <c r="N3298">
        <v>1.0291999999999999</v>
      </c>
      <c r="O3298">
        <v>1.0682</v>
      </c>
      <c r="P3298">
        <v>3.3940000000000001</v>
      </c>
      <c r="Q3298">
        <v>3.548</v>
      </c>
      <c r="R3298">
        <v>5.0975999999999999</v>
      </c>
      <c r="S3298">
        <v>1.681</v>
      </c>
      <c r="T3298">
        <v>1.6930000000000001</v>
      </c>
      <c r="U3298">
        <v>1.643</v>
      </c>
      <c r="V3298">
        <v>1.643</v>
      </c>
      <c r="W3298" t="s">
        <v>148</v>
      </c>
      <c r="X3298" t="s">
        <v>192</v>
      </c>
      <c r="Y3298" t="s">
        <v>89</v>
      </c>
      <c r="Z3298" t="s">
        <v>198</v>
      </c>
    </row>
    <row r="3299" spans="1:26" x14ac:dyDescent="0.25">
      <c r="A3299" s="147">
        <v>2398</v>
      </c>
      <c r="B3299" s="25">
        <v>42997</v>
      </c>
      <c r="C3299" t="s">
        <v>375</v>
      </c>
      <c r="D3299">
        <v>55</v>
      </c>
      <c r="E3299">
        <v>45</v>
      </c>
      <c r="F3299" t="s">
        <v>291</v>
      </c>
      <c r="G3299">
        <v>521333</v>
      </c>
      <c r="H3299">
        <v>13160</v>
      </c>
      <c r="I3299">
        <v>14.8</v>
      </c>
      <c r="J3299">
        <v>80</v>
      </c>
      <c r="K3299">
        <v>80</v>
      </c>
      <c r="L3299">
        <v>13.8</v>
      </c>
      <c r="M3299">
        <v>0.97384721266345486</v>
      </c>
      <c r="N3299">
        <v>1.1044</v>
      </c>
      <c r="O3299">
        <v>1.0333000000000001</v>
      </c>
      <c r="P3299">
        <v>3.6120000000000001</v>
      </c>
      <c r="Q3299">
        <v>3.31</v>
      </c>
      <c r="R3299">
        <v>5.0975999999999999</v>
      </c>
      <c r="S3299">
        <v>1.667</v>
      </c>
      <c r="T3299">
        <v>1.633</v>
      </c>
      <c r="U3299">
        <v>1.607</v>
      </c>
      <c r="V3299">
        <v>1.607</v>
      </c>
      <c r="W3299" t="s">
        <v>148</v>
      </c>
      <c r="X3299" t="s">
        <v>192</v>
      </c>
      <c r="Y3299" t="s">
        <v>89</v>
      </c>
      <c r="Z3299" t="s">
        <v>198</v>
      </c>
    </row>
    <row r="3300" spans="1:26" x14ac:dyDescent="0.25">
      <c r="A3300" s="147">
        <v>2397</v>
      </c>
      <c r="B3300" s="25">
        <v>42997</v>
      </c>
      <c r="C3300" t="s">
        <v>617</v>
      </c>
      <c r="D3300">
        <v>45</v>
      </c>
      <c r="E3300">
        <v>55</v>
      </c>
      <c r="F3300" t="s">
        <v>194</v>
      </c>
      <c r="G3300">
        <v>916148</v>
      </c>
      <c r="H3300">
        <v>13160</v>
      </c>
      <c r="I3300">
        <v>37.9</v>
      </c>
      <c r="J3300">
        <v>85</v>
      </c>
      <c r="K3300">
        <v>85</v>
      </c>
      <c r="L3300">
        <v>35.6</v>
      </c>
      <c r="M3300">
        <v>0.84679832435667268</v>
      </c>
      <c r="N3300">
        <v>5.02888</v>
      </c>
      <c r="O3300">
        <v>5.0277000000000003</v>
      </c>
      <c r="P3300">
        <v>0.49</v>
      </c>
      <c r="Q3300">
        <v>0.54</v>
      </c>
      <c r="R3300">
        <v>5.0975999999999999</v>
      </c>
      <c r="S3300">
        <v>0.05</v>
      </c>
      <c r="T3300">
        <v>5.5E-2</v>
      </c>
      <c r="U3300">
        <v>4.3999999999999997E-2</v>
      </c>
      <c r="V3300">
        <v>4.3999999999999997E-2</v>
      </c>
      <c r="W3300" t="s">
        <v>148</v>
      </c>
      <c r="X3300" t="s">
        <v>192</v>
      </c>
      <c r="Y3300" t="s">
        <v>89</v>
      </c>
      <c r="Z3300" t="s">
        <v>207</v>
      </c>
    </row>
    <row r="3301" spans="1:26" x14ac:dyDescent="0.25">
      <c r="A3301" s="147">
        <v>2396</v>
      </c>
      <c r="B3301" s="25">
        <v>42997</v>
      </c>
      <c r="C3301" t="s">
        <v>612</v>
      </c>
      <c r="D3301">
        <v>45</v>
      </c>
      <c r="E3301">
        <v>54</v>
      </c>
      <c r="F3301" t="s">
        <v>291</v>
      </c>
      <c r="G3301">
        <v>521333</v>
      </c>
      <c r="H3301">
        <v>13160</v>
      </c>
      <c r="I3301">
        <v>14.8</v>
      </c>
      <c r="J3301">
        <v>80</v>
      </c>
      <c r="K3301">
        <v>80</v>
      </c>
      <c r="L3301">
        <v>13.8</v>
      </c>
      <c r="M3301">
        <v>0.97384721266345486</v>
      </c>
      <c r="N3301">
        <v>1.0266</v>
      </c>
      <c r="O3301">
        <v>1.0552999999999999</v>
      </c>
      <c r="P3301">
        <v>2.8959999999999999</v>
      </c>
      <c r="Q3301">
        <v>2.9169999999999998</v>
      </c>
      <c r="R3301">
        <v>5.0975999999999999</v>
      </c>
      <c r="S3301">
        <v>1.4379999999999999</v>
      </c>
      <c r="T3301">
        <v>1.409</v>
      </c>
      <c r="U3301">
        <v>1.3859999999999999</v>
      </c>
      <c r="V3301">
        <v>1.3859999999999999</v>
      </c>
      <c r="W3301" t="s">
        <v>148</v>
      </c>
      <c r="X3301" t="s">
        <v>192</v>
      </c>
      <c r="Y3301" t="s">
        <v>89</v>
      </c>
      <c r="Z3301" t="s">
        <v>198</v>
      </c>
    </row>
    <row r="3302" spans="1:26" x14ac:dyDescent="0.25">
      <c r="A3302" s="147">
        <v>2395</v>
      </c>
      <c r="B3302" s="25">
        <v>42997</v>
      </c>
      <c r="C3302" t="s">
        <v>720</v>
      </c>
      <c r="D3302">
        <v>55</v>
      </c>
      <c r="E3302">
        <v>45</v>
      </c>
      <c r="F3302" t="s">
        <v>291</v>
      </c>
      <c r="G3302">
        <v>521333</v>
      </c>
      <c r="H3302">
        <v>13160</v>
      </c>
      <c r="I3302">
        <v>15.2</v>
      </c>
      <c r="J3302">
        <v>87</v>
      </c>
      <c r="K3302">
        <v>87</v>
      </c>
      <c r="L3302">
        <v>13.8</v>
      </c>
      <c r="M3302">
        <v>0.97384721266345486</v>
      </c>
      <c r="N3302">
        <v>1.0922000000000001</v>
      </c>
      <c r="O3302">
        <v>1.0425</v>
      </c>
      <c r="P3302">
        <v>3.9769999999999999</v>
      </c>
      <c r="Q3302">
        <v>3.7629999999999999</v>
      </c>
      <c r="R3302">
        <v>5.0975999999999999</v>
      </c>
      <c r="S3302">
        <v>1.8560000000000001</v>
      </c>
      <c r="T3302">
        <v>1.84</v>
      </c>
      <c r="U3302">
        <v>1.8</v>
      </c>
      <c r="V3302">
        <v>1.8</v>
      </c>
      <c r="W3302" t="s">
        <v>148</v>
      </c>
      <c r="X3302" t="s">
        <v>192</v>
      </c>
      <c r="Y3302" t="s">
        <v>89</v>
      </c>
      <c r="Z3302" t="s">
        <v>198</v>
      </c>
    </row>
    <row r="3303" spans="1:26" x14ac:dyDescent="0.25">
      <c r="A3303" s="147">
        <v>2394</v>
      </c>
      <c r="B3303" s="25">
        <v>42997</v>
      </c>
      <c r="C3303" t="s">
        <v>719</v>
      </c>
      <c r="D3303">
        <v>55</v>
      </c>
      <c r="E3303">
        <v>45</v>
      </c>
      <c r="F3303" t="s">
        <v>291</v>
      </c>
      <c r="G3303">
        <v>521333</v>
      </c>
      <c r="H3303">
        <v>13160</v>
      </c>
      <c r="I3303">
        <v>15.2</v>
      </c>
      <c r="J3303">
        <v>88</v>
      </c>
      <c r="K3303">
        <v>88</v>
      </c>
      <c r="L3303">
        <v>13.8</v>
      </c>
      <c r="M3303">
        <v>0.97384721266345486</v>
      </c>
      <c r="N3303">
        <v>1.0720000000000001</v>
      </c>
      <c r="O3303">
        <v>1.0563</v>
      </c>
      <c r="P3303">
        <v>2.798</v>
      </c>
      <c r="Q3303">
        <v>2.798</v>
      </c>
      <c r="R3303">
        <v>5.0975999999999999</v>
      </c>
      <c r="S3303">
        <v>1.331</v>
      </c>
      <c r="T3303">
        <v>1.35</v>
      </c>
      <c r="U3303">
        <v>1.3049999999999999</v>
      </c>
      <c r="V3303">
        <v>1.3049999999999999</v>
      </c>
      <c r="W3303" t="s">
        <v>148</v>
      </c>
      <c r="X3303" t="s">
        <v>192</v>
      </c>
      <c r="Y3303" t="s">
        <v>89</v>
      </c>
      <c r="Z3303" t="s">
        <v>198</v>
      </c>
    </row>
    <row r="3304" spans="1:26" x14ac:dyDescent="0.25">
      <c r="A3304" s="147">
        <v>2393</v>
      </c>
      <c r="B3304" s="25">
        <v>42997</v>
      </c>
      <c r="C3304" t="s">
        <v>718</v>
      </c>
      <c r="D3304">
        <v>55</v>
      </c>
      <c r="E3304">
        <v>45</v>
      </c>
      <c r="F3304" t="s">
        <v>291</v>
      </c>
      <c r="G3304">
        <v>521333</v>
      </c>
      <c r="H3304">
        <v>13160</v>
      </c>
      <c r="I3304">
        <v>15.2</v>
      </c>
      <c r="J3304">
        <v>87</v>
      </c>
      <c r="K3304">
        <v>87</v>
      </c>
      <c r="L3304">
        <v>13.8</v>
      </c>
      <c r="M3304">
        <v>0.97384721266345486</v>
      </c>
      <c r="N3304">
        <v>1.0006600000000001</v>
      </c>
      <c r="O3304">
        <v>1.04525</v>
      </c>
      <c r="P3304">
        <v>3.6956000000000002</v>
      </c>
      <c r="Q3304">
        <v>3.7854000000000001</v>
      </c>
      <c r="R3304">
        <v>5.0975999999999999</v>
      </c>
      <c r="S3304">
        <v>1.883</v>
      </c>
      <c r="T3304">
        <v>1.8460000000000001</v>
      </c>
      <c r="U3304">
        <v>1.8160000000000001</v>
      </c>
      <c r="V3304">
        <v>1.8160000000000001</v>
      </c>
      <c r="W3304" t="s">
        <v>205</v>
      </c>
      <c r="X3304" t="s">
        <v>192</v>
      </c>
      <c r="Y3304" t="s">
        <v>89</v>
      </c>
      <c r="Z3304" t="s">
        <v>198</v>
      </c>
    </row>
    <row r="3305" spans="1:26" x14ac:dyDescent="0.25">
      <c r="A3305" s="147">
        <v>2392</v>
      </c>
      <c r="B3305" s="25">
        <v>42997</v>
      </c>
      <c r="C3305" t="s">
        <v>653</v>
      </c>
      <c r="D3305">
        <v>55</v>
      </c>
      <c r="E3305">
        <v>56</v>
      </c>
      <c r="F3305" t="s">
        <v>291</v>
      </c>
      <c r="G3305">
        <v>521333</v>
      </c>
      <c r="H3305">
        <v>13160</v>
      </c>
      <c r="I3305">
        <v>15.6</v>
      </c>
      <c r="J3305">
        <v>95</v>
      </c>
      <c r="K3305">
        <v>95</v>
      </c>
      <c r="L3305">
        <v>13.8</v>
      </c>
      <c r="M3305">
        <v>0.97384721266345486</v>
      </c>
      <c r="N3305">
        <v>2.0154000000000001</v>
      </c>
      <c r="O3305">
        <v>2.0455999999999999</v>
      </c>
      <c r="P3305">
        <v>3.2330000000000001</v>
      </c>
      <c r="Q3305">
        <v>3.202</v>
      </c>
      <c r="R3305">
        <v>5.0975999999999999</v>
      </c>
      <c r="S3305">
        <v>0.81799999999999995</v>
      </c>
      <c r="T3305">
        <v>0.79800000000000004</v>
      </c>
      <c r="U3305">
        <v>0.78700000000000003</v>
      </c>
      <c r="V3305">
        <v>0.78700000000000003</v>
      </c>
      <c r="W3305" t="s">
        <v>148</v>
      </c>
      <c r="X3305" t="s">
        <v>192</v>
      </c>
      <c r="Y3305" t="s">
        <v>89</v>
      </c>
      <c r="Z3305" t="s">
        <v>198</v>
      </c>
    </row>
    <row r="3306" spans="1:26" x14ac:dyDescent="0.25">
      <c r="A3306" s="147">
        <v>2391</v>
      </c>
      <c r="B3306" s="25">
        <v>42997</v>
      </c>
      <c r="C3306" t="s">
        <v>717</v>
      </c>
      <c r="D3306">
        <v>56</v>
      </c>
      <c r="E3306">
        <v>56</v>
      </c>
      <c r="F3306" t="s">
        <v>291</v>
      </c>
      <c r="G3306">
        <v>521333</v>
      </c>
      <c r="H3306">
        <v>13160</v>
      </c>
      <c r="I3306">
        <v>15.6</v>
      </c>
      <c r="J3306">
        <v>95</v>
      </c>
      <c r="K3306">
        <v>95</v>
      </c>
      <c r="L3306">
        <v>13.8</v>
      </c>
      <c r="M3306">
        <v>0.97384721266345486</v>
      </c>
      <c r="N3306">
        <v>2.0133000000000001</v>
      </c>
      <c r="O3306">
        <v>2.1023999999999998</v>
      </c>
      <c r="P3306">
        <v>3.2679999999999998</v>
      </c>
      <c r="Q3306">
        <v>3.32</v>
      </c>
      <c r="R3306">
        <v>5.0975999999999999</v>
      </c>
      <c r="S3306">
        <v>0.82699999999999996</v>
      </c>
      <c r="T3306">
        <v>0.80500000000000005</v>
      </c>
      <c r="U3306">
        <v>0.79500000000000004</v>
      </c>
      <c r="V3306">
        <v>0.79500000000000004</v>
      </c>
      <c r="W3306" t="s">
        <v>148</v>
      </c>
      <c r="X3306" t="s">
        <v>192</v>
      </c>
      <c r="Y3306" t="s">
        <v>89</v>
      </c>
      <c r="Z3306" t="s">
        <v>198</v>
      </c>
    </row>
    <row r="3307" spans="1:26" x14ac:dyDescent="0.25">
      <c r="A3307" s="147">
        <v>2390</v>
      </c>
      <c r="B3307" s="25">
        <v>42997</v>
      </c>
      <c r="C3307" t="s">
        <v>260</v>
      </c>
      <c r="D3307">
        <v>54</v>
      </c>
      <c r="E3307">
        <v>67</v>
      </c>
      <c r="F3307" t="s">
        <v>187</v>
      </c>
      <c r="G3307">
        <v>916148</v>
      </c>
      <c r="H3307">
        <v>13160</v>
      </c>
      <c r="I3307">
        <v>35.700000000000003</v>
      </c>
      <c r="J3307">
        <v>78</v>
      </c>
      <c r="K3307">
        <v>78</v>
      </c>
      <c r="L3307">
        <v>34.1</v>
      </c>
      <c r="M3307">
        <v>0.85446859903381644</v>
      </c>
      <c r="N3307">
        <v>5.0780000000000003</v>
      </c>
      <c r="O3307">
        <v>5.0110999999999999</v>
      </c>
      <c r="P3307">
        <v>0.2</v>
      </c>
      <c r="Q3307">
        <v>0.24099999999999999</v>
      </c>
      <c r="R3307">
        <v>5.0975999999999999</v>
      </c>
      <c r="S3307">
        <v>0.02</v>
      </c>
      <c r="T3307">
        <v>2.5000000000000001E-2</v>
      </c>
      <c r="U3307">
        <v>1.9E-2</v>
      </c>
      <c r="V3307">
        <v>1.9E-2</v>
      </c>
      <c r="W3307" t="s">
        <v>148</v>
      </c>
      <c r="X3307" t="s">
        <v>192</v>
      </c>
      <c r="Y3307" t="s">
        <v>89</v>
      </c>
      <c r="Z3307" t="s">
        <v>207</v>
      </c>
    </row>
    <row r="3308" spans="1:26" x14ac:dyDescent="0.25">
      <c r="A3308" s="147">
        <v>2389</v>
      </c>
      <c r="B3308" s="25">
        <v>42997</v>
      </c>
      <c r="C3308" t="s">
        <v>716</v>
      </c>
      <c r="D3308">
        <v>55</v>
      </c>
      <c r="E3308">
        <v>51</v>
      </c>
      <c r="F3308" t="s">
        <v>193</v>
      </c>
      <c r="G3308">
        <v>625212</v>
      </c>
      <c r="H3308">
        <v>13160</v>
      </c>
      <c r="I3308">
        <v>21.4</v>
      </c>
      <c r="J3308">
        <v>84</v>
      </c>
      <c r="K3308">
        <v>84</v>
      </c>
      <c r="L3308">
        <v>20</v>
      </c>
      <c r="M3308">
        <v>0.93399339933993397</v>
      </c>
      <c r="N3308">
        <v>5.0133000000000001</v>
      </c>
      <c r="O3308">
        <v>5.0167000000000002</v>
      </c>
      <c r="P3308">
        <v>0.89</v>
      </c>
      <c r="Q3308">
        <v>0.94</v>
      </c>
      <c r="R3308">
        <v>5.0975999999999999</v>
      </c>
      <c r="S3308">
        <v>0.09</v>
      </c>
      <c r="T3308">
        <v>9.6000000000000002E-2</v>
      </c>
      <c r="U3308">
        <v>8.6999999999999994E-2</v>
      </c>
      <c r="V3308">
        <v>8.6999999999999994E-2</v>
      </c>
      <c r="W3308" t="s">
        <v>148</v>
      </c>
      <c r="X3308" t="s">
        <v>192</v>
      </c>
      <c r="Y3308" t="s">
        <v>89</v>
      </c>
      <c r="Z3308" t="s">
        <v>198</v>
      </c>
    </row>
    <row r="3309" spans="1:26" x14ac:dyDescent="0.25">
      <c r="A3309" s="147">
        <v>2388</v>
      </c>
      <c r="B3309" s="25">
        <v>42997</v>
      </c>
      <c r="C3309" t="s">
        <v>513</v>
      </c>
      <c r="D3309">
        <v>65</v>
      </c>
      <c r="E3309">
        <v>55</v>
      </c>
      <c r="F3309" t="s">
        <v>193</v>
      </c>
      <c r="G3309">
        <v>625212</v>
      </c>
      <c r="H3309">
        <v>13160</v>
      </c>
      <c r="I3309">
        <v>21.4</v>
      </c>
      <c r="J3309">
        <v>85</v>
      </c>
      <c r="K3309">
        <v>85</v>
      </c>
      <c r="L3309">
        <v>19.899999999999999</v>
      </c>
      <c r="M3309">
        <v>0.93461030383091148</v>
      </c>
      <c r="N3309">
        <v>5.0076000000000001</v>
      </c>
      <c r="O3309">
        <v>5.0145</v>
      </c>
      <c r="P3309">
        <v>0.77</v>
      </c>
      <c r="Q3309">
        <v>0.7</v>
      </c>
      <c r="R3309">
        <v>5.0975999999999999</v>
      </c>
      <c r="S3309">
        <v>7.8E-2</v>
      </c>
      <c r="T3309">
        <v>7.0999999999999994E-2</v>
      </c>
      <c r="U3309">
        <v>7.0000000000000007E-2</v>
      </c>
      <c r="V3309">
        <v>7.0000000000000007E-2</v>
      </c>
      <c r="W3309" t="s">
        <v>148</v>
      </c>
      <c r="X3309" t="s">
        <v>192</v>
      </c>
      <c r="Y3309" t="s">
        <v>89</v>
      </c>
      <c r="Z3309" t="s">
        <v>198</v>
      </c>
    </row>
    <row r="3310" spans="1:26" x14ac:dyDescent="0.25">
      <c r="A3310" s="147">
        <v>2387</v>
      </c>
      <c r="B3310" s="25">
        <v>42997</v>
      </c>
      <c r="C3310" t="s">
        <v>289</v>
      </c>
      <c r="D3310">
        <v>55</v>
      </c>
      <c r="E3310">
        <v>56</v>
      </c>
      <c r="F3310" t="s">
        <v>193</v>
      </c>
      <c r="G3310">
        <v>625212</v>
      </c>
      <c r="H3310">
        <v>13160</v>
      </c>
      <c r="I3310">
        <v>20.9</v>
      </c>
      <c r="J3310">
        <v>84</v>
      </c>
      <c r="K3310">
        <v>84</v>
      </c>
      <c r="L3310">
        <v>19.5</v>
      </c>
      <c r="M3310">
        <v>0.9370860927152318</v>
      </c>
      <c r="N3310">
        <v>5.0073999999999996</v>
      </c>
      <c r="O3310">
        <v>5.1539999999999999</v>
      </c>
      <c r="P3310">
        <v>0.70799999999999996</v>
      </c>
      <c r="Q3310">
        <v>0.71799999999999997</v>
      </c>
      <c r="R3310">
        <v>5.0975999999999999</v>
      </c>
      <c r="S3310">
        <v>7.1999999999999995E-2</v>
      </c>
      <c r="T3310">
        <v>7.0999999999999994E-2</v>
      </c>
      <c r="U3310">
        <v>6.7000000000000004E-2</v>
      </c>
      <c r="V3310">
        <v>6.7000000000000004E-2</v>
      </c>
      <c r="W3310" t="s">
        <v>148</v>
      </c>
      <c r="X3310" t="s">
        <v>192</v>
      </c>
      <c r="Y3310" t="s">
        <v>89</v>
      </c>
      <c r="Z3310" t="s">
        <v>198</v>
      </c>
    </row>
    <row r="3311" spans="1:26" x14ac:dyDescent="0.25">
      <c r="A3311" s="147">
        <v>2386</v>
      </c>
      <c r="B3311" s="25">
        <v>42997</v>
      </c>
      <c r="C3311" t="s">
        <v>696</v>
      </c>
      <c r="D3311">
        <v>56</v>
      </c>
      <c r="E3311">
        <v>55</v>
      </c>
      <c r="F3311" t="s">
        <v>187</v>
      </c>
      <c r="G3311">
        <v>916148</v>
      </c>
      <c r="H3311">
        <v>13160</v>
      </c>
      <c r="I3311">
        <v>35.5</v>
      </c>
      <c r="J3311">
        <v>77</v>
      </c>
      <c r="K3311">
        <v>77</v>
      </c>
      <c r="L3311">
        <v>34</v>
      </c>
      <c r="M3311">
        <v>0.85498489425981872</v>
      </c>
      <c r="N3311">
        <v>5.0766999999999998</v>
      </c>
      <c r="O3311">
        <v>5.1458000000000004</v>
      </c>
      <c r="P3311">
        <v>0.23</v>
      </c>
      <c r="Q3311">
        <v>0.25390000000000001</v>
      </c>
      <c r="R3311">
        <v>5.0975999999999999</v>
      </c>
      <c r="S3311">
        <v>2.3E-2</v>
      </c>
      <c r="T3311">
        <v>2.5000000000000001E-2</v>
      </c>
      <c r="U3311">
        <v>2.1000000000000001E-2</v>
      </c>
      <c r="V3311">
        <v>2.1000000000000001E-2</v>
      </c>
      <c r="W3311" t="s">
        <v>148</v>
      </c>
      <c r="X3311" t="s">
        <v>192</v>
      </c>
      <c r="Y3311" t="s">
        <v>89</v>
      </c>
      <c r="Z3311" t="s">
        <v>207</v>
      </c>
    </row>
    <row r="3312" spans="1:26" x14ac:dyDescent="0.25">
      <c r="A3312" s="147">
        <v>2385</v>
      </c>
      <c r="B3312" s="25">
        <v>42997</v>
      </c>
      <c r="C3312" t="s">
        <v>270</v>
      </c>
      <c r="D3312">
        <v>56</v>
      </c>
      <c r="E3312">
        <v>65</v>
      </c>
      <c r="F3312" t="s">
        <v>193</v>
      </c>
      <c r="G3312">
        <v>625212</v>
      </c>
      <c r="H3312">
        <v>13160</v>
      </c>
      <c r="I3312">
        <v>21.4</v>
      </c>
      <c r="J3312">
        <v>85</v>
      </c>
      <c r="K3312">
        <v>85</v>
      </c>
      <c r="L3312">
        <v>19.899999999999999</v>
      </c>
      <c r="M3312">
        <v>0.93461030383091148</v>
      </c>
      <c r="N3312">
        <v>5.1093000000000002</v>
      </c>
      <c r="O3312">
        <v>5.0062499999999996</v>
      </c>
      <c r="P3312">
        <v>0.87</v>
      </c>
      <c r="Q3312">
        <v>0.86899999999999999</v>
      </c>
      <c r="R3312">
        <v>5.0975999999999999</v>
      </c>
      <c r="S3312">
        <v>8.6999999999999994E-2</v>
      </c>
      <c r="T3312">
        <v>8.7999999999999995E-2</v>
      </c>
      <c r="U3312">
        <v>8.2000000000000003E-2</v>
      </c>
      <c r="V3312">
        <v>8.2000000000000003E-2</v>
      </c>
      <c r="W3312" t="s">
        <v>148</v>
      </c>
      <c r="X3312" t="s">
        <v>192</v>
      </c>
      <c r="Y3312" t="s">
        <v>89</v>
      </c>
      <c r="Z3312" t="s">
        <v>198</v>
      </c>
    </row>
    <row r="3313" spans="1:26" x14ac:dyDescent="0.25">
      <c r="A3313" s="147">
        <v>2384</v>
      </c>
      <c r="B3313" s="25">
        <v>42997</v>
      </c>
      <c r="C3313" t="s">
        <v>215</v>
      </c>
      <c r="D3313">
        <v>67</v>
      </c>
      <c r="E3313">
        <v>45</v>
      </c>
      <c r="F3313" t="s">
        <v>187</v>
      </c>
      <c r="G3313">
        <v>916148</v>
      </c>
      <c r="H3313">
        <v>13160</v>
      </c>
      <c r="I3313">
        <v>35.200000000000003</v>
      </c>
      <c r="J3313">
        <v>78</v>
      </c>
      <c r="K3313">
        <v>78</v>
      </c>
      <c r="L3313">
        <v>33.6</v>
      </c>
      <c r="M3313">
        <v>0.85705632949727439</v>
      </c>
      <c r="N3313">
        <v>5.1092000000000004</v>
      </c>
      <c r="O3313">
        <v>5.0991999999999997</v>
      </c>
      <c r="P3313">
        <v>0.39190000000000003</v>
      </c>
      <c r="Q3313">
        <v>0.34</v>
      </c>
      <c r="R3313">
        <v>5.0975999999999999</v>
      </c>
      <c r="S3313">
        <v>3.9E-2</v>
      </c>
      <c r="T3313">
        <v>3.4000000000000002E-2</v>
      </c>
      <c r="U3313">
        <v>3.1E-2</v>
      </c>
      <c r="V3313">
        <v>3.1E-2</v>
      </c>
      <c r="W3313" t="s">
        <v>148</v>
      </c>
      <c r="X3313" t="s">
        <v>192</v>
      </c>
      <c r="Y3313" t="s">
        <v>89</v>
      </c>
      <c r="Z3313" t="s">
        <v>207</v>
      </c>
    </row>
    <row r="3314" spans="1:26" x14ac:dyDescent="0.25">
      <c r="A3314" s="147">
        <v>2383</v>
      </c>
      <c r="B3314" s="25">
        <v>42996</v>
      </c>
      <c r="C3314" t="s">
        <v>715</v>
      </c>
      <c r="D3314">
        <v>65.900000000000006</v>
      </c>
      <c r="E3314">
        <v>45</v>
      </c>
      <c r="F3314" t="s">
        <v>194</v>
      </c>
      <c r="G3314">
        <v>916148</v>
      </c>
      <c r="H3314">
        <v>13160</v>
      </c>
      <c r="I3314">
        <v>37.4</v>
      </c>
      <c r="J3314">
        <v>75</v>
      </c>
      <c r="K3314">
        <v>75</v>
      </c>
      <c r="L3314">
        <v>36</v>
      </c>
      <c r="M3314">
        <v>0.84477611940298503</v>
      </c>
      <c r="N3314">
        <v>5.0132000000000003</v>
      </c>
      <c r="O3314">
        <v>5.0115999999999996</v>
      </c>
      <c r="P3314">
        <v>0.48699999999999999</v>
      </c>
      <c r="Q3314">
        <v>0.42299999999999999</v>
      </c>
      <c r="R3314">
        <v>5.1094999999999997</v>
      </c>
      <c r="S3314">
        <v>0.05</v>
      </c>
      <c r="T3314">
        <v>4.2999999999999997E-2</v>
      </c>
      <c r="U3314">
        <v>3.9E-2</v>
      </c>
      <c r="V3314">
        <v>3.9E-2</v>
      </c>
      <c r="W3314" t="s">
        <v>148</v>
      </c>
      <c r="X3314" t="s">
        <v>192</v>
      </c>
      <c r="Y3314" t="s">
        <v>89</v>
      </c>
      <c r="Z3314" t="s">
        <v>207</v>
      </c>
    </row>
    <row r="3315" spans="1:26" x14ac:dyDescent="0.25">
      <c r="A3315" s="147">
        <v>2382</v>
      </c>
      <c r="B3315" s="25">
        <v>42996</v>
      </c>
      <c r="C3315" t="s">
        <v>714</v>
      </c>
      <c r="D3315">
        <v>65.2</v>
      </c>
      <c r="E3315">
        <v>45</v>
      </c>
      <c r="F3315" t="s">
        <v>194</v>
      </c>
      <c r="G3315">
        <v>916148</v>
      </c>
      <c r="H3315">
        <v>13160</v>
      </c>
      <c r="I3315">
        <v>37</v>
      </c>
      <c r="J3315">
        <v>71</v>
      </c>
      <c r="K3315">
        <v>71</v>
      </c>
      <c r="L3315">
        <v>36</v>
      </c>
      <c r="M3315">
        <v>0.84477611940298503</v>
      </c>
      <c r="N3315">
        <v>5.0217999999999998</v>
      </c>
      <c r="O3315">
        <v>5.0102000000000002</v>
      </c>
      <c r="P3315">
        <v>0.35199999999999998</v>
      </c>
      <c r="Q3315">
        <v>0.30919999999999997</v>
      </c>
      <c r="R3315">
        <v>5.1094999999999997</v>
      </c>
      <c r="S3315">
        <v>3.5999999999999997E-2</v>
      </c>
      <c r="T3315">
        <v>3.2000000000000001E-2</v>
      </c>
      <c r="U3315">
        <v>2.9000000000000001E-2</v>
      </c>
      <c r="V3315">
        <v>2.9000000000000001E-2</v>
      </c>
      <c r="W3315" t="s">
        <v>148</v>
      </c>
      <c r="X3315" t="s">
        <v>192</v>
      </c>
      <c r="Y3315" t="s">
        <v>89</v>
      </c>
      <c r="Z3315" t="s">
        <v>207</v>
      </c>
    </row>
    <row r="3316" spans="1:26" x14ac:dyDescent="0.25">
      <c r="A3316" s="147">
        <v>2381</v>
      </c>
      <c r="B3316" s="25">
        <v>42996</v>
      </c>
      <c r="C3316" t="s">
        <v>649</v>
      </c>
      <c r="D3316">
        <v>65.3</v>
      </c>
      <c r="E3316">
        <v>48</v>
      </c>
      <c r="F3316" t="s">
        <v>194</v>
      </c>
      <c r="G3316">
        <v>916148</v>
      </c>
      <c r="H3316">
        <v>13160</v>
      </c>
      <c r="I3316">
        <v>34.700000000000003</v>
      </c>
      <c r="J3316">
        <v>75</v>
      </c>
      <c r="K3316">
        <v>75</v>
      </c>
      <c r="L3316">
        <v>33.6</v>
      </c>
      <c r="M3316">
        <v>0.85705632949727439</v>
      </c>
      <c r="N3316">
        <v>5.0198</v>
      </c>
      <c r="O3316">
        <v>5.0879000000000003</v>
      </c>
      <c r="P3316">
        <v>0.42099999999999999</v>
      </c>
      <c r="Q3316">
        <v>0.36199999999999999</v>
      </c>
      <c r="R3316">
        <v>5.1094999999999997</v>
      </c>
      <c r="S3316">
        <v>4.2999999999999997E-2</v>
      </c>
      <c r="T3316">
        <v>3.5999999999999997E-2</v>
      </c>
      <c r="U3316">
        <v>3.4000000000000002E-2</v>
      </c>
      <c r="V3316">
        <v>3.4000000000000002E-2</v>
      </c>
      <c r="W3316" t="s">
        <v>148</v>
      </c>
      <c r="X3316" t="s">
        <v>192</v>
      </c>
      <c r="Y3316" t="s">
        <v>89</v>
      </c>
      <c r="Z3316" t="s">
        <v>207</v>
      </c>
    </row>
    <row r="3317" spans="1:26" x14ac:dyDescent="0.25">
      <c r="A3317" s="147">
        <v>2380</v>
      </c>
      <c r="B3317" s="25">
        <v>42996</v>
      </c>
      <c r="C3317" t="s">
        <v>713</v>
      </c>
      <c r="D3317">
        <v>76</v>
      </c>
      <c r="E3317">
        <v>65</v>
      </c>
      <c r="F3317" t="s">
        <v>291</v>
      </c>
      <c r="G3317">
        <v>521333</v>
      </c>
      <c r="H3317">
        <v>13160</v>
      </c>
      <c r="I3317">
        <v>15</v>
      </c>
      <c r="J3317">
        <v>83</v>
      </c>
      <c r="K3317">
        <v>83</v>
      </c>
      <c r="L3317">
        <v>13.8</v>
      </c>
      <c r="M3317">
        <v>0.97384721266345486</v>
      </c>
      <c r="N3317">
        <v>2.0272999999999999</v>
      </c>
      <c r="O3317">
        <v>2.0663</v>
      </c>
      <c r="P3317">
        <v>3.06</v>
      </c>
      <c r="Q3317">
        <v>3.1</v>
      </c>
      <c r="R3317">
        <v>5.1094999999999997</v>
      </c>
      <c r="S3317">
        <v>0.77100000000000002</v>
      </c>
      <c r="T3317">
        <v>0.76700000000000002</v>
      </c>
      <c r="U3317">
        <v>0.749</v>
      </c>
      <c r="V3317">
        <v>0.749</v>
      </c>
      <c r="W3317" t="s">
        <v>148</v>
      </c>
      <c r="X3317" t="s">
        <v>192</v>
      </c>
      <c r="Y3317" t="s">
        <v>89</v>
      </c>
      <c r="Z3317" t="s">
        <v>198</v>
      </c>
    </row>
    <row r="3318" spans="1:26" x14ac:dyDescent="0.25">
      <c r="A3318" s="147">
        <v>2379</v>
      </c>
      <c r="B3318" s="25">
        <v>42996</v>
      </c>
      <c r="C3318" t="s">
        <v>712</v>
      </c>
      <c r="D3318">
        <v>65</v>
      </c>
      <c r="E3318">
        <v>66</v>
      </c>
      <c r="F3318" t="s">
        <v>291</v>
      </c>
      <c r="G3318">
        <v>521333</v>
      </c>
      <c r="H3318">
        <v>13160</v>
      </c>
      <c r="I3318">
        <v>14.9</v>
      </c>
      <c r="J3318">
        <v>81</v>
      </c>
      <c r="K3318">
        <v>81</v>
      </c>
      <c r="L3318">
        <v>13.8</v>
      </c>
      <c r="M3318">
        <v>0.97384721266345486</v>
      </c>
      <c r="N3318">
        <v>2.0920000000000001</v>
      </c>
      <c r="O3318">
        <v>2.0299</v>
      </c>
      <c r="P3318">
        <v>3.24</v>
      </c>
      <c r="Q3318">
        <v>3.2189999999999999</v>
      </c>
      <c r="R3318">
        <v>5.1094999999999997</v>
      </c>
      <c r="S3318">
        <v>0.79100000000000004</v>
      </c>
      <c r="T3318">
        <v>0.81</v>
      </c>
      <c r="U3318">
        <v>0.78</v>
      </c>
      <c r="V3318">
        <v>0.78</v>
      </c>
      <c r="W3318" t="s">
        <v>148</v>
      </c>
      <c r="X3318" t="s">
        <v>192</v>
      </c>
      <c r="Y3318" t="s">
        <v>89</v>
      </c>
      <c r="Z3318" t="s">
        <v>198</v>
      </c>
    </row>
    <row r="3319" spans="1:26" x14ac:dyDescent="0.25">
      <c r="A3319" s="147">
        <v>2378</v>
      </c>
      <c r="B3319" s="25">
        <v>42996</v>
      </c>
      <c r="C3319" t="s">
        <v>711</v>
      </c>
      <c r="D3319">
        <v>66</v>
      </c>
      <c r="E3319">
        <v>71</v>
      </c>
      <c r="F3319" t="s">
        <v>291</v>
      </c>
      <c r="G3319">
        <v>521333</v>
      </c>
      <c r="H3319">
        <v>13160</v>
      </c>
      <c r="I3319">
        <v>15.1</v>
      </c>
      <c r="J3319">
        <v>85</v>
      </c>
      <c r="K3319">
        <v>85</v>
      </c>
      <c r="L3319">
        <v>13.8</v>
      </c>
      <c r="M3319">
        <v>0.97384721266345486</v>
      </c>
      <c r="N3319">
        <v>2.1092</v>
      </c>
      <c r="O3319">
        <v>2.1099000000000001</v>
      </c>
      <c r="P3319">
        <v>2.8683000000000001</v>
      </c>
      <c r="Q3319">
        <v>2.9077999999999999</v>
      </c>
      <c r="R3319">
        <v>5.1094999999999997</v>
      </c>
      <c r="S3319">
        <v>0.69499999999999995</v>
      </c>
      <c r="T3319">
        <v>0.70399999999999996</v>
      </c>
      <c r="U3319">
        <v>0.68100000000000005</v>
      </c>
      <c r="V3319">
        <v>0.68100000000000005</v>
      </c>
      <c r="W3319" t="s">
        <v>148</v>
      </c>
      <c r="X3319" t="s">
        <v>192</v>
      </c>
      <c r="Y3319" t="s">
        <v>89</v>
      </c>
      <c r="Z3319" t="s">
        <v>198</v>
      </c>
    </row>
    <row r="3320" spans="1:26" x14ac:dyDescent="0.25">
      <c r="A3320" s="147">
        <v>2377</v>
      </c>
      <c r="B3320" s="25">
        <v>42996</v>
      </c>
      <c r="C3320" t="s">
        <v>710</v>
      </c>
      <c r="D3320">
        <v>66</v>
      </c>
      <c r="E3320">
        <v>77</v>
      </c>
      <c r="F3320" t="s">
        <v>291</v>
      </c>
      <c r="G3320">
        <v>521333</v>
      </c>
      <c r="H3320">
        <v>13160</v>
      </c>
      <c r="I3320">
        <v>15.2</v>
      </c>
      <c r="J3320">
        <v>87</v>
      </c>
      <c r="K3320">
        <v>87</v>
      </c>
      <c r="L3320">
        <v>13.8</v>
      </c>
      <c r="M3320">
        <v>0.97384721266345486</v>
      </c>
      <c r="N3320">
        <v>2.0291999999999999</v>
      </c>
      <c r="O3320">
        <v>2.0918999999999999</v>
      </c>
      <c r="P3320">
        <v>2.2240000000000002</v>
      </c>
      <c r="Q3320">
        <v>2.35</v>
      </c>
      <c r="R3320">
        <v>5.1094999999999997</v>
      </c>
      <c r="S3320">
        <v>0.56000000000000005</v>
      </c>
      <c r="T3320">
        <v>0.57399999999999995</v>
      </c>
      <c r="U3320">
        <v>0.55200000000000005</v>
      </c>
      <c r="V3320">
        <v>0.55200000000000005</v>
      </c>
      <c r="W3320" t="s">
        <v>148</v>
      </c>
      <c r="X3320" t="s">
        <v>192</v>
      </c>
      <c r="Y3320" t="s">
        <v>89</v>
      </c>
      <c r="Z3320" t="s">
        <v>198</v>
      </c>
    </row>
    <row r="3321" spans="1:26" x14ac:dyDescent="0.25">
      <c r="A3321" s="147">
        <v>2376</v>
      </c>
      <c r="B3321" s="25">
        <v>42996</v>
      </c>
      <c r="C3321" t="s">
        <v>502</v>
      </c>
      <c r="D3321">
        <v>67</v>
      </c>
      <c r="E3321">
        <v>66</v>
      </c>
      <c r="F3321" t="s">
        <v>187</v>
      </c>
      <c r="G3321">
        <v>916148</v>
      </c>
      <c r="H3321">
        <v>13160</v>
      </c>
      <c r="I3321">
        <v>35.4</v>
      </c>
      <c r="J3321">
        <v>75</v>
      </c>
      <c r="K3321">
        <v>75</v>
      </c>
      <c r="L3321">
        <v>34.1</v>
      </c>
      <c r="M3321">
        <v>0.85446859903381644</v>
      </c>
      <c r="N3321">
        <v>5.0098000000000003</v>
      </c>
      <c r="O3321">
        <v>5.0353000000000003</v>
      </c>
      <c r="P3321">
        <v>0.33</v>
      </c>
      <c r="Q3321" s="81">
        <v>0.313</v>
      </c>
      <c r="R3321">
        <v>5.1094999999999997</v>
      </c>
      <c r="S3321">
        <v>3.4000000000000002E-2</v>
      </c>
      <c r="T3321">
        <v>3.2000000000000001E-2</v>
      </c>
      <c r="U3321">
        <v>2.8000000000000001E-2</v>
      </c>
      <c r="V3321">
        <v>2.8000000000000001E-2</v>
      </c>
      <c r="W3321" t="s">
        <v>148</v>
      </c>
      <c r="X3321" t="s">
        <v>192</v>
      </c>
      <c r="Y3321" t="s">
        <v>89</v>
      </c>
      <c r="Z3321" t="s">
        <v>207</v>
      </c>
    </row>
    <row r="3322" spans="1:26" x14ac:dyDescent="0.25">
      <c r="A3322" s="147">
        <v>2375</v>
      </c>
      <c r="B3322" s="25">
        <v>42996</v>
      </c>
      <c r="C3322" t="s">
        <v>709</v>
      </c>
      <c r="D3322">
        <v>66</v>
      </c>
      <c r="E3322">
        <v>67</v>
      </c>
      <c r="F3322" t="s">
        <v>193</v>
      </c>
      <c r="G3322">
        <v>625212</v>
      </c>
      <c r="H3322">
        <v>13160</v>
      </c>
      <c r="I3322">
        <v>21.2</v>
      </c>
      <c r="J3322">
        <v>82</v>
      </c>
      <c r="K3322">
        <v>82</v>
      </c>
      <c r="L3322">
        <v>19.899999999999999</v>
      </c>
      <c r="M3322">
        <v>0.93461030383091148</v>
      </c>
      <c r="N3322">
        <v>5.0297999999999998</v>
      </c>
      <c r="O3322">
        <v>5.0636000000000001</v>
      </c>
      <c r="P3322">
        <v>0.69699999999999995</v>
      </c>
      <c r="Q3322">
        <v>0.70699999999999996</v>
      </c>
      <c r="R3322">
        <v>5.1094999999999997</v>
      </c>
      <c r="S3322">
        <v>7.0999999999999994E-2</v>
      </c>
      <c r="T3322">
        <v>7.0999999999999994E-2</v>
      </c>
      <c r="U3322">
        <v>6.6000000000000003E-2</v>
      </c>
      <c r="V3322">
        <v>6.6000000000000003E-2</v>
      </c>
      <c r="W3322" t="s">
        <v>148</v>
      </c>
      <c r="X3322" t="s">
        <v>192</v>
      </c>
      <c r="Y3322" t="s">
        <v>89</v>
      </c>
      <c r="Z3322" t="s">
        <v>198</v>
      </c>
    </row>
    <row r="3323" spans="1:26" x14ac:dyDescent="0.25">
      <c r="A3323" s="147">
        <v>2374</v>
      </c>
      <c r="B3323" s="25">
        <v>42996</v>
      </c>
      <c r="C3323" t="s">
        <v>331</v>
      </c>
      <c r="D3323">
        <v>67</v>
      </c>
      <c r="E3323">
        <v>66</v>
      </c>
      <c r="F3323" t="s">
        <v>187</v>
      </c>
      <c r="G3323">
        <v>916148</v>
      </c>
      <c r="H3323">
        <v>13160</v>
      </c>
      <c r="I3323">
        <v>35.200000000000003</v>
      </c>
      <c r="J3323">
        <v>78</v>
      </c>
      <c r="K3323">
        <v>78</v>
      </c>
      <c r="L3323">
        <v>33.6</v>
      </c>
      <c r="M3323">
        <v>0.85705632949727439</v>
      </c>
      <c r="N3323">
        <v>5.0087000000000002</v>
      </c>
      <c r="O3323">
        <v>5.0143000000000004</v>
      </c>
      <c r="P3323">
        <v>0.253</v>
      </c>
      <c r="Q3323">
        <v>0.23</v>
      </c>
      <c r="R3323">
        <v>5.1094999999999997</v>
      </c>
      <c r="S3323">
        <v>2.5999999999999999E-2</v>
      </c>
      <c r="T3323">
        <v>2.3E-2</v>
      </c>
      <c r="U3323">
        <v>2.1000000000000001E-2</v>
      </c>
      <c r="V3323">
        <v>2.1000000000000001E-2</v>
      </c>
      <c r="W3323" t="s">
        <v>148</v>
      </c>
      <c r="X3323" t="s">
        <v>192</v>
      </c>
      <c r="Y3323" t="s">
        <v>89</v>
      </c>
      <c r="Z3323" t="s">
        <v>207</v>
      </c>
    </row>
    <row r="3324" spans="1:26" x14ac:dyDescent="0.25">
      <c r="A3324" s="147">
        <v>2373</v>
      </c>
      <c r="B3324" s="25">
        <v>42996</v>
      </c>
      <c r="C3324" t="s">
        <v>369</v>
      </c>
      <c r="D3324">
        <v>67</v>
      </c>
      <c r="E3324">
        <v>65</v>
      </c>
      <c r="F3324" t="s">
        <v>193</v>
      </c>
      <c r="G3324">
        <v>625212</v>
      </c>
      <c r="H3324">
        <v>13160</v>
      </c>
      <c r="I3324">
        <v>21.3</v>
      </c>
      <c r="J3324">
        <v>83</v>
      </c>
      <c r="K3324">
        <v>83</v>
      </c>
      <c r="L3324">
        <v>20</v>
      </c>
      <c r="M3324">
        <v>0.93399339933993397</v>
      </c>
      <c r="N3324">
        <v>5.0191999999999997</v>
      </c>
      <c r="O3324">
        <v>5.0998999999999999</v>
      </c>
      <c r="P3324">
        <v>0.81899999999999995</v>
      </c>
      <c r="Q3324">
        <v>0.79700000000000004</v>
      </c>
      <c r="R3324">
        <v>5.1094999999999997</v>
      </c>
      <c r="S3324">
        <v>8.3000000000000004E-2</v>
      </c>
      <c r="T3324">
        <v>0.08</v>
      </c>
      <c r="U3324">
        <v>7.5999999999999998E-2</v>
      </c>
      <c r="V3324">
        <v>7.5999999999999998E-2</v>
      </c>
      <c r="W3324" t="s">
        <v>148</v>
      </c>
      <c r="X3324" t="s">
        <v>192</v>
      </c>
      <c r="Y3324" t="s">
        <v>89</v>
      </c>
      <c r="Z3324" t="s">
        <v>198</v>
      </c>
    </row>
    <row r="3325" spans="1:26" x14ac:dyDescent="0.25">
      <c r="A3325" s="147">
        <v>2372</v>
      </c>
      <c r="B3325" s="25">
        <v>42996</v>
      </c>
      <c r="C3325" t="s">
        <v>233</v>
      </c>
      <c r="D3325">
        <v>65</v>
      </c>
      <c r="E3325">
        <v>71</v>
      </c>
      <c r="F3325" t="s">
        <v>193</v>
      </c>
      <c r="G3325">
        <v>625212</v>
      </c>
      <c r="H3325">
        <v>13160</v>
      </c>
      <c r="I3325">
        <v>21.4</v>
      </c>
      <c r="J3325">
        <v>84</v>
      </c>
      <c r="K3325">
        <v>84</v>
      </c>
      <c r="L3325">
        <v>20</v>
      </c>
      <c r="M3325">
        <v>0.93399339933993397</v>
      </c>
      <c r="N3325">
        <v>5.0171999999999999</v>
      </c>
      <c r="O3325">
        <v>5.0077999999999996</v>
      </c>
      <c r="P3325">
        <v>0.77</v>
      </c>
      <c r="Q3325">
        <v>0.76</v>
      </c>
      <c r="R3325">
        <v>5.1094999999999997</v>
      </c>
      <c r="S3325">
        <v>7.8E-2</v>
      </c>
      <c r="T3325">
        <v>7.8E-2</v>
      </c>
      <c r="U3325">
        <v>7.2999999999999995E-2</v>
      </c>
      <c r="V3325">
        <v>7.2999999999999995E-2</v>
      </c>
      <c r="W3325" t="s">
        <v>148</v>
      </c>
      <c r="X3325" t="s">
        <v>671</v>
      </c>
      <c r="Y3325" t="s">
        <v>89</v>
      </c>
      <c r="Z3325" t="s">
        <v>198</v>
      </c>
    </row>
    <row r="3326" spans="1:26" x14ac:dyDescent="0.25">
      <c r="A3326" s="147">
        <v>2371</v>
      </c>
      <c r="B3326" s="25">
        <v>42996</v>
      </c>
      <c r="C3326" t="s">
        <v>708</v>
      </c>
      <c r="D3326">
        <v>65</v>
      </c>
      <c r="E3326">
        <v>67</v>
      </c>
      <c r="F3326" t="s">
        <v>194</v>
      </c>
      <c r="G3326">
        <v>916148</v>
      </c>
      <c r="H3326">
        <v>13160</v>
      </c>
      <c r="I3326">
        <v>37</v>
      </c>
      <c r="J3326">
        <v>73</v>
      </c>
      <c r="K3326">
        <v>73</v>
      </c>
      <c r="L3326">
        <v>36</v>
      </c>
      <c r="M3326">
        <v>0.84477611940298503</v>
      </c>
      <c r="N3326">
        <v>5.0198999999999998</v>
      </c>
      <c r="O3326">
        <v>5.0111999999999997</v>
      </c>
      <c r="P3326">
        <v>0.37640000000000001</v>
      </c>
      <c r="Q3326">
        <v>0.42759999999999998</v>
      </c>
      <c r="R3326">
        <v>5.1094999999999997</v>
      </c>
      <c r="S3326">
        <v>3.7999999999999999E-2</v>
      </c>
      <c r="T3326">
        <v>4.3999999999999997E-2</v>
      </c>
      <c r="U3326">
        <v>3.5000000000000003E-2</v>
      </c>
      <c r="V3326">
        <v>3.5000000000000003E-2</v>
      </c>
      <c r="W3326" t="s">
        <v>148</v>
      </c>
      <c r="X3326" t="s">
        <v>192</v>
      </c>
      <c r="Y3326" t="s">
        <v>89</v>
      </c>
      <c r="Z3326" t="s">
        <v>198</v>
      </c>
    </row>
    <row r="3327" spans="1:26" x14ac:dyDescent="0.25">
      <c r="A3327" s="147">
        <v>2370</v>
      </c>
      <c r="B3327" s="25">
        <v>42996</v>
      </c>
      <c r="C3327" t="s">
        <v>388</v>
      </c>
      <c r="D3327">
        <v>67</v>
      </c>
      <c r="E3327">
        <v>65</v>
      </c>
      <c r="F3327" t="s">
        <v>193</v>
      </c>
      <c r="G3327">
        <v>625212</v>
      </c>
      <c r="H3327">
        <v>13160</v>
      </c>
      <c r="I3327">
        <v>21.3</v>
      </c>
      <c r="J3327">
        <v>82</v>
      </c>
      <c r="K3327">
        <v>82</v>
      </c>
      <c r="L3327">
        <v>20</v>
      </c>
      <c r="M3327">
        <v>0.93399339933993397</v>
      </c>
      <c r="N3327">
        <v>5.0888</v>
      </c>
      <c r="O3327">
        <v>5.0759999999999996</v>
      </c>
      <c r="P3327">
        <v>0.88300000000000001</v>
      </c>
      <c r="Q3327">
        <v>0.86299999999999999</v>
      </c>
      <c r="R3327">
        <v>5.1094999999999997</v>
      </c>
      <c r="S3327">
        <v>8.8999999999999996E-2</v>
      </c>
      <c r="T3327">
        <v>8.6999999999999994E-2</v>
      </c>
      <c r="U3327">
        <v>8.2000000000000003E-2</v>
      </c>
      <c r="V3327">
        <v>8.2000000000000003E-2</v>
      </c>
      <c r="W3327" t="s">
        <v>148</v>
      </c>
      <c r="X3327" t="s">
        <v>192</v>
      </c>
      <c r="Y3327" t="s">
        <v>89</v>
      </c>
      <c r="Z3327" t="s">
        <v>198</v>
      </c>
    </row>
    <row r="3328" spans="1:26" x14ac:dyDescent="0.25">
      <c r="A3328" s="147">
        <v>2369</v>
      </c>
      <c r="B3328" s="25">
        <v>42996</v>
      </c>
      <c r="C3328" t="s">
        <v>700</v>
      </c>
      <c r="D3328">
        <v>65</v>
      </c>
      <c r="E3328">
        <v>67</v>
      </c>
      <c r="F3328" t="s">
        <v>193</v>
      </c>
      <c r="G3328">
        <v>625212</v>
      </c>
      <c r="H3328">
        <v>13160</v>
      </c>
      <c r="I3328">
        <v>21.3</v>
      </c>
      <c r="J3328">
        <v>81</v>
      </c>
      <c r="K3328">
        <v>81</v>
      </c>
      <c r="L3328">
        <v>20.100000000000001</v>
      </c>
      <c r="M3328">
        <v>0.9333773087071241</v>
      </c>
      <c r="N3328">
        <v>5.0190000000000001</v>
      </c>
      <c r="O3328">
        <v>5.0114999999999998</v>
      </c>
      <c r="P3328">
        <v>0.6</v>
      </c>
      <c r="Q3328">
        <v>0.65800000000000003</v>
      </c>
      <c r="R3328">
        <v>5.1094999999999997</v>
      </c>
      <c r="S3328">
        <v>6.0999999999999999E-2</v>
      </c>
      <c r="T3328">
        <v>6.7000000000000004E-2</v>
      </c>
      <c r="U3328">
        <v>0.06</v>
      </c>
      <c r="V3328">
        <v>0.06</v>
      </c>
      <c r="W3328" t="s">
        <v>148</v>
      </c>
      <c r="X3328" t="s">
        <v>192</v>
      </c>
      <c r="Y3328" t="s">
        <v>89</v>
      </c>
      <c r="Z3328" t="s">
        <v>198</v>
      </c>
    </row>
    <row r="3329" spans="1:26" x14ac:dyDescent="0.25">
      <c r="A3329" s="147">
        <v>2368</v>
      </c>
      <c r="B3329" s="25">
        <v>42995</v>
      </c>
      <c r="C3329" t="s">
        <v>229</v>
      </c>
      <c r="D3329">
        <v>65</v>
      </c>
      <c r="E3329">
        <v>67</v>
      </c>
      <c r="F3329" t="s">
        <v>193</v>
      </c>
      <c r="G3329">
        <v>625212</v>
      </c>
      <c r="H3329">
        <v>13160</v>
      </c>
      <c r="I3329">
        <v>21.3</v>
      </c>
      <c r="J3329">
        <v>82</v>
      </c>
      <c r="K3329">
        <v>82</v>
      </c>
      <c r="L3329">
        <v>20</v>
      </c>
      <c r="M3329">
        <v>0.93399339933993397</v>
      </c>
      <c r="N3329">
        <v>5.1092000000000004</v>
      </c>
      <c r="O3329">
        <v>5.1008199999999997</v>
      </c>
      <c r="P3329">
        <v>0.81899999999999995</v>
      </c>
      <c r="Q3329">
        <v>0.85699999999999998</v>
      </c>
      <c r="R3329">
        <v>5.3022</v>
      </c>
      <c r="S3329">
        <v>8.5000000000000006E-2</v>
      </c>
      <c r="T3329">
        <v>8.8999999999999996E-2</v>
      </c>
      <c r="U3329">
        <v>8.1000000000000003E-2</v>
      </c>
      <c r="V3329">
        <v>8.1000000000000003E-2</v>
      </c>
      <c r="W3329" t="s">
        <v>148</v>
      </c>
      <c r="X3329" t="s">
        <v>192</v>
      </c>
      <c r="Y3329" t="s">
        <v>89</v>
      </c>
      <c r="Z3329" t="s">
        <v>198</v>
      </c>
    </row>
    <row r="3330" spans="1:26" x14ac:dyDescent="0.25">
      <c r="A3330" s="147">
        <v>2367</v>
      </c>
      <c r="B3330" s="25">
        <v>42995</v>
      </c>
      <c r="C3330" t="s">
        <v>707</v>
      </c>
      <c r="D3330">
        <v>65</v>
      </c>
      <c r="E3330">
        <v>65</v>
      </c>
      <c r="F3330" t="s">
        <v>194</v>
      </c>
      <c r="G3330">
        <v>916148</v>
      </c>
      <c r="H3330">
        <v>13160</v>
      </c>
      <c r="I3330">
        <v>36.9</v>
      </c>
      <c r="J3330">
        <v>70</v>
      </c>
      <c r="K3330">
        <v>70</v>
      </c>
      <c r="L3330">
        <v>36</v>
      </c>
      <c r="M3330">
        <v>0.84477611940298503</v>
      </c>
      <c r="N3330">
        <v>5.1098999999999997</v>
      </c>
      <c r="O3330">
        <v>5.0658000000000003</v>
      </c>
      <c r="P3330">
        <v>0.17</v>
      </c>
      <c r="Q3330">
        <v>0.26</v>
      </c>
      <c r="R3330">
        <v>5.3022</v>
      </c>
      <c r="S3330">
        <v>1.7999999999999999E-2</v>
      </c>
      <c r="T3330">
        <v>2.7E-2</v>
      </c>
      <c r="U3330">
        <v>1.9E-2</v>
      </c>
      <c r="V3330">
        <v>1.9E-2</v>
      </c>
      <c r="W3330" t="s">
        <v>148</v>
      </c>
      <c r="X3330" t="s">
        <v>192</v>
      </c>
      <c r="Y3330" t="s">
        <v>89</v>
      </c>
      <c r="Z3330" t="s">
        <v>207</v>
      </c>
    </row>
    <row r="3331" spans="1:26" x14ac:dyDescent="0.25">
      <c r="A3331" s="147">
        <v>2366</v>
      </c>
      <c r="B3331" s="25">
        <v>42995</v>
      </c>
      <c r="C3331" t="s">
        <v>414</v>
      </c>
      <c r="D3331">
        <v>65</v>
      </c>
      <c r="E3331">
        <v>67</v>
      </c>
      <c r="F3331" t="s">
        <v>187</v>
      </c>
      <c r="G3331">
        <v>916148</v>
      </c>
      <c r="H3331">
        <v>13160</v>
      </c>
      <c r="I3331">
        <v>34.5</v>
      </c>
      <c r="J3331">
        <v>68</v>
      </c>
      <c r="K3331">
        <v>68</v>
      </c>
      <c r="L3331">
        <v>33.799999999999997</v>
      </c>
      <c r="M3331">
        <v>0.85601935874168178</v>
      </c>
      <c r="N3331">
        <v>5.0182000000000002</v>
      </c>
      <c r="O3331">
        <v>5.0255000000000001</v>
      </c>
      <c r="P3331">
        <v>0.52500000000000002</v>
      </c>
      <c r="Q3331">
        <v>0.45</v>
      </c>
      <c r="R3331">
        <v>5.3022</v>
      </c>
      <c r="S3331">
        <v>5.5E-2</v>
      </c>
      <c r="T3331">
        <v>4.7E-2</v>
      </c>
      <c r="U3331">
        <v>4.3999999999999997E-2</v>
      </c>
      <c r="V3331">
        <v>4.3999999999999997E-2</v>
      </c>
      <c r="W3331" t="s">
        <v>148</v>
      </c>
      <c r="X3331" t="s">
        <v>192</v>
      </c>
      <c r="Y3331" t="s">
        <v>89</v>
      </c>
      <c r="Z3331" t="s">
        <v>207</v>
      </c>
    </row>
    <row r="3332" spans="1:26" x14ac:dyDescent="0.25">
      <c r="A3332" s="147">
        <v>2365</v>
      </c>
      <c r="B3332" s="25">
        <v>42995</v>
      </c>
      <c r="C3332" t="s">
        <v>259</v>
      </c>
      <c r="D3332">
        <v>65</v>
      </c>
      <c r="E3332">
        <v>65</v>
      </c>
      <c r="F3332" t="s">
        <v>193</v>
      </c>
      <c r="G3332">
        <v>625212</v>
      </c>
      <c r="H3332">
        <v>13160</v>
      </c>
      <c r="I3332">
        <v>20.6</v>
      </c>
      <c r="J3332">
        <v>81</v>
      </c>
      <c r="K3332">
        <v>81</v>
      </c>
      <c r="L3332">
        <v>19.399999999999999</v>
      </c>
      <c r="M3332">
        <v>0.9377070907886017</v>
      </c>
      <c r="N3332">
        <v>5.0072000000000001</v>
      </c>
      <c r="O3332">
        <v>5.1725000000000003</v>
      </c>
      <c r="P3332">
        <v>1.0189999999999999</v>
      </c>
      <c r="Q3332">
        <v>0.99</v>
      </c>
      <c r="R3332">
        <v>5.3022</v>
      </c>
      <c r="S3332">
        <v>0.108</v>
      </c>
      <c r="T3332">
        <v>0.10100000000000001</v>
      </c>
      <c r="U3332">
        <v>9.8000000000000004E-2</v>
      </c>
      <c r="V3332">
        <v>9.8000000000000004E-2</v>
      </c>
      <c r="W3332" t="s">
        <v>148</v>
      </c>
      <c r="X3332" t="s">
        <v>192</v>
      </c>
      <c r="Y3332" t="s">
        <v>89</v>
      </c>
      <c r="Z3332" t="s">
        <v>198</v>
      </c>
    </row>
    <row r="3333" spans="1:26" x14ac:dyDescent="0.25">
      <c r="A3333" s="147">
        <v>2364</v>
      </c>
      <c r="B3333" s="25">
        <v>42995</v>
      </c>
      <c r="C3333" t="s">
        <v>461</v>
      </c>
      <c r="D3333">
        <v>67</v>
      </c>
      <c r="E3333">
        <v>76</v>
      </c>
      <c r="F3333" t="s">
        <v>187</v>
      </c>
      <c r="G3333">
        <v>916148</v>
      </c>
      <c r="H3333">
        <v>13160</v>
      </c>
      <c r="I3333">
        <v>34.799999999999997</v>
      </c>
      <c r="J3333">
        <v>74</v>
      </c>
      <c r="K3333">
        <v>74</v>
      </c>
      <c r="L3333">
        <v>33.6</v>
      </c>
      <c r="M3333">
        <v>0.85705632949727439</v>
      </c>
      <c r="N3333">
        <v>5.0282</v>
      </c>
      <c r="O3333">
        <v>5.1092000000000004</v>
      </c>
      <c r="P3333">
        <v>0.35539999999999999</v>
      </c>
      <c r="Q3333">
        <v>0.34</v>
      </c>
      <c r="R3333">
        <v>5.3022</v>
      </c>
      <c r="S3333">
        <v>3.6999999999999998E-2</v>
      </c>
      <c r="T3333">
        <v>3.5000000000000003E-2</v>
      </c>
      <c r="U3333">
        <v>3.1E-2</v>
      </c>
      <c r="V3333">
        <v>3.1E-2</v>
      </c>
      <c r="W3333" t="s">
        <v>148</v>
      </c>
      <c r="X3333" t="s">
        <v>192</v>
      </c>
      <c r="Y3333" t="s">
        <v>89</v>
      </c>
      <c r="Z3333" t="s">
        <v>207</v>
      </c>
    </row>
    <row r="3334" spans="1:26" x14ac:dyDescent="0.25">
      <c r="A3334" s="147">
        <v>2363</v>
      </c>
      <c r="B3334" s="25">
        <v>42995</v>
      </c>
      <c r="C3334" t="s">
        <v>237</v>
      </c>
      <c r="D3334">
        <v>56</v>
      </c>
      <c r="E3334">
        <v>65</v>
      </c>
      <c r="F3334" t="s">
        <v>193</v>
      </c>
      <c r="G3334">
        <v>625212</v>
      </c>
      <c r="H3334">
        <v>13160</v>
      </c>
      <c r="I3334">
        <v>20.399999999999999</v>
      </c>
      <c r="J3334">
        <v>81</v>
      </c>
      <c r="K3334">
        <v>81</v>
      </c>
      <c r="L3334">
        <v>19.2</v>
      </c>
      <c r="M3334">
        <v>0.93895155938951569</v>
      </c>
      <c r="N3334">
        <v>5.093</v>
      </c>
      <c r="O3334">
        <v>5.1092000000000004</v>
      </c>
      <c r="P3334">
        <v>0.92869999999999997</v>
      </c>
      <c r="Q3334">
        <v>0.89</v>
      </c>
      <c r="R3334">
        <v>5.3022</v>
      </c>
      <c r="S3334">
        <v>9.7000000000000003E-2</v>
      </c>
      <c r="T3334">
        <v>9.1999999999999998E-2</v>
      </c>
      <c r="U3334">
        <v>8.8999999999999996E-2</v>
      </c>
      <c r="V3334">
        <v>8.8999999999999996E-2</v>
      </c>
      <c r="W3334" t="s">
        <v>148</v>
      </c>
      <c r="X3334" t="s">
        <v>192</v>
      </c>
      <c r="Y3334" t="s">
        <v>89</v>
      </c>
      <c r="Z3334" t="s">
        <v>198</v>
      </c>
    </row>
    <row r="3335" spans="1:26" x14ac:dyDescent="0.25">
      <c r="A3335" s="147">
        <v>2362</v>
      </c>
      <c r="B3335" s="25">
        <v>42995</v>
      </c>
      <c r="C3335" t="s">
        <v>278</v>
      </c>
      <c r="D3335">
        <v>65</v>
      </c>
      <c r="E3335">
        <v>66</v>
      </c>
      <c r="F3335" t="s">
        <v>187</v>
      </c>
      <c r="G3335">
        <v>916148</v>
      </c>
      <c r="H3335">
        <v>13160</v>
      </c>
      <c r="I3335">
        <v>34.6</v>
      </c>
      <c r="J3335">
        <v>71</v>
      </c>
      <c r="K3335">
        <v>71</v>
      </c>
      <c r="L3335">
        <v>33.6</v>
      </c>
      <c r="M3335">
        <v>0.85705632949727439</v>
      </c>
      <c r="N3335">
        <v>5.0289999999999999</v>
      </c>
      <c r="O3335">
        <v>5.1077000000000004</v>
      </c>
      <c r="P3335">
        <v>0.40539999999999998</v>
      </c>
      <c r="Q3335">
        <v>0.35899999999999999</v>
      </c>
      <c r="R3335">
        <v>5.3022</v>
      </c>
      <c r="S3335">
        <v>4.2999999999999997E-2</v>
      </c>
      <c r="T3335">
        <v>3.6999999999999998E-2</v>
      </c>
      <c r="U3335">
        <v>3.4000000000000002E-2</v>
      </c>
      <c r="V3335">
        <v>3.4000000000000002E-2</v>
      </c>
      <c r="W3335" t="s">
        <v>148</v>
      </c>
      <c r="X3335" t="s">
        <v>192</v>
      </c>
      <c r="Y3335" t="s">
        <v>89</v>
      </c>
      <c r="Z3335" t="s">
        <v>207</v>
      </c>
    </row>
    <row r="3336" spans="1:26" x14ac:dyDescent="0.25">
      <c r="A3336" s="147">
        <v>2361</v>
      </c>
      <c r="B3336" s="25">
        <v>42995</v>
      </c>
      <c r="C3336" t="s">
        <v>706</v>
      </c>
      <c r="D3336">
        <v>66</v>
      </c>
      <c r="E3336">
        <v>56</v>
      </c>
      <c r="F3336" t="s">
        <v>193</v>
      </c>
      <c r="G3336">
        <v>625212</v>
      </c>
      <c r="H3336">
        <v>13160</v>
      </c>
      <c r="I3336">
        <v>20.2</v>
      </c>
      <c r="J3336">
        <v>80</v>
      </c>
      <c r="K3336">
        <v>80</v>
      </c>
      <c r="L3336">
        <v>19.100000000000001</v>
      </c>
      <c r="M3336">
        <v>0.93957503320053126</v>
      </c>
      <c r="N3336">
        <v>5.1018999999999997</v>
      </c>
      <c r="O3336">
        <v>5.1825000000000001</v>
      </c>
      <c r="P3336">
        <v>0.79</v>
      </c>
      <c r="Q3336">
        <v>0.84299999999999997</v>
      </c>
      <c r="R3336">
        <v>5.3022</v>
      </c>
      <c r="S3336">
        <v>8.2000000000000003E-2</v>
      </c>
      <c r="T3336">
        <v>8.5999999999999993E-2</v>
      </c>
      <c r="U3336">
        <v>7.9000000000000001E-2</v>
      </c>
      <c r="V3336">
        <v>7.9000000000000001E-2</v>
      </c>
      <c r="W3336" t="s">
        <v>148</v>
      </c>
      <c r="X3336" t="s">
        <v>192</v>
      </c>
      <c r="Y3336" t="s">
        <v>89</v>
      </c>
      <c r="Z3336" t="s">
        <v>198</v>
      </c>
    </row>
    <row r="3337" spans="1:26" x14ac:dyDescent="0.25">
      <c r="A3337" s="147">
        <v>2360</v>
      </c>
      <c r="B3337" s="25">
        <v>42995</v>
      </c>
      <c r="C3337" t="s">
        <v>591</v>
      </c>
      <c r="D3337">
        <v>67</v>
      </c>
      <c r="E3337">
        <v>61</v>
      </c>
      <c r="F3337" t="s">
        <v>193</v>
      </c>
      <c r="G3337">
        <v>625212</v>
      </c>
      <c r="H3337">
        <v>13160</v>
      </c>
      <c r="I3337">
        <v>20.7</v>
      </c>
      <c r="J3337">
        <v>84</v>
      </c>
      <c r="K3337">
        <v>84</v>
      </c>
      <c r="L3337">
        <v>19.3</v>
      </c>
      <c r="M3337">
        <v>0.93832891246684347</v>
      </c>
      <c r="N3337">
        <v>5.0827</v>
      </c>
      <c r="O3337">
        <v>5.1928000000000001</v>
      </c>
      <c r="P3337">
        <v>0.99</v>
      </c>
      <c r="Q3337">
        <v>0.94699999999999995</v>
      </c>
      <c r="R3337">
        <v>5.3022</v>
      </c>
      <c r="S3337">
        <v>0.10299999999999999</v>
      </c>
      <c r="T3337">
        <v>9.7000000000000003E-2</v>
      </c>
      <c r="U3337">
        <v>9.4E-2</v>
      </c>
      <c r="V3337">
        <v>9.4E-2</v>
      </c>
      <c r="W3337" t="s">
        <v>148</v>
      </c>
      <c r="X3337" t="s">
        <v>192</v>
      </c>
      <c r="Y3337" t="s">
        <v>89</v>
      </c>
      <c r="Z3337" t="s">
        <v>198</v>
      </c>
    </row>
    <row r="3338" spans="1:26" x14ac:dyDescent="0.25">
      <c r="A3338" s="147">
        <v>2360</v>
      </c>
      <c r="B3338" s="25">
        <v>42995</v>
      </c>
      <c r="C3338" t="s">
        <v>636</v>
      </c>
      <c r="D3338">
        <v>65</v>
      </c>
      <c r="E3338">
        <v>65</v>
      </c>
      <c r="F3338" t="s">
        <v>193</v>
      </c>
      <c r="G3338">
        <v>625212</v>
      </c>
      <c r="H3338">
        <v>13160</v>
      </c>
      <c r="I3338">
        <v>20.6</v>
      </c>
      <c r="J3338">
        <v>84</v>
      </c>
      <c r="K3338">
        <v>84</v>
      </c>
      <c r="L3338">
        <v>19.2</v>
      </c>
      <c r="M3338">
        <v>0.93895155938951569</v>
      </c>
      <c r="N3338">
        <v>5.0182000000000002</v>
      </c>
      <c r="O3338">
        <v>5.0221999999999998</v>
      </c>
      <c r="P3338">
        <v>0.71199999999999997</v>
      </c>
      <c r="Q3338">
        <v>0.70099999999999996</v>
      </c>
      <c r="R3338">
        <v>5.3022</v>
      </c>
      <c r="S3338">
        <v>7.4999999999999997E-2</v>
      </c>
      <c r="T3338">
        <v>7.3999999999999996E-2</v>
      </c>
      <c r="U3338">
        <v>7.0000000000000007E-2</v>
      </c>
      <c r="V3338">
        <v>7.0000000000000007E-2</v>
      </c>
      <c r="W3338" t="s">
        <v>148</v>
      </c>
      <c r="X3338" t="s">
        <v>192</v>
      </c>
      <c r="Y3338" t="s">
        <v>89</v>
      </c>
      <c r="Z3338" t="s">
        <v>198</v>
      </c>
    </row>
    <row r="3339" spans="1:26" x14ac:dyDescent="0.25">
      <c r="A3339" s="147">
        <v>2359</v>
      </c>
      <c r="B3339" s="25">
        <v>42995</v>
      </c>
      <c r="C3339" t="s">
        <v>261</v>
      </c>
      <c r="D3339">
        <v>65</v>
      </c>
      <c r="E3339">
        <v>67</v>
      </c>
      <c r="F3339" t="s">
        <v>187</v>
      </c>
      <c r="G3339">
        <v>916148</v>
      </c>
      <c r="H3339">
        <v>13160</v>
      </c>
      <c r="I3339">
        <v>34.799999999999997</v>
      </c>
      <c r="J3339">
        <v>71</v>
      </c>
      <c r="K3339">
        <v>71</v>
      </c>
      <c r="L3339">
        <v>33.799999999999997</v>
      </c>
      <c r="M3339">
        <v>0.85601935874168178</v>
      </c>
      <c r="N3339">
        <v>5.0772000000000004</v>
      </c>
      <c r="O3339">
        <v>5.1917999999999997</v>
      </c>
      <c r="P3339">
        <v>0.32900000000000001</v>
      </c>
      <c r="Q3339">
        <v>0.376</v>
      </c>
      <c r="R3339">
        <v>5.3022</v>
      </c>
      <c r="S3339">
        <v>3.4000000000000002E-2</v>
      </c>
      <c r="T3339">
        <v>3.7999999999999999E-2</v>
      </c>
      <c r="U3339">
        <v>3.1E-2</v>
      </c>
      <c r="V3339">
        <v>3.1E-2</v>
      </c>
      <c r="W3339" t="s">
        <v>148</v>
      </c>
      <c r="X3339" t="s">
        <v>192</v>
      </c>
      <c r="Y3339" t="s">
        <v>89</v>
      </c>
      <c r="Z3339" t="s">
        <v>207</v>
      </c>
    </row>
    <row r="3340" spans="1:26" x14ac:dyDescent="0.25">
      <c r="A3340" s="147">
        <v>2358</v>
      </c>
      <c r="B3340" s="25">
        <v>42995</v>
      </c>
      <c r="C3340" t="s">
        <v>620</v>
      </c>
      <c r="D3340">
        <v>65</v>
      </c>
      <c r="E3340">
        <v>68</v>
      </c>
      <c r="F3340" t="s">
        <v>187</v>
      </c>
      <c r="G3340">
        <v>916148</v>
      </c>
      <c r="H3340">
        <v>13160</v>
      </c>
      <c r="I3340">
        <v>34.5</v>
      </c>
      <c r="J3340">
        <v>70.5</v>
      </c>
      <c r="K3340">
        <v>70.5</v>
      </c>
      <c r="L3340">
        <v>33.6</v>
      </c>
      <c r="M3340">
        <v>0.85705632949727439</v>
      </c>
      <c r="N3340">
        <v>5.0198999999999998</v>
      </c>
      <c r="O3340">
        <v>5.0288000000000004</v>
      </c>
      <c r="P3340">
        <v>0.45529999999999998</v>
      </c>
      <c r="Q3340">
        <v>0.43219999999999997</v>
      </c>
      <c r="R3340">
        <v>5.3022</v>
      </c>
      <c r="S3340">
        <v>4.8000000000000001E-2</v>
      </c>
      <c r="T3340">
        <v>4.5999999999999999E-2</v>
      </c>
      <c r="U3340">
        <v>0.04</v>
      </c>
      <c r="V3340">
        <v>0.04</v>
      </c>
      <c r="W3340" t="s">
        <v>148</v>
      </c>
      <c r="X3340" t="s">
        <v>192</v>
      </c>
      <c r="Y3340" t="s">
        <v>89</v>
      </c>
      <c r="Z3340" t="s">
        <v>207</v>
      </c>
    </row>
    <row r="3341" spans="1:26" x14ac:dyDescent="0.25">
      <c r="A3341" s="147">
        <v>2357</v>
      </c>
      <c r="B3341" s="25">
        <v>42994</v>
      </c>
      <c r="C3341" t="s">
        <v>458</v>
      </c>
      <c r="D3341">
        <v>66</v>
      </c>
      <c r="E3341">
        <v>67</v>
      </c>
      <c r="F3341" t="s">
        <v>193</v>
      </c>
      <c r="G3341">
        <v>625212</v>
      </c>
      <c r="H3341">
        <v>13160</v>
      </c>
      <c r="I3341">
        <v>20.6</v>
      </c>
      <c r="J3341">
        <v>83</v>
      </c>
      <c r="K3341">
        <v>83</v>
      </c>
      <c r="L3341">
        <v>19.3</v>
      </c>
      <c r="M3341">
        <v>0.93832891246684347</v>
      </c>
      <c r="N3341">
        <v>5.0292000000000003</v>
      </c>
      <c r="O3341">
        <v>5.1071999999999997</v>
      </c>
      <c r="P3341">
        <v>1.1100000000000001</v>
      </c>
      <c r="Q3341">
        <v>1.1120000000000001</v>
      </c>
      <c r="R3341">
        <v>4.7319000000000004</v>
      </c>
      <c r="S3341">
        <v>0.104</v>
      </c>
      <c r="T3341">
        <v>0.10299999999999999</v>
      </c>
      <c r="U3341">
        <v>9.7000000000000003E-2</v>
      </c>
      <c r="V3341">
        <v>9.7000000000000003E-2</v>
      </c>
      <c r="W3341" t="s">
        <v>148</v>
      </c>
      <c r="X3341" t="s">
        <v>192</v>
      </c>
      <c r="Y3341" t="s">
        <v>89</v>
      </c>
      <c r="Z3341" t="s">
        <v>198</v>
      </c>
    </row>
    <row r="3342" spans="1:26" x14ac:dyDescent="0.25">
      <c r="A3342" s="147">
        <v>2356</v>
      </c>
      <c r="B3342" s="25">
        <v>42994</v>
      </c>
      <c r="C3342" t="s">
        <v>705</v>
      </c>
      <c r="D3342">
        <v>64</v>
      </c>
      <c r="E3342">
        <v>77</v>
      </c>
      <c r="F3342" t="s">
        <v>193</v>
      </c>
      <c r="G3342">
        <v>625212</v>
      </c>
      <c r="H3342">
        <v>13160</v>
      </c>
      <c r="I3342">
        <v>20.9</v>
      </c>
      <c r="J3342">
        <v>83</v>
      </c>
      <c r="K3342">
        <v>83</v>
      </c>
      <c r="L3342">
        <v>19.3</v>
      </c>
      <c r="M3342">
        <v>0.93832891246684347</v>
      </c>
      <c r="N3342">
        <v>5.0271999999999997</v>
      </c>
      <c r="O3342">
        <v>5.0087999999999999</v>
      </c>
      <c r="P3342">
        <v>1</v>
      </c>
      <c r="Q3342">
        <v>1.1180000000000001</v>
      </c>
      <c r="R3342">
        <v>4.7319000000000004</v>
      </c>
      <c r="S3342">
        <v>9.4E-2</v>
      </c>
      <c r="T3342">
        <v>0.106</v>
      </c>
      <c r="U3342">
        <v>9.4E-2</v>
      </c>
      <c r="V3342">
        <v>9.4E-2</v>
      </c>
      <c r="W3342" t="s">
        <v>148</v>
      </c>
      <c r="X3342" t="s">
        <v>192</v>
      </c>
      <c r="Y3342" t="s">
        <v>89</v>
      </c>
      <c r="Z3342" t="s">
        <v>207</v>
      </c>
    </row>
    <row r="3343" spans="1:26" x14ac:dyDescent="0.25">
      <c r="A3343" s="147">
        <v>2355</v>
      </c>
      <c r="B3343" s="25">
        <v>42994</v>
      </c>
      <c r="C3343" t="s">
        <v>603</v>
      </c>
      <c r="D3343">
        <v>65</v>
      </c>
      <c r="E3343">
        <v>71</v>
      </c>
      <c r="F3343" t="s">
        <v>187</v>
      </c>
      <c r="G3343">
        <v>916148</v>
      </c>
      <c r="H3343">
        <v>13160</v>
      </c>
      <c r="I3343">
        <v>35.5</v>
      </c>
      <c r="J3343">
        <v>80</v>
      </c>
      <c r="K3343">
        <v>80</v>
      </c>
      <c r="L3343">
        <v>33.700000000000003</v>
      </c>
      <c r="M3343">
        <v>0.85653753026634394</v>
      </c>
      <c r="N3343">
        <v>5.0022000000000002</v>
      </c>
      <c r="O3343">
        <v>5.0191999999999997</v>
      </c>
      <c r="P3343">
        <v>0.33100000000000002</v>
      </c>
      <c r="Q3343">
        <v>0.3</v>
      </c>
      <c r="R3343">
        <v>4.7319000000000004</v>
      </c>
      <c r="S3343">
        <v>3.1E-2</v>
      </c>
      <c r="T3343">
        <v>2.8000000000000001E-2</v>
      </c>
      <c r="U3343">
        <v>2.5000000000000001E-2</v>
      </c>
      <c r="V3343">
        <v>2.5000000000000001E-2</v>
      </c>
      <c r="W3343" t="s">
        <v>148</v>
      </c>
      <c r="X3343" t="s">
        <v>192</v>
      </c>
      <c r="Y3343" t="s">
        <v>89</v>
      </c>
      <c r="Z3343" t="s">
        <v>207</v>
      </c>
    </row>
    <row r="3344" spans="1:26" x14ac:dyDescent="0.25">
      <c r="A3344" s="147">
        <v>2354</v>
      </c>
      <c r="B3344" s="25">
        <v>42994</v>
      </c>
      <c r="C3344" t="s">
        <v>239</v>
      </c>
      <c r="D3344">
        <v>66</v>
      </c>
      <c r="E3344">
        <v>65</v>
      </c>
      <c r="F3344" t="s">
        <v>187</v>
      </c>
      <c r="G3344">
        <v>916148</v>
      </c>
      <c r="H3344">
        <v>13160</v>
      </c>
      <c r="I3344">
        <v>34.6</v>
      </c>
      <c r="J3344">
        <v>75</v>
      </c>
      <c r="K3344">
        <v>75</v>
      </c>
      <c r="L3344">
        <v>33.299999999999997</v>
      </c>
      <c r="M3344">
        <v>0.85861650485436891</v>
      </c>
      <c r="N3344">
        <v>5.0919999999999996</v>
      </c>
      <c r="O3344">
        <v>5.0625999999999998</v>
      </c>
      <c r="P3344">
        <v>0.34320000000000001</v>
      </c>
      <c r="Q3344">
        <v>0.40100000000000002</v>
      </c>
      <c r="R3344">
        <v>4.7319000000000004</v>
      </c>
      <c r="S3344">
        <v>3.2000000000000001E-2</v>
      </c>
      <c r="T3344">
        <v>3.6999999999999998E-2</v>
      </c>
      <c r="U3344">
        <v>0.03</v>
      </c>
      <c r="V3344">
        <v>0.03</v>
      </c>
      <c r="W3344" t="s">
        <v>148</v>
      </c>
      <c r="X3344" t="s">
        <v>192</v>
      </c>
      <c r="Y3344" t="s">
        <v>89</v>
      </c>
      <c r="Z3344" t="s">
        <v>207</v>
      </c>
    </row>
    <row r="3345" spans="1:26" x14ac:dyDescent="0.25">
      <c r="A3345" s="147">
        <v>2353</v>
      </c>
      <c r="B3345" s="25">
        <v>42994</v>
      </c>
      <c r="C3345" t="s">
        <v>704</v>
      </c>
      <c r="D3345">
        <v>66</v>
      </c>
      <c r="E3345">
        <v>71</v>
      </c>
      <c r="F3345" t="s">
        <v>187</v>
      </c>
      <c r="G3345">
        <v>916148</v>
      </c>
      <c r="H3345">
        <v>13160</v>
      </c>
      <c r="I3345">
        <v>35</v>
      </c>
      <c r="J3345">
        <v>79</v>
      </c>
      <c r="K3345">
        <v>79</v>
      </c>
      <c r="L3345">
        <v>33.299999999999997</v>
      </c>
      <c r="M3345">
        <v>0.85861650485436891</v>
      </c>
      <c r="N3345">
        <v>5.0003000000000002</v>
      </c>
      <c r="O3345">
        <v>5.1029</v>
      </c>
      <c r="P3345">
        <v>0.68</v>
      </c>
      <c r="Q3345">
        <v>0.67300000000000004</v>
      </c>
      <c r="R3345">
        <v>4.7319000000000004</v>
      </c>
      <c r="S3345">
        <v>6.4000000000000001E-2</v>
      </c>
      <c r="T3345">
        <v>6.2E-2</v>
      </c>
      <c r="U3345">
        <v>5.3999999999999999E-2</v>
      </c>
      <c r="V3345">
        <v>5.3999999999999999E-2</v>
      </c>
      <c r="W3345" t="s">
        <v>148</v>
      </c>
      <c r="X3345" t="s">
        <v>192</v>
      </c>
      <c r="Y3345" t="s">
        <v>89</v>
      </c>
      <c r="Z3345" t="s">
        <v>207</v>
      </c>
    </row>
    <row r="3346" spans="1:26" x14ac:dyDescent="0.25">
      <c r="A3346" s="147">
        <v>2352</v>
      </c>
      <c r="B3346" s="25">
        <v>42994</v>
      </c>
      <c r="C3346" t="s">
        <v>283</v>
      </c>
      <c r="D3346">
        <v>65</v>
      </c>
      <c r="E3346">
        <v>67</v>
      </c>
      <c r="F3346" t="s">
        <v>193</v>
      </c>
      <c r="G3346">
        <v>625212</v>
      </c>
      <c r="H3346">
        <v>13160</v>
      </c>
      <c r="I3346">
        <v>20.5</v>
      </c>
      <c r="J3346">
        <v>80</v>
      </c>
      <c r="K3346">
        <v>80</v>
      </c>
      <c r="L3346">
        <v>19.399999999999999</v>
      </c>
      <c r="M3346">
        <v>0.9377070907886017</v>
      </c>
      <c r="N3346">
        <v>5.0282</v>
      </c>
      <c r="O3346">
        <v>5.0166000000000004</v>
      </c>
      <c r="P3346">
        <v>0.80720000000000003</v>
      </c>
      <c r="Q3346">
        <v>0.85309999999999997</v>
      </c>
      <c r="R3346">
        <v>4.7319000000000004</v>
      </c>
      <c r="S3346">
        <v>7.5999999999999998E-2</v>
      </c>
      <c r="T3346">
        <v>0.08</v>
      </c>
      <c r="U3346">
        <v>7.2999999999999995E-2</v>
      </c>
      <c r="V3346">
        <v>7.2999999999999995E-2</v>
      </c>
      <c r="W3346" t="s">
        <v>148</v>
      </c>
      <c r="X3346" t="s">
        <v>192</v>
      </c>
      <c r="Y3346" t="s">
        <v>89</v>
      </c>
      <c r="Z3346" t="s">
        <v>198</v>
      </c>
    </row>
    <row r="3347" spans="1:26" x14ac:dyDescent="0.25">
      <c r="A3347" s="147">
        <v>2351</v>
      </c>
      <c r="B3347" s="25">
        <v>42994</v>
      </c>
      <c r="C3347" t="s">
        <v>226</v>
      </c>
      <c r="D3347">
        <v>66</v>
      </c>
      <c r="E3347">
        <v>67</v>
      </c>
      <c r="F3347" t="s">
        <v>193</v>
      </c>
      <c r="G3347">
        <v>625212</v>
      </c>
      <c r="H3347">
        <v>13160</v>
      </c>
      <c r="I3347">
        <v>20.7</v>
      </c>
      <c r="J3347">
        <v>81</v>
      </c>
      <c r="K3347">
        <v>81</v>
      </c>
      <c r="L3347">
        <v>19.5</v>
      </c>
      <c r="M3347">
        <v>0.9370860927152318</v>
      </c>
      <c r="N3347">
        <v>5.0176999999999996</v>
      </c>
      <c r="O3347">
        <v>5.0829000000000004</v>
      </c>
      <c r="P3347">
        <v>1.1100000000000001</v>
      </c>
      <c r="Q3347">
        <v>1.081</v>
      </c>
      <c r="R3347">
        <v>4.7319000000000004</v>
      </c>
      <c r="S3347">
        <v>0.105</v>
      </c>
      <c r="T3347">
        <v>0.10100000000000001</v>
      </c>
      <c r="U3347">
        <v>9.7000000000000003E-2</v>
      </c>
      <c r="V3347">
        <v>9.7000000000000003E-2</v>
      </c>
      <c r="W3347" t="s">
        <v>148</v>
      </c>
      <c r="X3347" t="s">
        <v>192</v>
      </c>
      <c r="Y3347" t="s">
        <v>89</v>
      </c>
      <c r="Z3347" t="s">
        <v>198</v>
      </c>
    </row>
    <row r="3348" spans="1:26" x14ac:dyDescent="0.25">
      <c r="A3348" s="147">
        <v>2350</v>
      </c>
      <c r="B3348" s="25">
        <v>42994</v>
      </c>
      <c r="C3348" t="s">
        <v>662</v>
      </c>
      <c r="D3348">
        <v>66</v>
      </c>
      <c r="E3348">
        <v>56</v>
      </c>
      <c r="F3348" t="s">
        <v>193</v>
      </c>
      <c r="G3348">
        <v>625212</v>
      </c>
      <c r="H3348">
        <v>13160</v>
      </c>
      <c r="I3348">
        <v>20.7</v>
      </c>
      <c r="J3348">
        <v>83</v>
      </c>
      <c r="K3348">
        <v>83</v>
      </c>
      <c r="L3348">
        <v>19.399999999999999</v>
      </c>
      <c r="M3348">
        <v>0.9377070907886017</v>
      </c>
      <c r="N3348">
        <v>5.0991999999999997</v>
      </c>
      <c r="O3348">
        <v>5.2176999999999998</v>
      </c>
      <c r="P3348">
        <v>1.101</v>
      </c>
      <c r="Q3348">
        <v>1.089</v>
      </c>
      <c r="R3348">
        <v>4.7319000000000004</v>
      </c>
      <c r="S3348">
        <v>0.10199999999999999</v>
      </c>
      <c r="T3348">
        <v>9.9000000000000005E-2</v>
      </c>
      <c r="U3348">
        <v>9.4E-2</v>
      </c>
      <c r="V3348">
        <v>9.4E-2</v>
      </c>
      <c r="W3348" t="s">
        <v>148</v>
      </c>
      <c r="X3348" t="s">
        <v>192</v>
      </c>
      <c r="Y3348" t="s">
        <v>89</v>
      </c>
      <c r="Z3348" t="s">
        <v>198</v>
      </c>
    </row>
    <row r="3349" spans="1:26" x14ac:dyDescent="0.25">
      <c r="A3349" s="147">
        <v>2349</v>
      </c>
      <c r="B3349" s="25">
        <v>42993</v>
      </c>
      <c r="C3349" t="s">
        <v>635</v>
      </c>
      <c r="D3349">
        <v>67</v>
      </c>
      <c r="E3349">
        <v>77</v>
      </c>
      <c r="F3349" t="s">
        <v>187</v>
      </c>
      <c r="G3349">
        <v>916148</v>
      </c>
      <c r="H3349">
        <v>13160</v>
      </c>
      <c r="I3349">
        <v>34.799999999999997</v>
      </c>
      <c r="J3349">
        <v>78</v>
      </c>
      <c r="K3349">
        <v>78</v>
      </c>
      <c r="L3349">
        <v>33.200000000000003</v>
      </c>
      <c r="M3349">
        <v>0.85913782635094116</v>
      </c>
      <c r="N3349">
        <v>5.1127000000000002</v>
      </c>
      <c r="O3349">
        <v>5.1761999999999997</v>
      </c>
      <c r="P3349">
        <v>0.5</v>
      </c>
      <c r="Q3349">
        <v>0.54700000000000004</v>
      </c>
      <c r="R3349">
        <v>5.0355999999999996</v>
      </c>
      <c r="S3349">
        <v>4.9000000000000002E-2</v>
      </c>
      <c r="T3349">
        <v>5.2999999999999999E-2</v>
      </c>
      <c r="U3349">
        <v>4.3999999999999997E-2</v>
      </c>
      <c r="V3349">
        <v>4.3999999999999997E-2</v>
      </c>
      <c r="W3349" t="s">
        <v>148</v>
      </c>
      <c r="X3349" t="s">
        <v>192</v>
      </c>
      <c r="Y3349" t="s">
        <v>89</v>
      </c>
      <c r="Z3349" t="s">
        <v>207</v>
      </c>
    </row>
    <row r="3350" spans="1:26" x14ac:dyDescent="0.25">
      <c r="A3350" s="147">
        <v>2348</v>
      </c>
      <c r="B3350" s="25">
        <v>42993</v>
      </c>
      <c r="C3350" t="s">
        <v>379</v>
      </c>
      <c r="D3350">
        <v>66</v>
      </c>
      <c r="E3350">
        <v>77</v>
      </c>
      <c r="F3350" t="s">
        <v>187</v>
      </c>
      <c r="G3350">
        <v>916148</v>
      </c>
      <c r="H3350">
        <v>13160</v>
      </c>
      <c r="I3350">
        <v>34.700000000000003</v>
      </c>
      <c r="J3350">
        <v>78</v>
      </c>
      <c r="K3350">
        <v>78</v>
      </c>
      <c r="L3350">
        <v>33.1</v>
      </c>
      <c r="M3350">
        <v>0.85965978128797083</v>
      </c>
      <c r="N3350">
        <v>5.0027999999999997</v>
      </c>
      <c r="O3350">
        <v>5.0888</v>
      </c>
      <c r="P3350">
        <v>0.45</v>
      </c>
      <c r="Q3350">
        <v>0.49</v>
      </c>
      <c r="R3350">
        <v>5.0355999999999996</v>
      </c>
      <c r="S3350">
        <v>4.4999999999999998E-2</v>
      </c>
      <c r="T3350">
        <v>4.8000000000000001E-2</v>
      </c>
      <c r="U3350">
        <v>0.04</v>
      </c>
      <c r="V3350">
        <v>0.04</v>
      </c>
      <c r="W3350" t="s">
        <v>148</v>
      </c>
      <c r="X3350" t="s">
        <v>192</v>
      </c>
      <c r="Y3350" t="s">
        <v>89</v>
      </c>
      <c r="Z3350" t="s">
        <v>207</v>
      </c>
    </row>
    <row r="3351" spans="1:26" x14ac:dyDescent="0.25">
      <c r="A3351" s="147">
        <v>2347</v>
      </c>
      <c r="B3351" s="25">
        <v>42993</v>
      </c>
      <c r="C3351" t="s">
        <v>703</v>
      </c>
      <c r="D3351">
        <v>65</v>
      </c>
      <c r="E3351">
        <v>66</v>
      </c>
      <c r="F3351" t="s">
        <v>193</v>
      </c>
      <c r="G3351">
        <v>625212</v>
      </c>
      <c r="H3351">
        <v>13160</v>
      </c>
      <c r="I3351">
        <v>20.5</v>
      </c>
      <c r="J3351">
        <v>84</v>
      </c>
      <c r="K3351">
        <v>84</v>
      </c>
      <c r="L3351">
        <v>19.100000000000001</v>
      </c>
      <c r="M3351">
        <v>0.93957503320053126</v>
      </c>
      <c r="N3351">
        <v>5.0289999999999999</v>
      </c>
      <c r="O3351">
        <v>5.0331999999999999</v>
      </c>
      <c r="P3351">
        <v>0.88</v>
      </c>
      <c r="Q3351">
        <v>0.9274</v>
      </c>
      <c r="R3351">
        <v>4.7319000000000004</v>
      </c>
      <c r="S3351">
        <v>8.3000000000000004E-2</v>
      </c>
      <c r="T3351">
        <v>8.6999999999999994E-2</v>
      </c>
      <c r="U3351">
        <v>0.08</v>
      </c>
      <c r="V3351">
        <v>0.08</v>
      </c>
      <c r="W3351" t="s">
        <v>148</v>
      </c>
      <c r="X3351" t="s">
        <v>192</v>
      </c>
      <c r="Y3351" t="s">
        <v>89</v>
      </c>
      <c r="Z3351" t="s">
        <v>198</v>
      </c>
    </row>
    <row r="3352" spans="1:26" x14ac:dyDescent="0.25">
      <c r="A3352" s="147">
        <v>2346</v>
      </c>
      <c r="B3352" s="25">
        <v>42993</v>
      </c>
      <c r="C3352" t="s">
        <v>301</v>
      </c>
      <c r="D3352">
        <v>66</v>
      </c>
      <c r="E3352">
        <v>56</v>
      </c>
      <c r="F3352" t="s">
        <v>187</v>
      </c>
      <c r="G3352">
        <v>916148</v>
      </c>
      <c r="H3352">
        <v>13160</v>
      </c>
      <c r="I3352">
        <v>34.799999999999997</v>
      </c>
      <c r="J3352">
        <v>75.5</v>
      </c>
      <c r="K3352">
        <v>75.5</v>
      </c>
      <c r="L3352">
        <v>33.4</v>
      </c>
      <c r="M3352">
        <v>0.85809581564584592</v>
      </c>
      <c r="N3352">
        <v>5.0019999999999998</v>
      </c>
      <c r="O3352">
        <v>5.0288000000000004</v>
      </c>
      <c r="P3352">
        <v>0.40300000000000002</v>
      </c>
      <c r="Q3352">
        <v>0.3332</v>
      </c>
      <c r="R3352">
        <v>4.7319000000000004</v>
      </c>
      <c r="S3352">
        <v>3.7999999999999999E-2</v>
      </c>
      <c r="T3352">
        <v>3.1E-2</v>
      </c>
      <c r="U3352">
        <v>0.03</v>
      </c>
      <c r="V3352">
        <v>0.03</v>
      </c>
      <c r="W3352" t="s">
        <v>148</v>
      </c>
      <c r="X3352" t="s">
        <v>192</v>
      </c>
      <c r="Y3352" t="s">
        <v>89</v>
      </c>
      <c r="Z3352" t="s">
        <v>207</v>
      </c>
    </row>
    <row r="3353" spans="1:26" x14ac:dyDescent="0.25">
      <c r="A3353" s="147">
        <v>2345</v>
      </c>
      <c r="B3353" s="25">
        <v>42993</v>
      </c>
      <c r="C3353" t="s">
        <v>679</v>
      </c>
      <c r="D3353">
        <v>66</v>
      </c>
      <c r="E3353">
        <v>67</v>
      </c>
      <c r="F3353" t="s">
        <v>193</v>
      </c>
      <c r="G3353">
        <v>625212</v>
      </c>
      <c r="H3353">
        <v>13160</v>
      </c>
      <c r="I3353">
        <v>20.3</v>
      </c>
      <c r="J3353">
        <v>80</v>
      </c>
      <c r="K3353">
        <v>80</v>
      </c>
      <c r="L3353">
        <v>18.899999999999999</v>
      </c>
      <c r="M3353">
        <v>0.94082446808510634</v>
      </c>
      <c r="N3353">
        <v>5.0026999999999999</v>
      </c>
      <c r="O3353">
        <v>5.01722</v>
      </c>
      <c r="P3353">
        <v>0.45529999999999998</v>
      </c>
      <c r="Q3353">
        <v>0.45</v>
      </c>
      <c r="R3353">
        <v>5.0355999999999996</v>
      </c>
      <c r="S3353">
        <v>4.5999999999999999E-2</v>
      </c>
      <c r="T3353">
        <v>4.4999999999999998E-2</v>
      </c>
      <c r="U3353">
        <v>4.2999999999999997E-2</v>
      </c>
      <c r="V3353">
        <v>4.2999999999999997E-2</v>
      </c>
      <c r="W3353" t="s">
        <v>205</v>
      </c>
      <c r="X3353" t="s">
        <v>192</v>
      </c>
      <c r="Y3353" t="s">
        <v>89</v>
      </c>
      <c r="Z3353" t="s">
        <v>198</v>
      </c>
    </row>
    <row r="3354" spans="1:26" x14ac:dyDescent="0.25">
      <c r="A3354" s="147">
        <v>2344</v>
      </c>
      <c r="B3354" s="25">
        <v>42993</v>
      </c>
      <c r="C3354" t="s">
        <v>628</v>
      </c>
      <c r="D3354">
        <v>67</v>
      </c>
      <c r="E3354">
        <v>77</v>
      </c>
      <c r="F3354" t="s">
        <v>193</v>
      </c>
      <c r="G3354">
        <v>625212</v>
      </c>
      <c r="H3354">
        <v>13160</v>
      </c>
      <c r="I3354">
        <v>20.8</v>
      </c>
      <c r="J3354">
        <v>86</v>
      </c>
      <c r="K3354">
        <v>86</v>
      </c>
      <c r="L3354">
        <v>19.3</v>
      </c>
      <c r="M3354">
        <v>0.93832891246684347</v>
      </c>
      <c r="N3354">
        <v>5.0190000000000001</v>
      </c>
      <c r="O3354">
        <v>5.0392999999999999</v>
      </c>
      <c r="P3354">
        <v>0.999</v>
      </c>
      <c r="Q3354">
        <v>1.02</v>
      </c>
      <c r="R3354">
        <v>5.0355999999999996</v>
      </c>
      <c r="S3354">
        <v>0.1</v>
      </c>
      <c r="T3354">
        <v>0.10199999999999999</v>
      </c>
      <c r="U3354">
        <v>9.5000000000000001E-2</v>
      </c>
      <c r="V3354">
        <v>9.5000000000000001E-2</v>
      </c>
      <c r="W3354" t="s">
        <v>148</v>
      </c>
      <c r="X3354" t="s">
        <v>192</v>
      </c>
      <c r="Y3354" t="s">
        <v>89</v>
      </c>
      <c r="Z3354" t="s">
        <v>198</v>
      </c>
    </row>
    <row r="3355" spans="1:26" x14ac:dyDescent="0.25">
      <c r="A3355" s="147">
        <v>2343</v>
      </c>
      <c r="B3355" s="25">
        <v>42993</v>
      </c>
      <c r="C3355" t="s">
        <v>696</v>
      </c>
      <c r="D3355">
        <v>66</v>
      </c>
      <c r="E3355">
        <v>70</v>
      </c>
      <c r="F3355" t="s">
        <v>187</v>
      </c>
      <c r="G3355">
        <v>916148</v>
      </c>
      <c r="H3355">
        <v>13160</v>
      </c>
      <c r="I3355">
        <v>35.200000000000003</v>
      </c>
      <c r="J3355">
        <v>79</v>
      </c>
      <c r="K3355">
        <v>79</v>
      </c>
      <c r="L3355">
        <v>33.5</v>
      </c>
      <c r="M3355">
        <v>0.85757575757575755</v>
      </c>
      <c r="N3355">
        <v>5.1092000000000004</v>
      </c>
      <c r="O3355">
        <v>5.1092000000000004</v>
      </c>
      <c r="P3355">
        <v>0.22559999999999999</v>
      </c>
      <c r="Q3355">
        <v>0.24299999999999999</v>
      </c>
      <c r="R3355">
        <v>5.0355999999999996</v>
      </c>
      <c r="S3355">
        <v>2.1999999999999999E-2</v>
      </c>
      <c r="T3355">
        <v>2.4E-2</v>
      </c>
      <c r="U3355">
        <v>0.02</v>
      </c>
      <c r="V3355">
        <v>0.02</v>
      </c>
      <c r="W3355" t="s">
        <v>148</v>
      </c>
      <c r="X3355" t="s">
        <v>192</v>
      </c>
      <c r="Y3355" t="s">
        <v>89</v>
      </c>
      <c r="Z3355" t="s">
        <v>207</v>
      </c>
    </row>
    <row r="3356" spans="1:26" x14ac:dyDescent="0.25">
      <c r="A3356" s="147">
        <v>2342</v>
      </c>
      <c r="B3356" s="25">
        <v>42992</v>
      </c>
      <c r="C3356" t="s">
        <v>460</v>
      </c>
      <c r="D3356">
        <v>68.7</v>
      </c>
      <c r="E3356">
        <v>48</v>
      </c>
      <c r="F3356" t="s">
        <v>187</v>
      </c>
      <c r="G3356">
        <v>916148</v>
      </c>
      <c r="H3356">
        <v>13160</v>
      </c>
      <c r="I3356">
        <v>35.200000000000003</v>
      </c>
      <c r="J3356">
        <v>83</v>
      </c>
      <c r="K3356">
        <v>83</v>
      </c>
      <c r="L3356">
        <v>33.200000000000003</v>
      </c>
      <c r="M3356">
        <v>0.85913782635094116</v>
      </c>
      <c r="N3356">
        <v>4.8821000000000003</v>
      </c>
      <c r="O3356">
        <v>4.9119999999999999</v>
      </c>
      <c r="P3356">
        <v>0.32100000000000001</v>
      </c>
      <c r="Q3356">
        <v>0.24099999999999999</v>
      </c>
      <c r="R3356">
        <v>5.2233000000000001</v>
      </c>
      <c r="S3356">
        <v>3.4000000000000002E-2</v>
      </c>
      <c r="T3356">
        <v>2.5999999999999999E-2</v>
      </c>
      <c r="U3356">
        <v>2.5999999999999999E-2</v>
      </c>
      <c r="V3356">
        <v>2.5999999999999999E-2</v>
      </c>
      <c r="W3356" t="s">
        <v>148</v>
      </c>
      <c r="X3356" t="s">
        <v>671</v>
      </c>
      <c r="Y3356" t="s">
        <v>89</v>
      </c>
      <c r="Z3356" t="s">
        <v>207</v>
      </c>
    </row>
    <row r="3357" spans="1:26" x14ac:dyDescent="0.25">
      <c r="A3357" s="147">
        <v>2341</v>
      </c>
      <c r="B3357" s="25">
        <v>42992</v>
      </c>
      <c r="C3357" t="s">
        <v>230</v>
      </c>
      <c r="D3357">
        <v>68.7</v>
      </c>
      <c r="E3357">
        <v>47</v>
      </c>
      <c r="F3357" t="s">
        <v>193</v>
      </c>
      <c r="G3357">
        <v>625212</v>
      </c>
      <c r="H3357">
        <v>13160</v>
      </c>
      <c r="I3357">
        <v>20.5</v>
      </c>
      <c r="J3357">
        <v>83</v>
      </c>
      <c r="K3357">
        <v>83</v>
      </c>
      <c r="L3357">
        <v>19.2</v>
      </c>
      <c r="M3357">
        <v>0.93895155938951569</v>
      </c>
      <c r="N3357">
        <v>4.8121999999999998</v>
      </c>
      <c r="O3357">
        <v>4.8635000000000002</v>
      </c>
      <c r="P3357">
        <v>0.72099999999999997</v>
      </c>
      <c r="Q3357">
        <v>0.65700000000000003</v>
      </c>
      <c r="R3357">
        <v>5.2233000000000001</v>
      </c>
      <c r="S3357">
        <v>7.8E-2</v>
      </c>
      <c r="T3357">
        <v>7.0999999999999994E-2</v>
      </c>
      <c r="U3357">
        <v>7.0000000000000007E-2</v>
      </c>
      <c r="V3357">
        <v>7.0000000000000007E-2</v>
      </c>
      <c r="W3357" t="s">
        <v>148</v>
      </c>
      <c r="X3357" t="s">
        <v>671</v>
      </c>
      <c r="Y3357" t="s">
        <v>89</v>
      </c>
      <c r="Z3357" t="s">
        <v>198</v>
      </c>
    </row>
    <row r="3358" spans="1:26" x14ac:dyDescent="0.25">
      <c r="A3358" s="147">
        <v>2340</v>
      </c>
      <c r="B3358" s="25">
        <v>42992</v>
      </c>
      <c r="C3358" t="s">
        <v>350</v>
      </c>
      <c r="D3358">
        <v>68.7</v>
      </c>
      <c r="E3358">
        <v>48</v>
      </c>
      <c r="F3358" t="s">
        <v>193</v>
      </c>
      <c r="G3358">
        <v>625212</v>
      </c>
      <c r="H3358">
        <v>13160</v>
      </c>
      <c r="I3358">
        <v>20.3</v>
      </c>
      <c r="J3358">
        <v>82</v>
      </c>
      <c r="K3358">
        <v>82</v>
      </c>
      <c r="L3358">
        <v>19</v>
      </c>
      <c r="M3358">
        <v>0.94019933554817281</v>
      </c>
      <c r="N3358">
        <v>4.8883000000000001</v>
      </c>
      <c r="O3358">
        <v>4.7632000000000003</v>
      </c>
      <c r="P3358">
        <v>0.68300000000000005</v>
      </c>
      <c r="Q3358">
        <v>0.57199999999999995</v>
      </c>
      <c r="R3358">
        <v>5.2233000000000001</v>
      </c>
      <c r="S3358">
        <v>7.2999999999999995E-2</v>
      </c>
      <c r="T3358">
        <v>6.3E-2</v>
      </c>
      <c r="U3358">
        <v>6.4000000000000001E-2</v>
      </c>
      <c r="V3358">
        <v>6.4000000000000001E-2</v>
      </c>
      <c r="W3358" t="s">
        <v>677</v>
      </c>
      <c r="X3358" t="s">
        <v>671</v>
      </c>
      <c r="Y3358" t="s">
        <v>89</v>
      </c>
      <c r="Z3358" t="s">
        <v>198</v>
      </c>
    </row>
    <row r="3359" spans="1:26" x14ac:dyDescent="0.25">
      <c r="A3359" s="147">
        <v>2339</v>
      </c>
      <c r="B3359" s="25">
        <v>42992</v>
      </c>
      <c r="C3359" t="s">
        <v>210</v>
      </c>
      <c r="D3359">
        <v>68.7</v>
      </c>
      <c r="E3359">
        <v>49</v>
      </c>
      <c r="F3359" t="s">
        <v>187</v>
      </c>
      <c r="G3359">
        <v>916148</v>
      </c>
      <c r="H3359">
        <v>13160</v>
      </c>
      <c r="I3359">
        <v>34.9</v>
      </c>
      <c r="J3359">
        <v>83</v>
      </c>
      <c r="K3359">
        <v>83</v>
      </c>
      <c r="L3359">
        <v>32.9</v>
      </c>
      <c r="M3359">
        <v>0.86070559610705588</v>
      </c>
      <c r="N3359">
        <v>4.9923000000000002</v>
      </c>
      <c r="O3359">
        <v>4.8032000000000004</v>
      </c>
      <c r="P3359">
        <v>0.34200000000000003</v>
      </c>
      <c r="Q3359">
        <v>0.29199999999999998</v>
      </c>
      <c r="R3359">
        <v>5.2233000000000001</v>
      </c>
      <c r="S3359">
        <v>3.5999999999999997E-2</v>
      </c>
      <c r="T3359">
        <v>3.2000000000000001E-2</v>
      </c>
      <c r="U3359">
        <v>2.9000000000000001E-2</v>
      </c>
      <c r="V3359">
        <v>2.9000000000000001E-2</v>
      </c>
      <c r="W3359" t="s">
        <v>677</v>
      </c>
      <c r="X3359" t="s">
        <v>671</v>
      </c>
      <c r="Y3359" t="s">
        <v>89</v>
      </c>
      <c r="Z3359" t="s">
        <v>207</v>
      </c>
    </row>
    <row r="3360" spans="1:26" x14ac:dyDescent="0.25">
      <c r="A3360" s="147">
        <v>2338</v>
      </c>
      <c r="B3360" s="25">
        <v>42992</v>
      </c>
      <c r="C3360" t="s">
        <v>464</v>
      </c>
      <c r="D3360">
        <v>68.900000000000006</v>
      </c>
      <c r="E3360">
        <v>48</v>
      </c>
      <c r="F3360" t="s">
        <v>193</v>
      </c>
      <c r="G3360">
        <v>625212</v>
      </c>
      <c r="H3360">
        <v>13160</v>
      </c>
      <c r="I3360">
        <v>20.6</v>
      </c>
      <c r="J3360">
        <v>84</v>
      </c>
      <c r="K3360">
        <v>84</v>
      </c>
      <c r="L3360">
        <v>19.2</v>
      </c>
      <c r="M3360">
        <v>0.93895155938951569</v>
      </c>
      <c r="N3360">
        <v>4.9820000000000002</v>
      </c>
      <c r="O3360">
        <v>4.7820999999999998</v>
      </c>
      <c r="P3360">
        <v>0.65600000000000003</v>
      </c>
      <c r="Q3360">
        <v>0.52100000000000002</v>
      </c>
      <c r="R3360">
        <v>5.2233000000000001</v>
      </c>
      <c r="S3360">
        <v>6.9000000000000006E-2</v>
      </c>
      <c r="T3360">
        <v>5.7000000000000002E-2</v>
      </c>
      <c r="U3360">
        <v>5.8999999999999997E-2</v>
      </c>
      <c r="V3360">
        <v>5.8999999999999997E-2</v>
      </c>
      <c r="W3360" t="s">
        <v>677</v>
      </c>
      <c r="X3360" t="s">
        <v>671</v>
      </c>
      <c r="Y3360" t="s">
        <v>89</v>
      </c>
      <c r="Z3360" t="s">
        <v>198</v>
      </c>
    </row>
    <row r="3361" spans="1:26" x14ac:dyDescent="0.25">
      <c r="A3361" s="147">
        <v>2337</v>
      </c>
      <c r="B3361" s="25">
        <v>42992</v>
      </c>
      <c r="C3361" t="s">
        <v>233</v>
      </c>
      <c r="D3361">
        <v>68.900000000000006</v>
      </c>
      <c r="E3361">
        <v>49</v>
      </c>
      <c r="F3361" t="s">
        <v>193</v>
      </c>
      <c r="G3361">
        <v>625212</v>
      </c>
      <c r="H3361">
        <v>13160</v>
      </c>
      <c r="I3361">
        <v>20.3</v>
      </c>
      <c r="J3361">
        <v>85</v>
      </c>
      <c r="K3361">
        <v>85</v>
      </c>
      <c r="L3361">
        <v>18.899999999999999</v>
      </c>
      <c r="M3361">
        <v>0.94082446808510634</v>
      </c>
      <c r="N3361">
        <v>4.9821</v>
      </c>
      <c r="O3361">
        <v>4.7821999999999996</v>
      </c>
      <c r="P3361">
        <v>0.54200000000000004</v>
      </c>
      <c r="Q3361">
        <v>0.42699999999999999</v>
      </c>
      <c r="R3361">
        <v>5.2233000000000001</v>
      </c>
      <c r="S3361">
        <v>5.7000000000000002E-2</v>
      </c>
      <c r="T3361">
        <v>4.7E-2</v>
      </c>
      <c r="U3361">
        <v>4.9000000000000002E-2</v>
      </c>
      <c r="V3361">
        <v>4.9000000000000002E-2</v>
      </c>
      <c r="W3361" t="s">
        <v>148</v>
      </c>
      <c r="X3361" t="s">
        <v>671</v>
      </c>
      <c r="Y3361" t="s">
        <v>89</v>
      </c>
      <c r="Z3361" t="s">
        <v>198</v>
      </c>
    </row>
    <row r="3362" spans="1:26" x14ac:dyDescent="0.25">
      <c r="A3362" s="147">
        <v>2336</v>
      </c>
      <c r="B3362" s="25">
        <v>42992</v>
      </c>
      <c r="C3362" t="s">
        <v>642</v>
      </c>
      <c r="D3362">
        <v>69.099999999999994</v>
      </c>
      <c r="E3362">
        <v>49</v>
      </c>
      <c r="F3362" t="s">
        <v>193</v>
      </c>
      <c r="G3362">
        <v>625212</v>
      </c>
      <c r="H3362">
        <v>13160</v>
      </c>
      <c r="I3362">
        <v>20.5</v>
      </c>
      <c r="J3362">
        <v>84</v>
      </c>
      <c r="K3362">
        <v>84</v>
      </c>
      <c r="L3362">
        <v>19.100000000000001</v>
      </c>
      <c r="M3362">
        <v>0.93957503320053126</v>
      </c>
      <c r="N3362">
        <v>4.9832000000000001</v>
      </c>
      <c r="O3362">
        <v>4.8921000000000001</v>
      </c>
      <c r="P3362">
        <v>0.442</v>
      </c>
      <c r="Q3362">
        <v>0.34200000000000003</v>
      </c>
      <c r="R3362">
        <v>5.2233000000000001</v>
      </c>
      <c r="S3362">
        <v>4.5999999999999999E-2</v>
      </c>
      <c r="T3362">
        <v>3.6999999999999998E-2</v>
      </c>
      <c r="U3362">
        <v>3.9E-2</v>
      </c>
      <c r="V3362">
        <v>3.9E-2</v>
      </c>
      <c r="W3362" t="s">
        <v>677</v>
      </c>
      <c r="X3362" t="s">
        <v>671</v>
      </c>
      <c r="Y3362" t="s">
        <v>89</v>
      </c>
      <c r="Z3362" t="s">
        <v>198</v>
      </c>
    </row>
    <row r="3363" spans="1:26" x14ac:dyDescent="0.25">
      <c r="A3363" s="147">
        <v>2335</v>
      </c>
      <c r="B3363" s="25">
        <v>42992</v>
      </c>
      <c r="C3363" t="s">
        <v>351</v>
      </c>
      <c r="D3363">
        <v>69.400000000000006</v>
      </c>
      <c r="E3363">
        <v>50</v>
      </c>
      <c r="F3363" t="s">
        <v>193</v>
      </c>
      <c r="G3363">
        <v>625212</v>
      </c>
      <c r="H3363">
        <v>13160</v>
      </c>
      <c r="I3363">
        <v>20.7</v>
      </c>
      <c r="J3363">
        <v>83</v>
      </c>
      <c r="K3363">
        <v>83</v>
      </c>
      <c r="L3363">
        <v>19.399999999999999</v>
      </c>
      <c r="M3363">
        <v>0.9377070907886017</v>
      </c>
      <c r="N3363">
        <v>4.9821</v>
      </c>
      <c r="O3363">
        <v>4.7892000000000001</v>
      </c>
      <c r="P3363">
        <v>0.35599999999999998</v>
      </c>
      <c r="Q3363">
        <v>0.32100000000000001</v>
      </c>
      <c r="R3363">
        <v>5.2233000000000001</v>
      </c>
      <c r="S3363">
        <v>3.6999999999999998E-2</v>
      </c>
      <c r="T3363">
        <v>3.5000000000000003E-2</v>
      </c>
      <c r="U3363">
        <v>3.4000000000000002E-2</v>
      </c>
      <c r="V3363">
        <v>3.4000000000000002E-2</v>
      </c>
      <c r="W3363" t="s">
        <v>677</v>
      </c>
      <c r="X3363" t="s">
        <v>671</v>
      </c>
      <c r="Y3363" t="s">
        <v>89</v>
      </c>
      <c r="Z3363" t="s">
        <v>198</v>
      </c>
    </row>
    <row r="3364" spans="1:26" x14ac:dyDescent="0.25">
      <c r="A3364" s="147">
        <v>2334</v>
      </c>
      <c r="B3364" s="25">
        <v>42992</v>
      </c>
      <c r="C3364" t="s">
        <v>206</v>
      </c>
      <c r="D3364">
        <v>64.8</v>
      </c>
      <c r="E3364">
        <v>50</v>
      </c>
      <c r="F3364" t="s">
        <v>187</v>
      </c>
      <c r="G3364">
        <v>916148</v>
      </c>
      <c r="H3364">
        <v>13160</v>
      </c>
      <c r="I3364">
        <v>35.1</v>
      </c>
      <c r="J3364">
        <v>84</v>
      </c>
      <c r="K3364">
        <v>84</v>
      </c>
      <c r="L3364">
        <v>33</v>
      </c>
      <c r="M3364">
        <v>0.86018237082066873</v>
      </c>
      <c r="N3364">
        <v>4.8922999999999996</v>
      </c>
      <c r="O3364">
        <v>4.9901999999999997</v>
      </c>
      <c r="P3364">
        <v>0.28499999999999998</v>
      </c>
      <c r="Q3364">
        <v>0.21</v>
      </c>
      <c r="R3364">
        <v>5.2233000000000001</v>
      </c>
      <c r="S3364">
        <v>0.03</v>
      </c>
      <c r="T3364">
        <v>2.1999999999999999E-2</v>
      </c>
      <c r="U3364">
        <v>2.1999999999999999E-2</v>
      </c>
      <c r="V3364">
        <v>2.1999999999999999E-2</v>
      </c>
      <c r="W3364" t="s">
        <v>148</v>
      </c>
      <c r="X3364" t="s">
        <v>671</v>
      </c>
      <c r="Y3364" t="s">
        <v>89</v>
      </c>
      <c r="Z3364" t="s">
        <v>207</v>
      </c>
    </row>
    <row r="3365" spans="1:26" x14ac:dyDescent="0.25">
      <c r="A3365" s="147">
        <v>2333</v>
      </c>
      <c r="B3365" s="25">
        <v>42992</v>
      </c>
      <c r="C3365" t="s">
        <v>494</v>
      </c>
      <c r="D3365">
        <v>65.099999999999994</v>
      </c>
      <c r="E3365">
        <v>53</v>
      </c>
      <c r="F3365" t="s">
        <v>187</v>
      </c>
      <c r="G3365">
        <v>916148</v>
      </c>
      <c r="H3365">
        <v>13160</v>
      </c>
      <c r="I3365">
        <v>35.1</v>
      </c>
      <c r="J3365">
        <v>82</v>
      </c>
      <c r="K3365">
        <v>82</v>
      </c>
      <c r="L3365">
        <v>33.1</v>
      </c>
      <c r="M3365">
        <v>0.85965978128797083</v>
      </c>
      <c r="N3365">
        <v>4.9823000000000004</v>
      </c>
      <c r="O3365">
        <v>4.9172000000000002</v>
      </c>
      <c r="P3365">
        <v>0.25</v>
      </c>
      <c r="Q3365">
        <v>0.17199999999999999</v>
      </c>
      <c r="R3365">
        <v>5.2233000000000001</v>
      </c>
      <c r="S3365">
        <v>2.5999999999999999E-2</v>
      </c>
      <c r="T3365">
        <v>1.7999999999999999E-2</v>
      </c>
      <c r="U3365">
        <v>1.9E-2</v>
      </c>
      <c r="V3365">
        <v>1.9E-2</v>
      </c>
      <c r="W3365" t="s">
        <v>677</v>
      </c>
      <c r="X3365" t="s">
        <v>671</v>
      </c>
      <c r="Y3365" t="s">
        <v>89</v>
      </c>
      <c r="Z3365" t="s">
        <v>207</v>
      </c>
    </row>
    <row r="3366" spans="1:26" x14ac:dyDescent="0.25">
      <c r="A3366" s="147">
        <v>2332</v>
      </c>
      <c r="B3366" s="25">
        <v>42992</v>
      </c>
      <c r="C3366" t="s">
        <v>235</v>
      </c>
      <c r="D3366">
        <v>63</v>
      </c>
      <c r="E3366">
        <v>50</v>
      </c>
      <c r="F3366" t="s">
        <v>187</v>
      </c>
      <c r="G3366">
        <v>916148</v>
      </c>
      <c r="H3366">
        <v>13160</v>
      </c>
      <c r="I3366">
        <v>35</v>
      </c>
      <c r="J3366">
        <v>79</v>
      </c>
      <c r="K3366">
        <v>79</v>
      </c>
      <c r="L3366">
        <v>33.299999999999997</v>
      </c>
      <c r="M3366">
        <v>0.85861650485436891</v>
      </c>
      <c r="N3366">
        <v>4.7991999999999999</v>
      </c>
      <c r="O3366">
        <v>4.8971999999999998</v>
      </c>
      <c r="P3366">
        <v>0.32100000000000001</v>
      </c>
      <c r="Q3366">
        <v>0.26400000000000001</v>
      </c>
      <c r="R3366">
        <v>5.2233000000000001</v>
      </c>
      <c r="S3366">
        <v>3.5000000000000003E-2</v>
      </c>
      <c r="T3366">
        <v>2.8000000000000001E-2</v>
      </c>
      <c r="U3366">
        <v>2.7E-2</v>
      </c>
      <c r="V3366">
        <v>2.7E-2</v>
      </c>
      <c r="W3366" t="s">
        <v>148</v>
      </c>
      <c r="X3366" t="s">
        <v>671</v>
      </c>
      <c r="Y3366" t="s">
        <v>89</v>
      </c>
      <c r="Z3366" t="s">
        <v>207</v>
      </c>
    </row>
    <row r="3367" spans="1:26" x14ac:dyDescent="0.25">
      <c r="A3367" s="147">
        <v>2331</v>
      </c>
      <c r="B3367" s="25">
        <v>42991</v>
      </c>
      <c r="C3367" t="s">
        <v>300</v>
      </c>
      <c r="D3367">
        <v>68.2</v>
      </c>
      <c r="E3367">
        <v>50</v>
      </c>
      <c r="F3367" t="s">
        <v>193</v>
      </c>
      <c r="G3367">
        <v>625212</v>
      </c>
      <c r="H3367">
        <v>13160</v>
      </c>
      <c r="I3367">
        <v>20.7</v>
      </c>
      <c r="J3367">
        <v>90</v>
      </c>
      <c r="K3367">
        <v>90</v>
      </c>
      <c r="L3367">
        <v>19</v>
      </c>
      <c r="M3367">
        <v>0.94019933554817281</v>
      </c>
      <c r="N3367">
        <v>4.9832000000000001</v>
      </c>
      <c r="O3367">
        <v>4.7820999999999998</v>
      </c>
      <c r="P3367">
        <v>0.78300000000000003</v>
      </c>
      <c r="Q3367">
        <v>0.65200000000000002</v>
      </c>
      <c r="R3367">
        <v>4.9707999999999997</v>
      </c>
      <c r="S3367">
        <v>7.8E-2</v>
      </c>
      <c r="T3367">
        <v>6.8000000000000005E-2</v>
      </c>
      <c r="U3367">
        <v>6.9000000000000006E-2</v>
      </c>
      <c r="V3367">
        <v>6.9000000000000006E-2</v>
      </c>
      <c r="W3367" t="s">
        <v>148</v>
      </c>
      <c r="X3367" t="s">
        <v>671</v>
      </c>
      <c r="Y3367" t="s">
        <v>89</v>
      </c>
      <c r="Z3367" t="s">
        <v>198</v>
      </c>
    </row>
    <row r="3368" spans="1:26" x14ac:dyDescent="0.25">
      <c r="A3368" s="147">
        <v>2330</v>
      </c>
      <c r="B3368" s="25">
        <v>42991</v>
      </c>
      <c r="C3368" t="s">
        <v>229</v>
      </c>
      <c r="D3368">
        <v>66.400000000000006</v>
      </c>
      <c r="E3368">
        <v>48</v>
      </c>
      <c r="F3368" t="s">
        <v>193</v>
      </c>
      <c r="G3368">
        <v>625212</v>
      </c>
      <c r="H3368">
        <v>13160</v>
      </c>
      <c r="I3368">
        <v>20.8</v>
      </c>
      <c r="J3368">
        <v>83</v>
      </c>
      <c r="K3368">
        <v>83</v>
      </c>
      <c r="L3368">
        <v>19.5</v>
      </c>
      <c r="M3368">
        <v>0.9370860927152318</v>
      </c>
      <c r="N3368">
        <v>4.8212000000000002</v>
      </c>
      <c r="O3368">
        <v>4.9920999999999998</v>
      </c>
      <c r="P3368">
        <v>0.77600000000000002</v>
      </c>
      <c r="Q3368">
        <v>0.67300000000000004</v>
      </c>
      <c r="R3368">
        <v>4.9707999999999997</v>
      </c>
      <c r="S3368">
        <v>0.08</v>
      </c>
      <c r="T3368">
        <v>6.7000000000000004E-2</v>
      </c>
      <c r="U3368">
        <v>6.9000000000000006E-2</v>
      </c>
      <c r="V3368">
        <v>6.9000000000000006E-2</v>
      </c>
      <c r="W3368" t="s">
        <v>148</v>
      </c>
      <c r="X3368" t="s">
        <v>671</v>
      </c>
      <c r="Y3368" t="s">
        <v>89</v>
      </c>
      <c r="Z3368" t="s">
        <v>198</v>
      </c>
    </row>
    <row r="3369" spans="1:26" x14ac:dyDescent="0.25">
      <c r="A3369" s="147">
        <v>2329</v>
      </c>
      <c r="B3369" s="25">
        <v>42991</v>
      </c>
      <c r="C3369" t="s">
        <v>525</v>
      </c>
      <c r="D3369">
        <v>64.400000000000006</v>
      </c>
      <c r="E3369">
        <v>48</v>
      </c>
      <c r="F3369" t="s">
        <v>193</v>
      </c>
      <c r="G3369">
        <v>625212</v>
      </c>
      <c r="H3369">
        <v>13160</v>
      </c>
      <c r="I3369">
        <v>21</v>
      </c>
      <c r="J3369">
        <v>84</v>
      </c>
      <c r="K3369">
        <v>84</v>
      </c>
      <c r="L3369">
        <v>19.600000000000001</v>
      </c>
      <c r="M3369">
        <v>0.93646591661151557</v>
      </c>
      <c r="N3369">
        <v>4.9627999999999997</v>
      </c>
      <c r="O3369">
        <v>4.8813000000000004</v>
      </c>
      <c r="P3369">
        <v>0.64300000000000002</v>
      </c>
      <c r="Q3369">
        <v>0.60199999999999998</v>
      </c>
      <c r="R3369">
        <v>4.9707999999999997</v>
      </c>
      <c r="S3369">
        <v>6.4000000000000001E-2</v>
      </c>
      <c r="T3369">
        <v>6.0999999999999999E-2</v>
      </c>
      <c r="U3369">
        <v>5.8999999999999997E-2</v>
      </c>
      <c r="V3369">
        <v>5.8999999999999997E-2</v>
      </c>
      <c r="W3369" t="s">
        <v>148</v>
      </c>
      <c r="X3369" t="s">
        <v>671</v>
      </c>
      <c r="Y3369" t="s">
        <v>89</v>
      </c>
      <c r="Z3369" t="s">
        <v>198</v>
      </c>
    </row>
    <row r="3370" spans="1:26" x14ac:dyDescent="0.25">
      <c r="A3370" s="147">
        <v>2328</v>
      </c>
      <c r="B3370" s="25">
        <v>42991</v>
      </c>
      <c r="C3370" t="s">
        <v>215</v>
      </c>
      <c r="D3370">
        <v>66.400000000000006</v>
      </c>
      <c r="E3370">
        <v>49</v>
      </c>
      <c r="F3370" t="s">
        <v>187</v>
      </c>
      <c r="G3370">
        <v>916148</v>
      </c>
      <c r="H3370">
        <v>13160</v>
      </c>
      <c r="I3370">
        <v>35.299999999999997</v>
      </c>
      <c r="J3370">
        <v>80</v>
      </c>
      <c r="K3370">
        <v>80</v>
      </c>
      <c r="L3370">
        <v>33.5</v>
      </c>
      <c r="M3370">
        <v>0.85757575757575755</v>
      </c>
      <c r="N3370">
        <v>4.891</v>
      </c>
      <c r="O3370">
        <v>4.9211</v>
      </c>
      <c r="P3370">
        <v>0.23400000000000001</v>
      </c>
      <c r="Q3370">
        <v>0.192</v>
      </c>
      <c r="R3370">
        <v>4.9707999999999997</v>
      </c>
      <c r="S3370">
        <v>2.4E-2</v>
      </c>
      <c r="T3370">
        <v>1.9E-2</v>
      </c>
      <c r="U3370">
        <v>1.7999999999999999E-2</v>
      </c>
      <c r="V3370">
        <v>1.7999999999999999E-2</v>
      </c>
      <c r="W3370" t="s">
        <v>148</v>
      </c>
      <c r="X3370" t="s">
        <v>671</v>
      </c>
      <c r="Y3370" t="s">
        <v>89</v>
      </c>
      <c r="Z3370" t="s">
        <v>207</v>
      </c>
    </row>
    <row r="3371" spans="1:26" x14ac:dyDescent="0.25">
      <c r="A3371" s="147">
        <v>2327</v>
      </c>
      <c r="B3371" s="25">
        <v>42991</v>
      </c>
      <c r="C3371" t="s">
        <v>264</v>
      </c>
      <c r="D3371">
        <v>66.400000000000006</v>
      </c>
      <c r="E3371">
        <v>51</v>
      </c>
      <c r="F3371" t="s">
        <v>187</v>
      </c>
      <c r="G3371">
        <v>916148</v>
      </c>
      <c r="H3371">
        <v>13160</v>
      </c>
      <c r="I3371">
        <v>35</v>
      </c>
      <c r="J3371">
        <v>79</v>
      </c>
      <c r="K3371">
        <v>79</v>
      </c>
      <c r="L3371">
        <v>33.299999999999997</v>
      </c>
      <c r="M3371">
        <v>0.85861650485436891</v>
      </c>
      <c r="N3371">
        <v>4.7230999999999996</v>
      </c>
      <c r="O3371">
        <v>4.8642000000000003</v>
      </c>
      <c r="P3371">
        <v>0.34200000000000003</v>
      </c>
      <c r="Q3371">
        <v>0.26700000000000002</v>
      </c>
      <c r="R3371">
        <v>4.9707999999999997</v>
      </c>
      <c r="S3371">
        <v>3.5999999999999997E-2</v>
      </c>
      <c r="T3371">
        <v>2.7E-2</v>
      </c>
      <c r="U3371">
        <v>2.7E-2</v>
      </c>
      <c r="V3371">
        <v>2.7E-2</v>
      </c>
      <c r="W3371" t="s">
        <v>148</v>
      </c>
      <c r="X3371" t="s">
        <v>671</v>
      </c>
      <c r="Y3371" t="s">
        <v>89</v>
      </c>
      <c r="Z3371" t="s">
        <v>207</v>
      </c>
    </row>
    <row r="3372" spans="1:26" x14ac:dyDescent="0.25">
      <c r="A3372" s="147">
        <v>2326</v>
      </c>
      <c r="B3372" s="25">
        <v>42991</v>
      </c>
      <c r="C3372" t="s">
        <v>364</v>
      </c>
      <c r="D3372">
        <v>66.400000000000006</v>
      </c>
      <c r="E3372">
        <v>51</v>
      </c>
      <c r="F3372" t="s">
        <v>193</v>
      </c>
      <c r="G3372">
        <v>625212</v>
      </c>
      <c r="H3372">
        <v>13160</v>
      </c>
      <c r="I3372">
        <v>19.600000000000001</v>
      </c>
      <c r="J3372">
        <v>83</v>
      </c>
      <c r="K3372">
        <v>83</v>
      </c>
      <c r="L3372">
        <v>18.3</v>
      </c>
      <c r="M3372">
        <v>0.9445927903871828</v>
      </c>
      <c r="N3372">
        <v>4.9821</v>
      </c>
      <c r="O3372">
        <v>4.9901</v>
      </c>
      <c r="P3372">
        <v>0.58199999999999996</v>
      </c>
      <c r="Q3372">
        <v>0.48899999999999999</v>
      </c>
      <c r="R3372">
        <v>4.9707999999999997</v>
      </c>
      <c r="S3372">
        <v>5.8000000000000003E-2</v>
      </c>
      <c r="T3372">
        <v>4.9000000000000002E-2</v>
      </c>
      <c r="U3372">
        <v>5.0999999999999997E-2</v>
      </c>
      <c r="V3372">
        <v>5.0999999999999997E-2</v>
      </c>
      <c r="W3372" t="s">
        <v>148</v>
      </c>
      <c r="X3372" t="s">
        <v>671</v>
      </c>
      <c r="Y3372" t="s">
        <v>89</v>
      </c>
      <c r="Z3372" t="s">
        <v>198</v>
      </c>
    </row>
    <row r="3373" spans="1:26" x14ac:dyDescent="0.25">
      <c r="A3373" s="147">
        <v>2325</v>
      </c>
      <c r="B3373" s="25">
        <v>42991</v>
      </c>
      <c r="C3373" t="s">
        <v>702</v>
      </c>
      <c r="D3373">
        <v>65.8</v>
      </c>
      <c r="E3373">
        <v>49</v>
      </c>
      <c r="F3373" t="s">
        <v>187</v>
      </c>
      <c r="G3373">
        <v>916148</v>
      </c>
      <c r="H3373">
        <v>13160</v>
      </c>
      <c r="I3373">
        <v>35.4</v>
      </c>
      <c r="J3373">
        <v>77</v>
      </c>
      <c r="K3373">
        <v>77</v>
      </c>
      <c r="L3373">
        <v>33.9</v>
      </c>
      <c r="M3373">
        <v>0.8555018137847642</v>
      </c>
      <c r="N3373">
        <v>4.7831999999999999</v>
      </c>
      <c r="O3373">
        <v>4.8402000000000003</v>
      </c>
      <c r="P3373">
        <v>0.312</v>
      </c>
      <c r="Q3373">
        <v>0.22600000000000001</v>
      </c>
      <c r="R3373">
        <v>4.9707999999999997</v>
      </c>
      <c r="S3373">
        <v>3.2000000000000001E-2</v>
      </c>
      <c r="T3373">
        <v>2.3E-2</v>
      </c>
      <c r="U3373">
        <v>2.4E-2</v>
      </c>
      <c r="V3373">
        <v>2.4E-2</v>
      </c>
      <c r="W3373" t="s">
        <v>148</v>
      </c>
      <c r="X3373" t="s">
        <v>671</v>
      </c>
      <c r="Y3373" t="s">
        <v>89</v>
      </c>
      <c r="Z3373" t="s">
        <v>207</v>
      </c>
    </row>
    <row r="3374" spans="1:26" x14ac:dyDescent="0.25">
      <c r="A3374" s="147">
        <v>2324</v>
      </c>
      <c r="B3374" s="25">
        <v>42991</v>
      </c>
      <c r="C3374" t="s">
        <v>621</v>
      </c>
      <c r="D3374">
        <v>66</v>
      </c>
      <c r="E3374">
        <v>50</v>
      </c>
      <c r="F3374" t="s">
        <v>193</v>
      </c>
      <c r="G3374">
        <v>625212</v>
      </c>
      <c r="H3374">
        <v>13160</v>
      </c>
      <c r="I3374">
        <v>20.8</v>
      </c>
      <c r="J3374">
        <v>87.5</v>
      </c>
      <c r="K3374">
        <v>87.5</v>
      </c>
      <c r="L3374">
        <v>19.2</v>
      </c>
      <c r="M3374">
        <v>0.93895155938951569</v>
      </c>
      <c r="N3374">
        <v>4.8932000000000002</v>
      </c>
      <c r="O3374">
        <v>4.9920999999999998</v>
      </c>
      <c r="P3374">
        <v>0.72099999999999997</v>
      </c>
      <c r="Q3374">
        <v>0.70199999999999996</v>
      </c>
      <c r="R3374">
        <v>4.9707999999999997</v>
      </c>
      <c r="S3374">
        <v>7.2999999999999995E-2</v>
      </c>
      <c r="T3374">
        <v>7.0000000000000007E-2</v>
      </c>
      <c r="U3374">
        <v>6.7000000000000004E-2</v>
      </c>
      <c r="V3374">
        <v>6.7000000000000004E-2</v>
      </c>
      <c r="W3374" t="s">
        <v>148</v>
      </c>
      <c r="X3374" t="s">
        <v>671</v>
      </c>
      <c r="Y3374" t="s">
        <v>89</v>
      </c>
      <c r="Z3374" t="s">
        <v>198</v>
      </c>
    </row>
    <row r="3375" spans="1:26" x14ac:dyDescent="0.25">
      <c r="A3375" s="147">
        <v>2323</v>
      </c>
      <c r="B3375" s="25">
        <v>42991</v>
      </c>
      <c r="C3375" t="s">
        <v>449</v>
      </c>
      <c r="D3375">
        <v>66</v>
      </c>
      <c r="E3375">
        <v>50</v>
      </c>
      <c r="F3375" t="s">
        <v>187</v>
      </c>
      <c r="G3375">
        <v>916148</v>
      </c>
      <c r="H3375">
        <v>13160</v>
      </c>
      <c r="I3375">
        <v>35</v>
      </c>
      <c r="J3375">
        <v>79</v>
      </c>
      <c r="K3375">
        <v>79</v>
      </c>
      <c r="L3375">
        <v>33.299999999999997</v>
      </c>
      <c r="M3375">
        <v>0.85861650485436891</v>
      </c>
      <c r="N3375">
        <v>4.7953999999999999</v>
      </c>
      <c r="O3375">
        <v>4.8320999999999996</v>
      </c>
      <c r="P3375">
        <v>0.442</v>
      </c>
      <c r="Q3375">
        <v>0.35599999999999998</v>
      </c>
      <c r="R3375">
        <v>4.9707999999999997</v>
      </c>
      <c r="S3375">
        <v>4.5999999999999999E-2</v>
      </c>
      <c r="T3375">
        <v>3.6999999999999998E-2</v>
      </c>
      <c r="U3375">
        <v>3.5999999999999997E-2</v>
      </c>
      <c r="V3375">
        <v>3.5999999999999997E-2</v>
      </c>
      <c r="W3375" t="s">
        <v>148</v>
      </c>
      <c r="X3375" t="s">
        <v>671</v>
      </c>
      <c r="Y3375" t="s">
        <v>89</v>
      </c>
      <c r="Z3375" t="s">
        <v>207</v>
      </c>
    </row>
    <row r="3376" spans="1:26" x14ac:dyDescent="0.25">
      <c r="A3376" s="147">
        <v>2322</v>
      </c>
      <c r="B3376" s="25">
        <v>42991</v>
      </c>
      <c r="C3376" t="s">
        <v>236</v>
      </c>
      <c r="D3376">
        <v>64.2</v>
      </c>
      <c r="E3376">
        <v>55</v>
      </c>
      <c r="F3376" t="s">
        <v>187</v>
      </c>
      <c r="G3376">
        <v>916148</v>
      </c>
      <c r="H3376">
        <v>13160</v>
      </c>
      <c r="I3376">
        <v>35.299999999999997</v>
      </c>
      <c r="J3376">
        <v>79</v>
      </c>
      <c r="K3376">
        <v>79</v>
      </c>
      <c r="L3376">
        <v>33.6</v>
      </c>
      <c r="M3376">
        <v>0.85705632949727439</v>
      </c>
      <c r="N3376">
        <v>4.9865000000000004</v>
      </c>
      <c r="O3376">
        <v>4.8922999999999996</v>
      </c>
      <c r="P3376">
        <v>0.27800000000000002</v>
      </c>
      <c r="Q3376">
        <v>0.214</v>
      </c>
      <c r="R3376">
        <v>4.9707999999999997</v>
      </c>
      <c r="S3376">
        <v>2.8000000000000001E-2</v>
      </c>
      <c r="T3376">
        <v>2.1999999999999999E-2</v>
      </c>
      <c r="U3376">
        <v>2.1000000000000001E-2</v>
      </c>
      <c r="V3376">
        <v>2.1000000000000001E-2</v>
      </c>
      <c r="W3376" t="s">
        <v>148</v>
      </c>
      <c r="X3376" t="s">
        <v>671</v>
      </c>
      <c r="Y3376" t="s">
        <v>89</v>
      </c>
      <c r="Z3376" t="s">
        <v>207</v>
      </c>
    </row>
    <row r="3377" spans="1:26" x14ac:dyDescent="0.25">
      <c r="A3377" s="147">
        <v>2321</v>
      </c>
      <c r="B3377" s="25">
        <v>42990</v>
      </c>
      <c r="C3377" t="s">
        <v>678</v>
      </c>
      <c r="D3377">
        <v>65.099999999999994</v>
      </c>
      <c r="E3377">
        <v>54</v>
      </c>
      <c r="F3377" t="s">
        <v>187</v>
      </c>
      <c r="G3377">
        <v>916148</v>
      </c>
      <c r="H3377">
        <v>13160</v>
      </c>
      <c r="I3377">
        <v>35.1</v>
      </c>
      <c r="J3377">
        <v>79.5</v>
      </c>
      <c r="K3377">
        <v>79.5</v>
      </c>
      <c r="L3377">
        <v>33.4</v>
      </c>
      <c r="M3377">
        <v>0.85809581564584592</v>
      </c>
      <c r="N3377">
        <v>4.8943000000000003</v>
      </c>
      <c r="O3377">
        <v>4.7995000000000001</v>
      </c>
      <c r="P3377">
        <v>0.40200000000000002</v>
      </c>
      <c r="Q3377">
        <v>0.30399999999999999</v>
      </c>
      <c r="R3377">
        <v>5.0585000000000004</v>
      </c>
      <c r="S3377">
        <v>4.2000000000000003E-2</v>
      </c>
      <c r="T3377">
        <v>3.2000000000000001E-2</v>
      </c>
      <c r="U3377">
        <v>3.2000000000000001E-2</v>
      </c>
      <c r="V3377">
        <v>3.2000000000000001E-2</v>
      </c>
      <c r="W3377" t="s">
        <v>148</v>
      </c>
      <c r="X3377" t="s">
        <v>671</v>
      </c>
      <c r="Y3377" t="s">
        <v>89</v>
      </c>
      <c r="Z3377" t="s">
        <v>207</v>
      </c>
    </row>
    <row r="3378" spans="1:26" x14ac:dyDescent="0.25">
      <c r="A3378" s="147">
        <v>2320</v>
      </c>
      <c r="B3378" s="25">
        <v>42990</v>
      </c>
      <c r="C3378" t="s">
        <v>270</v>
      </c>
      <c r="D3378">
        <v>64.400000000000006</v>
      </c>
      <c r="E3378">
        <v>48</v>
      </c>
      <c r="F3378" t="s">
        <v>193</v>
      </c>
      <c r="G3378">
        <v>625212</v>
      </c>
      <c r="H3378">
        <v>13160</v>
      </c>
      <c r="I3378">
        <v>21</v>
      </c>
      <c r="J3378">
        <v>89</v>
      </c>
      <c r="K3378">
        <v>89</v>
      </c>
      <c r="L3378">
        <v>19.3</v>
      </c>
      <c r="M3378">
        <v>0.93832891246684347</v>
      </c>
      <c r="N3378">
        <v>4.7892000000000001</v>
      </c>
      <c r="O3378">
        <v>4.9015000000000004</v>
      </c>
      <c r="P3378">
        <v>0.77300000000000002</v>
      </c>
      <c r="Q3378">
        <v>0.67300000000000004</v>
      </c>
      <c r="R3378">
        <v>5.0585000000000004</v>
      </c>
      <c r="S3378">
        <v>8.2000000000000003E-2</v>
      </c>
      <c r="T3378">
        <v>6.9000000000000006E-2</v>
      </c>
      <c r="U3378">
        <v>7.0999999999999994E-2</v>
      </c>
      <c r="V3378">
        <v>7.0999999999999994E-2</v>
      </c>
      <c r="W3378" t="s">
        <v>148</v>
      </c>
      <c r="X3378" t="s">
        <v>671</v>
      </c>
      <c r="Y3378" t="s">
        <v>89</v>
      </c>
      <c r="Z3378" t="s">
        <v>198</v>
      </c>
    </row>
    <row r="3379" spans="1:26" x14ac:dyDescent="0.25">
      <c r="A3379" s="147">
        <v>2319</v>
      </c>
      <c r="B3379" s="25">
        <v>42990</v>
      </c>
      <c r="C3379" t="s">
        <v>701</v>
      </c>
      <c r="D3379">
        <v>64.8</v>
      </c>
      <c r="E3379">
        <v>48</v>
      </c>
      <c r="F3379" t="s">
        <v>193</v>
      </c>
      <c r="G3379">
        <v>625212</v>
      </c>
      <c r="H3379">
        <v>13160</v>
      </c>
      <c r="I3379">
        <v>21</v>
      </c>
      <c r="J3379">
        <v>92.5</v>
      </c>
      <c r="K3379">
        <v>92.5</v>
      </c>
      <c r="L3379">
        <v>19.100000000000001</v>
      </c>
      <c r="M3379">
        <v>0.93957503320053126</v>
      </c>
      <c r="N3379">
        <v>4.7830000000000004</v>
      </c>
      <c r="O3379">
        <v>4.8921000000000001</v>
      </c>
      <c r="P3379">
        <v>0.93700000000000006</v>
      </c>
      <c r="Q3379">
        <v>0.92400000000000004</v>
      </c>
      <c r="R3379">
        <v>5.0585000000000004</v>
      </c>
      <c r="S3379">
        <v>9.9000000000000005E-2</v>
      </c>
      <c r="T3379">
        <v>9.6000000000000002E-2</v>
      </c>
      <c r="U3379">
        <v>9.1999999999999998E-2</v>
      </c>
      <c r="V3379">
        <v>9.1999999999999998E-2</v>
      </c>
      <c r="W3379" t="s">
        <v>148</v>
      </c>
      <c r="X3379" t="s">
        <v>671</v>
      </c>
      <c r="Y3379" t="s">
        <v>89</v>
      </c>
      <c r="Z3379" t="s">
        <v>198</v>
      </c>
    </row>
    <row r="3380" spans="1:26" x14ac:dyDescent="0.25">
      <c r="A3380" s="147">
        <v>2318</v>
      </c>
      <c r="B3380" s="25">
        <v>42990</v>
      </c>
      <c r="C3380" t="s">
        <v>461</v>
      </c>
      <c r="D3380">
        <v>64.400000000000006</v>
      </c>
      <c r="E3380">
        <v>49</v>
      </c>
      <c r="F3380" t="s">
        <v>187</v>
      </c>
      <c r="G3380">
        <v>916148</v>
      </c>
      <c r="H3380">
        <v>13160</v>
      </c>
      <c r="I3380">
        <v>34.9</v>
      </c>
      <c r="J3380">
        <v>80</v>
      </c>
      <c r="K3380">
        <v>80</v>
      </c>
      <c r="L3380">
        <v>33.1</v>
      </c>
      <c r="M3380">
        <v>0.85965978128797083</v>
      </c>
      <c r="N3380">
        <v>4.9802999999999997</v>
      </c>
      <c r="O3380">
        <v>4.8731</v>
      </c>
      <c r="P3380">
        <v>0.46300000000000002</v>
      </c>
      <c r="Q3380">
        <v>0.34200000000000003</v>
      </c>
      <c r="R3380">
        <v>5.0585000000000004</v>
      </c>
      <c r="S3380">
        <v>4.7E-2</v>
      </c>
      <c r="T3380">
        <v>3.5999999999999997E-2</v>
      </c>
      <c r="U3380">
        <v>3.5999999999999997E-2</v>
      </c>
      <c r="V3380">
        <v>3.5999999999999997E-2</v>
      </c>
      <c r="W3380" t="s">
        <v>148</v>
      </c>
      <c r="X3380" t="s">
        <v>671</v>
      </c>
      <c r="Y3380" t="s">
        <v>89</v>
      </c>
      <c r="Z3380" t="s">
        <v>207</v>
      </c>
    </row>
    <row r="3381" spans="1:26" x14ac:dyDescent="0.25">
      <c r="A3381" s="147">
        <v>2317</v>
      </c>
      <c r="B3381" s="25">
        <v>42990</v>
      </c>
      <c r="C3381" t="s">
        <v>214</v>
      </c>
      <c r="D3381">
        <v>64.599999999999994</v>
      </c>
      <c r="E3381">
        <v>50</v>
      </c>
      <c r="F3381" t="s">
        <v>193</v>
      </c>
      <c r="G3381">
        <v>625212</v>
      </c>
      <c r="H3381">
        <v>13160</v>
      </c>
      <c r="I3381">
        <v>20.8</v>
      </c>
      <c r="J3381">
        <v>89</v>
      </c>
      <c r="K3381">
        <v>89</v>
      </c>
      <c r="L3381">
        <v>19.100000000000001</v>
      </c>
      <c r="M3381">
        <v>0.93957503320053126</v>
      </c>
      <c r="N3381">
        <v>4.9870000000000001</v>
      </c>
      <c r="O3381">
        <v>4.7831999999999999</v>
      </c>
      <c r="P3381">
        <v>0.68700000000000006</v>
      </c>
      <c r="Q3381">
        <v>0.56299999999999994</v>
      </c>
      <c r="R3381">
        <v>5.0585000000000004</v>
      </c>
      <c r="S3381">
        <v>7.0000000000000007E-2</v>
      </c>
      <c r="T3381">
        <v>0.06</v>
      </c>
      <c r="U3381">
        <v>6.0999999999999999E-2</v>
      </c>
      <c r="V3381">
        <v>6.0999999999999999E-2</v>
      </c>
      <c r="W3381" t="s">
        <v>677</v>
      </c>
      <c r="X3381" t="s">
        <v>671</v>
      </c>
      <c r="Y3381" t="s">
        <v>89</v>
      </c>
      <c r="Z3381" t="s">
        <v>198</v>
      </c>
    </row>
    <row r="3382" spans="1:26" x14ac:dyDescent="0.25">
      <c r="A3382" s="147">
        <v>2316</v>
      </c>
      <c r="B3382" s="25">
        <v>42989</v>
      </c>
      <c r="C3382" t="s">
        <v>700</v>
      </c>
      <c r="D3382">
        <v>77.7</v>
      </c>
      <c r="E3382">
        <v>57</v>
      </c>
      <c r="F3382" t="s">
        <v>193</v>
      </c>
      <c r="G3382">
        <v>625212</v>
      </c>
      <c r="H3382">
        <v>13160</v>
      </c>
      <c r="I3382">
        <v>21.6</v>
      </c>
      <c r="J3382">
        <v>95</v>
      </c>
      <c r="K3382">
        <v>95</v>
      </c>
      <c r="L3382">
        <v>19.600000000000001</v>
      </c>
      <c r="M3382">
        <v>0.93646591661151557</v>
      </c>
      <c r="N3382">
        <v>4.8932000000000002</v>
      </c>
      <c r="O3382">
        <v>4.9200999999999997</v>
      </c>
      <c r="P3382">
        <v>0.55600000000000005</v>
      </c>
      <c r="Q3382">
        <v>0.48199999999999998</v>
      </c>
      <c r="R3382">
        <v>5.1272000000000002</v>
      </c>
      <c r="S3382">
        <v>5.8000000000000003E-2</v>
      </c>
      <c r="T3382">
        <v>0.05</v>
      </c>
      <c r="U3382">
        <v>5.0999999999999997E-2</v>
      </c>
      <c r="V3382">
        <v>5.0999999999999997E-2</v>
      </c>
      <c r="W3382" t="s">
        <v>148</v>
      </c>
      <c r="X3382" t="s">
        <v>671</v>
      </c>
      <c r="Y3382" t="s">
        <v>89</v>
      </c>
      <c r="Z3382" t="s">
        <v>198</v>
      </c>
    </row>
    <row r="3383" spans="1:26" x14ac:dyDescent="0.25">
      <c r="A3383" s="147">
        <v>2315</v>
      </c>
      <c r="B3383" s="25">
        <v>42989</v>
      </c>
      <c r="C3383" t="s">
        <v>479</v>
      </c>
      <c r="D3383">
        <v>76.599999999999994</v>
      </c>
      <c r="E3383">
        <v>52</v>
      </c>
      <c r="F3383" t="s">
        <v>193</v>
      </c>
      <c r="G3383">
        <v>625212</v>
      </c>
      <c r="H3383">
        <v>13160</v>
      </c>
      <c r="I3383">
        <v>21.2</v>
      </c>
      <c r="J3383">
        <v>93</v>
      </c>
      <c r="K3383">
        <v>93</v>
      </c>
      <c r="L3383">
        <v>19.3</v>
      </c>
      <c r="M3383">
        <v>0.93832891246684347</v>
      </c>
      <c r="N3383">
        <v>4.9821999999999997</v>
      </c>
      <c r="O3383">
        <v>4.7831999999999999</v>
      </c>
      <c r="P3383">
        <v>0.63200000000000001</v>
      </c>
      <c r="Q3383">
        <v>0.51200000000000001</v>
      </c>
      <c r="R3383">
        <v>5.1272000000000002</v>
      </c>
      <c r="S3383">
        <v>6.5000000000000002E-2</v>
      </c>
      <c r="T3383">
        <v>5.5E-2</v>
      </c>
      <c r="U3383">
        <v>5.6000000000000001E-2</v>
      </c>
      <c r="V3383">
        <v>5.6000000000000001E-2</v>
      </c>
      <c r="W3383" t="s">
        <v>148</v>
      </c>
      <c r="X3383" t="s">
        <v>671</v>
      </c>
      <c r="Y3383" t="s">
        <v>89</v>
      </c>
      <c r="Z3383" t="s">
        <v>198</v>
      </c>
    </row>
    <row r="3384" spans="1:26" x14ac:dyDescent="0.25">
      <c r="A3384" s="147">
        <v>2314</v>
      </c>
      <c r="B3384" s="25">
        <v>42989</v>
      </c>
      <c r="C3384" t="s">
        <v>259</v>
      </c>
      <c r="D3384">
        <v>65.5</v>
      </c>
      <c r="E3384">
        <v>47</v>
      </c>
      <c r="F3384" t="s">
        <v>193</v>
      </c>
      <c r="G3384">
        <v>625212</v>
      </c>
      <c r="H3384">
        <v>13160</v>
      </c>
      <c r="I3384">
        <v>21.6</v>
      </c>
      <c r="J3384">
        <v>91</v>
      </c>
      <c r="K3384">
        <v>91</v>
      </c>
      <c r="L3384">
        <v>19.8</v>
      </c>
      <c r="M3384">
        <v>0.93522802379378711</v>
      </c>
      <c r="N3384">
        <v>4.9721000000000002</v>
      </c>
      <c r="O3384">
        <v>4.7830000000000004</v>
      </c>
      <c r="P3384">
        <v>0.53300000000000003</v>
      </c>
      <c r="Q3384">
        <v>0.41699999999999998</v>
      </c>
      <c r="R3384">
        <v>5.1272000000000002</v>
      </c>
      <c r="S3384">
        <v>5.5E-2</v>
      </c>
      <c r="T3384">
        <v>4.4999999999999998E-2</v>
      </c>
      <c r="U3384">
        <v>4.7E-2</v>
      </c>
      <c r="V3384">
        <v>4.7E-2</v>
      </c>
      <c r="W3384" t="s">
        <v>148</v>
      </c>
      <c r="X3384" t="s">
        <v>671</v>
      </c>
      <c r="Y3384" t="s">
        <v>89</v>
      </c>
      <c r="Z3384" t="s">
        <v>198</v>
      </c>
    </row>
    <row r="3385" spans="1:26" x14ac:dyDescent="0.25">
      <c r="A3385" s="147">
        <v>2313</v>
      </c>
      <c r="B3385" s="25">
        <v>42989</v>
      </c>
      <c r="C3385" t="s">
        <v>379</v>
      </c>
      <c r="D3385">
        <v>64</v>
      </c>
      <c r="E3385">
        <v>47</v>
      </c>
      <c r="F3385" t="s">
        <v>187</v>
      </c>
      <c r="G3385">
        <v>916148</v>
      </c>
      <c r="H3385">
        <v>13160</v>
      </c>
      <c r="I3385">
        <v>34.6</v>
      </c>
      <c r="J3385">
        <v>76</v>
      </c>
      <c r="K3385">
        <v>76</v>
      </c>
      <c r="L3385">
        <v>33.200000000000003</v>
      </c>
      <c r="M3385">
        <v>0.85913782635094116</v>
      </c>
      <c r="N3385">
        <v>4.9230999999999998</v>
      </c>
      <c r="O3385">
        <v>4.9672000000000001</v>
      </c>
      <c r="P3385">
        <v>0.32100000000000001</v>
      </c>
      <c r="Q3385">
        <v>0.28399999999999997</v>
      </c>
      <c r="R3385">
        <v>5.1272000000000002</v>
      </c>
      <c r="S3385">
        <v>3.3000000000000002E-2</v>
      </c>
      <c r="T3385">
        <v>2.9000000000000001E-2</v>
      </c>
      <c r="U3385">
        <v>2.7E-2</v>
      </c>
      <c r="V3385">
        <v>2.7E-2</v>
      </c>
      <c r="W3385" t="s">
        <v>148</v>
      </c>
      <c r="X3385" t="s">
        <v>671</v>
      </c>
      <c r="Y3385" t="s">
        <v>89</v>
      </c>
      <c r="Z3385" t="s">
        <v>207</v>
      </c>
    </row>
    <row r="3386" spans="1:26" x14ac:dyDescent="0.25">
      <c r="A3386" s="147">
        <v>2312</v>
      </c>
      <c r="B3386" s="25">
        <v>42989</v>
      </c>
      <c r="C3386" t="s">
        <v>283</v>
      </c>
      <c r="D3386">
        <v>63.7</v>
      </c>
      <c r="E3386">
        <v>50</v>
      </c>
      <c r="F3386" t="s">
        <v>193</v>
      </c>
      <c r="G3386">
        <v>625212</v>
      </c>
      <c r="H3386">
        <v>13160</v>
      </c>
      <c r="I3386">
        <v>21</v>
      </c>
      <c r="J3386">
        <v>89</v>
      </c>
      <c r="K3386">
        <v>89</v>
      </c>
      <c r="L3386">
        <v>19.3</v>
      </c>
      <c r="M3386">
        <v>0.93832891246684347</v>
      </c>
      <c r="N3386">
        <v>4.9820000000000002</v>
      </c>
      <c r="O3386">
        <v>4.9104000000000001</v>
      </c>
      <c r="P3386">
        <v>0.94299999999999995</v>
      </c>
      <c r="Q3386">
        <v>0.91600000000000004</v>
      </c>
      <c r="R3386">
        <v>5.1272000000000002</v>
      </c>
      <c r="S3386">
        <v>9.7000000000000003E-2</v>
      </c>
      <c r="T3386">
        <v>9.6000000000000002E-2</v>
      </c>
      <c r="U3386">
        <v>9.0999999999999998E-2</v>
      </c>
      <c r="V3386">
        <v>9.0999999999999998E-2</v>
      </c>
      <c r="W3386" t="s">
        <v>148</v>
      </c>
      <c r="X3386" t="s">
        <v>671</v>
      </c>
      <c r="Y3386" t="s">
        <v>89</v>
      </c>
      <c r="Z3386" t="s">
        <v>198</v>
      </c>
    </row>
    <row r="3387" spans="1:26" x14ac:dyDescent="0.25">
      <c r="A3387" s="147">
        <v>2311</v>
      </c>
      <c r="B3387" s="25">
        <v>42989</v>
      </c>
      <c r="C3387" t="s">
        <v>635</v>
      </c>
      <c r="D3387">
        <v>63.9</v>
      </c>
      <c r="E3387">
        <v>47</v>
      </c>
      <c r="F3387" t="s">
        <v>187</v>
      </c>
      <c r="G3387">
        <v>916148</v>
      </c>
      <c r="H3387">
        <v>13160</v>
      </c>
      <c r="I3387">
        <v>34.9</v>
      </c>
      <c r="J3387">
        <v>81</v>
      </c>
      <c r="K3387">
        <v>81</v>
      </c>
      <c r="L3387">
        <v>33</v>
      </c>
      <c r="M3387">
        <v>0.86018237082066873</v>
      </c>
      <c r="N3387">
        <v>5.0119999999999996</v>
      </c>
      <c r="O3387">
        <v>4.9931999999999999</v>
      </c>
      <c r="P3387">
        <v>0.38700000000000001</v>
      </c>
      <c r="Q3387">
        <v>0.312</v>
      </c>
      <c r="R3387">
        <v>5.1272000000000002</v>
      </c>
      <c r="S3387">
        <v>0.04</v>
      </c>
      <c r="T3387">
        <v>3.2000000000000001E-2</v>
      </c>
      <c r="U3387">
        <v>3.1E-2</v>
      </c>
      <c r="V3387">
        <v>3.1E-2</v>
      </c>
      <c r="W3387" t="s">
        <v>148</v>
      </c>
      <c r="X3387" t="s">
        <v>671</v>
      </c>
      <c r="Y3387" t="s">
        <v>89</v>
      </c>
      <c r="Z3387" t="s">
        <v>207</v>
      </c>
    </row>
    <row r="3388" spans="1:26" x14ac:dyDescent="0.25">
      <c r="A3388" s="147">
        <v>2310</v>
      </c>
      <c r="B3388" s="25">
        <v>42989</v>
      </c>
      <c r="C3388" t="s">
        <v>246</v>
      </c>
      <c r="D3388">
        <v>63.9</v>
      </c>
      <c r="E3388">
        <v>50</v>
      </c>
      <c r="F3388" t="s">
        <v>187</v>
      </c>
      <c r="G3388">
        <v>916148</v>
      </c>
      <c r="H3388">
        <v>13160</v>
      </c>
      <c r="I3388">
        <v>35.4</v>
      </c>
      <c r="J3388">
        <v>80</v>
      </c>
      <c r="K3388">
        <v>80</v>
      </c>
      <c r="L3388">
        <v>33.6</v>
      </c>
      <c r="M3388">
        <v>0.85705632949727439</v>
      </c>
      <c r="N3388">
        <v>5.0252999999999997</v>
      </c>
      <c r="O3388">
        <v>5.0126999999999997</v>
      </c>
      <c r="P3388">
        <v>0.22700000000000001</v>
      </c>
      <c r="Q3388">
        <v>0.16300000000000001</v>
      </c>
      <c r="R3388">
        <v>5.1272000000000002</v>
      </c>
      <c r="S3388">
        <v>2.3E-2</v>
      </c>
      <c r="T3388">
        <v>1.7000000000000001E-2</v>
      </c>
      <c r="U3388">
        <v>1.7000000000000001E-2</v>
      </c>
      <c r="V3388">
        <v>1.7000000000000001E-2</v>
      </c>
      <c r="W3388" t="s">
        <v>148</v>
      </c>
      <c r="X3388" t="s">
        <v>671</v>
      </c>
      <c r="Y3388" t="s">
        <v>89</v>
      </c>
      <c r="Z3388" t="s">
        <v>207</v>
      </c>
    </row>
    <row r="3389" spans="1:26" x14ac:dyDescent="0.25">
      <c r="A3389" s="147">
        <v>2309</v>
      </c>
      <c r="B3389" s="25">
        <v>42989</v>
      </c>
      <c r="C3389" t="s">
        <v>623</v>
      </c>
      <c r="D3389">
        <v>62.8</v>
      </c>
      <c r="E3389">
        <v>58</v>
      </c>
      <c r="F3389" t="s">
        <v>187</v>
      </c>
      <c r="G3389">
        <v>916148</v>
      </c>
      <c r="H3389">
        <v>13160</v>
      </c>
      <c r="I3389">
        <v>35.6</v>
      </c>
      <c r="J3389">
        <v>83</v>
      </c>
      <c r="K3389">
        <v>83</v>
      </c>
      <c r="L3389">
        <v>33.5</v>
      </c>
      <c r="M3389">
        <v>0.85757575757575755</v>
      </c>
      <c r="N3389">
        <v>5.0229999999999997</v>
      </c>
      <c r="O3389">
        <v>5.0446999999999997</v>
      </c>
      <c r="P3389">
        <v>9.1999999999999998E-2</v>
      </c>
      <c r="Q3389">
        <v>0.105</v>
      </c>
      <c r="R3389">
        <v>5.1272000000000002</v>
      </c>
      <c r="S3389">
        <v>8.9999999999999993E-3</v>
      </c>
      <c r="T3389">
        <v>1.0999999999999999E-2</v>
      </c>
      <c r="U3389">
        <v>8.9999999999999993E-3</v>
      </c>
      <c r="V3389">
        <v>8.9999999999999993E-3</v>
      </c>
      <c r="W3389" t="s">
        <v>677</v>
      </c>
      <c r="X3389" t="s">
        <v>671</v>
      </c>
      <c r="Y3389" t="s">
        <v>89</v>
      </c>
      <c r="Z3389" t="s">
        <v>207</v>
      </c>
    </row>
    <row r="3390" spans="1:26" x14ac:dyDescent="0.25">
      <c r="A3390" s="147">
        <v>2308</v>
      </c>
      <c r="B3390" s="25">
        <v>42988</v>
      </c>
      <c r="C3390" t="s">
        <v>538</v>
      </c>
      <c r="D3390">
        <v>64</v>
      </c>
      <c r="E3390">
        <v>44</v>
      </c>
      <c r="F3390" t="s">
        <v>291</v>
      </c>
      <c r="G3390">
        <v>521333</v>
      </c>
      <c r="H3390">
        <v>13160</v>
      </c>
      <c r="I3390">
        <v>16.8</v>
      </c>
      <c r="J3390">
        <v>115</v>
      </c>
      <c r="K3390">
        <v>115</v>
      </c>
      <c r="L3390">
        <v>13.9</v>
      </c>
      <c r="M3390">
        <v>0.97317744154057773</v>
      </c>
      <c r="N3390">
        <v>2.0939999999999999</v>
      </c>
      <c r="O3390">
        <v>1.9932000000000001</v>
      </c>
      <c r="P3390">
        <v>2.073</v>
      </c>
      <c r="Q3390">
        <v>1.9830000000000001</v>
      </c>
      <c r="R3390">
        <v>5.0002000000000004</v>
      </c>
      <c r="S3390">
        <v>0.495</v>
      </c>
      <c r="T3390">
        <v>0.497</v>
      </c>
      <c r="U3390">
        <v>0.48299999999999998</v>
      </c>
      <c r="V3390">
        <v>0.48299999999999998</v>
      </c>
      <c r="W3390" t="s">
        <v>677</v>
      </c>
      <c r="X3390" t="s">
        <v>671</v>
      </c>
      <c r="Y3390" t="s">
        <v>89</v>
      </c>
      <c r="Z3390" t="s">
        <v>198</v>
      </c>
    </row>
    <row r="3391" spans="1:26" x14ac:dyDescent="0.25">
      <c r="A3391" s="147">
        <v>2307</v>
      </c>
      <c r="B3391" s="25">
        <v>42988</v>
      </c>
      <c r="C3391" t="s">
        <v>537</v>
      </c>
      <c r="D3391">
        <v>68.7</v>
      </c>
      <c r="E3391">
        <v>48</v>
      </c>
      <c r="F3391" t="s">
        <v>291</v>
      </c>
      <c r="G3391">
        <v>521333</v>
      </c>
      <c r="H3391">
        <v>13160</v>
      </c>
      <c r="I3391">
        <v>16.5</v>
      </c>
      <c r="J3391">
        <v>114.5</v>
      </c>
      <c r="K3391">
        <v>114.5</v>
      </c>
      <c r="L3391">
        <v>13.7</v>
      </c>
      <c r="M3391">
        <v>0.97451790633608826</v>
      </c>
      <c r="N3391">
        <v>2.0520999999999998</v>
      </c>
      <c r="O3391">
        <v>2.1107999999999998</v>
      </c>
      <c r="P3391">
        <v>2.1429999999999998</v>
      </c>
      <c r="Q3391">
        <v>2.113</v>
      </c>
      <c r="R3391">
        <v>5.0002000000000004</v>
      </c>
      <c r="S3391">
        <v>0.52200000000000002</v>
      </c>
      <c r="T3391">
        <v>0.501</v>
      </c>
      <c r="U3391" s="81">
        <v>0.498</v>
      </c>
      <c r="V3391">
        <v>0.498</v>
      </c>
      <c r="W3391" t="s">
        <v>148</v>
      </c>
      <c r="X3391" t="s">
        <v>671</v>
      </c>
      <c r="Y3391" t="s">
        <v>89</v>
      </c>
      <c r="Z3391" t="s">
        <v>198</v>
      </c>
    </row>
    <row r="3392" spans="1:26" x14ac:dyDescent="0.25">
      <c r="A3392" s="147">
        <v>2306</v>
      </c>
      <c r="B3392" s="25">
        <v>42988</v>
      </c>
      <c r="C3392" t="s">
        <v>699</v>
      </c>
      <c r="D3392">
        <v>68.7</v>
      </c>
      <c r="E3392">
        <v>49</v>
      </c>
      <c r="F3392" t="s">
        <v>291</v>
      </c>
      <c r="G3392">
        <v>521333</v>
      </c>
      <c r="H3392">
        <v>13160</v>
      </c>
      <c r="I3392">
        <v>16.600000000000001</v>
      </c>
      <c r="J3392">
        <v>114</v>
      </c>
      <c r="K3392">
        <v>114</v>
      </c>
      <c r="L3392">
        <v>13.8</v>
      </c>
      <c r="M3392">
        <v>0.97384721266345486</v>
      </c>
      <c r="N3392">
        <v>2.0912000000000002</v>
      </c>
      <c r="O3392">
        <v>2.145</v>
      </c>
      <c r="P3392">
        <v>2.1019999999999999</v>
      </c>
      <c r="Q3392">
        <v>2.1749999999999998</v>
      </c>
      <c r="R3392">
        <v>5.0002000000000004</v>
      </c>
      <c r="S3392">
        <v>0.503</v>
      </c>
      <c r="T3392">
        <v>0.50700000000000001</v>
      </c>
      <c r="U3392">
        <v>0.49199999999999999</v>
      </c>
      <c r="V3392">
        <v>0.49199999999999999</v>
      </c>
      <c r="W3392" t="s">
        <v>148</v>
      </c>
      <c r="X3392" t="s">
        <v>671</v>
      </c>
      <c r="Y3392" t="s">
        <v>89</v>
      </c>
      <c r="Z3392" t="s">
        <v>198</v>
      </c>
    </row>
    <row r="3393" spans="1:26" x14ac:dyDescent="0.25">
      <c r="A3393" s="147">
        <v>2305</v>
      </c>
      <c r="B3393" s="25">
        <v>42988</v>
      </c>
      <c r="C3393" t="s">
        <v>698</v>
      </c>
      <c r="D3393">
        <v>66.900000000000006</v>
      </c>
      <c r="E3393">
        <v>49</v>
      </c>
      <c r="F3393" t="s">
        <v>291</v>
      </c>
      <c r="G3393">
        <v>521333</v>
      </c>
      <c r="H3393">
        <v>13160</v>
      </c>
      <c r="I3393">
        <v>16.5</v>
      </c>
      <c r="J3393">
        <v>115</v>
      </c>
      <c r="K3393">
        <v>115</v>
      </c>
      <c r="L3393">
        <v>13.7</v>
      </c>
      <c r="M3393">
        <v>0.97451790633608826</v>
      </c>
      <c r="N3393">
        <v>2.0960999999999999</v>
      </c>
      <c r="O3393">
        <v>2.1657999999999999</v>
      </c>
      <c r="P3393">
        <v>1.9450000000000001</v>
      </c>
      <c r="Q3393">
        <v>1.976</v>
      </c>
      <c r="R3393">
        <v>5.0002000000000004</v>
      </c>
      <c r="S3393">
        <v>0.46400000000000002</v>
      </c>
      <c r="T3393">
        <v>0.45600000000000002</v>
      </c>
      <c r="U3393">
        <v>0.44800000000000001</v>
      </c>
      <c r="V3393">
        <v>0.44800000000000001</v>
      </c>
      <c r="W3393" t="s">
        <v>148</v>
      </c>
      <c r="X3393" t="s">
        <v>671</v>
      </c>
      <c r="Y3393" t="s">
        <v>89</v>
      </c>
      <c r="Z3393" t="s">
        <v>198</v>
      </c>
    </row>
    <row r="3394" spans="1:26" x14ac:dyDescent="0.25">
      <c r="A3394" s="147">
        <v>2304</v>
      </c>
      <c r="B3394" s="25">
        <v>42988</v>
      </c>
      <c r="C3394" t="s">
        <v>697</v>
      </c>
      <c r="D3394">
        <v>64.8</v>
      </c>
      <c r="E3394">
        <v>50</v>
      </c>
      <c r="F3394" t="s">
        <v>291</v>
      </c>
      <c r="G3394">
        <v>521333</v>
      </c>
      <c r="H3394">
        <v>13160</v>
      </c>
      <c r="I3394">
        <v>16.7</v>
      </c>
      <c r="J3394">
        <v>114</v>
      </c>
      <c r="K3394">
        <v>114</v>
      </c>
      <c r="L3394">
        <v>13.9</v>
      </c>
      <c r="M3394">
        <v>0.97317744154057773</v>
      </c>
      <c r="N3394">
        <v>2.0175000000000001</v>
      </c>
      <c r="O3394">
        <v>1.875</v>
      </c>
      <c r="P3394">
        <v>1.954</v>
      </c>
      <c r="Q3394">
        <v>1.8560000000000001</v>
      </c>
      <c r="R3394">
        <v>5.0002000000000004</v>
      </c>
      <c r="S3394">
        <v>0.48399999999999999</v>
      </c>
      <c r="T3394">
        <v>0.495</v>
      </c>
      <c r="U3394">
        <v>0.47599999999999998</v>
      </c>
      <c r="V3394">
        <v>0.47599999999999998</v>
      </c>
      <c r="W3394" t="s">
        <v>148</v>
      </c>
      <c r="X3394" t="s">
        <v>671</v>
      </c>
      <c r="Y3394" t="s">
        <v>89</v>
      </c>
      <c r="Z3394" t="s">
        <v>198</v>
      </c>
    </row>
    <row r="3395" spans="1:26" x14ac:dyDescent="0.25">
      <c r="A3395" s="147">
        <v>2303</v>
      </c>
      <c r="B3395" s="25">
        <v>42988</v>
      </c>
      <c r="C3395" t="s">
        <v>304</v>
      </c>
      <c r="D3395">
        <v>65.5</v>
      </c>
      <c r="E3395">
        <v>49</v>
      </c>
      <c r="F3395" t="s">
        <v>187</v>
      </c>
      <c r="G3395">
        <v>916148</v>
      </c>
      <c r="H3395">
        <v>13160</v>
      </c>
      <c r="I3395">
        <v>34.5</v>
      </c>
      <c r="J3395">
        <v>78.5</v>
      </c>
      <c r="K3395">
        <v>78.5</v>
      </c>
      <c r="L3395">
        <v>32.9</v>
      </c>
      <c r="M3395">
        <v>0.86070559610705588</v>
      </c>
      <c r="N3395">
        <v>5.1760000000000002</v>
      </c>
      <c r="O3395">
        <v>5.1942000000000004</v>
      </c>
      <c r="P3395">
        <v>0.314</v>
      </c>
      <c r="Q3395">
        <v>0.223</v>
      </c>
      <c r="R3395">
        <v>5.0002000000000004</v>
      </c>
      <c r="S3395">
        <v>0.03</v>
      </c>
      <c r="T3395">
        <v>2.1000000000000001E-2</v>
      </c>
      <c r="U3395">
        <v>2.1999999999999999E-2</v>
      </c>
      <c r="V3395">
        <v>2.1999999999999999E-2</v>
      </c>
      <c r="W3395" t="s">
        <v>148</v>
      </c>
      <c r="X3395" t="s">
        <v>671</v>
      </c>
      <c r="Y3395" t="s">
        <v>89</v>
      </c>
      <c r="Z3395" t="s">
        <v>207</v>
      </c>
    </row>
    <row r="3396" spans="1:26" x14ac:dyDescent="0.25">
      <c r="A3396" s="147">
        <v>2302</v>
      </c>
      <c r="B3396" s="25">
        <v>42988</v>
      </c>
      <c r="C3396" t="s">
        <v>696</v>
      </c>
      <c r="D3396">
        <v>65.5</v>
      </c>
      <c r="E3396">
        <v>50</v>
      </c>
      <c r="F3396" t="s">
        <v>187</v>
      </c>
      <c r="G3396">
        <v>916148</v>
      </c>
      <c r="H3396">
        <v>13160</v>
      </c>
      <c r="I3396">
        <v>34.700000000000003</v>
      </c>
      <c r="J3396">
        <v>80.5</v>
      </c>
      <c r="K3396">
        <v>80.5</v>
      </c>
      <c r="L3396">
        <v>32.9</v>
      </c>
      <c r="M3396">
        <v>0.86070559610705588</v>
      </c>
      <c r="N3396">
        <v>5.0209999999999999</v>
      </c>
      <c r="O3396">
        <v>5.1783000000000001</v>
      </c>
      <c r="P3396">
        <v>0.27800000000000002</v>
      </c>
      <c r="Q3396">
        <v>0.20699999999999999</v>
      </c>
      <c r="R3396">
        <v>5.0002000000000004</v>
      </c>
      <c r="S3396">
        <v>2.8000000000000001E-2</v>
      </c>
      <c r="T3396">
        <v>0.02</v>
      </c>
      <c r="U3396">
        <v>2.1000000000000001E-2</v>
      </c>
      <c r="V3396">
        <v>2.1000000000000001E-2</v>
      </c>
      <c r="W3396" t="s">
        <v>148</v>
      </c>
      <c r="X3396" t="s">
        <v>671</v>
      </c>
      <c r="Y3396" t="s">
        <v>89</v>
      </c>
      <c r="Z3396" t="s">
        <v>207</v>
      </c>
    </row>
    <row r="3397" spans="1:26" x14ac:dyDescent="0.25">
      <c r="A3397" s="147">
        <v>2301</v>
      </c>
      <c r="B3397" s="25">
        <v>42988</v>
      </c>
      <c r="C3397" t="s">
        <v>695</v>
      </c>
      <c r="D3397">
        <v>64.900000000000006</v>
      </c>
      <c r="E3397">
        <v>49</v>
      </c>
      <c r="F3397" t="s">
        <v>193</v>
      </c>
      <c r="G3397">
        <v>625212</v>
      </c>
      <c r="H3397">
        <v>13160</v>
      </c>
      <c r="I3397">
        <v>19.600000000000001</v>
      </c>
      <c r="J3397">
        <v>83</v>
      </c>
      <c r="K3397">
        <v>83</v>
      </c>
      <c r="L3397">
        <v>18.3</v>
      </c>
      <c r="M3397">
        <v>0.9445927903871828</v>
      </c>
      <c r="N3397">
        <v>5.1128</v>
      </c>
      <c r="O3397">
        <v>5.0934999999999997</v>
      </c>
      <c r="P3397">
        <v>0.67300000000000004</v>
      </c>
      <c r="Q3397">
        <v>0.58599999999999997</v>
      </c>
      <c r="R3397">
        <v>5.0002000000000004</v>
      </c>
      <c r="S3397">
        <v>6.6000000000000003E-2</v>
      </c>
      <c r="T3397">
        <v>5.8000000000000003E-2</v>
      </c>
      <c r="U3397">
        <v>5.8999999999999997E-2</v>
      </c>
      <c r="V3397">
        <v>5.8999999999999997E-2</v>
      </c>
      <c r="W3397" t="s">
        <v>148</v>
      </c>
      <c r="X3397" t="s">
        <v>671</v>
      </c>
      <c r="Y3397" t="s">
        <v>89</v>
      </c>
      <c r="Z3397" t="s">
        <v>198</v>
      </c>
    </row>
    <row r="3398" spans="1:26" x14ac:dyDescent="0.25">
      <c r="A3398" s="147">
        <v>2300</v>
      </c>
      <c r="B3398" s="25">
        <v>42988</v>
      </c>
      <c r="C3398" t="s">
        <v>694</v>
      </c>
      <c r="D3398">
        <v>64.8</v>
      </c>
      <c r="E3398">
        <v>48</v>
      </c>
      <c r="F3398" t="s">
        <v>193</v>
      </c>
      <c r="G3398">
        <v>625212</v>
      </c>
      <c r="H3398">
        <v>13160</v>
      </c>
      <c r="I3398">
        <v>20.2</v>
      </c>
      <c r="J3398">
        <v>82</v>
      </c>
      <c r="K3398">
        <v>82</v>
      </c>
      <c r="L3398">
        <v>18.899999999999999</v>
      </c>
      <c r="M3398">
        <v>0.94082446808510634</v>
      </c>
      <c r="N3398">
        <v>5.0124000000000004</v>
      </c>
      <c r="O3398">
        <v>5.0820999999999996</v>
      </c>
      <c r="P3398">
        <v>0.58599999999999997</v>
      </c>
      <c r="Q3398">
        <v>0.51200000000000001</v>
      </c>
      <c r="R3398">
        <v>5.0002000000000004</v>
      </c>
      <c r="S3398">
        <v>5.8000000000000003E-2</v>
      </c>
      <c r="T3398">
        <v>0.05</v>
      </c>
      <c r="U3398">
        <v>5.0999999999999997E-2</v>
      </c>
      <c r="V3398">
        <v>5.0999999999999997E-2</v>
      </c>
      <c r="W3398" t="s">
        <v>677</v>
      </c>
      <c r="X3398" t="s">
        <v>671</v>
      </c>
      <c r="Y3398" t="s">
        <v>89</v>
      </c>
      <c r="Z3398" t="s">
        <v>198</v>
      </c>
    </row>
    <row r="3399" spans="1:26" x14ac:dyDescent="0.25">
      <c r="A3399" s="147">
        <v>2299</v>
      </c>
      <c r="B3399" s="25">
        <v>42988</v>
      </c>
      <c r="C3399" t="s">
        <v>473</v>
      </c>
      <c r="D3399">
        <v>65.099999999999994</v>
      </c>
      <c r="E3399">
        <v>54</v>
      </c>
      <c r="F3399" t="s">
        <v>193</v>
      </c>
      <c r="G3399">
        <v>625212</v>
      </c>
      <c r="H3399">
        <v>13160</v>
      </c>
      <c r="I3399">
        <v>19.8</v>
      </c>
      <c r="J3399">
        <v>84.5</v>
      </c>
      <c r="K3399">
        <v>84.5</v>
      </c>
      <c r="L3399">
        <v>18.399999999999999</v>
      </c>
      <c r="M3399">
        <v>0.94396264176117406</v>
      </c>
      <c r="N3399">
        <v>5.0125000000000002</v>
      </c>
      <c r="O3399">
        <v>5.0781999999999998</v>
      </c>
      <c r="P3399">
        <v>0.72399999999999998</v>
      </c>
      <c r="Q3399">
        <v>0.76800000000000002</v>
      </c>
      <c r="R3399">
        <v>5.0002000000000004</v>
      </c>
      <c r="S3399">
        <v>7.1999999999999995E-2</v>
      </c>
      <c r="T3399">
        <v>7.5999999999999998E-2</v>
      </c>
      <c r="U3399">
        <v>7.0000000000000007E-2</v>
      </c>
      <c r="V3399">
        <v>7.0000000000000007E-2</v>
      </c>
      <c r="W3399" t="s">
        <v>148</v>
      </c>
      <c r="X3399" t="s">
        <v>671</v>
      </c>
      <c r="Y3399" t="s">
        <v>89</v>
      </c>
      <c r="Z3399" t="s">
        <v>198</v>
      </c>
    </row>
    <row r="3400" spans="1:26" x14ac:dyDescent="0.25">
      <c r="A3400" s="147">
        <v>2298</v>
      </c>
      <c r="B3400" s="25">
        <v>42987</v>
      </c>
      <c r="C3400" t="s">
        <v>693</v>
      </c>
      <c r="D3400">
        <v>68.2</v>
      </c>
      <c r="E3400">
        <v>49</v>
      </c>
      <c r="F3400" t="s">
        <v>291</v>
      </c>
      <c r="G3400">
        <v>521333</v>
      </c>
      <c r="H3400">
        <v>13160</v>
      </c>
      <c r="I3400">
        <v>16.600000000000001</v>
      </c>
      <c r="J3400">
        <v>115</v>
      </c>
      <c r="K3400">
        <v>115</v>
      </c>
      <c r="L3400">
        <v>13.8</v>
      </c>
      <c r="M3400">
        <v>0.97384721266345486</v>
      </c>
      <c r="N3400">
        <v>2.0861999999999998</v>
      </c>
      <c r="O3400">
        <v>1.9786999999999999</v>
      </c>
      <c r="P3400">
        <v>1.9650000000000001</v>
      </c>
      <c r="Q3400">
        <v>1.7729999999999999</v>
      </c>
      <c r="R3400">
        <v>5.0488999999999997</v>
      </c>
      <c r="S3400">
        <v>0.47599999999999998</v>
      </c>
      <c r="T3400">
        <v>0.45200000000000001</v>
      </c>
      <c r="U3400">
        <v>0.45200000000000001</v>
      </c>
      <c r="V3400">
        <v>0.45200000000000001</v>
      </c>
      <c r="W3400" t="s">
        <v>148</v>
      </c>
      <c r="X3400" t="s">
        <v>671</v>
      </c>
      <c r="Y3400" t="s">
        <v>89</v>
      </c>
      <c r="Z3400" t="s">
        <v>198</v>
      </c>
    </row>
    <row r="3401" spans="1:26" x14ac:dyDescent="0.25">
      <c r="A3401" s="147">
        <v>2297</v>
      </c>
      <c r="B3401" s="25">
        <v>42987</v>
      </c>
      <c r="C3401" t="s">
        <v>692</v>
      </c>
      <c r="D3401">
        <v>68.900000000000006</v>
      </c>
      <c r="E3401">
        <v>51</v>
      </c>
      <c r="F3401" t="s">
        <v>291</v>
      </c>
      <c r="G3401">
        <v>521333</v>
      </c>
      <c r="H3401">
        <v>13160</v>
      </c>
      <c r="I3401">
        <v>16.7</v>
      </c>
      <c r="J3401">
        <v>114</v>
      </c>
      <c r="K3401">
        <v>114</v>
      </c>
      <c r="L3401">
        <v>13.9</v>
      </c>
      <c r="M3401">
        <v>0.97317744154057773</v>
      </c>
      <c r="N3401">
        <v>2.0135999999999998</v>
      </c>
      <c r="O3401">
        <v>1.9885999999999999</v>
      </c>
      <c r="P3401">
        <v>1.956</v>
      </c>
      <c r="Q3401">
        <v>1.847</v>
      </c>
      <c r="R3401">
        <v>5.0488999999999997</v>
      </c>
      <c r="S3401">
        <v>0.49</v>
      </c>
      <c r="T3401">
        <v>0.46899999999999997</v>
      </c>
      <c r="U3401">
        <v>0.46700000000000003</v>
      </c>
      <c r="V3401">
        <v>0.46700000000000003</v>
      </c>
      <c r="W3401" t="s">
        <v>148</v>
      </c>
      <c r="X3401" t="s">
        <v>671</v>
      </c>
      <c r="Y3401" t="s">
        <v>89</v>
      </c>
      <c r="Z3401" t="s">
        <v>198</v>
      </c>
    </row>
    <row r="3402" spans="1:26" x14ac:dyDescent="0.25">
      <c r="A3402" s="147">
        <v>2296</v>
      </c>
      <c r="B3402" s="25">
        <v>42987</v>
      </c>
      <c r="C3402" t="s">
        <v>691</v>
      </c>
      <c r="D3402">
        <v>68.7</v>
      </c>
      <c r="E3402">
        <v>45</v>
      </c>
      <c r="F3402" t="s">
        <v>291</v>
      </c>
      <c r="G3402">
        <v>521333</v>
      </c>
      <c r="H3402">
        <v>13160</v>
      </c>
      <c r="I3402">
        <v>16.600000000000001</v>
      </c>
      <c r="J3402">
        <v>114</v>
      </c>
      <c r="K3402">
        <v>114</v>
      </c>
      <c r="L3402">
        <v>13.8</v>
      </c>
      <c r="M3402">
        <v>0.97384721266345486</v>
      </c>
      <c r="N3402">
        <v>2.0834000000000001</v>
      </c>
      <c r="O3402">
        <v>2.0188999999999999</v>
      </c>
      <c r="P3402">
        <v>1.964</v>
      </c>
      <c r="Q3402">
        <v>1.8120000000000001</v>
      </c>
      <c r="R3402">
        <v>5.0488999999999997</v>
      </c>
      <c r="S3402">
        <v>0.47599999999999998</v>
      </c>
      <c r="T3402">
        <v>0.45300000000000001</v>
      </c>
      <c r="U3402">
        <v>0.45200000000000001</v>
      </c>
      <c r="V3402">
        <v>0.45200000000000001</v>
      </c>
      <c r="W3402" t="s">
        <v>148</v>
      </c>
      <c r="X3402" t="s">
        <v>671</v>
      </c>
      <c r="Y3402" t="s">
        <v>89</v>
      </c>
      <c r="Z3402" t="s">
        <v>198</v>
      </c>
    </row>
    <row r="3403" spans="1:26" x14ac:dyDescent="0.25">
      <c r="A3403" s="147">
        <v>2295</v>
      </c>
      <c r="B3403" s="25">
        <v>42987</v>
      </c>
      <c r="C3403" t="s">
        <v>690</v>
      </c>
      <c r="D3403">
        <v>64.2</v>
      </c>
      <c r="E3403">
        <v>47</v>
      </c>
      <c r="F3403" t="s">
        <v>291</v>
      </c>
      <c r="G3403">
        <v>521333</v>
      </c>
      <c r="H3403">
        <v>13160</v>
      </c>
      <c r="I3403">
        <v>16.7</v>
      </c>
      <c r="J3403">
        <v>115</v>
      </c>
      <c r="K3403">
        <v>115</v>
      </c>
      <c r="L3403">
        <v>13.8</v>
      </c>
      <c r="M3403">
        <v>0.97384721266345486</v>
      </c>
      <c r="N3403">
        <v>2.1823000000000001</v>
      </c>
      <c r="O3403">
        <v>2.0457999999999998</v>
      </c>
      <c r="P3403">
        <v>1.9650000000000001</v>
      </c>
      <c r="Q3403">
        <v>1.8680000000000001</v>
      </c>
      <c r="R3403">
        <v>5.0488999999999997</v>
      </c>
      <c r="S3403">
        <v>0.45500000000000002</v>
      </c>
      <c r="T3403">
        <v>0.46100000000000002</v>
      </c>
      <c r="U3403">
        <v>0.44600000000000001</v>
      </c>
      <c r="V3403">
        <v>0.44600000000000001</v>
      </c>
      <c r="W3403" t="s">
        <v>148</v>
      </c>
      <c r="X3403" t="s">
        <v>671</v>
      </c>
      <c r="Y3403" t="s">
        <v>89</v>
      </c>
      <c r="Z3403" t="s">
        <v>198</v>
      </c>
    </row>
    <row r="3404" spans="1:26" x14ac:dyDescent="0.25">
      <c r="A3404" s="147">
        <v>2294</v>
      </c>
      <c r="B3404" s="25">
        <v>42987</v>
      </c>
      <c r="C3404" t="s">
        <v>689</v>
      </c>
      <c r="D3404">
        <v>68.400000000000006</v>
      </c>
      <c r="E3404">
        <v>45</v>
      </c>
      <c r="F3404" t="s">
        <v>291</v>
      </c>
      <c r="G3404">
        <v>521333</v>
      </c>
      <c r="H3404">
        <v>13160</v>
      </c>
      <c r="I3404">
        <v>16.5</v>
      </c>
      <c r="J3404">
        <v>115</v>
      </c>
      <c r="K3404">
        <v>115</v>
      </c>
      <c r="L3404">
        <v>13.7</v>
      </c>
      <c r="M3404">
        <v>0.97451790633608826</v>
      </c>
      <c r="N3404">
        <v>1.9673</v>
      </c>
      <c r="O3404">
        <v>2.1734</v>
      </c>
      <c r="P3404">
        <v>2.0129999999999999</v>
      </c>
      <c r="Q3404">
        <v>2.1779999999999999</v>
      </c>
      <c r="R3404">
        <v>5.0488999999999997</v>
      </c>
      <c r="S3404">
        <v>0.51700000000000002</v>
      </c>
      <c r="T3404">
        <v>0.50600000000000001</v>
      </c>
      <c r="U3404">
        <v>0.498</v>
      </c>
      <c r="V3404">
        <v>0.498</v>
      </c>
      <c r="W3404" t="s">
        <v>148</v>
      </c>
      <c r="X3404" t="s">
        <v>671</v>
      </c>
      <c r="Y3404" t="s">
        <v>89</v>
      </c>
      <c r="Z3404" t="s">
        <v>198</v>
      </c>
    </row>
    <row r="3405" spans="1:26" x14ac:dyDescent="0.25">
      <c r="A3405" s="147">
        <v>2293</v>
      </c>
      <c r="B3405" s="25">
        <v>42987</v>
      </c>
      <c r="C3405" t="s">
        <v>688</v>
      </c>
      <c r="D3405">
        <v>65.3</v>
      </c>
      <c r="E3405">
        <v>49</v>
      </c>
      <c r="F3405" t="s">
        <v>291</v>
      </c>
      <c r="G3405">
        <v>521333</v>
      </c>
      <c r="H3405">
        <v>13160</v>
      </c>
      <c r="I3405">
        <v>16.5</v>
      </c>
      <c r="J3405">
        <v>114.5</v>
      </c>
      <c r="K3405">
        <v>114.5</v>
      </c>
      <c r="L3405">
        <v>13.7</v>
      </c>
      <c r="M3405">
        <v>0.97451790633608826</v>
      </c>
      <c r="N3405">
        <v>2.0167000000000002</v>
      </c>
      <c r="O3405">
        <v>1.9652000000000001</v>
      </c>
      <c r="P3405">
        <v>2.0129999999999999</v>
      </c>
      <c r="Q3405">
        <v>1.992</v>
      </c>
      <c r="R3405">
        <v>5.0488999999999997</v>
      </c>
      <c r="S3405">
        <v>0.504</v>
      </c>
      <c r="T3405">
        <v>0.51200000000000001</v>
      </c>
      <c r="U3405">
        <v>0.495</v>
      </c>
      <c r="V3405">
        <v>0.495</v>
      </c>
      <c r="W3405" t="s">
        <v>677</v>
      </c>
      <c r="X3405" t="s">
        <v>671</v>
      </c>
      <c r="Y3405" t="s">
        <v>89</v>
      </c>
      <c r="Z3405" t="s">
        <v>198</v>
      </c>
    </row>
    <row r="3406" spans="1:26" x14ac:dyDescent="0.25">
      <c r="A3406" s="147">
        <v>2292</v>
      </c>
      <c r="B3406" s="25">
        <v>42987</v>
      </c>
      <c r="C3406" t="s">
        <v>687</v>
      </c>
      <c r="D3406">
        <v>63.9</v>
      </c>
      <c r="E3406">
        <v>47</v>
      </c>
      <c r="F3406" t="s">
        <v>291</v>
      </c>
      <c r="G3406">
        <v>521333</v>
      </c>
      <c r="H3406">
        <v>13160</v>
      </c>
      <c r="I3406">
        <v>16.600000000000001</v>
      </c>
      <c r="J3406">
        <v>114</v>
      </c>
      <c r="K3406">
        <v>114</v>
      </c>
      <c r="L3406">
        <v>13.8</v>
      </c>
      <c r="M3406">
        <v>0.97384721266345486</v>
      </c>
      <c r="N3406">
        <v>1.9932000000000001</v>
      </c>
      <c r="O3406">
        <v>2.0137999999999998</v>
      </c>
      <c r="P3406">
        <v>1.6339999999999999</v>
      </c>
      <c r="Q3406">
        <v>1.5680000000000001</v>
      </c>
      <c r="R3406">
        <v>5.0488999999999997</v>
      </c>
      <c r="S3406">
        <v>0.41399999999999998</v>
      </c>
      <c r="T3406">
        <v>0.39300000000000002</v>
      </c>
      <c r="U3406">
        <v>0.39300000000000002</v>
      </c>
      <c r="V3406">
        <v>0.39300000000000002</v>
      </c>
      <c r="W3406" t="s">
        <v>148</v>
      </c>
      <c r="X3406" t="s">
        <v>671</v>
      </c>
      <c r="Y3406" t="s">
        <v>89</v>
      </c>
      <c r="Z3406" t="s">
        <v>198</v>
      </c>
    </row>
    <row r="3407" spans="1:26" x14ac:dyDescent="0.25">
      <c r="A3407" s="147">
        <v>2291</v>
      </c>
      <c r="B3407" s="25">
        <v>42987</v>
      </c>
      <c r="C3407" t="s">
        <v>625</v>
      </c>
      <c r="D3407">
        <v>63.7</v>
      </c>
      <c r="E3407">
        <v>51</v>
      </c>
      <c r="F3407" t="s">
        <v>187</v>
      </c>
      <c r="G3407">
        <v>916148</v>
      </c>
      <c r="H3407">
        <v>13160</v>
      </c>
      <c r="I3407">
        <v>34.4</v>
      </c>
      <c r="J3407">
        <v>76.5</v>
      </c>
      <c r="K3407">
        <v>76.5</v>
      </c>
      <c r="L3407">
        <v>32.9</v>
      </c>
      <c r="M3407">
        <v>0.86070559610705588</v>
      </c>
      <c r="N3407">
        <v>5.0217000000000001</v>
      </c>
      <c r="O3407">
        <v>4.9958</v>
      </c>
      <c r="P3407">
        <v>0.30199999999999999</v>
      </c>
      <c r="Q3407">
        <v>0.27300000000000002</v>
      </c>
      <c r="R3407">
        <v>5.0488999999999997</v>
      </c>
      <c r="S3407">
        <v>0.03</v>
      </c>
      <c r="T3407">
        <v>2.8000000000000001E-2</v>
      </c>
      <c r="U3407">
        <v>2.5000000000000001E-2</v>
      </c>
      <c r="V3407">
        <v>2.5000000000000001E-2</v>
      </c>
      <c r="W3407" t="s">
        <v>677</v>
      </c>
      <c r="X3407" t="s">
        <v>671</v>
      </c>
      <c r="Y3407" t="s">
        <v>89</v>
      </c>
      <c r="Z3407" t="s">
        <v>207</v>
      </c>
    </row>
    <row r="3408" spans="1:26" x14ac:dyDescent="0.25">
      <c r="A3408" s="147">
        <v>2290</v>
      </c>
      <c r="B3408" s="25">
        <v>42987</v>
      </c>
      <c r="C3408" t="s">
        <v>476</v>
      </c>
      <c r="D3408">
        <v>64.2</v>
      </c>
      <c r="E3408">
        <v>57</v>
      </c>
      <c r="F3408" t="s">
        <v>187</v>
      </c>
      <c r="G3408">
        <v>916148</v>
      </c>
      <c r="H3408">
        <v>13160</v>
      </c>
      <c r="I3408">
        <v>34.200000000000003</v>
      </c>
      <c r="J3408">
        <v>74</v>
      </c>
      <c r="K3408">
        <v>74</v>
      </c>
      <c r="L3408">
        <v>33</v>
      </c>
      <c r="M3408">
        <v>0.86018237082066873</v>
      </c>
      <c r="N3408">
        <v>5.0122999999999998</v>
      </c>
      <c r="O3408">
        <v>4.9870999999999999</v>
      </c>
      <c r="P3408">
        <v>0.27300000000000002</v>
      </c>
      <c r="Q3408">
        <v>0.23100000000000001</v>
      </c>
      <c r="R3408">
        <v>5.0488999999999997</v>
      </c>
      <c r="S3408">
        <v>2.7E-2</v>
      </c>
      <c r="T3408">
        <v>2.3E-2</v>
      </c>
      <c r="U3408">
        <v>2.1999999999999999E-2</v>
      </c>
      <c r="V3408">
        <v>2.1999999999999999E-2</v>
      </c>
      <c r="W3408" t="s">
        <v>148</v>
      </c>
      <c r="X3408" t="s">
        <v>671</v>
      </c>
      <c r="Y3408" t="s">
        <v>89</v>
      </c>
      <c r="Z3408" t="s">
        <v>207</v>
      </c>
    </row>
    <row r="3409" spans="1:26" x14ac:dyDescent="0.25">
      <c r="A3409" s="147">
        <v>2289</v>
      </c>
      <c r="B3409" s="25">
        <v>42987</v>
      </c>
      <c r="C3409" t="s">
        <v>422</v>
      </c>
      <c r="D3409">
        <v>62.4</v>
      </c>
      <c r="E3409">
        <v>50</v>
      </c>
      <c r="F3409" t="s">
        <v>291</v>
      </c>
      <c r="G3409">
        <v>521333</v>
      </c>
      <c r="H3409">
        <v>13160</v>
      </c>
      <c r="I3409">
        <v>16.5</v>
      </c>
      <c r="J3409">
        <v>114</v>
      </c>
      <c r="K3409">
        <v>114</v>
      </c>
      <c r="L3409">
        <v>13.7</v>
      </c>
      <c r="M3409">
        <v>0.97451790633608826</v>
      </c>
      <c r="N3409">
        <v>2.1745000000000001</v>
      </c>
      <c r="O3409">
        <v>2.0920999999999998</v>
      </c>
      <c r="P3409">
        <v>2.1259999999999999</v>
      </c>
      <c r="Q3409">
        <v>2.0590000000000002</v>
      </c>
      <c r="R3409">
        <v>5.0488999999999997</v>
      </c>
      <c r="S3409">
        <v>0.49399999999999999</v>
      </c>
      <c r="T3409">
        <v>0.497</v>
      </c>
      <c r="U3409">
        <v>0.48299999999999998</v>
      </c>
      <c r="V3409">
        <v>0.48299999999999998</v>
      </c>
      <c r="W3409" t="s">
        <v>677</v>
      </c>
      <c r="X3409" t="s">
        <v>671</v>
      </c>
      <c r="Y3409" t="s">
        <v>89</v>
      </c>
      <c r="Z3409" t="s">
        <v>198</v>
      </c>
    </row>
    <row r="3410" spans="1:26" x14ac:dyDescent="0.25">
      <c r="A3410" s="147">
        <v>2288</v>
      </c>
      <c r="B3410" s="25">
        <v>42986</v>
      </c>
      <c r="C3410" t="s">
        <v>686</v>
      </c>
      <c r="D3410">
        <v>63.7</v>
      </c>
      <c r="E3410">
        <v>58</v>
      </c>
      <c r="F3410" t="s">
        <v>291</v>
      </c>
      <c r="G3410">
        <v>521333</v>
      </c>
      <c r="H3410">
        <v>13160</v>
      </c>
      <c r="I3410">
        <v>16.7</v>
      </c>
      <c r="J3410">
        <v>115</v>
      </c>
      <c r="K3410">
        <v>115</v>
      </c>
      <c r="L3410">
        <v>13.8</v>
      </c>
      <c r="M3410">
        <v>0.97384721266345486</v>
      </c>
      <c r="N3410">
        <v>2.1890000000000001</v>
      </c>
      <c r="O3410">
        <v>1.9866999999999999</v>
      </c>
      <c r="P3410">
        <v>1.7230000000000001</v>
      </c>
      <c r="Q3410">
        <v>1.6180000000000001</v>
      </c>
      <c r="R3410">
        <v>4.9821</v>
      </c>
      <c r="S3410">
        <v>0.39200000000000002</v>
      </c>
      <c r="T3410">
        <v>0.40600000000000003</v>
      </c>
      <c r="U3410">
        <v>0.38900000000000001</v>
      </c>
      <c r="V3410">
        <v>0.38900000000000001</v>
      </c>
      <c r="W3410" t="s">
        <v>148</v>
      </c>
      <c r="X3410" t="s">
        <v>671</v>
      </c>
      <c r="Y3410" t="s">
        <v>89</v>
      </c>
      <c r="Z3410" t="s">
        <v>198</v>
      </c>
    </row>
    <row r="3411" spans="1:26" x14ac:dyDescent="0.25">
      <c r="A3411" s="147">
        <v>2287</v>
      </c>
      <c r="B3411" s="25">
        <v>42986</v>
      </c>
      <c r="C3411" t="s">
        <v>685</v>
      </c>
      <c r="D3411">
        <v>66.900000000000006</v>
      </c>
      <c r="E3411">
        <v>82</v>
      </c>
      <c r="F3411" t="s">
        <v>291</v>
      </c>
      <c r="G3411">
        <v>521333</v>
      </c>
      <c r="H3411">
        <v>13160</v>
      </c>
      <c r="I3411">
        <v>16.7</v>
      </c>
      <c r="J3411">
        <v>114.5</v>
      </c>
      <c r="K3411">
        <v>114.5</v>
      </c>
      <c r="L3411">
        <v>13.9</v>
      </c>
      <c r="M3411">
        <v>0.97317744154057773</v>
      </c>
      <c r="N3411">
        <v>2.1583000000000001</v>
      </c>
      <c r="O3411">
        <v>2.0449999999999999</v>
      </c>
      <c r="P3411">
        <v>2.1040000000000001</v>
      </c>
      <c r="Q3411">
        <v>1.9530000000000001</v>
      </c>
      <c r="R3411">
        <v>4.9821</v>
      </c>
      <c r="S3411">
        <v>0.48599999999999999</v>
      </c>
      <c r="T3411">
        <v>0.47599999999999998</v>
      </c>
      <c r="U3411">
        <v>0.46800000000000003</v>
      </c>
      <c r="V3411">
        <v>0.46800000000000003</v>
      </c>
      <c r="W3411" t="s">
        <v>148</v>
      </c>
      <c r="X3411" t="s">
        <v>671</v>
      </c>
      <c r="Y3411" t="s">
        <v>89</v>
      </c>
      <c r="Z3411" t="s">
        <v>198</v>
      </c>
    </row>
    <row r="3412" spans="1:26" x14ac:dyDescent="0.25">
      <c r="A3412" s="147">
        <v>2286</v>
      </c>
      <c r="B3412" s="25">
        <v>42986</v>
      </c>
      <c r="C3412" t="s">
        <v>684</v>
      </c>
      <c r="D3412">
        <v>70</v>
      </c>
      <c r="E3412">
        <v>71</v>
      </c>
      <c r="F3412" t="s">
        <v>291</v>
      </c>
      <c r="G3412">
        <v>521333</v>
      </c>
      <c r="H3412">
        <v>13160</v>
      </c>
      <c r="I3412">
        <v>16.600000000000001</v>
      </c>
      <c r="J3412">
        <v>114</v>
      </c>
      <c r="K3412">
        <v>114</v>
      </c>
      <c r="L3412">
        <v>13.8</v>
      </c>
      <c r="M3412">
        <v>0.97384721266345486</v>
      </c>
      <c r="N3412">
        <v>2.1133999999999999</v>
      </c>
      <c r="O3412">
        <v>2.0651999999999999</v>
      </c>
      <c r="P3412">
        <v>2.11</v>
      </c>
      <c r="Q3412">
        <v>2.0670000000000002</v>
      </c>
      <c r="R3412">
        <v>4.9821</v>
      </c>
      <c r="S3412">
        <v>0.497</v>
      </c>
      <c r="T3412">
        <v>0.499</v>
      </c>
      <c r="U3412">
        <v>0.48499999999999999</v>
      </c>
      <c r="V3412">
        <v>0.48499999999999999</v>
      </c>
      <c r="W3412" t="s">
        <v>677</v>
      </c>
      <c r="X3412" t="s">
        <v>671</v>
      </c>
      <c r="Y3412" t="s">
        <v>89</v>
      </c>
      <c r="Z3412" t="s">
        <v>198</v>
      </c>
    </row>
    <row r="3413" spans="1:26" x14ac:dyDescent="0.25">
      <c r="A3413" s="147">
        <v>2285</v>
      </c>
      <c r="B3413" s="25">
        <v>42986</v>
      </c>
      <c r="C3413" t="s">
        <v>683</v>
      </c>
      <c r="D3413">
        <v>69.5</v>
      </c>
      <c r="E3413">
        <v>71</v>
      </c>
      <c r="F3413" t="s">
        <v>291</v>
      </c>
      <c r="G3413">
        <v>521333</v>
      </c>
      <c r="H3413">
        <v>13160</v>
      </c>
      <c r="I3413">
        <v>16.5</v>
      </c>
      <c r="J3413">
        <v>114.5</v>
      </c>
      <c r="K3413">
        <v>114.5</v>
      </c>
      <c r="L3413">
        <v>13.7</v>
      </c>
      <c r="M3413">
        <v>0.97451790633608826</v>
      </c>
      <c r="N3413">
        <v>2.0234000000000001</v>
      </c>
      <c r="O3413">
        <v>1.9872000000000001</v>
      </c>
      <c r="P3413">
        <v>1.978</v>
      </c>
      <c r="Q3413">
        <v>1.9670000000000001</v>
      </c>
      <c r="R3413">
        <v>4.9821</v>
      </c>
      <c r="S3413">
        <v>0.48699999999999999</v>
      </c>
      <c r="T3413">
        <v>0.49299999999999999</v>
      </c>
      <c r="U3413">
        <v>0.47799999999999998</v>
      </c>
      <c r="V3413">
        <v>0.47799999999999998</v>
      </c>
      <c r="W3413" t="s">
        <v>677</v>
      </c>
      <c r="X3413" t="s">
        <v>671</v>
      </c>
      <c r="Y3413" t="s">
        <v>89</v>
      </c>
      <c r="Z3413" t="s">
        <v>198</v>
      </c>
    </row>
    <row r="3414" spans="1:26" x14ac:dyDescent="0.25">
      <c r="A3414" s="147">
        <v>2284</v>
      </c>
      <c r="B3414" s="25">
        <v>42986</v>
      </c>
      <c r="C3414" t="s">
        <v>682</v>
      </c>
      <c r="D3414">
        <v>67.599999999999994</v>
      </c>
      <c r="E3414">
        <v>72</v>
      </c>
      <c r="F3414" t="s">
        <v>291</v>
      </c>
      <c r="G3414">
        <v>521333</v>
      </c>
      <c r="H3414">
        <v>13160</v>
      </c>
      <c r="I3414">
        <v>16.8</v>
      </c>
      <c r="J3414">
        <v>115</v>
      </c>
      <c r="K3414">
        <v>115</v>
      </c>
      <c r="L3414">
        <v>13.9</v>
      </c>
      <c r="M3414">
        <v>0.97317744154057773</v>
      </c>
      <c r="N3414">
        <v>2.1177999999999999</v>
      </c>
      <c r="O3414">
        <v>2.012</v>
      </c>
      <c r="P3414">
        <v>2.1320000000000001</v>
      </c>
      <c r="Q3414">
        <v>1.9530000000000001</v>
      </c>
      <c r="R3414">
        <v>4.9821</v>
      </c>
      <c r="S3414">
        <v>0.502</v>
      </c>
      <c r="T3414">
        <v>0.48399999999999999</v>
      </c>
      <c r="U3414">
        <v>0.48</v>
      </c>
      <c r="V3414">
        <v>0.48</v>
      </c>
      <c r="W3414" t="s">
        <v>677</v>
      </c>
      <c r="X3414" t="s">
        <v>671</v>
      </c>
      <c r="Y3414" t="s">
        <v>89</v>
      </c>
      <c r="Z3414" t="s">
        <v>198</v>
      </c>
    </row>
    <row r="3415" spans="1:26" x14ac:dyDescent="0.25">
      <c r="A3415" s="147">
        <v>2283</v>
      </c>
      <c r="B3415" s="25">
        <v>42986</v>
      </c>
      <c r="C3415" t="s">
        <v>681</v>
      </c>
      <c r="D3415">
        <v>68.2</v>
      </c>
      <c r="E3415">
        <v>76</v>
      </c>
      <c r="F3415" t="s">
        <v>291</v>
      </c>
      <c r="G3415">
        <v>521333</v>
      </c>
      <c r="H3415">
        <v>13160</v>
      </c>
      <c r="I3415">
        <v>16.600000000000001</v>
      </c>
      <c r="J3415">
        <v>114.5</v>
      </c>
      <c r="K3415">
        <v>114.5</v>
      </c>
      <c r="L3415">
        <v>13.8</v>
      </c>
      <c r="M3415">
        <v>0.97384721266345486</v>
      </c>
      <c r="N3415">
        <v>2.1869999999999998</v>
      </c>
      <c r="O3415">
        <v>2.0731999999999999</v>
      </c>
      <c r="P3415">
        <v>2.21</v>
      </c>
      <c r="Q3415">
        <v>2.0230000000000001</v>
      </c>
      <c r="R3415">
        <v>4.9821</v>
      </c>
      <c r="S3415">
        <v>0.503</v>
      </c>
      <c r="T3415">
        <v>0.48599999999999999</v>
      </c>
      <c r="U3415">
        <v>0.48199999999999998</v>
      </c>
      <c r="V3415">
        <v>0.48199999999999998</v>
      </c>
      <c r="W3415" t="s">
        <v>148</v>
      </c>
      <c r="X3415" t="s">
        <v>671</v>
      </c>
      <c r="Y3415" t="s">
        <v>89</v>
      </c>
      <c r="Z3415" t="s">
        <v>198</v>
      </c>
    </row>
    <row r="3416" spans="1:26" x14ac:dyDescent="0.25">
      <c r="A3416" s="147">
        <v>2282</v>
      </c>
      <c r="B3416" s="25">
        <v>42986</v>
      </c>
      <c r="C3416" t="s">
        <v>233</v>
      </c>
      <c r="D3416">
        <v>71.3</v>
      </c>
      <c r="E3416">
        <v>73</v>
      </c>
      <c r="F3416" t="s">
        <v>193</v>
      </c>
      <c r="G3416">
        <v>625212</v>
      </c>
      <c r="H3416">
        <v>13160</v>
      </c>
      <c r="I3416">
        <v>20.8</v>
      </c>
      <c r="J3416">
        <v>88</v>
      </c>
      <c r="K3416">
        <v>88</v>
      </c>
      <c r="L3416">
        <v>19.2</v>
      </c>
      <c r="M3416">
        <v>0.93895155938951569</v>
      </c>
      <c r="N3416">
        <v>4.9820000000000002</v>
      </c>
      <c r="O3416">
        <v>4.9911000000000003</v>
      </c>
      <c r="P3416">
        <v>0.78</v>
      </c>
      <c r="Q3416">
        <v>0.66300000000000003</v>
      </c>
      <c r="R3416">
        <v>4.9821</v>
      </c>
      <c r="S3416">
        <v>7.8E-2</v>
      </c>
      <c r="T3416">
        <v>6.6000000000000003E-2</v>
      </c>
      <c r="U3416">
        <v>6.8000000000000005E-2</v>
      </c>
      <c r="V3416">
        <v>6.8000000000000005E-2</v>
      </c>
      <c r="W3416" t="s">
        <v>148</v>
      </c>
      <c r="X3416" t="s">
        <v>671</v>
      </c>
      <c r="Y3416" t="s">
        <v>89</v>
      </c>
      <c r="Z3416" t="s">
        <v>198</v>
      </c>
    </row>
    <row r="3417" spans="1:26" x14ac:dyDescent="0.25">
      <c r="A3417" s="147">
        <v>2281</v>
      </c>
      <c r="B3417" s="25">
        <v>42986</v>
      </c>
      <c r="C3417" t="s">
        <v>259</v>
      </c>
      <c r="D3417">
        <v>71.099999999999994</v>
      </c>
      <c r="E3417">
        <v>72</v>
      </c>
      <c r="F3417" t="s">
        <v>193</v>
      </c>
      <c r="G3417">
        <v>625212</v>
      </c>
      <c r="H3417">
        <v>13160</v>
      </c>
      <c r="I3417">
        <v>20.5</v>
      </c>
      <c r="J3417">
        <v>88</v>
      </c>
      <c r="K3417">
        <v>88</v>
      </c>
      <c r="L3417">
        <v>18.899999999999999</v>
      </c>
      <c r="M3417">
        <v>0.94082446808510634</v>
      </c>
      <c r="N3417">
        <v>5.1210000000000004</v>
      </c>
      <c r="O3417">
        <v>4.9859999999999998</v>
      </c>
      <c r="P3417">
        <v>0.48699999999999999</v>
      </c>
      <c r="Q3417">
        <v>0.42099999999999999</v>
      </c>
      <c r="R3417">
        <v>4.9821</v>
      </c>
      <c r="S3417">
        <v>4.7E-2</v>
      </c>
      <c r="T3417">
        <v>4.2000000000000003E-2</v>
      </c>
      <c r="U3417">
        <v>4.2000000000000003E-2</v>
      </c>
      <c r="V3417">
        <v>4.2000000000000003E-2</v>
      </c>
      <c r="W3417" t="s">
        <v>148</v>
      </c>
      <c r="X3417" t="s">
        <v>671</v>
      </c>
      <c r="Y3417" t="s">
        <v>89</v>
      </c>
      <c r="Z3417" t="s">
        <v>198</v>
      </c>
    </row>
    <row r="3418" spans="1:26" x14ac:dyDescent="0.25">
      <c r="A3418" s="147">
        <v>2280</v>
      </c>
      <c r="B3418" s="25">
        <v>42986</v>
      </c>
      <c r="C3418" t="s">
        <v>680</v>
      </c>
      <c r="D3418">
        <v>71.2</v>
      </c>
      <c r="E3418">
        <v>73</v>
      </c>
      <c r="F3418" t="s">
        <v>187</v>
      </c>
      <c r="G3418">
        <v>916148</v>
      </c>
      <c r="H3418">
        <v>13160</v>
      </c>
      <c r="I3418">
        <v>34.799999999999997</v>
      </c>
      <c r="J3418">
        <v>81</v>
      </c>
      <c r="K3418">
        <v>81</v>
      </c>
      <c r="L3418">
        <v>32.9</v>
      </c>
      <c r="M3418">
        <v>0.86070559610705588</v>
      </c>
      <c r="N3418">
        <v>5.0171999999999999</v>
      </c>
      <c r="O3418">
        <v>5.1155999999999997</v>
      </c>
      <c r="P3418">
        <v>0.28699999999999998</v>
      </c>
      <c r="Q3418">
        <v>0.23400000000000001</v>
      </c>
      <c r="R3418">
        <v>4.9821</v>
      </c>
      <c r="S3418">
        <v>2.8000000000000001E-2</v>
      </c>
      <c r="T3418">
        <v>2.3E-2</v>
      </c>
      <c r="U3418">
        <v>2.1999999999999999E-2</v>
      </c>
      <c r="V3418">
        <v>2.1999999999999999E-2</v>
      </c>
      <c r="W3418" t="s">
        <v>148</v>
      </c>
      <c r="X3418" t="s">
        <v>671</v>
      </c>
      <c r="Y3418" t="s">
        <v>89</v>
      </c>
      <c r="Z3418" t="s">
        <v>207</v>
      </c>
    </row>
    <row r="3419" spans="1:26" x14ac:dyDescent="0.25">
      <c r="A3419" s="147">
        <v>2279</v>
      </c>
      <c r="B3419" s="25">
        <v>42986</v>
      </c>
      <c r="C3419" t="s">
        <v>603</v>
      </c>
      <c r="D3419">
        <v>71</v>
      </c>
      <c r="E3419">
        <v>73</v>
      </c>
      <c r="F3419" t="s">
        <v>187</v>
      </c>
      <c r="G3419">
        <v>916148</v>
      </c>
      <c r="H3419">
        <v>13160</v>
      </c>
      <c r="I3419">
        <v>35</v>
      </c>
      <c r="J3419">
        <v>81.5</v>
      </c>
      <c r="K3419">
        <v>81.5</v>
      </c>
      <c r="L3419">
        <v>33.1</v>
      </c>
      <c r="M3419">
        <v>0.85965978128797083</v>
      </c>
      <c r="N3419">
        <v>5.1289999999999996</v>
      </c>
      <c r="O3419">
        <v>5.0132000000000003</v>
      </c>
      <c r="P3419">
        <v>0.27200000000000002</v>
      </c>
      <c r="Q3419">
        <v>0.221</v>
      </c>
      <c r="R3419">
        <v>4.9821</v>
      </c>
      <c r="S3419">
        <v>2.5999999999999999E-2</v>
      </c>
      <c r="T3419">
        <v>2.1999999999999999E-2</v>
      </c>
      <c r="U3419">
        <v>2.1000000000000001E-2</v>
      </c>
      <c r="V3419">
        <v>2.1000000000000001E-2</v>
      </c>
      <c r="W3419" t="s">
        <v>148</v>
      </c>
      <c r="X3419" t="s">
        <v>671</v>
      </c>
      <c r="Y3419" t="s">
        <v>89</v>
      </c>
      <c r="Z3419" t="s">
        <v>207</v>
      </c>
    </row>
    <row r="3420" spans="1:26" x14ac:dyDescent="0.25">
      <c r="A3420" s="147">
        <v>2278</v>
      </c>
      <c r="B3420" s="25">
        <v>42986</v>
      </c>
      <c r="C3420" t="s">
        <v>679</v>
      </c>
      <c r="D3420">
        <v>71.8</v>
      </c>
      <c r="E3420">
        <v>74</v>
      </c>
      <c r="F3420" t="s">
        <v>193</v>
      </c>
      <c r="G3420">
        <v>625212</v>
      </c>
      <c r="H3420">
        <v>13160</v>
      </c>
      <c r="I3420">
        <v>19.899999999999999</v>
      </c>
      <c r="J3420">
        <v>90.5</v>
      </c>
      <c r="K3420">
        <v>90.5</v>
      </c>
      <c r="L3420">
        <v>18.2</v>
      </c>
      <c r="M3420">
        <v>0.9452237808951236</v>
      </c>
      <c r="N3420">
        <v>5.1391999999999998</v>
      </c>
      <c r="O3420">
        <v>5.1124000000000001</v>
      </c>
      <c r="P3420">
        <v>0.78400000000000003</v>
      </c>
      <c r="Q3420">
        <v>0.75800000000000001</v>
      </c>
      <c r="R3420">
        <v>4.9821</v>
      </c>
      <c r="S3420">
        <v>7.5999999999999998E-2</v>
      </c>
      <c r="T3420">
        <v>7.3999999999999996E-2</v>
      </c>
      <c r="U3420">
        <v>7.0999999999999994E-2</v>
      </c>
      <c r="V3420">
        <v>7.0999999999999994E-2</v>
      </c>
      <c r="W3420" t="s">
        <v>677</v>
      </c>
      <c r="X3420" t="s">
        <v>671</v>
      </c>
      <c r="Y3420" t="s">
        <v>89</v>
      </c>
      <c r="Z3420" t="s">
        <v>198</v>
      </c>
    </row>
    <row r="3421" spans="1:26" x14ac:dyDescent="0.25">
      <c r="A3421" s="147">
        <v>2277</v>
      </c>
      <c r="B3421" s="25">
        <v>42986</v>
      </c>
      <c r="C3421" t="s">
        <v>605</v>
      </c>
      <c r="D3421">
        <v>71.2</v>
      </c>
      <c r="E3421">
        <v>72</v>
      </c>
      <c r="F3421" t="s">
        <v>187</v>
      </c>
      <c r="G3421">
        <v>916148</v>
      </c>
      <c r="H3421">
        <v>13160</v>
      </c>
      <c r="I3421">
        <v>34.799999999999997</v>
      </c>
      <c r="J3421">
        <v>83.5</v>
      </c>
      <c r="K3421">
        <v>83.5</v>
      </c>
      <c r="L3421">
        <v>32.700000000000003</v>
      </c>
      <c r="M3421">
        <v>0.86175395858708903</v>
      </c>
      <c r="N3421">
        <v>5.0128000000000004</v>
      </c>
      <c r="O3421">
        <v>4.9814999999999996</v>
      </c>
      <c r="P3421">
        <v>0.45200000000000001</v>
      </c>
      <c r="Q3421">
        <v>0.42599999999999999</v>
      </c>
      <c r="R3421">
        <v>4.9821</v>
      </c>
      <c r="S3421">
        <v>4.4999999999999998E-2</v>
      </c>
      <c r="T3421">
        <v>4.2999999999999997E-2</v>
      </c>
      <c r="U3421">
        <v>3.7999999999999999E-2</v>
      </c>
      <c r="V3421">
        <v>3.7999999999999999E-2</v>
      </c>
      <c r="W3421" t="s">
        <v>677</v>
      </c>
      <c r="X3421" t="s">
        <v>671</v>
      </c>
      <c r="Y3421" t="s">
        <v>89</v>
      </c>
      <c r="Z3421" t="s">
        <v>207</v>
      </c>
    </row>
    <row r="3422" spans="1:26" x14ac:dyDescent="0.25">
      <c r="A3422" s="147">
        <v>2276</v>
      </c>
      <c r="B3422" s="25">
        <v>42986</v>
      </c>
      <c r="C3422" t="s">
        <v>620</v>
      </c>
      <c r="D3422">
        <v>71.400000000000006</v>
      </c>
      <c r="E3422">
        <v>74</v>
      </c>
      <c r="F3422" t="s">
        <v>193</v>
      </c>
      <c r="G3422">
        <v>625212</v>
      </c>
      <c r="H3422">
        <v>13160</v>
      </c>
      <c r="I3422">
        <v>20.7</v>
      </c>
      <c r="J3422">
        <v>86</v>
      </c>
      <c r="K3422">
        <v>86</v>
      </c>
      <c r="L3422">
        <v>19.2</v>
      </c>
      <c r="M3422">
        <v>0.93895155938951569</v>
      </c>
      <c r="N3422">
        <v>5.0682</v>
      </c>
      <c r="O3422">
        <v>5.0111999999999997</v>
      </c>
      <c r="P3422">
        <v>0.77200000000000002</v>
      </c>
      <c r="Q3422">
        <v>0.73</v>
      </c>
      <c r="R3422">
        <v>4.9821</v>
      </c>
      <c r="S3422">
        <v>7.5999999999999998E-2</v>
      </c>
      <c r="T3422">
        <v>7.2999999999999995E-2</v>
      </c>
      <c r="U3422">
        <v>7.0000000000000007E-2</v>
      </c>
      <c r="V3422">
        <v>7.0000000000000007E-2</v>
      </c>
      <c r="W3422" t="s">
        <v>677</v>
      </c>
      <c r="X3422" t="s">
        <v>671</v>
      </c>
      <c r="Y3422" t="s">
        <v>89</v>
      </c>
      <c r="Z3422" t="s">
        <v>198</v>
      </c>
    </row>
    <row r="3423" spans="1:26" x14ac:dyDescent="0.25">
      <c r="A3423" s="147">
        <v>2275</v>
      </c>
      <c r="B3423" s="25">
        <v>42986</v>
      </c>
      <c r="C3423" t="s">
        <v>260</v>
      </c>
      <c r="D3423">
        <v>71.3</v>
      </c>
      <c r="E3423">
        <v>73</v>
      </c>
      <c r="F3423" t="s">
        <v>187</v>
      </c>
      <c r="G3423">
        <v>916148</v>
      </c>
      <c r="H3423">
        <v>13160</v>
      </c>
      <c r="I3423">
        <v>34.5</v>
      </c>
      <c r="J3423">
        <v>80.5</v>
      </c>
      <c r="K3423">
        <v>80.5</v>
      </c>
      <c r="L3423">
        <v>32.700000000000003</v>
      </c>
      <c r="M3423">
        <v>0.86175395858708903</v>
      </c>
      <c r="N3423">
        <v>5.1215999999999999</v>
      </c>
      <c r="O3423">
        <v>4.9358000000000004</v>
      </c>
      <c r="P3423">
        <v>0.26700000000000002</v>
      </c>
      <c r="Q3423">
        <v>0.19500000000000001</v>
      </c>
      <c r="R3423">
        <v>4.9821</v>
      </c>
      <c r="S3423">
        <v>2.5999999999999999E-2</v>
      </c>
      <c r="T3423">
        <v>0.02</v>
      </c>
      <c r="U3423">
        <v>0.02</v>
      </c>
      <c r="V3423">
        <v>0.02</v>
      </c>
      <c r="W3423" t="s">
        <v>148</v>
      </c>
      <c r="X3423" t="s">
        <v>671</v>
      </c>
      <c r="Y3423" t="s">
        <v>89</v>
      </c>
      <c r="Z3423" t="s">
        <v>207</v>
      </c>
    </row>
    <row r="3424" spans="1:26" x14ac:dyDescent="0.25">
      <c r="A3424" s="147">
        <v>2274</v>
      </c>
      <c r="B3424" s="25">
        <v>42986</v>
      </c>
      <c r="C3424" t="s">
        <v>229</v>
      </c>
      <c r="D3424">
        <v>71.7</v>
      </c>
      <c r="E3424">
        <v>74</v>
      </c>
      <c r="F3424" t="s">
        <v>193</v>
      </c>
      <c r="G3424">
        <v>625212</v>
      </c>
      <c r="H3424">
        <v>13160</v>
      </c>
      <c r="I3424">
        <v>20.6</v>
      </c>
      <c r="J3424">
        <v>90</v>
      </c>
      <c r="K3424">
        <v>90</v>
      </c>
      <c r="L3424">
        <v>18.899999999999999</v>
      </c>
      <c r="M3424">
        <v>0.94082446808510634</v>
      </c>
      <c r="N3424">
        <v>5.0231000000000003</v>
      </c>
      <c r="O3424">
        <v>4.9966999999999997</v>
      </c>
      <c r="P3424">
        <v>0.66700000000000004</v>
      </c>
      <c r="Q3424">
        <v>0.60499999999999998</v>
      </c>
      <c r="R3424">
        <v>4.9821</v>
      </c>
      <c r="S3424">
        <v>6.6000000000000003E-2</v>
      </c>
      <c r="T3424">
        <v>0.06</v>
      </c>
      <c r="U3424">
        <v>5.8999999999999997E-2</v>
      </c>
      <c r="V3424">
        <v>5.8999999999999997E-2</v>
      </c>
      <c r="W3424" t="s">
        <v>148</v>
      </c>
      <c r="X3424" t="s">
        <v>671</v>
      </c>
      <c r="Y3424" t="s">
        <v>89</v>
      </c>
      <c r="Z3424" t="s">
        <v>198</v>
      </c>
    </row>
    <row r="3425" spans="1:26" x14ac:dyDescent="0.25">
      <c r="A3425" s="147">
        <v>2273</v>
      </c>
      <c r="B3425" s="25">
        <v>42986</v>
      </c>
      <c r="C3425" t="s">
        <v>678</v>
      </c>
      <c r="D3425">
        <v>71.5</v>
      </c>
      <c r="E3425">
        <v>73</v>
      </c>
      <c r="F3425" t="s">
        <v>187</v>
      </c>
      <c r="G3425">
        <v>916148</v>
      </c>
      <c r="H3425">
        <v>13160</v>
      </c>
      <c r="I3425">
        <v>34.799999999999997</v>
      </c>
      <c r="J3425">
        <v>83</v>
      </c>
      <c r="K3425">
        <v>83</v>
      </c>
      <c r="L3425">
        <v>32.799999999999997</v>
      </c>
      <c r="M3425">
        <v>0.86122945830797315</v>
      </c>
      <c r="N3425">
        <v>5.1284000000000001</v>
      </c>
      <c r="O3425">
        <v>4.8935000000000004</v>
      </c>
      <c r="P3425">
        <v>0.312</v>
      </c>
      <c r="Q3425">
        <v>0.253</v>
      </c>
      <c r="R3425">
        <v>4.9821</v>
      </c>
      <c r="S3425">
        <v>0.03</v>
      </c>
      <c r="T3425">
        <v>2.5999999999999999E-2</v>
      </c>
      <c r="U3425">
        <v>2.4E-2</v>
      </c>
      <c r="V3425">
        <v>2.4E-2</v>
      </c>
      <c r="W3425" t="s">
        <v>677</v>
      </c>
      <c r="X3425" t="s">
        <v>671</v>
      </c>
      <c r="Y3425" t="s">
        <v>89</v>
      </c>
      <c r="Z3425" t="s">
        <v>207</v>
      </c>
    </row>
    <row r="3426" spans="1:26" x14ac:dyDescent="0.25">
      <c r="A3426" s="147">
        <v>2272</v>
      </c>
      <c r="B3426" s="25">
        <v>42986</v>
      </c>
      <c r="C3426" t="s">
        <v>513</v>
      </c>
      <c r="D3426">
        <v>71.3</v>
      </c>
      <c r="E3426">
        <v>72</v>
      </c>
      <c r="F3426" t="s">
        <v>193</v>
      </c>
      <c r="G3426">
        <v>625212</v>
      </c>
      <c r="H3426">
        <v>13160</v>
      </c>
      <c r="I3426">
        <v>20.3</v>
      </c>
      <c r="J3426">
        <v>87.5</v>
      </c>
      <c r="K3426">
        <v>87.5</v>
      </c>
      <c r="L3426">
        <v>18.7</v>
      </c>
      <c r="M3426">
        <v>0.94207723035952073</v>
      </c>
      <c r="N3426">
        <v>5.0122999999999998</v>
      </c>
      <c r="O3426">
        <v>4.9810999999999996</v>
      </c>
      <c r="P3426">
        <v>0.65300000000000002</v>
      </c>
      <c r="Q3426">
        <v>0.53400000000000003</v>
      </c>
      <c r="R3426">
        <v>4.9821</v>
      </c>
      <c r="S3426">
        <v>6.5000000000000002E-2</v>
      </c>
      <c r="T3426">
        <v>5.2999999999999999E-2</v>
      </c>
      <c r="U3426">
        <v>5.6000000000000001E-2</v>
      </c>
      <c r="V3426">
        <v>5.6000000000000001E-2</v>
      </c>
      <c r="W3426" t="s">
        <v>148</v>
      </c>
      <c r="X3426" t="s">
        <v>671</v>
      </c>
      <c r="Y3426" t="s">
        <v>89</v>
      </c>
      <c r="Z3426" t="s">
        <v>198</v>
      </c>
    </row>
    <row r="3427" spans="1:26" x14ac:dyDescent="0.25">
      <c r="A3427" s="147">
        <v>2271</v>
      </c>
      <c r="B3427" s="25">
        <v>42985</v>
      </c>
      <c r="C3427" t="s">
        <v>543</v>
      </c>
      <c r="D3427">
        <v>71.3</v>
      </c>
      <c r="E3427">
        <v>74</v>
      </c>
      <c r="F3427" t="s">
        <v>187</v>
      </c>
      <c r="G3427">
        <v>916148</v>
      </c>
      <c r="H3427">
        <v>13160</v>
      </c>
      <c r="I3427">
        <v>34.700000000000003</v>
      </c>
      <c r="J3427">
        <v>77</v>
      </c>
      <c r="K3427">
        <v>77</v>
      </c>
      <c r="L3427">
        <v>33.200000000000003</v>
      </c>
      <c r="M3427">
        <v>0.85913782635094116</v>
      </c>
      <c r="N3427">
        <v>5.0209999999999999</v>
      </c>
      <c r="O3427">
        <v>4.9763000000000002</v>
      </c>
      <c r="P3427">
        <v>0.40100000000000002</v>
      </c>
      <c r="Q3427">
        <v>0.35599999999999998</v>
      </c>
      <c r="R3427">
        <v>5.0004999999999997</v>
      </c>
      <c r="S3427">
        <v>0.04</v>
      </c>
      <c r="T3427">
        <v>3.5999999999999997E-2</v>
      </c>
      <c r="U3427">
        <v>3.3000000000000002E-2</v>
      </c>
      <c r="V3427">
        <v>3.3000000000000002E-2</v>
      </c>
      <c r="W3427" t="s">
        <v>148</v>
      </c>
      <c r="X3427" t="s">
        <v>671</v>
      </c>
      <c r="Y3427" t="s">
        <v>89</v>
      </c>
      <c r="Z3427" t="s">
        <v>207</v>
      </c>
    </row>
    <row r="3428" spans="1:26" x14ac:dyDescent="0.25">
      <c r="A3428" s="147">
        <v>2270</v>
      </c>
      <c r="B3428" s="25">
        <v>42985</v>
      </c>
      <c r="C3428" t="s">
        <v>268</v>
      </c>
      <c r="D3428">
        <v>71.5</v>
      </c>
      <c r="E3428">
        <v>73</v>
      </c>
      <c r="F3428" t="s">
        <v>187</v>
      </c>
      <c r="G3428">
        <v>916148</v>
      </c>
      <c r="H3428">
        <v>13160</v>
      </c>
      <c r="I3428">
        <v>34.299999999999997</v>
      </c>
      <c r="J3428">
        <v>76</v>
      </c>
      <c r="K3428">
        <v>76</v>
      </c>
      <c r="L3428">
        <v>32.9</v>
      </c>
      <c r="M3428">
        <v>0.86070559610705588</v>
      </c>
      <c r="N3428">
        <v>5.0122</v>
      </c>
      <c r="O3428">
        <v>4.9909999999999997</v>
      </c>
      <c r="P3428">
        <v>0.378</v>
      </c>
      <c r="Q3428">
        <v>0.32100000000000001</v>
      </c>
      <c r="R3428">
        <v>5.0004999999999997</v>
      </c>
      <c r="S3428">
        <v>3.7999999999999999E-2</v>
      </c>
      <c r="T3428">
        <v>3.2000000000000001E-2</v>
      </c>
      <c r="U3428">
        <v>0.03</v>
      </c>
      <c r="V3428">
        <v>0.03</v>
      </c>
      <c r="W3428" t="s">
        <v>677</v>
      </c>
      <c r="X3428" t="s">
        <v>671</v>
      </c>
      <c r="Y3428" t="s">
        <v>89</v>
      </c>
      <c r="Z3428" t="s">
        <v>207</v>
      </c>
    </row>
    <row r="3429" spans="1:26" x14ac:dyDescent="0.25">
      <c r="A3429" s="147">
        <v>2269</v>
      </c>
      <c r="B3429" s="25">
        <v>42985</v>
      </c>
      <c r="C3429" t="s">
        <v>676</v>
      </c>
      <c r="D3429" t="s">
        <v>675</v>
      </c>
      <c r="E3429">
        <v>74</v>
      </c>
      <c r="F3429" t="s">
        <v>193</v>
      </c>
      <c r="G3429">
        <v>625212</v>
      </c>
      <c r="H3429">
        <v>13160</v>
      </c>
      <c r="I3429">
        <v>20.3</v>
      </c>
      <c r="J3429">
        <v>88</v>
      </c>
      <c r="K3429">
        <v>88</v>
      </c>
      <c r="L3429">
        <v>18.7</v>
      </c>
      <c r="M3429">
        <v>0.94207723035952073</v>
      </c>
      <c r="N3429">
        <v>5.1821000000000002</v>
      </c>
      <c r="O3429">
        <v>5.0911</v>
      </c>
      <c r="P3429">
        <v>0.82099999999999995</v>
      </c>
      <c r="Q3429">
        <v>0.81200000000000006</v>
      </c>
      <c r="R3429">
        <v>5.0004999999999997</v>
      </c>
      <c r="S3429">
        <v>7.9000000000000001E-2</v>
      </c>
      <c r="T3429">
        <v>0.08</v>
      </c>
      <c r="U3429">
        <v>7.4999999999999997E-2</v>
      </c>
      <c r="V3429">
        <v>7.4999999999999997E-2</v>
      </c>
      <c r="W3429" t="s">
        <v>148</v>
      </c>
      <c r="X3429" t="s">
        <v>671</v>
      </c>
      <c r="Y3429" t="s">
        <v>89</v>
      </c>
      <c r="Z3429" t="s">
        <v>198</v>
      </c>
    </row>
    <row r="3430" spans="1:26" x14ac:dyDescent="0.25">
      <c r="A3430" s="147">
        <v>2268</v>
      </c>
      <c r="B3430" s="25">
        <v>42985</v>
      </c>
      <c r="C3430" t="s">
        <v>674</v>
      </c>
      <c r="D3430">
        <v>71.7</v>
      </c>
      <c r="E3430">
        <v>74</v>
      </c>
      <c r="F3430" t="s">
        <v>193</v>
      </c>
      <c r="G3430">
        <v>625212</v>
      </c>
      <c r="H3430">
        <v>13160</v>
      </c>
      <c r="I3430">
        <v>20.5</v>
      </c>
      <c r="J3430">
        <v>88</v>
      </c>
      <c r="K3430">
        <v>88</v>
      </c>
      <c r="L3430">
        <v>18.899999999999999</v>
      </c>
      <c r="M3430">
        <v>0.94082446808510634</v>
      </c>
      <c r="N3430">
        <v>5.0811000000000002</v>
      </c>
      <c r="O3430">
        <v>5.0376000000000003</v>
      </c>
      <c r="P3430">
        <v>0.76100000000000001</v>
      </c>
      <c r="Q3430">
        <v>0.67300000000000004</v>
      </c>
      <c r="R3430">
        <v>5.0004999999999997</v>
      </c>
      <c r="S3430">
        <v>7.4999999999999997E-2</v>
      </c>
      <c r="T3430">
        <v>6.7000000000000004E-2</v>
      </c>
      <c r="U3430">
        <v>6.7000000000000004E-2</v>
      </c>
      <c r="V3430">
        <v>6.7000000000000004E-2</v>
      </c>
      <c r="W3430" t="s">
        <v>148</v>
      </c>
      <c r="X3430" t="s">
        <v>671</v>
      </c>
      <c r="Y3430" t="s">
        <v>89</v>
      </c>
      <c r="Z3430" t="s">
        <v>198</v>
      </c>
    </row>
    <row r="3431" spans="1:26" x14ac:dyDescent="0.25">
      <c r="A3431" s="147">
        <v>2267</v>
      </c>
      <c r="B3431" s="25">
        <v>42985</v>
      </c>
      <c r="C3431" t="s">
        <v>673</v>
      </c>
      <c r="D3431">
        <v>71.599999999999994</v>
      </c>
      <c r="E3431">
        <v>72</v>
      </c>
      <c r="F3431" t="s">
        <v>193</v>
      </c>
      <c r="G3431">
        <v>625212</v>
      </c>
      <c r="H3431">
        <v>13160</v>
      </c>
      <c r="I3431">
        <v>20.6</v>
      </c>
      <c r="J3431">
        <v>84</v>
      </c>
      <c r="K3431">
        <v>84</v>
      </c>
      <c r="L3431">
        <v>19.2</v>
      </c>
      <c r="M3431">
        <v>0.93895155938951569</v>
      </c>
      <c r="N3431">
        <v>5.0815999999999999</v>
      </c>
      <c r="O3431">
        <v>4.9318999999999997</v>
      </c>
      <c r="P3431">
        <v>0.92100000000000004</v>
      </c>
      <c r="Q3431">
        <v>0.91100000000000003</v>
      </c>
      <c r="R3431">
        <v>5.0004999999999997</v>
      </c>
      <c r="S3431">
        <v>9.0999999999999998E-2</v>
      </c>
      <c r="T3431">
        <v>9.1999999999999998E-2</v>
      </c>
      <c r="U3431">
        <v>8.5999999999999993E-2</v>
      </c>
      <c r="V3431">
        <v>8.5999999999999993E-2</v>
      </c>
      <c r="W3431" t="s">
        <v>148</v>
      </c>
      <c r="X3431" t="s">
        <v>671</v>
      </c>
      <c r="Y3431" t="s">
        <v>89</v>
      </c>
      <c r="Z3431" t="s">
        <v>198</v>
      </c>
    </row>
    <row r="3432" spans="1:26" x14ac:dyDescent="0.25">
      <c r="A3432" s="147">
        <v>2266</v>
      </c>
      <c r="B3432" s="25">
        <v>42985</v>
      </c>
      <c r="C3432" t="s">
        <v>672</v>
      </c>
      <c r="D3432">
        <v>71.7</v>
      </c>
      <c r="E3432">
        <v>73</v>
      </c>
      <c r="F3432" t="s">
        <v>193</v>
      </c>
      <c r="G3432">
        <v>625212</v>
      </c>
      <c r="H3432">
        <v>13160</v>
      </c>
      <c r="I3432">
        <v>20.5</v>
      </c>
      <c r="J3432">
        <v>84.5</v>
      </c>
      <c r="K3432">
        <v>84.5</v>
      </c>
      <c r="L3432">
        <v>19.100000000000001</v>
      </c>
      <c r="M3432">
        <v>0.93957503320053126</v>
      </c>
      <c r="N3432">
        <v>5.0231000000000003</v>
      </c>
      <c r="O3432">
        <v>4.9865000000000004</v>
      </c>
      <c r="P3432">
        <v>0.97</v>
      </c>
      <c r="Q3432">
        <v>0.95</v>
      </c>
      <c r="R3432">
        <v>5.0004999999999997</v>
      </c>
      <c r="S3432">
        <v>9.7000000000000003E-2</v>
      </c>
      <c r="T3432">
        <v>9.5000000000000001E-2</v>
      </c>
      <c r="U3432">
        <v>0.09</v>
      </c>
      <c r="V3432">
        <v>0.09</v>
      </c>
      <c r="W3432" t="s">
        <v>148</v>
      </c>
      <c r="X3432" t="s">
        <v>671</v>
      </c>
      <c r="Y3432" t="s">
        <v>89</v>
      </c>
      <c r="Z3432" t="s">
        <v>198</v>
      </c>
    </row>
    <row r="3433" spans="1:26" x14ac:dyDescent="0.25">
      <c r="A3433" s="147">
        <v>2265</v>
      </c>
      <c r="B3433" s="25">
        <v>42985</v>
      </c>
      <c r="C3433" t="s">
        <v>262</v>
      </c>
      <c r="D3433">
        <v>71.599999999999994</v>
      </c>
      <c r="E3433">
        <v>73</v>
      </c>
      <c r="F3433" t="s">
        <v>187</v>
      </c>
      <c r="G3433">
        <v>916148</v>
      </c>
      <c r="H3433">
        <v>13160</v>
      </c>
      <c r="I3433">
        <v>34.6</v>
      </c>
      <c r="J3433">
        <v>82</v>
      </c>
      <c r="K3433">
        <v>82</v>
      </c>
      <c r="L3433">
        <v>32.700000000000003</v>
      </c>
      <c r="M3433">
        <v>0.86175395858708903</v>
      </c>
      <c r="N3433">
        <v>5.1101999999999999</v>
      </c>
      <c r="O3433">
        <v>4.9903000000000004</v>
      </c>
      <c r="P3433">
        <v>0.314</v>
      </c>
      <c r="Q3433">
        <v>0.3</v>
      </c>
      <c r="R3433">
        <v>5.0004999999999997</v>
      </c>
      <c r="S3433">
        <v>3.1E-2</v>
      </c>
      <c r="T3433">
        <v>0.03</v>
      </c>
      <c r="U3433">
        <v>2.5999999999999999E-2</v>
      </c>
      <c r="V3433">
        <v>2.5999999999999999E-2</v>
      </c>
      <c r="W3433" t="s">
        <v>148</v>
      </c>
      <c r="X3433" t="s">
        <v>671</v>
      </c>
      <c r="Y3433" t="s">
        <v>89</v>
      </c>
      <c r="Z3433" t="s">
        <v>207</v>
      </c>
    </row>
    <row r="3434" spans="1:26" x14ac:dyDescent="0.25">
      <c r="A3434" s="147">
        <v>2264</v>
      </c>
      <c r="B3434" s="25">
        <v>42985</v>
      </c>
      <c r="C3434" t="s">
        <v>413</v>
      </c>
      <c r="D3434">
        <v>71.599999999999994</v>
      </c>
      <c r="E3434">
        <v>73</v>
      </c>
      <c r="F3434" t="s">
        <v>193</v>
      </c>
      <c r="G3434">
        <v>625212</v>
      </c>
      <c r="H3434">
        <v>13160</v>
      </c>
      <c r="I3434">
        <v>20.399999999999999</v>
      </c>
      <c r="J3434">
        <v>85</v>
      </c>
      <c r="K3434">
        <v>85</v>
      </c>
      <c r="L3434">
        <v>19</v>
      </c>
      <c r="M3434">
        <v>0.94019933554817281</v>
      </c>
      <c r="N3434">
        <v>5.0122999999999998</v>
      </c>
      <c r="O3434">
        <v>4.9870000000000001</v>
      </c>
      <c r="P3434">
        <v>0.92400000000000004</v>
      </c>
      <c r="Q3434">
        <v>0.92300000000000004</v>
      </c>
      <c r="R3434">
        <v>5.0004999999999997</v>
      </c>
      <c r="S3434">
        <v>9.1999999999999998E-2</v>
      </c>
      <c r="T3434">
        <v>9.2999999999999999E-2</v>
      </c>
      <c r="U3434">
        <v>8.6999999999999994E-2</v>
      </c>
      <c r="V3434">
        <v>8.6999999999999994E-2</v>
      </c>
      <c r="W3434" t="s">
        <v>148</v>
      </c>
      <c r="X3434" t="s">
        <v>671</v>
      </c>
      <c r="Y3434" t="s">
        <v>89</v>
      </c>
      <c r="Z3434" t="s">
        <v>198</v>
      </c>
    </row>
    <row r="3435" spans="1:26" x14ac:dyDescent="0.25">
      <c r="A3435" s="147">
        <v>2263</v>
      </c>
      <c r="B3435" s="25">
        <v>42984</v>
      </c>
      <c r="C3435" t="s">
        <v>215</v>
      </c>
      <c r="D3435">
        <v>70</v>
      </c>
      <c r="E3435">
        <v>50</v>
      </c>
      <c r="F3435" t="s">
        <v>187</v>
      </c>
      <c r="G3435">
        <v>916148</v>
      </c>
      <c r="H3435">
        <v>13160</v>
      </c>
      <c r="I3435">
        <v>35.6</v>
      </c>
      <c r="J3435">
        <v>84</v>
      </c>
      <c r="K3435">
        <v>84</v>
      </c>
      <c r="L3435">
        <v>33.5</v>
      </c>
      <c r="M3435">
        <v>0.85757575757575755</v>
      </c>
      <c r="N3435">
        <v>4.9800000000000004</v>
      </c>
      <c r="O3435">
        <v>4.6631999999999998</v>
      </c>
      <c r="P3435">
        <v>0.33700000000000002</v>
      </c>
      <c r="Q3435">
        <v>0.253</v>
      </c>
      <c r="R3435">
        <v>5.0305999999999997</v>
      </c>
      <c r="S3435">
        <v>3.4000000000000002E-2</v>
      </c>
      <c r="T3435">
        <v>2.7E-2</v>
      </c>
      <c r="U3435">
        <v>2.5999999999999999E-2</v>
      </c>
      <c r="V3435">
        <v>2.5999999999999999E-2</v>
      </c>
      <c r="W3435">
        <v>0</v>
      </c>
      <c r="X3435" t="s">
        <v>188</v>
      </c>
      <c r="Y3435" t="s">
        <v>89</v>
      </c>
      <c r="Z3435" t="s">
        <v>207</v>
      </c>
    </row>
    <row r="3436" spans="1:26" x14ac:dyDescent="0.25">
      <c r="A3436" s="147">
        <v>2263</v>
      </c>
      <c r="B3436" s="25">
        <v>42984</v>
      </c>
      <c r="C3436" t="s">
        <v>670</v>
      </c>
      <c r="D3436">
        <v>70</v>
      </c>
      <c r="E3436">
        <v>50</v>
      </c>
      <c r="F3436" t="s">
        <v>187</v>
      </c>
      <c r="G3436">
        <v>916148</v>
      </c>
      <c r="H3436">
        <v>13160</v>
      </c>
      <c r="I3436">
        <v>35.4</v>
      </c>
      <c r="J3436">
        <v>82</v>
      </c>
      <c r="K3436">
        <v>82</v>
      </c>
      <c r="L3436">
        <v>33.4</v>
      </c>
      <c r="M3436">
        <v>0.85809581564584592</v>
      </c>
      <c r="N3436">
        <v>4.0182000000000002</v>
      </c>
      <c r="O3436">
        <v>4.7739000000000003</v>
      </c>
      <c r="P3436">
        <v>0.247</v>
      </c>
      <c r="Q3436">
        <v>0.20699999999999999</v>
      </c>
      <c r="R3436">
        <v>5.0305999999999997</v>
      </c>
      <c r="S3436">
        <v>3.1E-2</v>
      </c>
      <c r="T3436">
        <v>2.1999999999999999E-2</v>
      </c>
      <c r="U3436">
        <v>2.3E-2</v>
      </c>
      <c r="V3436">
        <v>2.3E-2</v>
      </c>
      <c r="W3436">
        <v>0</v>
      </c>
      <c r="X3436" t="s">
        <v>188</v>
      </c>
      <c r="Y3436" t="s">
        <v>89</v>
      </c>
      <c r="Z3436" t="s">
        <v>207</v>
      </c>
    </row>
    <row r="3437" spans="1:26" x14ac:dyDescent="0.25">
      <c r="A3437" s="147">
        <v>2261</v>
      </c>
      <c r="B3437" s="25">
        <v>42984</v>
      </c>
      <c r="C3437" t="s">
        <v>669</v>
      </c>
      <c r="D3437">
        <v>70</v>
      </c>
      <c r="E3437">
        <v>50</v>
      </c>
      <c r="F3437" t="s">
        <v>187</v>
      </c>
      <c r="G3437">
        <v>916148</v>
      </c>
      <c r="H3437">
        <v>13160</v>
      </c>
      <c r="I3437">
        <v>35.4</v>
      </c>
      <c r="J3437">
        <v>83</v>
      </c>
      <c r="K3437">
        <v>83</v>
      </c>
      <c r="L3437">
        <v>33.299999999999997</v>
      </c>
      <c r="M3437">
        <v>0.85861650485436891</v>
      </c>
      <c r="N3437">
        <v>4.8799000000000001</v>
      </c>
      <c r="O3437">
        <v>4.9302000000000001</v>
      </c>
      <c r="P3437">
        <v>0.26900000000000002</v>
      </c>
      <c r="Q3437">
        <v>0.374</v>
      </c>
      <c r="R3437">
        <v>5.0305999999999997</v>
      </c>
      <c r="S3437">
        <v>2.8000000000000001E-2</v>
      </c>
      <c r="T3437">
        <v>3.7999999999999999E-2</v>
      </c>
      <c r="U3437">
        <v>2.8000000000000001E-2</v>
      </c>
      <c r="V3437">
        <v>2.8000000000000001E-2</v>
      </c>
      <c r="W3437">
        <v>0</v>
      </c>
      <c r="X3437" t="s">
        <v>188</v>
      </c>
      <c r="Y3437" t="s">
        <v>89</v>
      </c>
      <c r="Z3437" t="s">
        <v>207</v>
      </c>
    </row>
    <row r="3438" spans="1:26" x14ac:dyDescent="0.25">
      <c r="A3438" s="147">
        <v>2260</v>
      </c>
      <c r="B3438" s="25">
        <v>42984</v>
      </c>
      <c r="C3438" t="s">
        <v>279</v>
      </c>
      <c r="D3438">
        <v>70</v>
      </c>
      <c r="E3438">
        <v>50</v>
      </c>
      <c r="F3438" t="s">
        <v>187</v>
      </c>
      <c r="G3438">
        <v>916148</v>
      </c>
      <c r="H3438">
        <v>13160</v>
      </c>
      <c r="I3438">
        <v>35.4</v>
      </c>
      <c r="J3438">
        <v>84</v>
      </c>
      <c r="K3438">
        <v>84</v>
      </c>
      <c r="L3438">
        <v>33.299999999999997</v>
      </c>
      <c r="M3438">
        <v>0.85861650485436891</v>
      </c>
      <c r="N3438">
        <v>4.6836000000000002</v>
      </c>
      <c r="O3438">
        <v>4.7454999999999998</v>
      </c>
      <c r="P3438">
        <v>0.216</v>
      </c>
      <c r="Q3438">
        <v>0.30099999999999999</v>
      </c>
      <c r="R3438">
        <v>5.0305999999999997</v>
      </c>
      <c r="S3438">
        <v>2.3E-2</v>
      </c>
      <c r="T3438">
        <v>3.2000000000000001E-2</v>
      </c>
      <c r="U3438">
        <v>2.4E-2</v>
      </c>
      <c r="V3438">
        <v>2.4E-2</v>
      </c>
      <c r="W3438">
        <v>0</v>
      </c>
      <c r="X3438" t="s">
        <v>188</v>
      </c>
      <c r="Y3438" t="s">
        <v>89</v>
      </c>
      <c r="Z3438" t="s">
        <v>207</v>
      </c>
    </row>
    <row r="3439" spans="1:26" x14ac:dyDescent="0.25">
      <c r="A3439" s="147">
        <v>2259</v>
      </c>
      <c r="B3439" s="25">
        <v>42984</v>
      </c>
      <c r="C3439" t="s">
        <v>635</v>
      </c>
      <c r="D3439">
        <v>70</v>
      </c>
      <c r="E3439">
        <v>50</v>
      </c>
      <c r="F3439" t="s">
        <v>187</v>
      </c>
      <c r="G3439">
        <v>916148</v>
      </c>
      <c r="H3439">
        <v>13160</v>
      </c>
      <c r="I3439">
        <v>35.299999999999997</v>
      </c>
      <c r="J3439">
        <v>86</v>
      </c>
      <c r="K3439">
        <v>86</v>
      </c>
      <c r="L3439">
        <v>33</v>
      </c>
      <c r="M3439">
        <v>0.86018237082066873</v>
      </c>
      <c r="N3439">
        <v>4.6638999999999999</v>
      </c>
      <c r="O3439">
        <v>4.2874999999999996</v>
      </c>
      <c r="P3439">
        <v>0.17100000000000001</v>
      </c>
      <c r="Q3439">
        <v>0.219</v>
      </c>
      <c r="R3439">
        <v>5.0305999999999997</v>
      </c>
      <c r="S3439">
        <v>1.7999999999999999E-2</v>
      </c>
      <c r="T3439">
        <v>2.5999999999999999E-2</v>
      </c>
      <c r="U3439">
        <v>1.9E-2</v>
      </c>
      <c r="V3439">
        <v>1.9E-2</v>
      </c>
      <c r="W3439">
        <v>0</v>
      </c>
      <c r="X3439" t="s">
        <v>188</v>
      </c>
      <c r="Y3439" t="s">
        <v>89</v>
      </c>
      <c r="Z3439" t="s">
        <v>207</v>
      </c>
    </row>
    <row r="3440" spans="1:26" x14ac:dyDescent="0.25">
      <c r="A3440" s="147">
        <v>2258</v>
      </c>
      <c r="B3440" s="25">
        <v>42984</v>
      </c>
      <c r="C3440" t="s">
        <v>668</v>
      </c>
      <c r="D3440">
        <v>70</v>
      </c>
      <c r="E3440">
        <v>50</v>
      </c>
      <c r="F3440" t="s">
        <v>193</v>
      </c>
      <c r="G3440">
        <v>625212</v>
      </c>
      <c r="H3440">
        <v>13160</v>
      </c>
      <c r="I3440">
        <v>21</v>
      </c>
      <c r="J3440">
        <v>88</v>
      </c>
      <c r="K3440">
        <v>88</v>
      </c>
      <c r="L3440">
        <v>19</v>
      </c>
      <c r="M3440">
        <v>0.94019933554817281</v>
      </c>
      <c r="N3440">
        <v>4.4116999999999997</v>
      </c>
      <c r="O3440">
        <v>4.9371999999999998</v>
      </c>
      <c r="P3440">
        <v>0.64700000000000002</v>
      </c>
      <c r="Q3440">
        <v>0.59899999999999998</v>
      </c>
      <c r="R3440">
        <v>5.0305999999999997</v>
      </c>
      <c r="S3440">
        <v>7.3999999999999996E-2</v>
      </c>
      <c r="T3440">
        <v>6.0999999999999999E-2</v>
      </c>
      <c r="U3440">
        <v>6.3E-2</v>
      </c>
      <c r="V3440">
        <v>6.3E-2</v>
      </c>
      <c r="W3440">
        <v>0</v>
      </c>
      <c r="X3440" t="s">
        <v>188</v>
      </c>
      <c r="Y3440" t="s">
        <v>89</v>
      </c>
      <c r="Z3440" t="s">
        <v>207</v>
      </c>
    </row>
    <row r="3441" spans="1:26" x14ac:dyDescent="0.25">
      <c r="A3441" s="147">
        <v>2257</v>
      </c>
      <c r="B3441" s="25">
        <v>42984</v>
      </c>
      <c r="C3441" t="s">
        <v>519</v>
      </c>
      <c r="D3441">
        <v>70</v>
      </c>
      <c r="E3441">
        <v>50</v>
      </c>
      <c r="F3441" t="s">
        <v>193</v>
      </c>
      <c r="G3441">
        <v>625212</v>
      </c>
      <c r="H3441">
        <v>13160</v>
      </c>
      <c r="I3441">
        <v>20.9</v>
      </c>
      <c r="J3441">
        <v>87</v>
      </c>
      <c r="K3441">
        <v>87</v>
      </c>
      <c r="L3441">
        <v>19</v>
      </c>
      <c r="M3441">
        <v>0.94019933554817281</v>
      </c>
      <c r="N3441">
        <v>5.117</v>
      </c>
      <c r="O3441">
        <v>4.3689</v>
      </c>
      <c r="P3441">
        <v>0.94099999999999995</v>
      </c>
      <c r="Q3441">
        <v>0.74299999999999999</v>
      </c>
      <c r="R3441">
        <v>5.0305999999999997</v>
      </c>
      <c r="S3441">
        <v>9.2999999999999999E-2</v>
      </c>
      <c r="T3441">
        <v>8.5999999999999993E-2</v>
      </c>
      <c r="U3441">
        <v>8.4000000000000005E-2</v>
      </c>
      <c r="V3441">
        <v>8.4000000000000005E-2</v>
      </c>
      <c r="W3441">
        <v>0</v>
      </c>
      <c r="X3441" t="s">
        <v>188</v>
      </c>
      <c r="Y3441" t="s">
        <v>89</v>
      </c>
      <c r="Z3441" t="s">
        <v>207</v>
      </c>
    </row>
    <row r="3442" spans="1:26" x14ac:dyDescent="0.25">
      <c r="A3442" s="147">
        <v>2256</v>
      </c>
      <c r="B3442" s="25">
        <v>42984</v>
      </c>
      <c r="C3442" t="s">
        <v>232</v>
      </c>
      <c r="D3442">
        <v>70</v>
      </c>
      <c r="E3442">
        <v>50</v>
      </c>
      <c r="F3442" t="s">
        <v>193</v>
      </c>
      <c r="G3442">
        <v>625212</v>
      </c>
      <c r="H3442">
        <v>13160</v>
      </c>
      <c r="I3442">
        <v>21.3</v>
      </c>
      <c r="J3442">
        <v>88</v>
      </c>
      <c r="K3442">
        <v>88</v>
      </c>
      <c r="L3442">
        <v>19.3</v>
      </c>
      <c r="M3442">
        <v>0.93832891246684347</v>
      </c>
      <c r="N3442">
        <v>4.7717000000000001</v>
      </c>
      <c r="O3442">
        <v>4.9638</v>
      </c>
      <c r="P3442">
        <v>0.77100000000000002</v>
      </c>
      <c r="Q3442">
        <v>0.72199999999999998</v>
      </c>
      <c r="R3442">
        <v>5.0305999999999997</v>
      </c>
      <c r="S3442">
        <v>8.1000000000000003E-2</v>
      </c>
      <c r="T3442">
        <v>7.2999999999999995E-2</v>
      </c>
      <c r="U3442">
        <v>7.1999999999999995E-2</v>
      </c>
      <c r="V3442">
        <v>7.1999999999999995E-2</v>
      </c>
      <c r="W3442">
        <v>0</v>
      </c>
      <c r="X3442" t="s">
        <v>188</v>
      </c>
      <c r="Y3442" t="s">
        <v>89</v>
      </c>
      <c r="Z3442" t="s">
        <v>207</v>
      </c>
    </row>
    <row r="3443" spans="1:26" x14ac:dyDescent="0.25">
      <c r="A3443" s="147">
        <v>2255</v>
      </c>
      <c r="B3443" s="25">
        <v>42984</v>
      </c>
      <c r="C3443" t="s">
        <v>667</v>
      </c>
      <c r="D3443">
        <v>70</v>
      </c>
      <c r="E3443">
        <v>50</v>
      </c>
      <c r="F3443" t="s">
        <v>193</v>
      </c>
      <c r="G3443">
        <v>625212</v>
      </c>
      <c r="H3443">
        <v>13160</v>
      </c>
      <c r="I3443">
        <v>21.5</v>
      </c>
      <c r="J3443">
        <v>90</v>
      </c>
      <c r="K3443">
        <v>90</v>
      </c>
      <c r="L3443">
        <v>19.3</v>
      </c>
      <c r="M3443">
        <v>0.93832891246684347</v>
      </c>
      <c r="N3443">
        <v>4.6616999999999997</v>
      </c>
      <c r="O3443">
        <v>4.7892000000000001</v>
      </c>
      <c r="P3443">
        <v>0.68</v>
      </c>
      <c r="Q3443">
        <v>0.58899999999999997</v>
      </c>
      <c r="R3443">
        <v>5.0305999999999997</v>
      </c>
      <c r="S3443">
        <v>7.2999999999999995E-2</v>
      </c>
      <c r="T3443">
        <v>6.2E-2</v>
      </c>
      <c r="U3443">
        <v>6.3E-2</v>
      </c>
      <c r="V3443">
        <v>6.3E-2</v>
      </c>
      <c r="W3443">
        <v>0</v>
      </c>
      <c r="X3443" t="s">
        <v>188</v>
      </c>
      <c r="Y3443" t="s">
        <v>89</v>
      </c>
      <c r="Z3443" t="s">
        <v>207</v>
      </c>
    </row>
    <row r="3444" spans="1:26" x14ac:dyDescent="0.25">
      <c r="A3444" s="147">
        <v>2254</v>
      </c>
      <c r="B3444" s="25">
        <v>42984</v>
      </c>
      <c r="C3444" t="s">
        <v>666</v>
      </c>
      <c r="D3444">
        <v>70</v>
      </c>
      <c r="E3444">
        <v>50</v>
      </c>
      <c r="F3444" t="s">
        <v>193</v>
      </c>
      <c r="G3444">
        <v>625212</v>
      </c>
      <c r="H3444">
        <v>13160</v>
      </c>
      <c r="I3444">
        <v>21.3</v>
      </c>
      <c r="J3444">
        <v>89</v>
      </c>
      <c r="K3444">
        <v>89</v>
      </c>
      <c r="L3444">
        <v>19.2</v>
      </c>
      <c r="M3444">
        <v>0.93895155938951569</v>
      </c>
      <c r="N3444">
        <v>4.3967999999999998</v>
      </c>
      <c r="O3444">
        <v>3.9961000000000002</v>
      </c>
      <c r="P3444">
        <v>0.43099999999999999</v>
      </c>
      <c r="Q3444">
        <v>0.35699999999999998</v>
      </c>
      <c r="R3444">
        <v>5.0305999999999997</v>
      </c>
      <c r="S3444">
        <v>4.9000000000000002E-2</v>
      </c>
      <c r="T3444">
        <v>4.4999999999999998E-2</v>
      </c>
      <c r="U3444">
        <v>4.3999999999999997E-2</v>
      </c>
      <c r="V3444">
        <v>4.3999999999999997E-2</v>
      </c>
      <c r="W3444">
        <v>0</v>
      </c>
      <c r="X3444" t="s">
        <v>188</v>
      </c>
      <c r="Y3444" t="s">
        <v>89</v>
      </c>
      <c r="Z3444" t="s">
        <v>207</v>
      </c>
    </row>
    <row r="3445" spans="1:26" x14ac:dyDescent="0.25">
      <c r="A3445" s="147">
        <v>2253</v>
      </c>
      <c r="B3445" s="25">
        <v>42984</v>
      </c>
      <c r="C3445" t="s">
        <v>501</v>
      </c>
      <c r="D3445">
        <v>70</v>
      </c>
      <c r="E3445">
        <v>50</v>
      </c>
      <c r="F3445" t="s">
        <v>193</v>
      </c>
      <c r="G3445">
        <v>625212</v>
      </c>
      <c r="H3445">
        <v>13160</v>
      </c>
      <c r="I3445">
        <v>21.2</v>
      </c>
      <c r="J3445">
        <v>89</v>
      </c>
      <c r="K3445">
        <v>89</v>
      </c>
      <c r="L3445">
        <v>19.100000000000001</v>
      </c>
      <c r="M3445">
        <v>0.93957503320053126</v>
      </c>
      <c r="N3445">
        <v>4.7583000000000002</v>
      </c>
      <c r="O3445">
        <v>5.0114000000000001</v>
      </c>
      <c r="P3445">
        <v>0.53200000000000003</v>
      </c>
      <c r="Q3445">
        <v>0.56699999999999995</v>
      </c>
      <c r="R3445">
        <v>5.0305999999999997</v>
      </c>
      <c r="S3445">
        <v>5.6000000000000001E-2</v>
      </c>
      <c r="T3445">
        <v>5.7000000000000002E-2</v>
      </c>
      <c r="U3445">
        <v>5.2999999999999999E-2</v>
      </c>
      <c r="V3445">
        <v>5.2999999999999999E-2</v>
      </c>
      <c r="W3445">
        <v>0</v>
      </c>
      <c r="X3445" t="s">
        <v>188</v>
      </c>
      <c r="Y3445" t="s">
        <v>89</v>
      </c>
      <c r="Z3445" t="s">
        <v>207</v>
      </c>
    </row>
    <row r="3446" spans="1:26" x14ac:dyDescent="0.25">
      <c r="A3446" s="147">
        <v>2252</v>
      </c>
      <c r="B3446" s="25">
        <v>42983</v>
      </c>
      <c r="C3446" t="s">
        <v>230</v>
      </c>
      <c r="D3446">
        <v>69.2</v>
      </c>
      <c r="E3446">
        <v>55</v>
      </c>
      <c r="F3446" t="s">
        <v>187</v>
      </c>
      <c r="G3446">
        <v>916148</v>
      </c>
      <c r="H3446">
        <v>13160</v>
      </c>
      <c r="I3446">
        <v>35.299999999999997</v>
      </c>
      <c r="J3446">
        <v>84</v>
      </c>
      <c r="K3446">
        <v>84</v>
      </c>
      <c r="L3446">
        <v>33.200000000000003</v>
      </c>
      <c r="M3446">
        <v>0.85913782635094116</v>
      </c>
      <c r="N3446">
        <v>4.7484999999999999</v>
      </c>
      <c r="O3446">
        <v>4.6931000000000003</v>
      </c>
      <c r="P3446">
        <v>0.34599999999999997</v>
      </c>
      <c r="Q3446">
        <v>0.28199999999999997</v>
      </c>
      <c r="R3446">
        <v>5.0423999999999998</v>
      </c>
      <c r="S3446">
        <v>3.6999999999999998E-2</v>
      </c>
      <c r="T3446">
        <v>0.03</v>
      </c>
      <c r="U3446">
        <v>2.9000000000000001E-2</v>
      </c>
      <c r="V3446">
        <v>2.9000000000000001E-2</v>
      </c>
      <c r="W3446">
        <v>0</v>
      </c>
      <c r="X3446" t="s">
        <v>188</v>
      </c>
      <c r="Y3446" t="s">
        <v>89</v>
      </c>
      <c r="Z3446" t="s">
        <v>207</v>
      </c>
    </row>
    <row r="3447" spans="1:26" x14ac:dyDescent="0.25">
      <c r="A3447" s="147">
        <v>2251</v>
      </c>
      <c r="B3447" s="25">
        <v>42983</v>
      </c>
      <c r="C3447" t="s">
        <v>246</v>
      </c>
      <c r="D3447">
        <v>69.2</v>
      </c>
      <c r="E3447">
        <v>55</v>
      </c>
      <c r="F3447" t="s">
        <v>193</v>
      </c>
      <c r="G3447">
        <v>625212</v>
      </c>
      <c r="H3447">
        <v>13160</v>
      </c>
      <c r="I3447">
        <v>35.700000000000003</v>
      </c>
      <c r="J3447">
        <v>83</v>
      </c>
      <c r="K3447">
        <v>83</v>
      </c>
      <c r="L3447">
        <v>33.6</v>
      </c>
      <c r="M3447">
        <v>0.85705632949727439</v>
      </c>
      <c r="N3447">
        <v>4.8220000000000001</v>
      </c>
      <c r="O3447">
        <v>4.6593</v>
      </c>
      <c r="P3447">
        <v>0.26800000000000002</v>
      </c>
      <c r="Q3447">
        <v>0.22900000000000001</v>
      </c>
      <c r="R3447">
        <v>5.0423999999999998</v>
      </c>
      <c r="S3447">
        <v>2.8000000000000001E-2</v>
      </c>
      <c r="T3447">
        <v>2.5000000000000001E-2</v>
      </c>
      <c r="U3447">
        <v>2.3E-2</v>
      </c>
      <c r="V3447">
        <v>2.3E-2</v>
      </c>
      <c r="W3447">
        <v>0</v>
      </c>
      <c r="X3447" t="s">
        <v>188</v>
      </c>
      <c r="Y3447" t="s">
        <v>89</v>
      </c>
      <c r="Z3447" t="s">
        <v>207</v>
      </c>
    </row>
    <row r="3448" spans="1:26" x14ac:dyDescent="0.25">
      <c r="A3448" s="147">
        <v>2250</v>
      </c>
      <c r="B3448" s="25">
        <v>42983</v>
      </c>
      <c r="C3448" t="s">
        <v>216</v>
      </c>
      <c r="D3448">
        <v>69.2</v>
      </c>
      <c r="E3448">
        <v>55</v>
      </c>
      <c r="F3448" t="s">
        <v>187</v>
      </c>
      <c r="G3448">
        <v>916148</v>
      </c>
      <c r="H3448">
        <v>13160</v>
      </c>
      <c r="I3448">
        <v>35.200000000000003</v>
      </c>
      <c r="J3448">
        <v>84</v>
      </c>
      <c r="K3448">
        <v>84</v>
      </c>
      <c r="L3448">
        <v>33.1</v>
      </c>
      <c r="M3448">
        <v>0.85965978128797083</v>
      </c>
      <c r="N3448">
        <v>4.6670999999999996</v>
      </c>
      <c r="O3448">
        <v>4.7801999999999998</v>
      </c>
      <c r="P3448">
        <v>0.23899999999999999</v>
      </c>
      <c r="Q3448">
        <v>0.186</v>
      </c>
      <c r="R3448">
        <v>5.0423999999999998</v>
      </c>
      <c r="S3448">
        <v>2.5999999999999999E-2</v>
      </c>
      <c r="T3448">
        <v>0.02</v>
      </c>
      <c r="U3448">
        <v>0.02</v>
      </c>
      <c r="V3448">
        <v>0.02</v>
      </c>
      <c r="W3448">
        <v>0</v>
      </c>
      <c r="X3448" t="s">
        <v>188</v>
      </c>
      <c r="Y3448" t="s">
        <v>89</v>
      </c>
      <c r="Z3448" t="s">
        <v>207</v>
      </c>
    </row>
    <row r="3449" spans="1:26" x14ac:dyDescent="0.25">
      <c r="A3449" s="147">
        <v>2249</v>
      </c>
      <c r="B3449" s="25">
        <v>42983</v>
      </c>
      <c r="C3449" t="s">
        <v>304</v>
      </c>
      <c r="D3449">
        <v>69.2</v>
      </c>
      <c r="E3449">
        <v>55</v>
      </c>
      <c r="F3449" t="s">
        <v>193</v>
      </c>
      <c r="G3449">
        <v>625212</v>
      </c>
      <c r="H3449">
        <v>13160</v>
      </c>
      <c r="I3449">
        <v>35.1</v>
      </c>
      <c r="J3449">
        <v>84</v>
      </c>
      <c r="K3449">
        <v>84</v>
      </c>
      <c r="L3449">
        <v>33</v>
      </c>
      <c r="M3449">
        <v>0.86018237082066873</v>
      </c>
      <c r="N3449">
        <v>4.7455999999999996</v>
      </c>
      <c r="O3449">
        <v>4.8569000000000004</v>
      </c>
      <c r="P3449">
        <v>0.16900000000000001</v>
      </c>
      <c r="Q3449">
        <v>0.219</v>
      </c>
      <c r="R3449">
        <v>5.0423999999999998</v>
      </c>
      <c r="S3449">
        <v>1.7999999999999999E-2</v>
      </c>
      <c r="T3449">
        <v>2.3E-2</v>
      </c>
      <c r="U3449">
        <v>1.7999999999999999E-2</v>
      </c>
      <c r="V3449">
        <v>1.7999999999999999E-2</v>
      </c>
      <c r="W3449">
        <v>0</v>
      </c>
      <c r="X3449" t="s">
        <v>188</v>
      </c>
      <c r="Y3449" t="s">
        <v>89</v>
      </c>
      <c r="Z3449" t="s">
        <v>207</v>
      </c>
    </row>
    <row r="3450" spans="1:26" x14ac:dyDescent="0.25">
      <c r="A3450" s="147">
        <v>2248</v>
      </c>
      <c r="B3450" s="25">
        <v>42983</v>
      </c>
      <c r="C3450" t="s">
        <v>665</v>
      </c>
      <c r="D3450">
        <v>69.2</v>
      </c>
      <c r="E3450">
        <v>55</v>
      </c>
      <c r="F3450" t="s">
        <v>193</v>
      </c>
      <c r="G3450">
        <v>625212</v>
      </c>
      <c r="H3450">
        <v>13160</v>
      </c>
      <c r="I3450">
        <v>20.9</v>
      </c>
      <c r="J3450">
        <v>89</v>
      </c>
      <c r="K3450">
        <v>89</v>
      </c>
      <c r="L3450">
        <v>18.8</v>
      </c>
      <c r="M3450">
        <v>0.94145043246839644</v>
      </c>
      <c r="N3450">
        <v>4.5468999999999999</v>
      </c>
      <c r="O3450">
        <v>4.6398999999999999</v>
      </c>
      <c r="P3450">
        <v>0.80600000000000005</v>
      </c>
      <c r="Q3450">
        <v>0.92200000000000004</v>
      </c>
      <c r="R3450">
        <v>5.0423999999999998</v>
      </c>
      <c r="S3450">
        <v>8.8999999999999996E-2</v>
      </c>
      <c r="T3450">
        <v>0.1</v>
      </c>
      <c r="U3450">
        <v>8.8999999999999996E-2</v>
      </c>
      <c r="V3450">
        <v>8.8999999999999996E-2</v>
      </c>
      <c r="W3450">
        <v>0</v>
      </c>
      <c r="X3450" t="s">
        <v>188</v>
      </c>
      <c r="Y3450" t="s">
        <v>89</v>
      </c>
      <c r="Z3450" t="s">
        <v>207</v>
      </c>
    </row>
    <row r="3451" spans="1:26" x14ac:dyDescent="0.25">
      <c r="A3451" s="147">
        <v>2247</v>
      </c>
      <c r="B3451" s="25">
        <v>42983</v>
      </c>
      <c r="C3451" t="s">
        <v>435</v>
      </c>
      <c r="D3451">
        <v>69.2</v>
      </c>
      <c r="E3451">
        <v>55</v>
      </c>
      <c r="F3451" t="s">
        <v>193</v>
      </c>
      <c r="G3451">
        <v>625212</v>
      </c>
      <c r="H3451">
        <v>13160</v>
      </c>
      <c r="I3451">
        <v>21.4</v>
      </c>
      <c r="J3451">
        <v>91</v>
      </c>
      <c r="K3451">
        <v>91</v>
      </c>
      <c r="L3451">
        <v>19.2</v>
      </c>
      <c r="M3451">
        <v>0.93895155938951569</v>
      </c>
      <c r="N3451">
        <v>4.8825000000000003</v>
      </c>
      <c r="O3451">
        <v>4.7691999999999997</v>
      </c>
      <c r="P3451">
        <v>0.436</v>
      </c>
      <c r="Q3451">
        <v>0.46100000000000002</v>
      </c>
      <c r="R3451">
        <v>5.0423999999999998</v>
      </c>
      <c r="S3451">
        <v>4.4999999999999998E-2</v>
      </c>
      <c r="T3451">
        <v>4.9000000000000002E-2</v>
      </c>
      <c r="U3451">
        <v>4.3999999999999997E-2</v>
      </c>
      <c r="V3451">
        <v>4.3999999999999997E-2</v>
      </c>
      <c r="W3451">
        <v>0</v>
      </c>
      <c r="X3451" t="s">
        <v>188</v>
      </c>
      <c r="Y3451" t="s">
        <v>89</v>
      </c>
      <c r="Z3451" t="s">
        <v>207</v>
      </c>
    </row>
    <row r="3452" spans="1:26" x14ac:dyDescent="0.25">
      <c r="A3452" s="147">
        <v>2246</v>
      </c>
      <c r="B3452" s="25">
        <v>42983</v>
      </c>
      <c r="C3452" t="s">
        <v>664</v>
      </c>
      <c r="D3452">
        <v>69.2</v>
      </c>
      <c r="E3452">
        <v>55</v>
      </c>
      <c r="F3452" t="s">
        <v>193</v>
      </c>
      <c r="G3452">
        <v>625212</v>
      </c>
      <c r="H3452">
        <v>13160</v>
      </c>
      <c r="I3452">
        <v>21.1</v>
      </c>
      <c r="J3452">
        <v>90</v>
      </c>
      <c r="K3452">
        <v>90</v>
      </c>
      <c r="L3452">
        <v>19</v>
      </c>
      <c r="M3452">
        <v>0.94019933554817281</v>
      </c>
      <c r="N3452">
        <v>4.7165999999999997</v>
      </c>
      <c r="O3452">
        <v>5.0232999999999999</v>
      </c>
      <c r="P3452">
        <v>0.57299999999999995</v>
      </c>
      <c r="Q3452">
        <v>0.60899999999999999</v>
      </c>
      <c r="R3452">
        <v>5.0423999999999998</v>
      </c>
      <c r="S3452">
        <v>6.0999999999999999E-2</v>
      </c>
      <c r="T3452">
        <v>6.0999999999999999E-2</v>
      </c>
      <c r="U3452">
        <v>5.7000000000000002E-2</v>
      </c>
      <c r="V3452">
        <v>5.7000000000000002E-2</v>
      </c>
      <c r="W3452">
        <v>0</v>
      </c>
      <c r="X3452" t="s">
        <v>188</v>
      </c>
      <c r="Y3452" t="s">
        <v>89</v>
      </c>
      <c r="Z3452" t="s">
        <v>207</v>
      </c>
    </row>
    <row r="3453" spans="1:26" x14ac:dyDescent="0.25">
      <c r="A3453" s="147">
        <v>2244</v>
      </c>
      <c r="B3453" s="25">
        <v>42983</v>
      </c>
      <c r="C3453" t="s">
        <v>663</v>
      </c>
      <c r="D3453">
        <v>69.2</v>
      </c>
      <c r="E3453">
        <v>55</v>
      </c>
      <c r="F3453" t="s">
        <v>193</v>
      </c>
      <c r="G3453">
        <v>625212</v>
      </c>
      <c r="H3453">
        <v>13160</v>
      </c>
      <c r="I3453">
        <v>21.6</v>
      </c>
      <c r="J3453">
        <v>89</v>
      </c>
      <c r="K3453">
        <v>89</v>
      </c>
      <c r="L3453">
        <v>19.5</v>
      </c>
      <c r="M3453">
        <v>0.9370860927152318</v>
      </c>
      <c r="N3453">
        <v>4.6933999999999996</v>
      </c>
      <c r="O3453">
        <v>4.7458</v>
      </c>
      <c r="P3453">
        <v>0.80400000000000005</v>
      </c>
      <c r="Q3453">
        <v>0.68899999999999995</v>
      </c>
      <c r="R3453">
        <v>5.0423999999999998</v>
      </c>
      <c r="S3453">
        <v>8.5999999999999993E-2</v>
      </c>
      <c r="T3453">
        <v>7.2999999999999995E-2</v>
      </c>
      <c r="U3453">
        <v>7.3999999999999996E-2</v>
      </c>
      <c r="V3453">
        <v>7.3999999999999996E-2</v>
      </c>
      <c r="W3453">
        <v>0</v>
      </c>
      <c r="X3453" t="s">
        <v>188</v>
      </c>
      <c r="Y3453" t="s">
        <v>89</v>
      </c>
      <c r="Z3453" t="s">
        <v>207</v>
      </c>
    </row>
    <row r="3454" spans="1:26" x14ac:dyDescent="0.25">
      <c r="A3454" s="147">
        <v>2244</v>
      </c>
      <c r="B3454" s="25">
        <v>42983</v>
      </c>
      <c r="C3454" t="s">
        <v>591</v>
      </c>
      <c r="D3454">
        <v>69.5</v>
      </c>
      <c r="E3454">
        <v>55</v>
      </c>
      <c r="F3454" t="s">
        <v>193</v>
      </c>
      <c r="G3454">
        <v>625212</v>
      </c>
      <c r="H3454">
        <v>13160</v>
      </c>
      <c r="I3454">
        <v>22</v>
      </c>
      <c r="J3454">
        <v>91</v>
      </c>
      <c r="K3454">
        <v>91</v>
      </c>
      <c r="L3454">
        <v>19.8</v>
      </c>
      <c r="M3454">
        <v>0.93522802379378711</v>
      </c>
      <c r="N3454">
        <v>4.2363</v>
      </c>
      <c r="O3454">
        <v>4.7401</v>
      </c>
      <c r="P3454">
        <v>0.48699999999999999</v>
      </c>
      <c r="Q3454">
        <v>0.63900000000000001</v>
      </c>
      <c r="R3454">
        <v>5.0423999999999998</v>
      </c>
      <c r="S3454">
        <v>5.8000000000000003E-2</v>
      </c>
      <c r="T3454">
        <v>6.8000000000000005E-2</v>
      </c>
      <c r="U3454">
        <v>5.8999999999999997E-2</v>
      </c>
      <c r="V3454">
        <v>5.8999999999999997E-2</v>
      </c>
      <c r="W3454">
        <v>0</v>
      </c>
      <c r="X3454" t="s">
        <v>188</v>
      </c>
      <c r="Y3454" t="s">
        <v>89</v>
      </c>
      <c r="Z3454" t="s">
        <v>207</v>
      </c>
    </row>
    <row r="3455" spans="1:26" x14ac:dyDescent="0.25">
      <c r="A3455" s="147">
        <v>2243</v>
      </c>
      <c r="B3455" s="25">
        <v>42983</v>
      </c>
      <c r="C3455" t="s">
        <v>313</v>
      </c>
      <c r="D3455">
        <v>69.2</v>
      </c>
      <c r="E3455">
        <v>55</v>
      </c>
      <c r="F3455" t="s">
        <v>193</v>
      </c>
      <c r="G3455">
        <v>625212</v>
      </c>
      <c r="H3455">
        <v>13160</v>
      </c>
      <c r="I3455">
        <v>21.9</v>
      </c>
      <c r="J3455">
        <v>90</v>
      </c>
      <c r="K3455">
        <v>90</v>
      </c>
      <c r="L3455">
        <v>19.7</v>
      </c>
      <c r="M3455">
        <v>0.93584656084656093</v>
      </c>
      <c r="N3455">
        <v>4.5713999999999997</v>
      </c>
      <c r="O3455">
        <v>4.7823000000000002</v>
      </c>
      <c r="P3455">
        <v>0.54400000000000004</v>
      </c>
      <c r="Q3455">
        <v>0.498</v>
      </c>
      <c r="R3455">
        <v>5.0423999999999998</v>
      </c>
      <c r="S3455">
        <v>0.06</v>
      </c>
      <c r="T3455">
        <v>5.2999999999999999E-2</v>
      </c>
      <c r="U3455">
        <v>5.2999999999999999E-2</v>
      </c>
      <c r="V3455">
        <v>5.2999999999999999E-2</v>
      </c>
      <c r="W3455">
        <v>0</v>
      </c>
      <c r="X3455" t="s">
        <v>188</v>
      </c>
      <c r="Y3455" t="s">
        <v>89</v>
      </c>
      <c r="Z3455" t="s">
        <v>207</v>
      </c>
    </row>
    <row r="3456" spans="1:26" x14ac:dyDescent="0.25">
      <c r="A3456" s="147">
        <v>2242</v>
      </c>
      <c r="B3456" s="25">
        <v>42983</v>
      </c>
      <c r="C3456" t="s">
        <v>662</v>
      </c>
      <c r="D3456">
        <v>69.2</v>
      </c>
      <c r="E3456">
        <v>55</v>
      </c>
      <c r="F3456" t="s">
        <v>193</v>
      </c>
      <c r="G3456">
        <v>625212</v>
      </c>
      <c r="H3456">
        <v>13160</v>
      </c>
      <c r="I3456">
        <v>21.9</v>
      </c>
      <c r="J3456">
        <v>90</v>
      </c>
      <c r="K3456">
        <v>90</v>
      </c>
      <c r="L3456">
        <v>19.7</v>
      </c>
      <c r="M3456">
        <v>0.93584656084656093</v>
      </c>
      <c r="N3456">
        <v>4.7821999999999996</v>
      </c>
      <c r="O3456">
        <v>4.8810000000000002</v>
      </c>
      <c r="P3456">
        <v>0.45700000000000002</v>
      </c>
      <c r="Q3456">
        <v>0.39900000000000002</v>
      </c>
      <c r="R3456">
        <v>5.0423999999999998</v>
      </c>
      <c r="S3456">
        <v>4.8000000000000001E-2</v>
      </c>
      <c r="T3456">
        <v>4.1000000000000002E-2</v>
      </c>
      <c r="U3456">
        <v>4.2000000000000003E-2</v>
      </c>
      <c r="V3456">
        <v>4.2000000000000003E-2</v>
      </c>
      <c r="W3456">
        <v>0</v>
      </c>
      <c r="X3456" t="s">
        <v>188</v>
      </c>
      <c r="Y3456" t="s">
        <v>89</v>
      </c>
      <c r="Z3456" t="s">
        <v>207</v>
      </c>
    </row>
    <row r="3457" spans="1:26" x14ac:dyDescent="0.25">
      <c r="A3457" s="147">
        <v>2241</v>
      </c>
      <c r="B3457" s="25">
        <v>42982</v>
      </c>
      <c r="C3457" t="s">
        <v>462</v>
      </c>
      <c r="D3457">
        <v>68</v>
      </c>
      <c r="E3457">
        <v>60</v>
      </c>
      <c r="F3457" t="s">
        <v>193</v>
      </c>
      <c r="G3457">
        <v>625212</v>
      </c>
      <c r="H3457">
        <v>13160</v>
      </c>
      <c r="I3457">
        <v>35.200000000000003</v>
      </c>
      <c r="J3457">
        <v>84</v>
      </c>
      <c r="K3457">
        <v>84</v>
      </c>
      <c r="L3457">
        <v>33.4</v>
      </c>
      <c r="M3457">
        <v>0.85809581564584592</v>
      </c>
      <c r="N3457">
        <v>4.7796000000000003</v>
      </c>
      <c r="O3457">
        <v>4.8963000000000001</v>
      </c>
      <c r="P3457">
        <v>0.14699999999999999</v>
      </c>
      <c r="Q3457">
        <v>0.189</v>
      </c>
      <c r="R3457">
        <v>5.0465</v>
      </c>
      <c r="S3457">
        <v>1.6E-2</v>
      </c>
      <c r="T3457">
        <v>1.9E-2</v>
      </c>
      <c r="U3457">
        <v>1.4999999999999999E-2</v>
      </c>
      <c r="V3457">
        <v>1.4999999999999999E-2</v>
      </c>
      <c r="W3457">
        <v>0</v>
      </c>
      <c r="X3457" t="s">
        <v>188</v>
      </c>
      <c r="Y3457" t="s">
        <v>89</v>
      </c>
      <c r="Z3457" t="s">
        <v>198</v>
      </c>
    </row>
    <row r="3458" spans="1:26" x14ac:dyDescent="0.25">
      <c r="A3458" s="147">
        <v>2240</v>
      </c>
      <c r="B3458" s="25">
        <v>42982</v>
      </c>
      <c r="C3458" t="s">
        <v>229</v>
      </c>
      <c r="D3458">
        <v>68</v>
      </c>
      <c r="E3458">
        <v>60</v>
      </c>
      <c r="F3458" t="s">
        <v>193</v>
      </c>
      <c r="G3458">
        <v>625212</v>
      </c>
      <c r="H3458">
        <v>13160</v>
      </c>
      <c r="I3458">
        <v>20.9</v>
      </c>
      <c r="J3458">
        <v>89</v>
      </c>
      <c r="K3458">
        <v>89</v>
      </c>
      <c r="L3458">
        <v>19.2</v>
      </c>
      <c r="M3458">
        <v>0.93895155938951569</v>
      </c>
      <c r="N3458">
        <v>4.7126999999999999</v>
      </c>
      <c r="O3458">
        <v>4.5693000000000001</v>
      </c>
      <c r="P3458">
        <v>0.745</v>
      </c>
      <c r="Q3458">
        <v>0.80600000000000005</v>
      </c>
      <c r="R3458">
        <v>5.0465</v>
      </c>
      <c r="S3458">
        <v>0.08</v>
      </c>
      <c r="T3458">
        <v>8.8999999999999996E-2</v>
      </c>
      <c r="U3458">
        <v>7.9000000000000001E-2</v>
      </c>
      <c r="V3458">
        <v>7.9000000000000001E-2</v>
      </c>
      <c r="W3458">
        <v>0</v>
      </c>
      <c r="X3458" t="s">
        <v>188</v>
      </c>
      <c r="Y3458" t="s">
        <v>89</v>
      </c>
      <c r="Z3458" t="s">
        <v>198</v>
      </c>
    </row>
    <row r="3459" spans="1:26" x14ac:dyDescent="0.25">
      <c r="A3459" s="147">
        <v>2239</v>
      </c>
      <c r="B3459" s="25">
        <v>42982</v>
      </c>
      <c r="C3459" t="s">
        <v>229</v>
      </c>
      <c r="D3459">
        <v>68</v>
      </c>
      <c r="E3459">
        <v>60</v>
      </c>
      <c r="F3459" t="s">
        <v>193</v>
      </c>
      <c r="G3459">
        <v>625212</v>
      </c>
      <c r="H3459">
        <v>13160</v>
      </c>
      <c r="I3459">
        <v>21.1</v>
      </c>
      <c r="J3459">
        <v>91</v>
      </c>
      <c r="K3459">
        <v>91</v>
      </c>
      <c r="L3459">
        <v>19.3</v>
      </c>
      <c r="M3459">
        <v>0.93832891246684347</v>
      </c>
      <c r="N3459">
        <v>4.7107000000000001</v>
      </c>
      <c r="O3459">
        <v>4.8624999999999998</v>
      </c>
      <c r="P3459">
        <v>0.48899999999999999</v>
      </c>
      <c r="Q3459">
        <v>0.51100000000000001</v>
      </c>
      <c r="R3459">
        <v>5.0465</v>
      </c>
      <c r="S3459">
        <v>5.1999999999999998E-2</v>
      </c>
      <c r="T3459">
        <v>5.2999999999999999E-2</v>
      </c>
      <c r="U3459">
        <v>4.9000000000000002E-2</v>
      </c>
      <c r="V3459">
        <v>4.9000000000000002E-2</v>
      </c>
      <c r="W3459">
        <v>0</v>
      </c>
      <c r="X3459" t="s">
        <v>188</v>
      </c>
      <c r="Y3459" t="s">
        <v>89</v>
      </c>
      <c r="Z3459" t="s">
        <v>198</v>
      </c>
    </row>
    <row r="3460" spans="1:26" x14ac:dyDescent="0.25">
      <c r="A3460" s="147">
        <v>2238</v>
      </c>
      <c r="B3460" s="25">
        <v>42982</v>
      </c>
      <c r="C3460" t="s">
        <v>328</v>
      </c>
      <c r="D3460">
        <v>68</v>
      </c>
      <c r="E3460">
        <v>60</v>
      </c>
      <c r="F3460" t="s">
        <v>193</v>
      </c>
      <c r="G3460">
        <v>625212</v>
      </c>
      <c r="H3460">
        <v>13160</v>
      </c>
      <c r="I3460">
        <v>21</v>
      </c>
      <c r="J3460">
        <v>92</v>
      </c>
      <c r="K3460">
        <v>92</v>
      </c>
      <c r="L3460">
        <v>19.2</v>
      </c>
      <c r="M3460">
        <v>0.93895155938951569</v>
      </c>
      <c r="N3460">
        <v>4.8236999999999997</v>
      </c>
      <c r="O3460">
        <v>5.0144000000000002</v>
      </c>
      <c r="P3460">
        <v>0.56200000000000006</v>
      </c>
      <c r="Q3460">
        <v>0.624</v>
      </c>
      <c r="R3460">
        <v>5.0465</v>
      </c>
      <c r="S3460">
        <v>5.8999999999999997E-2</v>
      </c>
      <c r="T3460">
        <v>6.3E-2</v>
      </c>
      <c r="U3460">
        <v>5.7000000000000002E-2</v>
      </c>
      <c r="V3460">
        <v>5.7000000000000002E-2</v>
      </c>
      <c r="W3460">
        <v>0</v>
      </c>
      <c r="X3460" t="s">
        <v>188</v>
      </c>
      <c r="Y3460" t="s">
        <v>89</v>
      </c>
      <c r="Z3460" t="s">
        <v>198</v>
      </c>
    </row>
    <row r="3461" spans="1:26" x14ac:dyDescent="0.25">
      <c r="A3461" s="147">
        <v>2237</v>
      </c>
      <c r="B3461" s="25">
        <v>42982</v>
      </c>
      <c r="C3461" t="s">
        <v>590</v>
      </c>
      <c r="D3461">
        <v>68</v>
      </c>
      <c r="E3461">
        <v>60</v>
      </c>
      <c r="F3461" t="s">
        <v>193</v>
      </c>
      <c r="G3461">
        <v>625212</v>
      </c>
      <c r="H3461">
        <v>13160</v>
      </c>
      <c r="I3461">
        <v>20.7</v>
      </c>
      <c r="J3461">
        <v>90</v>
      </c>
      <c r="K3461">
        <v>90</v>
      </c>
      <c r="L3461">
        <v>19</v>
      </c>
      <c r="M3461">
        <v>0.94019933554817281</v>
      </c>
      <c r="N3461">
        <v>4.6935000000000002</v>
      </c>
      <c r="O3461">
        <v>4.8277000000000001</v>
      </c>
      <c r="P3461">
        <v>0.67200000000000004</v>
      </c>
      <c r="Q3461">
        <v>0.61399999999999999</v>
      </c>
      <c r="R3461">
        <v>5.0465</v>
      </c>
      <c r="S3461">
        <v>7.1999999999999995E-2</v>
      </c>
      <c r="T3461">
        <v>6.4000000000000001E-2</v>
      </c>
      <c r="U3461">
        <v>6.4000000000000001E-2</v>
      </c>
      <c r="V3461">
        <v>6.4000000000000001E-2</v>
      </c>
      <c r="W3461">
        <v>0</v>
      </c>
      <c r="X3461" t="s">
        <v>188</v>
      </c>
      <c r="Y3461" t="s">
        <v>89</v>
      </c>
      <c r="Z3461" t="s">
        <v>198</v>
      </c>
    </row>
    <row r="3462" spans="1:26" x14ac:dyDescent="0.25">
      <c r="A3462" s="147">
        <v>2336</v>
      </c>
      <c r="B3462" s="25">
        <v>42981</v>
      </c>
      <c r="C3462" t="s">
        <v>647</v>
      </c>
      <c r="D3462">
        <v>70</v>
      </c>
      <c r="E3462">
        <v>60</v>
      </c>
      <c r="F3462" t="s">
        <v>291</v>
      </c>
      <c r="G3462">
        <v>521333</v>
      </c>
      <c r="H3462">
        <v>13160</v>
      </c>
      <c r="I3462">
        <v>16.600000000000001</v>
      </c>
      <c r="J3462">
        <v>115</v>
      </c>
      <c r="K3462">
        <v>115</v>
      </c>
      <c r="L3462">
        <v>13.8</v>
      </c>
      <c r="M3462">
        <v>0.97384721266345486</v>
      </c>
      <c r="N3462">
        <v>1.9637</v>
      </c>
      <c r="O3462">
        <v>1.7447999999999999</v>
      </c>
      <c r="P3462">
        <v>1.962</v>
      </c>
      <c r="Q3462">
        <v>1.754</v>
      </c>
      <c r="R3462">
        <v>5.0572999999999997</v>
      </c>
      <c r="S3462">
        <v>0.505</v>
      </c>
      <c r="T3462">
        <v>0.50800000000000001</v>
      </c>
      <c r="U3462">
        <v>0.49299999999999999</v>
      </c>
      <c r="V3462">
        <v>0.49299999999999999</v>
      </c>
      <c r="W3462">
        <v>0</v>
      </c>
      <c r="X3462" t="s">
        <v>188</v>
      </c>
      <c r="Y3462" t="s">
        <v>89</v>
      </c>
      <c r="Z3462" t="s">
        <v>198</v>
      </c>
    </row>
    <row r="3463" spans="1:26" x14ac:dyDescent="0.25">
      <c r="A3463" s="147">
        <v>2234</v>
      </c>
      <c r="B3463" s="25">
        <v>42981</v>
      </c>
      <c r="C3463" t="s">
        <v>660</v>
      </c>
      <c r="D3463">
        <v>70</v>
      </c>
      <c r="E3463">
        <v>60</v>
      </c>
      <c r="F3463" t="s">
        <v>291</v>
      </c>
      <c r="G3463">
        <v>521333</v>
      </c>
      <c r="H3463">
        <v>13160</v>
      </c>
      <c r="I3463">
        <v>16.600000000000001</v>
      </c>
      <c r="J3463">
        <v>115</v>
      </c>
      <c r="K3463">
        <v>115</v>
      </c>
      <c r="L3463">
        <v>13.8</v>
      </c>
      <c r="M3463">
        <v>0.97384721266345486</v>
      </c>
      <c r="N3463">
        <v>1.7855000000000001</v>
      </c>
      <c r="O3463">
        <v>2.004</v>
      </c>
      <c r="P3463">
        <v>1.645</v>
      </c>
      <c r="Q3463">
        <v>1.9019999999999999</v>
      </c>
      <c r="R3463">
        <v>5.0572999999999997</v>
      </c>
      <c r="S3463">
        <v>0.46600000000000003</v>
      </c>
      <c r="T3463">
        <v>0.48</v>
      </c>
      <c r="U3463">
        <v>0.46100000000000002</v>
      </c>
      <c r="V3463">
        <v>0.46100000000000002</v>
      </c>
      <c r="W3463">
        <v>0</v>
      </c>
      <c r="X3463" t="s">
        <v>188</v>
      </c>
      <c r="Y3463" t="s">
        <v>89</v>
      </c>
      <c r="Z3463" t="s">
        <v>198</v>
      </c>
    </row>
    <row r="3464" spans="1:26" x14ac:dyDescent="0.25">
      <c r="A3464" s="147">
        <v>2234</v>
      </c>
      <c r="B3464" s="25">
        <v>42981</v>
      </c>
      <c r="C3464" t="s">
        <v>394</v>
      </c>
      <c r="D3464">
        <v>70</v>
      </c>
      <c r="E3464">
        <v>60</v>
      </c>
      <c r="F3464" t="s">
        <v>187</v>
      </c>
      <c r="G3464">
        <v>916148</v>
      </c>
      <c r="H3464">
        <v>13160</v>
      </c>
      <c r="I3464">
        <v>37</v>
      </c>
      <c r="J3464">
        <v>83</v>
      </c>
      <c r="K3464">
        <v>83</v>
      </c>
      <c r="L3464">
        <v>34.9</v>
      </c>
      <c r="M3464">
        <v>0.85036057692307687</v>
      </c>
      <c r="N3464">
        <v>4.9635999999999996</v>
      </c>
      <c r="O3464">
        <v>5.0354999999999999</v>
      </c>
      <c r="P3464">
        <v>0.28699999999999998</v>
      </c>
      <c r="Q3464">
        <v>0.34699999999999998</v>
      </c>
      <c r="R3464">
        <v>5.0572999999999997</v>
      </c>
      <c r="S3464">
        <v>2.9000000000000001E-2</v>
      </c>
      <c r="T3464">
        <v>3.5000000000000003E-2</v>
      </c>
      <c r="U3464">
        <v>2.7E-2</v>
      </c>
      <c r="V3464">
        <v>2.7E-2</v>
      </c>
      <c r="W3464">
        <v>0</v>
      </c>
      <c r="X3464" t="s">
        <v>188</v>
      </c>
      <c r="Y3464" t="s">
        <v>89</v>
      </c>
      <c r="Z3464" t="s">
        <v>207</v>
      </c>
    </row>
    <row r="3465" spans="1:26" x14ac:dyDescent="0.25">
      <c r="A3465" s="147">
        <v>2233</v>
      </c>
      <c r="B3465" s="25">
        <v>42981</v>
      </c>
      <c r="C3465" t="s">
        <v>301</v>
      </c>
      <c r="D3465">
        <v>70</v>
      </c>
      <c r="E3465">
        <v>60</v>
      </c>
      <c r="F3465" t="s">
        <v>187</v>
      </c>
      <c r="G3465">
        <v>916148</v>
      </c>
      <c r="H3465">
        <v>13160</v>
      </c>
      <c r="I3465">
        <v>35.5</v>
      </c>
      <c r="J3465">
        <v>83</v>
      </c>
      <c r="K3465">
        <v>83</v>
      </c>
      <c r="L3465">
        <v>33.4</v>
      </c>
      <c r="M3465">
        <v>0.85809581564584592</v>
      </c>
      <c r="N3465">
        <v>4.8765999999999998</v>
      </c>
      <c r="O3465">
        <v>4.0536000000000003</v>
      </c>
      <c r="P3465">
        <v>0.38800000000000001</v>
      </c>
      <c r="Q3465">
        <v>0.41099999999999998</v>
      </c>
      <c r="R3465">
        <v>5.0572999999999997</v>
      </c>
      <c r="S3465">
        <v>0.04</v>
      </c>
      <c r="T3465">
        <v>5.0999999999999997E-2</v>
      </c>
      <c r="U3465">
        <v>3.9E-2</v>
      </c>
      <c r="V3465">
        <v>3.9E-2</v>
      </c>
      <c r="W3465">
        <v>0</v>
      </c>
      <c r="X3465" t="s">
        <v>188</v>
      </c>
      <c r="Y3465" t="s">
        <v>89</v>
      </c>
      <c r="Z3465" t="s">
        <v>207</v>
      </c>
    </row>
    <row r="3466" spans="1:26" x14ac:dyDescent="0.25">
      <c r="A3466" s="147">
        <v>2232</v>
      </c>
      <c r="B3466" s="25">
        <v>42981</v>
      </c>
      <c r="C3466" t="s">
        <v>327</v>
      </c>
      <c r="D3466">
        <v>70</v>
      </c>
      <c r="E3466">
        <v>60</v>
      </c>
      <c r="F3466" t="s">
        <v>187</v>
      </c>
      <c r="G3466">
        <v>916148</v>
      </c>
      <c r="H3466">
        <v>13160</v>
      </c>
      <c r="I3466">
        <v>36.4</v>
      </c>
      <c r="J3466">
        <v>87</v>
      </c>
      <c r="K3466">
        <v>87</v>
      </c>
      <c r="L3466">
        <v>34</v>
      </c>
      <c r="M3466">
        <v>0.85498489425981872</v>
      </c>
      <c r="N3466">
        <v>4.9603000000000002</v>
      </c>
      <c r="O3466">
        <v>4.2287999999999997</v>
      </c>
      <c r="P3466">
        <v>0.26900000000000002</v>
      </c>
      <c r="Q3466">
        <v>0.22500000000000001</v>
      </c>
      <c r="R3466">
        <v>5.0572999999999997</v>
      </c>
      <c r="S3466">
        <v>2.7E-2</v>
      </c>
      <c r="T3466">
        <v>2.7E-2</v>
      </c>
      <c r="U3466">
        <v>2.3E-2</v>
      </c>
      <c r="V3466">
        <v>2.3E-2</v>
      </c>
      <c r="W3466">
        <v>0</v>
      </c>
      <c r="X3466" t="s">
        <v>188</v>
      </c>
      <c r="Y3466" t="s">
        <v>89</v>
      </c>
      <c r="Z3466" t="s">
        <v>207</v>
      </c>
    </row>
    <row r="3467" spans="1:26" x14ac:dyDescent="0.25">
      <c r="A3467" s="147">
        <v>2231</v>
      </c>
      <c r="B3467" s="25">
        <v>42981</v>
      </c>
      <c r="C3467" t="s">
        <v>245</v>
      </c>
      <c r="D3467">
        <v>70</v>
      </c>
      <c r="E3467">
        <v>60</v>
      </c>
      <c r="F3467" t="s">
        <v>187</v>
      </c>
      <c r="G3467">
        <v>916148</v>
      </c>
      <c r="H3467">
        <v>13160</v>
      </c>
      <c r="I3467">
        <v>35.5</v>
      </c>
      <c r="J3467">
        <v>86</v>
      </c>
      <c r="K3467">
        <v>86</v>
      </c>
      <c r="L3467">
        <v>33.200000000000003</v>
      </c>
      <c r="M3467">
        <v>0.85913782635094116</v>
      </c>
      <c r="N3467">
        <v>4.0568</v>
      </c>
      <c r="O3467">
        <v>4.7736000000000001</v>
      </c>
      <c r="P3467">
        <v>0.16600000000000001</v>
      </c>
      <c r="Q3467">
        <v>0.20300000000000001</v>
      </c>
      <c r="R3467">
        <v>5.0572999999999997</v>
      </c>
      <c r="S3467">
        <v>2.1000000000000001E-2</v>
      </c>
      <c r="T3467">
        <v>2.1999999999999999E-2</v>
      </c>
      <c r="U3467">
        <v>1.7999999999999999E-2</v>
      </c>
      <c r="V3467">
        <v>1.7999999999999999E-2</v>
      </c>
      <c r="W3467">
        <v>0</v>
      </c>
      <c r="X3467" t="s">
        <v>188</v>
      </c>
      <c r="Y3467" t="s">
        <v>89</v>
      </c>
      <c r="Z3467" t="s">
        <v>207</v>
      </c>
    </row>
    <row r="3468" spans="1:26" x14ac:dyDescent="0.25">
      <c r="A3468" s="147">
        <v>2230</v>
      </c>
      <c r="B3468" s="25">
        <v>42981</v>
      </c>
      <c r="C3468" t="s">
        <v>449</v>
      </c>
      <c r="D3468">
        <v>70</v>
      </c>
      <c r="E3468">
        <v>60</v>
      </c>
      <c r="F3468" t="s">
        <v>187</v>
      </c>
      <c r="G3468">
        <v>916148</v>
      </c>
      <c r="H3468">
        <v>13160</v>
      </c>
      <c r="I3468">
        <v>35.200000000000003</v>
      </c>
      <c r="J3468">
        <v>84</v>
      </c>
      <c r="K3468">
        <v>84</v>
      </c>
      <c r="L3468">
        <v>33.1</v>
      </c>
      <c r="M3468">
        <v>0.85965978128797083</v>
      </c>
      <c r="N3468">
        <v>4.6757999999999997</v>
      </c>
      <c r="O3468">
        <v>4.8963000000000001</v>
      </c>
      <c r="P3468">
        <v>0.14699999999999999</v>
      </c>
      <c r="Q3468">
        <v>0.16800000000000001</v>
      </c>
      <c r="R3468">
        <v>5.0572999999999997</v>
      </c>
      <c r="S3468">
        <v>1.6E-2</v>
      </c>
      <c r="T3468">
        <v>1.7000000000000001E-2</v>
      </c>
      <c r="U3468">
        <v>1.4E-2</v>
      </c>
      <c r="V3468">
        <v>1.4E-2</v>
      </c>
      <c r="W3468">
        <v>0</v>
      </c>
      <c r="X3468" t="s">
        <v>188</v>
      </c>
      <c r="Y3468" t="s">
        <v>89</v>
      </c>
      <c r="Z3468" t="s">
        <v>207</v>
      </c>
    </row>
    <row r="3469" spans="1:26" x14ac:dyDescent="0.25">
      <c r="A3469" s="147">
        <v>2299</v>
      </c>
      <c r="B3469" s="25">
        <v>42981</v>
      </c>
      <c r="C3469" t="s">
        <v>628</v>
      </c>
      <c r="D3469">
        <v>70</v>
      </c>
      <c r="E3469">
        <v>60</v>
      </c>
      <c r="F3469" t="s">
        <v>193</v>
      </c>
      <c r="G3469">
        <v>625212</v>
      </c>
      <c r="H3469">
        <v>13160</v>
      </c>
      <c r="I3469">
        <v>21.1</v>
      </c>
      <c r="J3469">
        <v>89</v>
      </c>
      <c r="K3469">
        <v>89</v>
      </c>
      <c r="L3469">
        <v>19</v>
      </c>
      <c r="M3469">
        <v>0.94019933554817281</v>
      </c>
      <c r="N3469">
        <v>4.6638999999999999</v>
      </c>
      <c r="O3469">
        <v>4.7881999999999998</v>
      </c>
      <c r="P3469">
        <v>0.46700000000000003</v>
      </c>
      <c r="Q3469">
        <v>0.499</v>
      </c>
      <c r="R3469">
        <v>5.0572999999999997</v>
      </c>
      <c r="S3469">
        <v>5.0999999999999997E-2</v>
      </c>
      <c r="T3469">
        <v>5.2999999999999999E-2</v>
      </c>
      <c r="U3469">
        <v>4.9000000000000002E-2</v>
      </c>
      <c r="V3469">
        <v>4.9000000000000002E-2</v>
      </c>
      <c r="W3469">
        <v>0</v>
      </c>
      <c r="X3469" t="s">
        <v>188</v>
      </c>
      <c r="Y3469" t="s">
        <v>89</v>
      </c>
      <c r="Z3469" t="s">
        <v>207</v>
      </c>
    </row>
    <row r="3470" spans="1:26" x14ac:dyDescent="0.25">
      <c r="A3470" s="147">
        <v>2297</v>
      </c>
      <c r="B3470" s="25">
        <v>42981</v>
      </c>
      <c r="C3470" t="s">
        <v>350</v>
      </c>
      <c r="D3470">
        <v>70</v>
      </c>
      <c r="E3470">
        <v>60</v>
      </c>
      <c r="F3470" t="s">
        <v>193</v>
      </c>
      <c r="G3470">
        <v>625212</v>
      </c>
      <c r="H3470">
        <v>13160</v>
      </c>
      <c r="I3470">
        <v>21</v>
      </c>
      <c r="J3470">
        <v>91</v>
      </c>
      <c r="K3470">
        <v>91</v>
      </c>
      <c r="L3470">
        <v>18.8</v>
      </c>
      <c r="M3470">
        <v>0.94145043246839644</v>
      </c>
      <c r="N3470">
        <v>4.6588000000000003</v>
      </c>
      <c r="O3470">
        <v>4.7636000000000003</v>
      </c>
      <c r="P3470">
        <v>0.55100000000000005</v>
      </c>
      <c r="Q3470">
        <v>0.61699999999999999</v>
      </c>
      <c r="R3470">
        <v>5.0572999999999997</v>
      </c>
      <c r="S3470">
        <v>0.06</v>
      </c>
      <c r="T3470">
        <v>6.6000000000000003E-2</v>
      </c>
      <c r="U3470">
        <v>5.8999999999999997E-2</v>
      </c>
      <c r="V3470">
        <v>5.8999999999999997E-2</v>
      </c>
      <c r="W3470">
        <v>0</v>
      </c>
      <c r="X3470" t="s">
        <v>188</v>
      </c>
      <c r="Y3470" t="s">
        <v>89</v>
      </c>
      <c r="Z3470" t="s">
        <v>207</v>
      </c>
    </row>
    <row r="3471" spans="1:26" x14ac:dyDescent="0.25">
      <c r="A3471" s="147">
        <v>2297</v>
      </c>
      <c r="B3471" s="25">
        <v>42981</v>
      </c>
      <c r="C3471" t="s">
        <v>289</v>
      </c>
      <c r="D3471">
        <v>70</v>
      </c>
      <c r="E3471">
        <v>60</v>
      </c>
      <c r="F3471" t="s">
        <v>193</v>
      </c>
      <c r="G3471">
        <v>625212</v>
      </c>
      <c r="H3471">
        <v>13160</v>
      </c>
      <c r="I3471">
        <v>21.2</v>
      </c>
      <c r="J3471">
        <v>92</v>
      </c>
      <c r="K3471">
        <v>92</v>
      </c>
      <c r="L3471">
        <v>18.899999999999999</v>
      </c>
      <c r="M3471">
        <v>0.94082446808510634</v>
      </c>
      <c r="N3471">
        <v>4.6471</v>
      </c>
      <c r="O3471">
        <v>4.9638</v>
      </c>
      <c r="P3471">
        <v>0.56899999999999995</v>
      </c>
      <c r="Q3471">
        <v>0.497</v>
      </c>
      <c r="R3471">
        <v>5.0572999999999997</v>
      </c>
      <c r="S3471">
        <v>6.2E-2</v>
      </c>
      <c r="T3471">
        <v>5.0999999999999997E-2</v>
      </c>
      <c r="U3471">
        <v>5.2999999999999999E-2</v>
      </c>
      <c r="V3471">
        <v>5.2999999999999999E-2</v>
      </c>
      <c r="W3471">
        <v>0</v>
      </c>
      <c r="X3471" t="s">
        <v>188</v>
      </c>
      <c r="Y3471" t="s">
        <v>89</v>
      </c>
      <c r="Z3471" t="s">
        <v>207</v>
      </c>
    </row>
    <row r="3472" spans="1:26" x14ac:dyDescent="0.25">
      <c r="A3472" s="147">
        <v>2296</v>
      </c>
      <c r="B3472" s="25">
        <v>42981</v>
      </c>
      <c r="C3472" t="s">
        <v>659</v>
      </c>
      <c r="D3472">
        <v>70</v>
      </c>
      <c r="E3472">
        <v>60</v>
      </c>
      <c r="F3472" t="s">
        <v>193</v>
      </c>
      <c r="G3472">
        <v>625212</v>
      </c>
      <c r="H3472">
        <v>13160</v>
      </c>
      <c r="I3472">
        <v>21.3</v>
      </c>
      <c r="J3472">
        <v>90</v>
      </c>
      <c r="K3472">
        <v>90</v>
      </c>
      <c r="L3472">
        <v>19.2</v>
      </c>
      <c r="M3472">
        <v>0.93895155938951569</v>
      </c>
      <c r="N3472">
        <v>4.6932999999999998</v>
      </c>
      <c r="O3472">
        <v>4.8743999999999996</v>
      </c>
      <c r="P3472">
        <v>0.61699999999999999</v>
      </c>
      <c r="Q3472">
        <v>0.61499999999999999</v>
      </c>
      <c r="R3472">
        <v>5.0572999999999997</v>
      </c>
      <c r="S3472">
        <v>6.6000000000000003E-2</v>
      </c>
      <c r="T3472">
        <v>6.4000000000000001E-2</v>
      </c>
      <c r="U3472">
        <v>6.0999999999999999E-2</v>
      </c>
      <c r="V3472">
        <v>6.0999999999999999E-2</v>
      </c>
      <c r="W3472">
        <v>0</v>
      </c>
      <c r="X3472" t="s">
        <v>188</v>
      </c>
      <c r="Y3472" t="s">
        <v>89</v>
      </c>
      <c r="Z3472" t="s">
        <v>207</v>
      </c>
    </row>
    <row r="3473" spans="1:26" x14ac:dyDescent="0.25">
      <c r="A3473" s="147">
        <v>2295</v>
      </c>
      <c r="B3473" s="25">
        <v>42981</v>
      </c>
      <c r="C3473" t="s">
        <v>658</v>
      </c>
      <c r="D3473">
        <v>70</v>
      </c>
      <c r="E3473">
        <v>60</v>
      </c>
      <c r="F3473" t="s">
        <v>193</v>
      </c>
      <c r="G3473">
        <v>625212</v>
      </c>
      <c r="H3473">
        <v>13160</v>
      </c>
      <c r="I3473">
        <v>21.2</v>
      </c>
      <c r="J3473">
        <v>91</v>
      </c>
      <c r="K3473">
        <v>91</v>
      </c>
      <c r="L3473">
        <v>19</v>
      </c>
      <c r="M3473">
        <v>0.94019933554817281</v>
      </c>
      <c r="N3473">
        <v>4.1725000000000003</v>
      </c>
      <c r="O3473">
        <v>4.9630000000000001</v>
      </c>
      <c r="P3473">
        <v>0.374</v>
      </c>
      <c r="Q3473">
        <v>0.36899999999999999</v>
      </c>
      <c r="R3473">
        <v>5.0572999999999997</v>
      </c>
      <c r="S3473">
        <v>4.4999999999999998E-2</v>
      </c>
      <c r="T3473">
        <v>3.7999999999999999E-2</v>
      </c>
      <c r="U3473">
        <v>3.9E-2</v>
      </c>
      <c r="V3473">
        <v>3.9E-2</v>
      </c>
      <c r="W3473">
        <v>0</v>
      </c>
      <c r="X3473" t="s">
        <v>188</v>
      </c>
      <c r="Y3473" t="s">
        <v>89</v>
      </c>
      <c r="Z3473" t="s">
        <v>207</v>
      </c>
    </row>
    <row r="3474" spans="1:26" x14ac:dyDescent="0.25">
      <c r="A3474" s="147">
        <v>2294</v>
      </c>
      <c r="B3474" s="25">
        <v>42981</v>
      </c>
      <c r="C3474" t="s">
        <v>526</v>
      </c>
      <c r="D3474">
        <v>70</v>
      </c>
      <c r="E3474">
        <v>60</v>
      </c>
      <c r="F3474" t="s">
        <v>193</v>
      </c>
      <c r="G3474">
        <v>625212</v>
      </c>
      <c r="H3474">
        <v>13160</v>
      </c>
      <c r="I3474">
        <v>21.1</v>
      </c>
      <c r="J3474">
        <v>90</v>
      </c>
      <c r="K3474">
        <v>90</v>
      </c>
      <c r="L3474">
        <v>19</v>
      </c>
      <c r="M3474">
        <v>0.94019933554817281</v>
      </c>
      <c r="N3474">
        <v>4.6810999999999998</v>
      </c>
      <c r="O3474">
        <v>4.7483000000000004</v>
      </c>
      <c r="P3474">
        <v>0.48799999999999999</v>
      </c>
      <c r="Q3474">
        <v>0.41899999999999998</v>
      </c>
      <c r="R3474">
        <v>5.0572999999999997</v>
      </c>
      <c r="S3474">
        <v>5.2999999999999999E-2</v>
      </c>
      <c r="T3474">
        <v>4.4999999999999998E-2</v>
      </c>
      <c r="U3474">
        <v>4.5999999999999999E-2</v>
      </c>
      <c r="V3474">
        <v>4.5999999999999999E-2</v>
      </c>
      <c r="W3474">
        <v>0</v>
      </c>
      <c r="X3474" t="s">
        <v>188</v>
      </c>
      <c r="Y3474" t="s">
        <v>89</v>
      </c>
      <c r="Z3474" t="s">
        <v>207</v>
      </c>
    </row>
    <row r="3475" spans="1:26" x14ac:dyDescent="0.25">
      <c r="A3475" s="147">
        <v>2293</v>
      </c>
      <c r="B3475" s="25">
        <v>42980</v>
      </c>
      <c r="C3475" t="s">
        <v>656</v>
      </c>
      <c r="D3475">
        <v>70</v>
      </c>
      <c r="E3475">
        <v>60</v>
      </c>
      <c r="F3475" t="s">
        <v>291</v>
      </c>
      <c r="G3475">
        <v>521333</v>
      </c>
      <c r="H3475">
        <v>13160</v>
      </c>
      <c r="I3475">
        <v>16.600000000000001</v>
      </c>
      <c r="J3475">
        <v>115</v>
      </c>
      <c r="K3475">
        <v>115</v>
      </c>
      <c r="L3475">
        <v>13.8</v>
      </c>
      <c r="M3475">
        <v>0.97384721266345486</v>
      </c>
      <c r="N3475">
        <v>1.9634</v>
      </c>
      <c r="O3475">
        <v>1.7455000000000001</v>
      </c>
      <c r="P3475">
        <v>1.833</v>
      </c>
      <c r="Q3475">
        <v>1.6990000000000001</v>
      </c>
      <c r="R3475">
        <v>5.1182999999999996</v>
      </c>
      <c r="S3475">
        <v>0.47799999999999998</v>
      </c>
      <c r="T3475">
        <v>0.498</v>
      </c>
      <c r="U3475">
        <v>0.47499999999999998</v>
      </c>
      <c r="V3475">
        <v>0.47499999999999998</v>
      </c>
      <c r="W3475">
        <v>0</v>
      </c>
      <c r="X3475" t="s">
        <v>188</v>
      </c>
      <c r="Y3475" t="s">
        <v>89</v>
      </c>
      <c r="Z3475" t="s">
        <v>198</v>
      </c>
    </row>
    <row r="3476" spans="1:26" x14ac:dyDescent="0.25">
      <c r="A3476" s="147">
        <v>2292</v>
      </c>
      <c r="B3476" s="25">
        <v>42980</v>
      </c>
      <c r="C3476" t="s">
        <v>533</v>
      </c>
      <c r="D3476">
        <v>70</v>
      </c>
      <c r="E3476">
        <v>60</v>
      </c>
      <c r="F3476" t="s">
        <v>291</v>
      </c>
      <c r="G3476">
        <v>521333</v>
      </c>
      <c r="H3476">
        <v>13160</v>
      </c>
      <c r="I3476">
        <v>16.600000000000001</v>
      </c>
      <c r="J3476">
        <v>115</v>
      </c>
      <c r="K3476">
        <v>115</v>
      </c>
      <c r="L3476">
        <v>13.8</v>
      </c>
      <c r="M3476">
        <v>0.97384721266345486</v>
      </c>
      <c r="N3476">
        <v>1.6933</v>
      </c>
      <c r="O3476">
        <v>1.7454000000000001</v>
      </c>
      <c r="P3476">
        <v>1.589</v>
      </c>
      <c r="Q3476">
        <v>1.623</v>
      </c>
      <c r="R3476">
        <v>5.1182999999999996</v>
      </c>
      <c r="S3476">
        <v>0.48</v>
      </c>
      <c r="T3476">
        <v>0.47599999999999998</v>
      </c>
      <c r="U3476">
        <v>0.46500000000000002</v>
      </c>
      <c r="V3476">
        <v>0.46500000000000002</v>
      </c>
      <c r="W3476">
        <v>0</v>
      </c>
      <c r="X3476" t="s">
        <v>188</v>
      </c>
      <c r="Y3476" t="s">
        <v>89</v>
      </c>
      <c r="Z3476" t="s">
        <v>198</v>
      </c>
    </row>
    <row r="3477" spans="1:26" x14ac:dyDescent="0.25">
      <c r="A3477" s="147">
        <v>2291</v>
      </c>
      <c r="B3477" s="25">
        <v>42980</v>
      </c>
      <c r="C3477" t="s">
        <v>655</v>
      </c>
      <c r="D3477">
        <v>70</v>
      </c>
      <c r="E3477">
        <v>60</v>
      </c>
      <c r="F3477" t="s">
        <v>291</v>
      </c>
      <c r="G3477">
        <v>521333</v>
      </c>
      <c r="H3477">
        <v>13160</v>
      </c>
      <c r="I3477">
        <v>16.7</v>
      </c>
      <c r="J3477">
        <v>115</v>
      </c>
      <c r="K3477">
        <v>115</v>
      </c>
      <c r="L3477">
        <v>13.8</v>
      </c>
      <c r="M3477">
        <v>0.97384721266345486</v>
      </c>
      <c r="N3477">
        <v>2.0366</v>
      </c>
      <c r="O3477">
        <v>1.8744000000000001</v>
      </c>
      <c r="P3477">
        <v>1.956</v>
      </c>
      <c r="Q3477">
        <v>1.847</v>
      </c>
      <c r="R3477">
        <v>5.1182999999999996</v>
      </c>
      <c r="S3477">
        <v>0.49199999999999999</v>
      </c>
      <c r="T3477">
        <v>0.504</v>
      </c>
      <c r="U3477">
        <v>0.48499999999999999</v>
      </c>
      <c r="V3477">
        <v>0.48499999999999999</v>
      </c>
      <c r="W3477">
        <v>0</v>
      </c>
      <c r="X3477" t="s">
        <v>188</v>
      </c>
      <c r="Y3477" t="s">
        <v>89</v>
      </c>
      <c r="Z3477" t="s">
        <v>198</v>
      </c>
    </row>
    <row r="3478" spans="1:26" x14ac:dyDescent="0.25">
      <c r="A3478" s="147">
        <v>2290</v>
      </c>
      <c r="B3478" s="25">
        <v>42980</v>
      </c>
      <c r="C3478" t="s">
        <v>215</v>
      </c>
      <c r="D3478">
        <v>70</v>
      </c>
      <c r="E3478">
        <v>60</v>
      </c>
      <c r="F3478" t="s">
        <v>187</v>
      </c>
      <c r="G3478">
        <v>916148</v>
      </c>
      <c r="H3478">
        <v>13160</v>
      </c>
      <c r="I3478">
        <v>34.700000000000003</v>
      </c>
      <c r="J3478">
        <v>83</v>
      </c>
      <c r="K3478">
        <v>83</v>
      </c>
      <c r="L3478">
        <v>32.700000000000003</v>
      </c>
      <c r="M3478">
        <v>0.86175395858708903</v>
      </c>
      <c r="N3478">
        <v>4.5865999999999998</v>
      </c>
      <c r="O3478">
        <v>4.8936000000000002</v>
      </c>
      <c r="P3478">
        <v>0.27400000000000002</v>
      </c>
      <c r="Q3478">
        <v>0.23599999999999999</v>
      </c>
      <c r="R3478">
        <v>5.1182999999999996</v>
      </c>
      <c r="S3478">
        <v>3.1E-2</v>
      </c>
      <c r="T3478">
        <v>2.5000000000000001E-2</v>
      </c>
      <c r="U3478">
        <v>2.4E-2</v>
      </c>
      <c r="V3478">
        <v>2.4E-2</v>
      </c>
      <c r="W3478">
        <v>0</v>
      </c>
      <c r="X3478" t="s">
        <v>188</v>
      </c>
      <c r="Y3478" t="s">
        <v>89</v>
      </c>
      <c r="Z3478" t="s">
        <v>207</v>
      </c>
    </row>
    <row r="3479" spans="1:26" x14ac:dyDescent="0.25">
      <c r="A3479" s="147">
        <v>2289</v>
      </c>
      <c r="B3479" s="25">
        <v>42980</v>
      </c>
      <c r="C3479" t="s">
        <v>379</v>
      </c>
      <c r="D3479">
        <v>70</v>
      </c>
      <c r="E3479">
        <v>60</v>
      </c>
      <c r="F3479" t="s">
        <v>187</v>
      </c>
      <c r="G3479">
        <v>916148</v>
      </c>
      <c r="H3479">
        <v>13160</v>
      </c>
      <c r="I3479">
        <v>34.700000000000003</v>
      </c>
      <c r="J3479">
        <v>82</v>
      </c>
      <c r="K3479">
        <v>82</v>
      </c>
      <c r="L3479">
        <v>32.799999999999997</v>
      </c>
      <c r="M3479">
        <v>0.86122945830797315</v>
      </c>
      <c r="N3479">
        <v>4.7891000000000004</v>
      </c>
      <c r="O3479">
        <v>4.6870000000000003</v>
      </c>
      <c r="P3479">
        <v>0.40200000000000002</v>
      </c>
      <c r="Q3479">
        <v>0.34100000000000003</v>
      </c>
      <c r="R3479">
        <v>5.1182999999999996</v>
      </c>
      <c r="S3479">
        <v>4.2999999999999997E-2</v>
      </c>
      <c r="T3479">
        <v>3.6999999999999998E-2</v>
      </c>
      <c r="U3479">
        <v>3.4000000000000002E-2</v>
      </c>
      <c r="V3479">
        <v>3.4000000000000002E-2</v>
      </c>
      <c r="W3479">
        <v>0</v>
      </c>
      <c r="X3479" t="s">
        <v>188</v>
      </c>
      <c r="Y3479" t="s">
        <v>89</v>
      </c>
      <c r="Z3479" t="s">
        <v>207</v>
      </c>
    </row>
    <row r="3480" spans="1:26" x14ac:dyDescent="0.25">
      <c r="A3480" s="147">
        <v>2288</v>
      </c>
      <c r="B3480" s="25">
        <v>42980</v>
      </c>
      <c r="C3480" t="s">
        <v>210</v>
      </c>
      <c r="D3480">
        <v>70</v>
      </c>
      <c r="E3480">
        <v>60</v>
      </c>
      <c r="F3480" t="s">
        <v>187</v>
      </c>
      <c r="G3480">
        <v>916148</v>
      </c>
      <c r="H3480">
        <v>13160</v>
      </c>
      <c r="I3480">
        <v>34.6</v>
      </c>
      <c r="J3480">
        <v>84</v>
      </c>
      <c r="K3480">
        <v>84</v>
      </c>
      <c r="L3480">
        <v>32.5</v>
      </c>
      <c r="M3480">
        <v>0.86280487804878048</v>
      </c>
      <c r="N3480">
        <v>5.0136000000000003</v>
      </c>
      <c r="O3480">
        <v>4.9619999999999997</v>
      </c>
      <c r="P3480">
        <v>0.16700000000000001</v>
      </c>
      <c r="Q3480">
        <v>0.14499999999999999</v>
      </c>
      <c r="R3480">
        <v>5.1182999999999996</v>
      </c>
      <c r="S3480">
        <v>1.7000000000000001E-2</v>
      </c>
      <c r="T3480">
        <v>1.4999999999999999E-2</v>
      </c>
      <c r="U3480">
        <v>1.4E-2</v>
      </c>
      <c r="V3480">
        <v>1.4E-2</v>
      </c>
      <c r="W3480">
        <v>0</v>
      </c>
      <c r="X3480" t="s">
        <v>188</v>
      </c>
      <c r="Y3480" t="s">
        <v>89</v>
      </c>
      <c r="Z3480" t="s">
        <v>207</v>
      </c>
    </row>
    <row r="3481" spans="1:26" x14ac:dyDescent="0.25">
      <c r="A3481" s="147">
        <v>2287</v>
      </c>
      <c r="B3481" s="25">
        <v>42980</v>
      </c>
      <c r="C3481" t="s">
        <v>630</v>
      </c>
      <c r="D3481">
        <v>70</v>
      </c>
      <c r="E3481">
        <v>60</v>
      </c>
      <c r="F3481" t="s">
        <v>193</v>
      </c>
      <c r="G3481">
        <v>625212</v>
      </c>
      <c r="H3481">
        <v>13160</v>
      </c>
      <c r="I3481">
        <v>21.3</v>
      </c>
      <c r="J3481">
        <v>92</v>
      </c>
      <c r="K3481">
        <v>92</v>
      </c>
      <c r="L3481">
        <v>19</v>
      </c>
      <c r="M3481">
        <v>0.94019933554817281</v>
      </c>
      <c r="N3481">
        <v>4.7480000000000002</v>
      </c>
      <c r="O3481">
        <v>4.6931000000000003</v>
      </c>
      <c r="P3481">
        <v>0.66900000000000004</v>
      </c>
      <c r="Q3481">
        <v>0.76200000000000001</v>
      </c>
      <c r="R3481">
        <v>5.1182999999999996</v>
      </c>
      <c r="S3481">
        <v>7.1999999999999995E-2</v>
      </c>
      <c r="T3481">
        <v>8.3000000000000004E-2</v>
      </c>
      <c r="U3481">
        <v>7.2999999999999995E-2</v>
      </c>
      <c r="V3481">
        <v>7.2999999999999995E-2</v>
      </c>
      <c r="W3481">
        <v>0</v>
      </c>
      <c r="X3481" t="s">
        <v>188</v>
      </c>
      <c r="Y3481" t="s">
        <v>89</v>
      </c>
      <c r="Z3481" t="s">
        <v>207</v>
      </c>
    </row>
    <row r="3482" spans="1:26" x14ac:dyDescent="0.25">
      <c r="A3482" s="147">
        <v>2286</v>
      </c>
      <c r="B3482" s="25">
        <v>42980</v>
      </c>
      <c r="C3482" t="s">
        <v>371</v>
      </c>
      <c r="D3482">
        <v>70</v>
      </c>
      <c r="E3482">
        <v>60</v>
      </c>
      <c r="F3482" t="s">
        <v>193</v>
      </c>
      <c r="G3482">
        <v>625212</v>
      </c>
      <c r="H3482">
        <v>13160</v>
      </c>
      <c r="I3482">
        <v>21.3</v>
      </c>
      <c r="J3482">
        <v>90</v>
      </c>
      <c r="K3482">
        <v>90</v>
      </c>
      <c r="L3482">
        <v>19.2</v>
      </c>
      <c r="M3482">
        <v>0.93895155938951569</v>
      </c>
      <c r="N3482">
        <v>4.0589000000000004</v>
      </c>
      <c r="O3482">
        <v>4.7634999999999996</v>
      </c>
      <c r="P3482">
        <v>0.501</v>
      </c>
      <c r="Q3482">
        <v>0.53900000000000003</v>
      </c>
      <c r="R3482">
        <v>5.1182999999999996</v>
      </c>
      <c r="S3482">
        <v>6.3E-2</v>
      </c>
      <c r="T3482">
        <v>5.8000000000000003E-2</v>
      </c>
      <c r="U3482">
        <v>5.7000000000000002E-2</v>
      </c>
      <c r="V3482">
        <v>5.7000000000000002E-2</v>
      </c>
      <c r="W3482">
        <v>0</v>
      </c>
      <c r="X3482" t="s">
        <v>188</v>
      </c>
      <c r="Y3482" t="s">
        <v>89</v>
      </c>
      <c r="Z3482" t="s">
        <v>207</v>
      </c>
    </row>
    <row r="3483" spans="1:26" x14ac:dyDescent="0.25">
      <c r="A3483" s="147">
        <v>2285</v>
      </c>
      <c r="B3483" s="25">
        <v>42980</v>
      </c>
      <c r="C3483" t="s">
        <v>226</v>
      </c>
      <c r="D3483">
        <v>70</v>
      </c>
      <c r="E3483">
        <v>60</v>
      </c>
      <c r="F3483" t="s">
        <v>193</v>
      </c>
      <c r="G3483">
        <v>625212</v>
      </c>
      <c r="H3483">
        <v>13160</v>
      </c>
      <c r="I3483">
        <v>21.3</v>
      </c>
      <c r="J3483">
        <v>90</v>
      </c>
      <c r="K3483">
        <v>90</v>
      </c>
      <c r="L3483">
        <v>19.2</v>
      </c>
      <c r="M3483">
        <v>0.93895155938951569</v>
      </c>
      <c r="N3483">
        <v>4.7487000000000004</v>
      </c>
      <c r="O3483">
        <v>4.9631999999999996</v>
      </c>
      <c r="P3483">
        <v>0.44700000000000001</v>
      </c>
      <c r="Q3483">
        <v>0.41499999999999998</v>
      </c>
      <c r="R3483">
        <v>5.1182999999999996</v>
      </c>
      <c r="S3483">
        <v>4.8000000000000001E-2</v>
      </c>
      <c r="T3483">
        <v>4.2999999999999997E-2</v>
      </c>
      <c r="U3483">
        <v>4.2999999999999997E-2</v>
      </c>
      <c r="V3483">
        <v>4.2999999999999997E-2</v>
      </c>
      <c r="W3483">
        <v>0</v>
      </c>
      <c r="X3483" t="s">
        <v>188</v>
      </c>
      <c r="Y3483" t="s">
        <v>89</v>
      </c>
      <c r="Z3483" t="s">
        <v>207</v>
      </c>
    </row>
    <row r="3484" spans="1:26" x14ac:dyDescent="0.25">
      <c r="A3484" s="147">
        <v>2284</v>
      </c>
      <c r="B3484" s="25">
        <v>42979</v>
      </c>
      <c r="C3484" t="s">
        <v>653</v>
      </c>
      <c r="D3484">
        <v>70</v>
      </c>
      <c r="E3484">
        <v>60</v>
      </c>
      <c r="F3484" t="s">
        <v>291</v>
      </c>
      <c r="G3484">
        <v>521333</v>
      </c>
      <c r="H3484">
        <v>13160</v>
      </c>
      <c r="I3484">
        <v>16.600000000000001</v>
      </c>
      <c r="J3484">
        <v>115</v>
      </c>
      <c r="K3484">
        <v>115</v>
      </c>
      <c r="L3484">
        <v>13.8</v>
      </c>
      <c r="M3484">
        <v>0.97384721266345486</v>
      </c>
      <c r="N3484">
        <v>2.0859000000000001</v>
      </c>
      <c r="O3484">
        <v>1.7214</v>
      </c>
      <c r="P3484">
        <v>2.0470000000000002</v>
      </c>
      <c r="Q3484">
        <v>1.669</v>
      </c>
      <c r="R3484">
        <v>5.1188000000000002</v>
      </c>
      <c r="S3484">
        <v>0.502</v>
      </c>
      <c r="T3484">
        <v>0.496</v>
      </c>
      <c r="U3484">
        <v>0.48599999999999999</v>
      </c>
      <c r="V3484">
        <v>0.48599999999999999</v>
      </c>
      <c r="W3484">
        <v>0</v>
      </c>
      <c r="X3484" t="s">
        <v>188</v>
      </c>
      <c r="Y3484" t="s">
        <v>89</v>
      </c>
      <c r="Z3484" t="s">
        <v>198</v>
      </c>
    </row>
    <row r="3485" spans="1:26" x14ac:dyDescent="0.25">
      <c r="A3485" s="147">
        <v>2283</v>
      </c>
      <c r="B3485" s="25">
        <v>42979</v>
      </c>
      <c r="C3485" t="s">
        <v>652</v>
      </c>
      <c r="D3485">
        <v>70</v>
      </c>
      <c r="E3485">
        <v>60</v>
      </c>
      <c r="F3485" t="s">
        <v>291</v>
      </c>
      <c r="G3485">
        <v>521333</v>
      </c>
      <c r="H3485">
        <v>13160</v>
      </c>
      <c r="I3485">
        <v>16.600000000000001</v>
      </c>
      <c r="J3485">
        <v>115</v>
      </c>
      <c r="K3485">
        <v>115</v>
      </c>
      <c r="L3485">
        <v>13.8</v>
      </c>
      <c r="M3485">
        <v>0.97384721266345486</v>
      </c>
      <c r="N3485">
        <v>1.8547</v>
      </c>
      <c r="O3485">
        <v>1.6933</v>
      </c>
      <c r="P3485">
        <v>1.776</v>
      </c>
      <c r="Q3485">
        <v>1.7010000000000001</v>
      </c>
      <c r="R3485">
        <v>5.1188000000000002</v>
      </c>
      <c r="S3485">
        <v>0.49</v>
      </c>
      <c r="T3485">
        <v>0.51400000000000001</v>
      </c>
      <c r="U3485">
        <v>0.48899999999999999</v>
      </c>
      <c r="V3485">
        <v>0.48899999999999999</v>
      </c>
      <c r="W3485">
        <v>0</v>
      </c>
      <c r="X3485" t="s">
        <v>188</v>
      </c>
      <c r="Y3485" t="s">
        <v>89</v>
      </c>
      <c r="Z3485" t="s">
        <v>198</v>
      </c>
    </row>
    <row r="3486" spans="1:26" x14ac:dyDescent="0.25">
      <c r="A3486" s="147">
        <v>2282</v>
      </c>
      <c r="B3486" s="25">
        <v>42979</v>
      </c>
      <c r="C3486" t="s">
        <v>485</v>
      </c>
      <c r="D3486">
        <v>70</v>
      </c>
      <c r="E3486">
        <v>60</v>
      </c>
      <c r="F3486" t="s">
        <v>291</v>
      </c>
      <c r="G3486">
        <v>521333</v>
      </c>
      <c r="H3486">
        <v>13160</v>
      </c>
      <c r="I3486">
        <v>16.5</v>
      </c>
      <c r="J3486">
        <v>113</v>
      </c>
      <c r="K3486">
        <v>113</v>
      </c>
      <c r="L3486">
        <v>13.8</v>
      </c>
      <c r="M3486">
        <v>0.97384721266345486</v>
      </c>
      <c r="N3486">
        <v>1.6573</v>
      </c>
      <c r="O3486">
        <v>1.9631000000000001</v>
      </c>
      <c r="P3486">
        <v>1.6140000000000001</v>
      </c>
      <c r="Q3486">
        <v>1.825</v>
      </c>
      <c r="R3486">
        <v>5.1188000000000002</v>
      </c>
      <c r="S3486">
        <v>0.499</v>
      </c>
      <c r="T3486">
        <v>0.47599999999999998</v>
      </c>
      <c r="U3486">
        <v>0.47499999999999998</v>
      </c>
      <c r="V3486">
        <v>0.47499999999999998</v>
      </c>
      <c r="W3486">
        <v>0</v>
      </c>
      <c r="X3486" t="s">
        <v>188</v>
      </c>
      <c r="Y3486" t="s">
        <v>89</v>
      </c>
      <c r="Z3486" t="s">
        <v>198</v>
      </c>
    </row>
    <row r="3487" spans="1:26" x14ac:dyDescent="0.25">
      <c r="A3487" s="147">
        <v>2281</v>
      </c>
      <c r="B3487" s="25">
        <v>42979</v>
      </c>
      <c r="C3487" t="s">
        <v>651</v>
      </c>
      <c r="D3487">
        <v>70</v>
      </c>
      <c r="E3487">
        <v>60</v>
      </c>
      <c r="F3487" t="s">
        <v>291</v>
      </c>
      <c r="G3487">
        <v>521333</v>
      </c>
      <c r="H3487">
        <v>13160</v>
      </c>
      <c r="I3487">
        <v>16.600000000000001</v>
      </c>
      <c r="J3487">
        <v>115</v>
      </c>
      <c r="K3487">
        <v>115</v>
      </c>
      <c r="L3487">
        <v>13.8</v>
      </c>
      <c r="M3487">
        <v>0.97384721266345486</v>
      </c>
      <c r="N3487">
        <v>1.8408</v>
      </c>
      <c r="O3487">
        <v>1.9322999999999999</v>
      </c>
      <c r="P3487">
        <v>1.8169999999999999</v>
      </c>
      <c r="Q3487">
        <v>1.8440000000000001</v>
      </c>
      <c r="R3487">
        <v>5.1188000000000002</v>
      </c>
      <c r="S3487">
        <v>0.505</v>
      </c>
      <c r="T3487">
        <v>0.48799999999999999</v>
      </c>
      <c r="U3487">
        <v>0.48399999999999999</v>
      </c>
      <c r="V3487">
        <v>0.48399999999999999</v>
      </c>
      <c r="W3487">
        <v>0</v>
      </c>
      <c r="X3487" t="s">
        <v>188</v>
      </c>
      <c r="Y3487" t="s">
        <v>89</v>
      </c>
      <c r="Z3487" t="s">
        <v>198</v>
      </c>
    </row>
    <row r="3488" spans="1:26" x14ac:dyDescent="0.25">
      <c r="A3488" s="147">
        <v>2280</v>
      </c>
      <c r="B3488" s="25">
        <v>42979</v>
      </c>
      <c r="C3488" t="s">
        <v>650</v>
      </c>
      <c r="D3488">
        <v>70</v>
      </c>
      <c r="E3488">
        <v>60</v>
      </c>
      <c r="F3488" t="s">
        <v>291</v>
      </c>
      <c r="G3488">
        <v>521333</v>
      </c>
      <c r="H3488">
        <v>13160</v>
      </c>
      <c r="I3488">
        <v>16.399999999999999</v>
      </c>
      <c r="J3488">
        <v>114</v>
      </c>
      <c r="K3488">
        <v>114</v>
      </c>
      <c r="L3488">
        <v>13.6</v>
      </c>
      <c r="M3488">
        <v>0.97518952446588558</v>
      </c>
      <c r="N3488">
        <v>1.7712000000000001</v>
      </c>
      <c r="O3488">
        <v>1.8632</v>
      </c>
      <c r="P3488">
        <v>1.6679999999999999</v>
      </c>
      <c r="Q3488">
        <v>1.837</v>
      </c>
      <c r="R3488">
        <v>5.1188000000000002</v>
      </c>
      <c r="S3488">
        <v>0.48199999999999998</v>
      </c>
      <c r="T3488">
        <v>0.505</v>
      </c>
      <c r="U3488">
        <v>0.48099999999999998</v>
      </c>
      <c r="V3488">
        <v>0.48099999999999998</v>
      </c>
      <c r="W3488">
        <v>0</v>
      </c>
      <c r="X3488" t="s">
        <v>188</v>
      </c>
      <c r="Y3488" t="s">
        <v>89</v>
      </c>
      <c r="Z3488" t="s">
        <v>198</v>
      </c>
    </row>
    <row r="3489" spans="1:26" x14ac:dyDescent="0.25">
      <c r="A3489" s="147">
        <v>2279</v>
      </c>
      <c r="B3489" s="25">
        <v>42979</v>
      </c>
      <c r="C3489" t="s">
        <v>236</v>
      </c>
      <c r="D3489">
        <v>70</v>
      </c>
      <c r="E3489">
        <v>60</v>
      </c>
      <c r="F3489" t="s">
        <v>187</v>
      </c>
      <c r="G3489">
        <v>916148</v>
      </c>
      <c r="H3489">
        <v>13160</v>
      </c>
      <c r="I3489">
        <v>34.6</v>
      </c>
      <c r="J3489">
        <v>84</v>
      </c>
      <c r="K3489">
        <v>84</v>
      </c>
      <c r="L3489">
        <v>32.5</v>
      </c>
      <c r="M3489">
        <v>0.86280487804878048</v>
      </c>
      <c r="N3489">
        <v>4.7426000000000004</v>
      </c>
      <c r="O3489">
        <v>4.8510999999999997</v>
      </c>
      <c r="P3489">
        <v>0.214</v>
      </c>
      <c r="Q3489">
        <v>0.23599999999999999</v>
      </c>
      <c r="R3489">
        <v>5.1188000000000002</v>
      </c>
      <c r="S3489">
        <v>2.3E-2</v>
      </c>
      <c r="T3489">
        <v>2.5000000000000001E-2</v>
      </c>
      <c r="U3489">
        <v>2.1000000000000001E-2</v>
      </c>
      <c r="V3489">
        <v>2.1000000000000001E-2</v>
      </c>
      <c r="W3489">
        <v>0</v>
      </c>
      <c r="X3489" t="s">
        <v>188</v>
      </c>
      <c r="Y3489" t="s">
        <v>89</v>
      </c>
      <c r="Z3489" t="s">
        <v>207</v>
      </c>
    </row>
    <row r="3490" spans="1:26" x14ac:dyDescent="0.25">
      <c r="A3490" s="147">
        <v>2278</v>
      </c>
      <c r="B3490" s="25">
        <v>42979</v>
      </c>
      <c r="C3490" t="s">
        <v>264</v>
      </c>
      <c r="D3490">
        <v>70</v>
      </c>
      <c r="E3490">
        <v>60</v>
      </c>
      <c r="F3490" t="s">
        <v>187</v>
      </c>
      <c r="G3490">
        <v>916148</v>
      </c>
      <c r="H3490">
        <v>13160</v>
      </c>
      <c r="I3490">
        <v>34.9</v>
      </c>
      <c r="J3490">
        <v>83</v>
      </c>
      <c r="K3490">
        <v>83</v>
      </c>
      <c r="L3490">
        <v>32.9</v>
      </c>
      <c r="M3490">
        <v>0.86070559610705588</v>
      </c>
      <c r="N3490">
        <v>4.7420999999999998</v>
      </c>
      <c r="O3490">
        <v>4.9314</v>
      </c>
      <c r="P3490">
        <v>0.187</v>
      </c>
      <c r="Q3490">
        <v>0.20300000000000001</v>
      </c>
      <c r="R3490">
        <v>5.1188000000000002</v>
      </c>
      <c r="S3490">
        <v>0.02</v>
      </c>
      <c r="T3490">
        <v>2.1000000000000001E-2</v>
      </c>
      <c r="U3490">
        <v>1.7999999999999999E-2</v>
      </c>
      <c r="V3490">
        <v>1.7999999999999999E-2</v>
      </c>
      <c r="W3490">
        <v>0</v>
      </c>
      <c r="X3490" t="s">
        <v>188</v>
      </c>
      <c r="Y3490" t="s">
        <v>89</v>
      </c>
      <c r="Z3490" t="s">
        <v>207</v>
      </c>
    </row>
    <row r="3491" spans="1:26" x14ac:dyDescent="0.25">
      <c r="A3491" s="147">
        <v>2277</v>
      </c>
      <c r="B3491" s="25">
        <v>42979</v>
      </c>
      <c r="C3491" t="s">
        <v>649</v>
      </c>
      <c r="D3491">
        <v>70</v>
      </c>
      <c r="E3491">
        <v>60</v>
      </c>
      <c r="F3491" t="s">
        <v>187</v>
      </c>
      <c r="G3491">
        <v>916148</v>
      </c>
      <c r="H3491">
        <v>13160</v>
      </c>
      <c r="I3491">
        <v>35.700000000000003</v>
      </c>
      <c r="J3491">
        <v>82</v>
      </c>
      <c r="K3491">
        <v>82</v>
      </c>
      <c r="L3491">
        <v>33.700000000000003</v>
      </c>
      <c r="M3491">
        <v>0.85653753026634394</v>
      </c>
      <c r="N3491">
        <v>4.6681999999999997</v>
      </c>
      <c r="O3491">
        <v>4.7435</v>
      </c>
      <c r="P3491">
        <v>0.38700000000000001</v>
      </c>
      <c r="Q3491">
        <v>0.35499999999999998</v>
      </c>
      <c r="R3491">
        <v>5.1188000000000002</v>
      </c>
      <c r="S3491">
        <v>4.2000000000000003E-2</v>
      </c>
      <c r="T3491">
        <v>3.7999999999999999E-2</v>
      </c>
      <c r="U3491">
        <v>3.4000000000000002E-2</v>
      </c>
      <c r="V3491">
        <v>3.4000000000000002E-2</v>
      </c>
      <c r="W3491">
        <v>0</v>
      </c>
      <c r="X3491" t="s">
        <v>188</v>
      </c>
      <c r="Y3491" t="s">
        <v>89</v>
      </c>
      <c r="Z3491" t="s">
        <v>207</v>
      </c>
    </row>
    <row r="3492" spans="1:26" x14ac:dyDescent="0.25">
      <c r="A3492" s="147">
        <v>2276</v>
      </c>
      <c r="B3492" s="25">
        <v>42979</v>
      </c>
      <c r="C3492" t="s">
        <v>331</v>
      </c>
      <c r="D3492">
        <v>70</v>
      </c>
      <c r="E3492">
        <v>60</v>
      </c>
      <c r="F3492" t="s">
        <v>187</v>
      </c>
      <c r="G3492">
        <v>916148</v>
      </c>
      <c r="H3492">
        <v>13160</v>
      </c>
      <c r="I3492">
        <v>34.5</v>
      </c>
      <c r="J3492">
        <v>83</v>
      </c>
      <c r="K3492">
        <v>83</v>
      </c>
      <c r="L3492">
        <v>32.5</v>
      </c>
      <c r="M3492">
        <v>0.86280487804878048</v>
      </c>
      <c r="N3492">
        <v>4.6109</v>
      </c>
      <c r="O3492">
        <v>4.7832999999999997</v>
      </c>
      <c r="P3492">
        <v>0.29699999999999999</v>
      </c>
      <c r="Q3492">
        <v>0.32200000000000001</v>
      </c>
      <c r="R3492">
        <v>5.1188000000000002</v>
      </c>
      <c r="S3492">
        <v>3.3000000000000002E-2</v>
      </c>
      <c r="T3492">
        <v>3.4000000000000002E-2</v>
      </c>
      <c r="U3492">
        <v>2.9000000000000001E-2</v>
      </c>
      <c r="V3492">
        <v>2.9000000000000001E-2</v>
      </c>
      <c r="W3492">
        <v>0</v>
      </c>
      <c r="X3492" t="s">
        <v>188</v>
      </c>
      <c r="Y3492" t="s">
        <v>89</v>
      </c>
      <c r="Z3492" t="s">
        <v>207</v>
      </c>
    </row>
    <row r="3493" spans="1:26" x14ac:dyDescent="0.25">
      <c r="A3493" s="147">
        <v>2275</v>
      </c>
      <c r="B3493" s="25">
        <v>42979</v>
      </c>
      <c r="C3493" t="s">
        <v>461</v>
      </c>
      <c r="D3493">
        <v>70</v>
      </c>
      <c r="E3493">
        <v>60</v>
      </c>
      <c r="F3493" t="s">
        <v>187</v>
      </c>
      <c r="G3493">
        <v>916148</v>
      </c>
      <c r="H3493">
        <v>13160</v>
      </c>
      <c r="I3493">
        <v>34.5</v>
      </c>
      <c r="J3493">
        <v>82</v>
      </c>
      <c r="K3493">
        <v>82</v>
      </c>
      <c r="L3493">
        <v>32.6</v>
      </c>
      <c r="M3493">
        <v>0.86227909811090797</v>
      </c>
      <c r="N3493">
        <v>4.7122000000000002</v>
      </c>
      <c r="O3493">
        <v>4.8756000000000004</v>
      </c>
      <c r="P3493">
        <v>0.187</v>
      </c>
      <c r="Q3493">
        <v>0.192</v>
      </c>
      <c r="R3493">
        <v>5.1188000000000002</v>
      </c>
      <c r="S3493">
        <v>0.02</v>
      </c>
      <c r="T3493">
        <v>0.02</v>
      </c>
      <c r="U3493">
        <v>1.7000000000000001E-2</v>
      </c>
      <c r="V3493">
        <v>1.7000000000000001E-2</v>
      </c>
      <c r="W3493">
        <v>0</v>
      </c>
      <c r="X3493" t="s">
        <v>188</v>
      </c>
      <c r="Y3493" t="s">
        <v>89</v>
      </c>
      <c r="Z3493" t="s">
        <v>207</v>
      </c>
    </row>
    <row r="3494" spans="1:26" x14ac:dyDescent="0.25">
      <c r="A3494" s="147">
        <v>2274</v>
      </c>
      <c r="B3494" s="25">
        <v>42979</v>
      </c>
      <c r="C3494" t="s">
        <v>333</v>
      </c>
      <c r="D3494">
        <v>70</v>
      </c>
      <c r="E3494">
        <v>60</v>
      </c>
      <c r="F3494" t="s">
        <v>193</v>
      </c>
      <c r="G3494">
        <v>625212</v>
      </c>
      <c r="H3494">
        <v>13160</v>
      </c>
      <c r="I3494">
        <v>21.3</v>
      </c>
      <c r="J3494">
        <v>90</v>
      </c>
      <c r="K3494">
        <v>90</v>
      </c>
      <c r="L3494">
        <v>19.2</v>
      </c>
      <c r="M3494">
        <v>0.93895155938951569</v>
      </c>
      <c r="N3494">
        <v>4.2521000000000004</v>
      </c>
      <c r="O3494">
        <v>4.7413999999999996</v>
      </c>
      <c r="P3494">
        <v>0.439</v>
      </c>
      <c r="Q3494">
        <v>0.499</v>
      </c>
      <c r="R3494">
        <v>5.1188000000000002</v>
      </c>
      <c r="S3494">
        <v>5.2999999999999999E-2</v>
      </c>
      <c r="T3494">
        <v>5.3999999999999999E-2</v>
      </c>
      <c r="U3494">
        <v>0.05</v>
      </c>
      <c r="V3494">
        <v>0.05</v>
      </c>
      <c r="W3494">
        <v>0</v>
      </c>
      <c r="X3494" t="s">
        <v>188</v>
      </c>
      <c r="Y3494" t="s">
        <v>89</v>
      </c>
      <c r="Z3494" t="s">
        <v>207</v>
      </c>
    </row>
    <row r="3495" spans="1:26" x14ac:dyDescent="0.25">
      <c r="A3495" s="147">
        <v>2273</v>
      </c>
      <c r="B3495" s="25">
        <v>42979</v>
      </c>
      <c r="C3495" t="s">
        <v>259</v>
      </c>
      <c r="D3495">
        <v>70</v>
      </c>
      <c r="E3495">
        <v>60</v>
      </c>
      <c r="F3495" t="s">
        <v>193</v>
      </c>
      <c r="G3495">
        <v>625212</v>
      </c>
      <c r="H3495">
        <v>13160</v>
      </c>
      <c r="I3495">
        <v>20.9</v>
      </c>
      <c r="J3495">
        <v>89</v>
      </c>
      <c r="K3495">
        <v>89</v>
      </c>
      <c r="L3495">
        <v>18.8</v>
      </c>
      <c r="M3495">
        <v>0.94145043246839644</v>
      </c>
      <c r="N3495">
        <v>4.7488000000000001</v>
      </c>
      <c r="O3495">
        <v>4.9631999999999996</v>
      </c>
      <c r="P3495">
        <v>0.60199999999999998</v>
      </c>
      <c r="Q3495">
        <v>0.63300000000000001</v>
      </c>
      <c r="R3495">
        <v>5.1188000000000002</v>
      </c>
      <c r="S3495">
        <v>6.5000000000000002E-2</v>
      </c>
      <c r="T3495">
        <v>6.5000000000000002E-2</v>
      </c>
      <c r="U3495">
        <v>6.0999999999999999E-2</v>
      </c>
      <c r="V3495">
        <v>6.0999999999999999E-2</v>
      </c>
      <c r="W3495">
        <v>0</v>
      </c>
      <c r="X3495" t="s">
        <v>188</v>
      </c>
      <c r="Y3495" t="s">
        <v>89</v>
      </c>
      <c r="Z3495" t="s">
        <v>207</v>
      </c>
    </row>
    <row r="3496" spans="1:26" x14ac:dyDescent="0.25">
      <c r="A3496" s="147">
        <v>2272</v>
      </c>
      <c r="B3496" s="25">
        <v>42979</v>
      </c>
      <c r="C3496" t="s">
        <v>623</v>
      </c>
      <c r="D3496">
        <v>70</v>
      </c>
      <c r="E3496">
        <v>60</v>
      </c>
      <c r="F3496" t="s">
        <v>193</v>
      </c>
      <c r="G3496">
        <v>625212</v>
      </c>
      <c r="H3496">
        <v>13160</v>
      </c>
      <c r="I3496">
        <v>20.6</v>
      </c>
      <c r="J3496">
        <v>88</v>
      </c>
      <c r="K3496">
        <v>88</v>
      </c>
      <c r="L3496">
        <v>18.600000000000001</v>
      </c>
      <c r="M3496">
        <v>0.94270486342438375</v>
      </c>
      <c r="N3496">
        <v>4.5823</v>
      </c>
      <c r="O3496">
        <v>4.8632999999999997</v>
      </c>
      <c r="P3496">
        <v>0.46200000000000002</v>
      </c>
      <c r="Q3496">
        <v>0.496</v>
      </c>
      <c r="R3496">
        <v>5.1188000000000002</v>
      </c>
      <c r="S3496">
        <v>5.1999999999999998E-2</v>
      </c>
      <c r="T3496">
        <v>5.1999999999999998E-2</v>
      </c>
      <c r="U3496">
        <v>4.9000000000000002E-2</v>
      </c>
      <c r="V3496">
        <v>4.9000000000000002E-2</v>
      </c>
      <c r="W3496">
        <v>0</v>
      </c>
      <c r="X3496" t="s">
        <v>188</v>
      </c>
      <c r="Y3496" t="s">
        <v>89</v>
      </c>
      <c r="Z3496" t="s">
        <v>207</v>
      </c>
    </row>
    <row r="3497" spans="1:26" x14ac:dyDescent="0.25">
      <c r="A3497" s="147">
        <v>2271</v>
      </c>
      <c r="B3497" s="25">
        <v>42979</v>
      </c>
      <c r="C3497" t="s">
        <v>648</v>
      </c>
      <c r="D3497">
        <v>70</v>
      </c>
      <c r="E3497">
        <v>60</v>
      </c>
      <c r="F3497" t="s">
        <v>193</v>
      </c>
      <c r="G3497">
        <v>625212</v>
      </c>
      <c r="H3497">
        <v>13160</v>
      </c>
      <c r="I3497">
        <v>20.100000000000001</v>
      </c>
      <c r="J3497">
        <v>89</v>
      </c>
      <c r="K3497">
        <v>89</v>
      </c>
      <c r="L3497">
        <v>18.5</v>
      </c>
      <c r="M3497">
        <v>0.94333333333333336</v>
      </c>
      <c r="N3497">
        <v>4.8871000000000002</v>
      </c>
      <c r="O3497">
        <v>4.9634999999999998</v>
      </c>
      <c r="P3497">
        <v>0.52400000000000002</v>
      </c>
      <c r="Q3497">
        <v>0.54300000000000004</v>
      </c>
      <c r="R3497">
        <v>5.1188000000000002</v>
      </c>
      <c r="S3497">
        <v>5.5E-2</v>
      </c>
      <c r="T3497">
        <v>5.6000000000000001E-2</v>
      </c>
      <c r="U3497">
        <v>5.1999999999999998E-2</v>
      </c>
      <c r="V3497">
        <v>5.1999999999999998E-2</v>
      </c>
      <c r="W3497">
        <v>0</v>
      </c>
      <c r="X3497" t="s">
        <v>188</v>
      </c>
      <c r="Y3497" t="s">
        <v>89</v>
      </c>
      <c r="Z3497" t="s">
        <v>198</v>
      </c>
    </row>
    <row r="3498" spans="1:26" x14ac:dyDescent="0.25">
      <c r="A3498" s="147">
        <v>2270</v>
      </c>
      <c r="B3498" s="25">
        <v>42979</v>
      </c>
      <c r="C3498" t="s">
        <v>479</v>
      </c>
      <c r="D3498">
        <v>70</v>
      </c>
      <c r="E3498">
        <v>60</v>
      </c>
      <c r="F3498" t="s">
        <v>193</v>
      </c>
      <c r="G3498">
        <v>625212</v>
      </c>
      <c r="H3498">
        <v>13160</v>
      </c>
      <c r="I3498">
        <v>20.100000000000001</v>
      </c>
      <c r="J3498">
        <v>88</v>
      </c>
      <c r="K3498">
        <v>88</v>
      </c>
      <c r="L3498">
        <v>18.5</v>
      </c>
      <c r="M3498">
        <v>0.94333333333333336</v>
      </c>
      <c r="N3498">
        <v>5.0122</v>
      </c>
      <c r="O3498">
        <v>4.8673999999999999</v>
      </c>
      <c r="P3498">
        <v>0.71399999999999997</v>
      </c>
      <c r="Q3498">
        <v>0.63500000000000001</v>
      </c>
      <c r="R3498">
        <v>5.1188000000000002</v>
      </c>
      <c r="S3498">
        <v>7.2999999999999995E-2</v>
      </c>
      <c r="T3498">
        <v>6.7000000000000004E-2</v>
      </c>
      <c r="U3498">
        <v>6.6000000000000003E-2</v>
      </c>
      <c r="V3498">
        <v>6.6000000000000003E-2</v>
      </c>
      <c r="W3498">
        <v>0</v>
      </c>
      <c r="X3498" t="s">
        <v>188</v>
      </c>
      <c r="Y3498" t="s">
        <v>89</v>
      </c>
      <c r="Z3498" t="s">
        <v>198</v>
      </c>
    </row>
    <row r="3499" spans="1:26" x14ac:dyDescent="0.25">
      <c r="A3499" s="147">
        <v>2269</v>
      </c>
      <c r="B3499" s="25">
        <v>42978</v>
      </c>
      <c r="C3499" t="s">
        <v>647</v>
      </c>
      <c r="D3499">
        <v>70</v>
      </c>
      <c r="E3499">
        <v>69</v>
      </c>
      <c r="F3499" t="s">
        <v>291</v>
      </c>
      <c r="G3499">
        <v>521333</v>
      </c>
      <c r="H3499">
        <v>13160</v>
      </c>
      <c r="I3499">
        <v>16.7</v>
      </c>
      <c r="J3499">
        <v>115</v>
      </c>
      <c r="K3499">
        <v>115</v>
      </c>
      <c r="L3499">
        <v>13.8</v>
      </c>
      <c r="M3499">
        <v>0.97384721266345486</v>
      </c>
      <c r="N3499">
        <v>2.0522</v>
      </c>
      <c r="O3499">
        <v>1.8763000000000001</v>
      </c>
      <c r="P3499">
        <v>1.97</v>
      </c>
      <c r="Q3499">
        <v>1.7669999999999999</v>
      </c>
      <c r="R3499">
        <v>5.1650999999999998</v>
      </c>
      <c r="S3499">
        <v>0.496</v>
      </c>
      <c r="T3499">
        <v>0.48599999999999999</v>
      </c>
      <c r="U3499">
        <v>0.47799999999999998</v>
      </c>
      <c r="V3499">
        <v>0.47799999999999998</v>
      </c>
      <c r="W3499">
        <v>0</v>
      </c>
      <c r="X3499" t="s">
        <v>188</v>
      </c>
      <c r="Y3499" t="s">
        <v>89</v>
      </c>
      <c r="Z3499" t="s">
        <v>198</v>
      </c>
    </row>
    <row r="3500" spans="1:26" x14ac:dyDescent="0.25">
      <c r="A3500" s="147">
        <v>2268</v>
      </c>
      <c r="B3500" s="25">
        <v>42978</v>
      </c>
      <c r="C3500" t="s">
        <v>646</v>
      </c>
      <c r="D3500">
        <v>68</v>
      </c>
      <c r="E3500">
        <v>67</v>
      </c>
      <c r="F3500" t="s">
        <v>291</v>
      </c>
      <c r="G3500">
        <v>521333</v>
      </c>
      <c r="H3500">
        <v>13160</v>
      </c>
      <c r="I3500">
        <v>15.7</v>
      </c>
      <c r="J3500">
        <v>113</v>
      </c>
      <c r="K3500">
        <v>113</v>
      </c>
      <c r="L3500">
        <v>13</v>
      </c>
      <c r="M3500">
        <v>0.97923875432525953</v>
      </c>
      <c r="N3500">
        <v>1.9219999999999999</v>
      </c>
      <c r="O3500">
        <v>2.1103999999999998</v>
      </c>
      <c r="P3500">
        <v>1.883</v>
      </c>
      <c r="Q3500">
        <v>2.0230000000000001</v>
      </c>
      <c r="R3500">
        <v>5.1650999999999998</v>
      </c>
      <c r="S3500">
        <v>0.50600000000000001</v>
      </c>
      <c r="T3500">
        <v>0.495</v>
      </c>
      <c r="U3500">
        <v>0.49</v>
      </c>
      <c r="V3500">
        <v>0.49</v>
      </c>
      <c r="W3500">
        <v>0</v>
      </c>
      <c r="X3500" t="s">
        <v>188</v>
      </c>
      <c r="Y3500" t="s">
        <v>89</v>
      </c>
      <c r="Z3500" t="s">
        <v>198</v>
      </c>
    </row>
    <row r="3501" spans="1:26" x14ac:dyDescent="0.25">
      <c r="A3501" s="147">
        <v>2267</v>
      </c>
      <c r="B3501" s="25">
        <v>42978</v>
      </c>
      <c r="C3501" t="s">
        <v>625</v>
      </c>
      <c r="D3501">
        <v>74</v>
      </c>
      <c r="E3501">
        <v>60</v>
      </c>
      <c r="F3501" t="s">
        <v>187</v>
      </c>
      <c r="G3501">
        <v>916148</v>
      </c>
      <c r="H3501">
        <v>13160</v>
      </c>
      <c r="I3501">
        <v>33.799999999999997</v>
      </c>
      <c r="J3501">
        <v>79</v>
      </c>
      <c r="K3501">
        <v>79</v>
      </c>
      <c r="L3501">
        <v>32.1</v>
      </c>
      <c r="M3501">
        <v>0.86491442542787289</v>
      </c>
      <c r="N3501">
        <v>4.8196000000000003</v>
      </c>
      <c r="O3501">
        <v>4.7026000000000003</v>
      </c>
      <c r="P3501">
        <v>0.67200000000000004</v>
      </c>
      <c r="Q3501">
        <v>0.67400000000000004</v>
      </c>
      <c r="R3501">
        <v>5.1650999999999998</v>
      </c>
      <c r="S3501">
        <v>7.1999999999999995E-2</v>
      </c>
      <c r="T3501">
        <v>7.3999999999999996E-2</v>
      </c>
      <c r="U3501">
        <v>6.3E-2</v>
      </c>
      <c r="V3501">
        <v>6.3E-2</v>
      </c>
      <c r="W3501" t="s">
        <v>148</v>
      </c>
      <c r="X3501" t="s">
        <v>189</v>
      </c>
      <c r="Y3501" t="s">
        <v>89</v>
      </c>
      <c r="Z3501" t="s">
        <v>207</v>
      </c>
    </row>
    <row r="3502" spans="1:26" x14ac:dyDescent="0.25">
      <c r="A3502" s="147">
        <v>2266</v>
      </c>
      <c r="B3502" s="25">
        <v>42978</v>
      </c>
      <c r="C3502" t="s">
        <v>283</v>
      </c>
      <c r="D3502">
        <v>74</v>
      </c>
      <c r="E3502">
        <v>60</v>
      </c>
      <c r="F3502" t="s">
        <v>193</v>
      </c>
      <c r="G3502">
        <v>625212</v>
      </c>
      <c r="H3502">
        <v>13160</v>
      </c>
      <c r="I3502">
        <v>21.7</v>
      </c>
      <c r="J3502">
        <v>112</v>
      </c>
      <c r="K3502">
        <v>112</v>
      </c>
      <c r="L3502">
        <v>18.7</v>
      </c>
      <c r="M3502">
        <v>0.94207723035952073</v>
      </c>
      <c r="N3502">
        <v>4.9467999999999996</v>
      </c>
      <c r="O3502">
        <v>4.6999000000000004</v>
      </c>
      <c r="P3502">
        <v>0.64200000000000002</v>
      </c>
      <c r="Q3502">
        <v>0.60099999999999998</v>
      </c>
      <c r="R3502">
        <v>5.1650999999999998</v>
      </c>
      <c r="S3502">
        <v>6.7000000000000004E-2</v>
      </c>
      <c r="T3502">
        <v>6.6000000000000003E-2</v>
      </c>
      <c r="U3502">
        <v>6.3E-2</v>
      </c>
      <c r="V3502">
        <v>6.3E-2</v>
      </c>
      <c r="W3502" t="s">
        <v>148</v>
      </c>
      <c r="X3502" t="s">
        <v>189</v>
      </c>
      <c r="Y3502" t="s">
        <v>89</v>
      </c>
      <c r="Z3502" t="s">
        <v>198</v>
      </c>
    </row>
    <row r="3503" spans="1:26" x14ac:dyDescent="0.25">
      <c r="A3503" s="147">
        <v>2265</v>
      </c>
      <c r="B3503" s="25">
        <v>42978</v>
      </c>
      <c r="C3503" t="s">
        <v>219</v>
      </c>
      <c r="D3503">
        <v>74</v>
      </c>
      <c r="E3503">
        <v>60</v>
      </c>
      <c r="F3503" t="s">
        <v>193</v>
      </c>
      <c r="G3503">
        <v>625212</v>
      </c>
      <c r="H3503">
        <v>13160</v>
      </c>
      <c r="I3503">
        <v>22.2</v>
      </c>
      <c r="J3503">
        <v>117</v>
      </c>
      <c r="K3503">
        <v>117</v>
      </c>
      <c r="L3503">
        <v>18.899999999999999</v>
      </c>
      <c r="M3503">
        <v>0.94082446808510634</v>
      </c>
      <c r="N3503">
        <v>4.8323999999999998</v>
      </c>
      <c r="O3503">
        <v>5.1220999999999997</v>
      </c>
      <c r="P3503">
        <v>0.58899999999999997</v>
      </c>
      <c r="Q3503">
        <v>0.625</v>
      </c>
      <c r="R3503">
        <v>5.1650999999999998</v>
      </c>
      <c r="S3503">
        <v>6.3E-2</v>
      </c>
      <c r="T3503">
        <v>6.3E-2</v>
      </c>
      <c r="U3503">
        <v>5.8999999999999997E-2</v>
      </c>
      <c r="V3503">
        <v>5.8999999999999997E-2</v>
      </c>
      <c r="W3503" t="s">
        <v>148</v>
      </c>
      <c r="X3503" t="s">
        <v>189</v>
      </c>
      <c r="Y3503" t="s">
        <v>89</v>
      </c>
      <c r="Z3503" t="s">
        <v>198</v>
      </c>
    </row>
    <row r="3504" spans="1:26" x14ac:dyDescent="0.25">
      <c r="A3504" s="147">
        <v>2264</v>
      </c>
      <c r="B3504" s="25">
        <v>42978</v>
      </c>
      <c r="C3504" t="s">
        <v>249</v>
      </c>
      <c r="D3504">
        <v>74</v>
      </c>
      <c r="E3504">
        <v>60</v>
      </c>
      <c r="F3504" t="s">
        <v>187</v>
      </c>
      <c r="G3504">
        <v>916148</v>
      </c>
      <c r="H3504">
        <v>13160</v>
      </c>
      <c r="I3504">
        <v>33.799999999999997</v>
      </c>
      <c r="J3504">
        <v>77.5</v>
      </c>
      <c r="K3504">
        <v>77.5</v>
      </c>
      <c r="L3504">
        <v>32.299999999999997</v>
      </c>
      <c r="M3504">
        <v>0.86385836385836379</v>
      </c>
      <c r="N3504">
        <v>5.1035000000000004</v>
      </c>
      <c r="O3504">
        <v>4.8521000000000001</v>
      </c>
      <c r="P3504">
        <v>0.435</v>
      </c>
      <c r="Q3504">
        <v>0.41499999999999998</v>
      </c>
      <c r="R3504">
        <v>5.1650999999999998</v>
      </c>
      <c r="S3504">
        <v>4.3999999999999997E-2</v>
      </c>
      <c r="T3504">
        <v>4.3999999999999997E-2</v>
      </c>
      <c r="U3504">
        <v>3.7999999999999999E-2</v>
      </c>
      <c r="V3504">
        <v>3.7999999999999999E-2</v>
      </c>
      <c r="W3504" t="s">
        <v>148</v>
      </c>
      <c r="X3504" t="s">
        <v>189</v>
      </c>
      <c r="Y3504" t="s">
        <v>89</v>
      </c>
      <c r="Z3504" t="s">
        <v>207</v>
      </c>
    </row>
    <row r="3505" spans="1:26" x14ac:dyDescent="0.25">
      <c r="A3505" s="147">
        <v>2263</v>
      </c>
      <c r="B3505" s="25">
        <v>42978</v>
      </c>
      <c r="C3505" t="s">
        <v>476</v>
      </c>
      <c r="D3505">
        <v>74</v>
      </c>
      <c r="E3505">
        <v>60</v>
      </c>
      <c r="F3505" t="s">
        <v>187</v>
      </c>
      <c r="G3505">
        <v>916148</v>
      </c>
      <c r="H3505">
        <v>13160</v>
      </c>
      <c r="I3505">
        <v>33.700000000000003</v>
      </c>
      <c r="J3505">
        <v>78</v>
      </c>
      <c r="K3505">
        <v>78</v>
      </c>
      <c r="L3505">
        <v>32.1</v>
      </c>
      <c r="M3505">
        <v>0.86491442542787289</v>
      </c>
      <c r="N3505">
        <v>4.9604999999999997</v>
      </c>
      <c r="O3505">
        <v>4.8377999999999997</v>
      </c>
      <c r="P3505">
        <v>0.57599999999999996</v>
      </c>
      <c r="Q3505">
        <v>0.58099999999999996</v>
      </c>
      <c r="R3505">
        <v>5.1650999999999998</v>
      </c>
      <c r="S3505">
        <v>0.06</v>
      </c>
      <c r="T3505">
        <v>6.2E-2</v>
      </c>
      <c r="U3505">
        <v>5.2999999999999999E-2</v>
      </c>
      <c r="V3505">
        <v>5.2999999999999999E-2</v>
      </c>
      <c r="W3505" t="s">
        <v>148</v>
      </c>
      <c r="X3505" t="s">
        <v>189</v>
      </c>
      <c r="Y3505" t="s">
        <v>89</v>
      </c>
      <c r="Z3505" t="s">
        <v>207</v>
      </c>
    </row>
    <row r="3506" spans="1:26" x14ac:dyDescent="0.25">
      <c r="A3506" s="147">
        <v>2262</v>
      </c>
      <c r="B3506" s="25">
        <v>42978</v>
      </c>
      <c r="C3506" t="s">
        <v>645</v>
      </c>
      <c r="D3506">
        <v>74</v>
      </c>
      <c r="E3506">
        <v>60</v>
      </c>
      <c r="F3506" t="s">
        <v>193</v>
      </c>
      <c r="G3506">
        <v>625212</v>
      </c>
      <c r="H3506">
        <v>13160</v>
      </c>
      <c r="I3506">
        <v>22.2</v>
      </c>
      <c r="J3506">
        <v>117</v>
      </c>
      <c r="K3506">
        <v>117</v>
      </c>
      <c r="L3506">
        <v>18.899999999999999</v>
      </c>
      <c r="M3506">
        <v>0.94082446808510634</v>
      </c>
      <c r="N3506">
        <v>4.9791999999999996</v>
      </c>
      <c r="O3506">
        <v>4.8830999999999998</v>
      </c>
      <c r="P3506">
        <v>0.92500000000000004</v>
      </c>
      <c r="Q3506">
        <v>0.92600000000000005</v>
      </c>
      <c r="R3506">
        <v>5.1650999999999998</v>
      </c>
      <c r="S3506">
        <v>9.6000000000000002E-2</v>
      </c>
      <c r="T3506">
        <v>9.8000000000000004E-2</v>
      </c>
      <c r="U3506">
        <v>9.0999999999999998E-2</v>
      </c>
      <c r="V3506">
        <v>9.0999999999999998E-2</v>
      </c>
      <c r="W3506" t="s">
        <v>148</v>
      </c>
      <c r="X3506" t="s">
        <v>189</v>
      </c>
      <c r="Y3506" t="s">
        <v>89</v>
      </c>
      <c r="Z3506" t="s">
        <v>198</v>
      </c>
    </row>
    <row r="3507" spans="1:26" x14ac:dyDescent="0.25">
      <c r="A3507" s="147">
        <v>2261</v>
      </c>
      <c r="B3507" s="25">
        <v>42978</v>
      </c>
      <c r="C3507" t="s">
        <v>513</v>
      </c>
      <c r="D3507">
        <v>74</v>
      </c>
      <c r="E3507">
        <v>60</v>
      </c>
      <c r="F3507" t="s">
        <v>193</v>
      </c>
      <c r="G3507">
        <v>625212</v>
      </c>
      <c r="H3507">
        <v>13160</v>
      </c>
      <c r="I3507">
        <v>22.1</v>
      </c>
      <c r="J3507">
        <v>117</v>
      </c>
      <c r="K3507">
        <v>117</v>
      </c>
      <c r="L3507">
        <v>18.8</v>
      </c>
      <c r="M3507">
        <v>0.94145043246839644</v>
      </c>
      <c r="N3507">
        <v>4.8696000000000002</v>
      </c>
      <c r="O3507">
        <v>5.0038</v>
      </c>
      <c r="P3507">
        <v>0.76400000000000001</v>
      </c>
      <c r="Q3507">
        <v>0.79400000000000004</v>
      </c>
      <c r="R3507">
        <v>5.1650999999999998</v>
      </c>
      <c r="S3507">
        <v>8.1000000000000003E-2</v>
      </c>
      <c r="T3507">
        <v>8.2000000000000003E-2</v>
      </c>
      <c r="U3507">
        <v>7.6999999999999999E-2</v>
      </c>
      <c r="V3507">
        <v>7.6999999999999999E-2</v>
      </c>
      <c r="W3507" t="s">
        <v>148</v>
      </c>
      <c r="X3507" t="s">
        <v>189</v>
      </c>
      <c r="Y3507" t="s">
        <v>89</v>
      </c>
      <c r="Z3507" t="s">
        <v>198</v>
      </c>
    </row>
    <row r="3508" spans="1:26" x14ac:dyDescent="0.25">
      <c r="A3508" s="147">
        <v>2260</v>
      </c>
      <c r="B3508" s="25">
        <v>42978</v>
      </c>
      <c r="C3508" t="s">
        <v>600</v>
      </c>
      <c r="D3508">
        <v>74</v>
      </c>
      <c r="E3508">
        <v>60</v>
      </c>
      <c r="F3508" t="s">
        <v>187</v>
      </c>
      <c r="G3508">
        <v>916148</v>
      </c>
      <c r="H3508">
        <v>13160</v>
      </c>
      <c r="I3508">
        <v>35.299999999999997</v>
      </c>
      <c r="J3508">
        <v>79</v>
      </c>
      <c r="K3508">
        <v>79</v>
      </c>
      <c r="L3508">
        <v>33.6</v>
      </c>
      <c r="M3508">
        <v>0.85705632949727439</v>
      </c>
      <c r="N3508">
        <v>4.9318</v>
      </c>
      <c r="O3508">
        <v>4.7027999999999999</v>
      </c>
      <c r="P3508">
        <v>0.105</v>
      </c>
      <c r="Q3508">
        <v>0.1</v>
      </c>
      <c r="R3508">
        <v>5.1650999999999998</v>
      </c>
      <c r="S3508">
        <v>1.0999999999999999E-2</v>
      </c>
      <c r="T3508">
        <v>1.0999999999999999E-2</v>
      </c>
      <c r="U3508">
        <v>8.9999999999999993E-3</v>
      </c>
      <c r="V3508">
        <v>8.9999999999999993E-3</v>
      </c>
      <c r="W3508" t="s">
        <v>148</v>
      </c>
      <c r="X3508" t="s">
        <v>189</v>
      </c>
      <c r="Y3508" t="s">
        <v>89</v>
      </c>
      <c r="Z3508" t="s">
        <v>207</v>
      </c>
    </row>
    <row r="3509" spans="1:26" x14ac:dyDescent="0.25">
      <c r="A3509" s="147">
        <v>2259</v>
      </c>
      <c r="B3509" s="25">
        <v>42977</v>
      </c>
      <c r="C3509" t="s">
        <v>644</v>
      </c>
      <c r="D3509">
        <v>66</v>
      </c>
      <c r="E3509">
        <v>71</v>
      </c>
      <c r="F3509" t="s">
        <v>194</v>
      </c>
      <c r="G3509">
        <v>916148</v>
      </c>
      <c r="H3509">
        <v>13160</v>
      </c>
      <c r="I3509">
        <v>34.200000000000003</v>
      </c>
      <c r="J3509">
        <v>79.5</v>
      </c>
      <c r="K3509">
        <v>79.5</v>
      </c>
      <c r="L3509">
        <v>32.5</v>
      </c>
      <c r="M3509">
        <v>0.86280487804878048</v>
      </c>
      <c r="N3509">
        <v>4.4501999999999997</v>
      </c>
      <c r="O3509">
        <v>4.6440999999999999</v>
      </c>
      <c r="P3509">
        <v>0.20300000000000001</v>
      </c>
      <c r="Q3509">
        <v>0.21299999999999999</v>
      </c>
      <c r="R3509">
        <v>5.2523999999999997</v>
      </c>
      <c r="S3509">
        <v>2.4E-2</v>
      </c>
      <c r="T3509">
        <v>2.4E-2</v>
      </c>
      <c r="U3509">
        <v>2.1000000000000001E-2</v>
      </c>
      <c r="V3509">
        <v>2.1000000000000001E-2</v>
      </c>
      <c r="W3509" t="s">
        <v>148</v>
      </c>
      <c r="X3509" t="s">
        <v>189</v>
      </c>
      <c r="Y3509" t="s">
        <v>89</v>
      </c>
      <c r="Z3509" t="s">
        <v>207</v>
      </c>
    </row>
    <row r="3510" spans="1:26" x14ac:dyDescent="0.25">
      <c r="A3510" s="147">
        <v>2258</v>
      </c>
      <c r="B3510" s="25">
        <v>42977</v>
      </c>
      <c r="C3510" t="s">
        <v>643</v>
      </c>
      <c r="D3510">
        <v>66</v>
      </c>
      <c r="E3510">
        <v>71</v>
      </c>
      <c r="F3510" t="s">
        <v>194</v>
      </c>
      <c r="G3510">
        <v>916148</v>
      </c>
      <c r="H3510">
        <v>13160</v>
      </c>
      <c r="I3510">
        <v>34.200000000000003</v>
      </c>
      <c r="J3510">
        <v>79.5</v>
      </c>
      <c r="K3510">
        <v>79.5</v>
      </c>
      <c r="L3510">
        <v>32.5</v>
      </c>
      <c r="M3510">
        <v>0.86280487804878048</v>
      </c>
      <c r="N3510">
        <v>4.3061999999999996</v>
      </c>
      <c r="O3510">
        <v>4.9164000000000003</v>
      </c>
      <c r="P3510">
        <v>0.16400000000000001</v>
      </c>
      <c r="Q3510">
        <v>0.187</v>
      </c>
      <c r="R3510">
        <v>5.2523999999999997</v>
      </c>
      <c r="S3510">
        <v>0.02</v>
      </c>
      <c r="T3510">
        <v>0.02</v>
      </c>
      <c r="U3510">
        <v>1.7000000000000001E-2</v>
      </c>
      <c r="V3510">
        <v>1.7000000000000001E-2</v>
      </c>
      <c r="W3510" t="s">
        <v>148</v>
      </c>
      <c r="X3510" t="s">
        <v>189</v>
      </c>
      <c r="Y3510" t="s">
        <v>89</v>
      </c>
      <c r="Z3510" t="s">
        <v>207</v>
      </c>
    </row>
    <row r="3511" spans="1:26" x14ac:dyDescent="0.25">
      <c r="A3511" s="147">
        <v>2257</v>
      </c>
      <c r="B3511" s="25">
        <v>42977</v>
      </c>
      <c r="C3511" t="s">
        <v>635</v>
      </c>
      <c r="D3511">
        <v>66</v>
      </c>
      <c r="E3511">
        <v>71</v>
      </c>
      <c r="F3511" t="s">
        <v>187</v>
      </c>
      <c r="G3511">
        <v>916148</v>
      </c>
      <c r="H3511">
        <v>13160</v>
      </c>
      <c r="I3511">
        <v>33.4</v>
      </c>
      <c r="J3511">
        <v>74.5</v>
      </c>
      <c r="K3511">
        <v>74.5</v>
      </c>
      <c r="L3511">
        <v>32.1</v>
      </c>
      <c r="M3511">
        <v>0.86491442542787289</v>
      </c>
      <c r="N3511">
        <v>4.9606000000000003</v>
      </c>
      <c r="O3511">
        <v>4.9057000000000004</v>
      </c>
      <c r="P3511">
        <v>0.27400000000000002</v>
      </c>
      <c r="Q3511">
        <v>0.28999999999999998</v>
      </c>
      <c r="R3511">
        <v>5.2523999999999997</v>
      </c>
      <c r="S3511">
        <v>2.9000000000000001E-2</v>
      </c>
      <c r="T3511">
        <v>3.1E-2</v>
      </c>
      <c r="U3511">
        <v>2.5999999999999999E-2</v>
      </c>
      <c r="V3511">
        <v>2.5999999999999999E-2</v>
      </c>
      <c r="W3511" t="s">
        <v>148</v>
      </c>
      <c r="X3511" t="s">
        <v>189</v>
      </c>
      <c r="Y3511" t="s">
        <v>89</v>
      </c>
      <c r="Z3511" t="s">
        <v>207</v>
      </c>
    </row>
    <row r="3512" spans="1:26" x14ac:dyDescent="0.25">
      <c r="A3512" s="147">
        <v>2256</v>
      </c>
      <c r="B3512" s="25">
        <v>42977</v>
      </c>
      <c r="C3512" t="s">
        <v>642</v>
      </c>
      <c r="D3512">
        <v>66</v>
      </c>
      <c r="E3512">
        <v>71</v>
      </c>
      <c r="F3512" t="s">
        <v>193</v>
      </c>
      <c r="G3512">
        <v>625212</v>
      </c>
      <c r="H3512">
        <v>13160</v>
      </c>
      <c r="I3512">
        <v>22.6</v>
      </c>
      <c r="J3512">
        <v>112</v>
      </c>
      <c r="K3512">
        <v>112</v>
      </c>
      <c r="L3512">
        <v>19.600000000000001</v>
      </c>
      <c r="M3512">
        <v>0.93646591661151557</v>
      </c>
      <c r="N3512">
        <v>5.0938999999999997</v>
      </c>
      <c r="O3512">
        <v>5.1158000000000001</v>
      </c>
      <c r="P3512">
        <v>0.94099999999999995</v>
      </c>
      <c r="Q3512">
        <v>0.96399999999999997</v>
      </c>
      <c r="R3512">
        <v>5.2523999999999997</v>
      </c>
      <c r="S3512">
        <v>9.7000000000000003E-2</v>
      </c>
      <c r="T3512">
        <v>9.9000000000000005E-2</v>
      </c>
      <c r="U3512">
        <v>9.1999999999999998E-2</v>
      </c>
      <c r="V3512">
        <v>9.1999999999999998E-2</v>
      </c>
      <c r="W3512" t="s">
        <v>148</v>
      </c>
      <c r="X3512" t="s">
        <v>189</v>
      </c>
      <c r="Y3512" t="s">
        <v>89</v>
      </c>
      <c r="Z3512" t="s">
        <v>198</v>
      </c>
    </row>
    <row r="3513" spans="1:26" x14ac:dyDescent="0.25">
      <c r="A3513" s="147">
        <v>2255</v>
      </c>
      <c r="B3513" s="25">
        <v>42977</v>
      </c>
      <c r="C3513" t="s">
        <v>270</v>
      </c>
      <c r="D3513">
        <v>66</v>
      </c>
      <c r="E3513">
        <v>71</v>
      </c>
      <c r="F3513" t="s">
        <v>193</v>
      </c>
      <c r="G3513">
        <v>625212</v>
      </c>
      <c r="H3513">
        <v>13160</v>
      </c>
      <c r="I3513">
        <v>22.4</v>
      </c>
      <c r="J3513">
        <v>110</v>
      </c>
      <c r="K3513">
        <v>110</v>
      </c>
      <c r="L3513">
        <v>19.5</v>
      </c>
      <c r="M3513">
        <v>0.9370860927152318</v>
      </c>
      <c r="N3513">
        <v>4.7992999999999997</v>
      </c>
      <c r="O3513">
        <v>4.8457999999999997</v>
      </c>
      <c r="P3513">
        <v>0.57599999999999996</v>
      </c>
      <c r="Q3513">
        <v>0.56299999999999994</v>
      </c>
      <c r="R3513">
        <v>5.2523999999999997</v>
      </c>
      <c r="S3513">
        <v>6.3E-2</v>
      </c>
      <c r="T3513">
        <v>6.0999999999999999E-2</v>
      </c>
      <c r="U3513">
        <v>5.8000000000000003E-2</v>
      </c>
      <c r="V3513">
        <v>5.8000000000000003E-2</v>
      </c>
      <c r="W3513" t="s">
        <v>148</v>
      </c>
      <c r="X3513" t="s">
        <v>189</v>
      </c>
      <c r="Y3513" t="s">
        <v>89</v>
      </c>
      <c r="Z3513" t="s">
        <v>198</v>
      </c>
    </row>
    <row r="3514" spans="1:26" x14ac:dyDescent="0.25">
      <c r="A3514" s="147">
        <v>2254</v>
      </c>
      <c r="B3514" s="25">
        <v>42977</v>
      </c>
      <c r="C3514" t="s">
        <v>435</v>
      </c>
      <c r="D3514">
        <v>66</v>
      </c>
      <c r="E3514">
        <v>71</v>
      </c>
      <c r="F3514" t="s">
        <v>193</v>
      </c>
      <c r="G3514">
        <v>625212</v>
      </c>
      <c r="H3514">
        <v>13160</v>
      </c>
      <c r="I3514">
        <v>22.3</v>
      </c>
      <c r="J3514">
        <v>112</v>
      </c>
      <c r="K3514">
        <v>112</v>
      </c>
      <c r="L3514">
        <v>19.3</v>
      </c>
      <c r="M3514">
        <v>0.93832891246684347</v>
      </c>
      <c r="N3514">
        <v>4.8604000000000003</v>
      </c>
      <c r="O3514">
        <v>4.9553000000000003</v>
      </c>
      <c r="P3514">
        <v>0.65700000000000003</v>
      </c>
      <c r="Q3514">
        <v>0.67</v>
      </c>
      <c r="R3514">
        <v>5.2523999999999997</v>
      </c>
      <c r="S3514">
        <v>7.0999999999999994E-2</v>
      </c>
      <c r="T3514">
        <v>7.0999999999999994E-2</v>
      </c>
      <c r="U3514">
        <v>6.7000000000000004E-2</v>
      </c>
      <c r="V3514">
        <v>6.7000000000000004E-2</v>
      </c>
      <c r="W3514" t="s">
        <v>148</v>
      </c>
      <c r="X3514" t="s">
        <v>189</v>
      </c>
      <c r="Y3514" t="s">
        <v>89</v>
      </c>
      <c r="Z3514" t="s">
        <v>198</v>
      </c>
    </row>
    <row r="3515" spans="1:26" x14ac:dyDescent="0.25">
      <c r="A3515" s="147">
        <v>2253</v>
      </c>
      <c r="B3515" s="25">
        <v>42977</v>
      </c>
      <c r="C3515" t="s">
        <v>641</v>
      </c>
      <c r="D3515">
        <v>66</v>
      </c>
      <c r="E3515">
        <v>71</v>
      </c>
      <c r="F3515" t="s">
        <v>193</v>
      </c>
      <c r="G3515">
        <v>625212</v>
      </c>
      <c r="H3515">
        <v>13160</v>
      </c>
      <c r="I3515">
        <v>22.4</v>
      </c>
      <c r="J3515">
        <v>110</v>
      </c>
      <c r="K3515">
        <v>110</v>
      </c>
      <c r="L3515">
        <v>19.5</v>
      </c>
      <c r="M3515">
        <v>0.9370860927152318</v>
      </c>
      <c r="N3515">
        <v>4.9753999999999996</v>
      </c>
      <c r="O3515">
        <v>5.1285999999999996</v>
      </c>
      <c r="P3515">
        <v>0.63500000000000001</v>
      </c>
      <c r="Q3515">
        <v>0.67400000000000004</v>
      </c>
      <c r="R3515">
        <v>5.2523999999999997</v>
      </c>
      <c r="S3515">
        <v>6.7000000000000004E-2</v>
      </c>
      <c r="T3515">
        <v>6.9000000000000006E-2</v>
      </c>
      <c r="U3515">
        <v>6.4000000000000001E-2</v>
      </c>
      <c r="V3515">
        <v>6.4000000000000001E-2</v>
      </c>
      <c r="W3515" t="s">
        <v>148</v>
      </c>
      <c r="X3515" t="s">
        <v>189</v>
      </c>
      <c r="Y3515" t="s">
        <v>89</v>
      </c>
      <c r="Z3515" t="s">
        <v>198</v>
      </c>
    </row>
    <row r="3516" spans="1:26" x14ac:dyDescent="0.25">
      <c r="A3516" s="147">
        <v>2252</v>
      </c>
      <c r="B3516" s="25">
        <v>42977</v>
      </c>
      <c r="C3516" t="s">
        <v>218</v>
      </c>
      <c r="D3516">
        <v>66</v>
      </c>
      <c r="E3516">
        <v>71</v>
      </c>
      <c r="F3516" t="s">
        <v>187</v>
      </c>
      <c r="G3516">
        <v>916148</v>
      </c>
      <c r="H3516">
        <v>13160</v>
      </c>
      <c r="I3516">
        <v>33.9</v>
      </c>
      <c r="J3516">
        <v>74</v>
      </c>
      <c r="K3516">
        <v>74</v>
      </c>
      <c r="L3516">
        <v>32.700000000000003</v>
      </c>
      <c r="M3516">
        <v>0.86175395858708903</v>
      </c>
      <c r="N3516">
        <v>5.0506000000000002</v>
      </c>
      <c r="O3516">
        <v>4.9127000000000001</v>
      </c>
      <c r="P3516">
        <v>0.27900000000000003</v>
      </c>
      <c r="Q3516">
        <v>0.27100000000000002</v>
      </c>
      <c r="R3516">
        <v>5.2523999999999997</v>
      </c>
      <c r="S3516">
        <v>2.9000000000000001E-2</v>
      </c>
      <c r="T3516">
        <v>2.9000000000000001E-2</v>
      </c>
      <c r="U3516">
        <v>2.5000000000000001E-2</v>
      </c>
      <c r="V3516">
        <v>2.5000000000000001E-2</v>
      </c>
      <c r="W3516" t="s">
        <v>148</v>
      </c>
      <c r="X3516" t="s">
        <v>189</v>
      </c>
      <c r="Y3516" t="s">
        <v>89</v>
      </c>
      <c r="Z3516" t="s">
        <v>207</v>
      </c>
    </row>
    <row r="3517" spans="1:26" x14ac:dyDescent="0.25">
      <c r="A3517" s="147">
        <v>2251</v>
      </c>
      <c r="B3517" s="25">
        <v>42976</v>
      </c>
      <c r="C3517" t="s">
        <v>502</v>
      </c>
      <c r="D3517">
        <v>69</v>
      </c>
      <c r="E3517">
        <v>67</v>
      </c>
      <c r="F3517" t="s">
        <v>187</v>
      </c>
      <c r="G3517">
        <v>916148</v>
      </c>
      <c r="H3517">
        <v>13160</v>
      </c>
      <c r="I3517">
        <v>34.299999999999997</v>
      </c>
      <c r="J3517">
        <v>80.5</v>
      </c>
      <c r="K3517">
        <v>80.5</v>
      </c>
      <c r="L3517">
        <v>32.5</v>
      </c>
      <c r="M3517">
        <v>0.86280487804878048</v>
      </c>
      <c r="N3517">
        <v>4.7824</v>
      </c>
      <c r="O3517">
        <v>4.9566999999999997</v>
      </c>
      <c r="P3517">
        <v>0.22600000000000001</v>
      </c>
      <c r="Q3517">
        <v>0.23499999999999999</v>
      </c>
      <c r="R3517">
        <v>5.2797000000000001</v>
      </c>
      <c r="S3517">
        <v>2.5000000000000001E-2</v>
      </c>
      <c r="T3517">
        <v>2.5000000000000001E-2</v>
      </c>
      <c r="U3517">
        <v>2.1999999999999999E-2</v>
      </c>
      <c r="V3517">
        <v>2.1999999999999999E-2</v>
      </c>
      <c r="W3517" t="s">
        <v>148</v>
      </c>
      <c r="X3517" t="s">
        <v>189</v>
      </c>
      <c r="Y3517" t="s">
        <v>89</v>
      </c>
      <c r="Z3517" t="s">
        <v>207</v>
      </c>
    </row>
    <row r="3518" spans="1:26" x14ac:dyDescent="0.25">
      <c r="A3518" s="147">
        <v>2250</v>
      </c>
      <c r="B3518" s="25">
        <v>42976</v>
      </c>
      <c r="C3518" t="s">
        <v>229</v>
      </c>
      <c r="D3518">
        <v>69</v>
      </c>
      <c r="E3518">
        <v>67</v>
      </c>
      <c r="F3518" t="s">
        <v>193</v>
      </c>
      <c r="G3518">
        <v>625212</v>
      </c>
      <c r="H3518">
        <v>13160</v>
      </c>
      <c r="I3518">
        <v>22.6</v>
      </c>
      <c r="J3518">
        <v>112</v>
      </c>
      <c r="K3518">
        <v>112</v>
      </c>
      <c r="L3518">
        <v>19.600000000000001</v>
      </c>
      <c r="M3518">
        <v>0.93646591661151557</v>
      </c>
      <c r="N3518">
        <v>4.8025000000000002</v>
      </c>
      <c r="O3518">
        <v>4.8643999999999998</v>
      </c>
      <c r="P3518">
        <v>0.40899999999999997</v>
      </c>
      <c r="Q3518">
        <v>0.41499999999999998</v>
      </c>
      <c r="R3518">
        <v>5.2797000000000001</v>
      </c>
      <c r="S3518">
        <v>4.4999999999999998E-2</v>
      </c>
      <c r="T3518">
        <v>4.4999999999999998E-2</v>
      </c>
      <c r="U3518">
        <v>4.2000000000000003E-2</v>
      </c>
      <c r="V3518">
        <v>4.2000000000000003E-2</v>
      </c>
      <c r="W3518" t="s">
        <v>148</v>
      </c>
      <c r="X3518" t="s">
        <v>189</v>
      </c>
      <c r="Y3518" t="s">
        <v>89</v>
      </c>
      <c r="Z3518" t="s">
        <v>198</v>
      </c>
    </row>
    <row r="3519" spans="1:26" x14ac:dyDescent="0.25">
      <c r="A3519" s="147">
        <v>2249</v>
      </c>
      <c r="B3519" s="25">
        <v>42976</v>
      </c>
      <c r="C3519" t="s">
        <v>379</v>
      </c>
      <c r="D3519">
        <v>69</v>
      </c>
      <c r="E3519">
        <v>67</v>
      </c>
      <c r="F3519" t="s">
        <v>187</v>
      </c>
      <c r="G3519">
        <v>916148</v>
      </c>
      <c r="H3519">
        <v>13160</v>
      </c>
      <c r="I3519">
        <v>34.200000000000003</v>
      </c>
      <c r="J3519">
        <v>75.5</v>
      </c>
      <c r="K3519">
        <v>75.5</v>
      </c>
      <c r="L3519">
        <v>32.799999999999997</v>
      </c>
      <c r="M3519">
        <v>0.86122945830797315</v>
      </c>
      <c r="N3519">
        <v>4.9801000000000002</v>
      </c>
      <c r="O3519">
        <v>5.1162000000000001</v>
      </c>
      <c r="P3519">
        <v>0.33</v>
      </c>
      <c r="Q3519">
        <v>0.35899999999999999</v>
      </c>
      <c r="R3519">
        <v>5.2797000000000001</v>
      </c>
      <c r="S3519">
        <v>3.5000000000000003E-2</v>
      </c>
      <c r="T3519">
        <v>3.6999999999999998E-2</v>
      </c>
      <c r="U3519">
        <v>3.1E-2</v>
      </c>
      <c r="V3519">
        <v>3.1E-2</v>
      </c>
      <c r="W3519" t="s">
        <v>148</v>
      </c>
      <c r="X3519" t="s">
        <v>189</v>
      </c>
      <c r="Y3519" t="s">
        <v>89</v>
      </c>
      <c r="Z3519" t="s">
        <v>207</v>
      </c>
    </row>
    <row r="3520" spans="1:26" x14ac:dyDescent="0.25">
      <c r="A3520" s="147">
        <v>2248</v>
      </c>
      <c r="B3520" s="25">
        <v>42976</v>
      </c>
      <c r="C3520" t="s">
        <v>230</v>
      </c>
      <c r="D3520">
        <v>609</v>
      </c>
      <c r="E3520">
        <v>67</v>
      </c>
      <c r="F3520" t="s">
        <v>187</v>
      </c>
      <c r="G3520">
        <v>916148</v>
      </c>
      <c r="H3520">
        <v>13160</v>
      </c>
      <c r="I3520">
        <v>34.299999999999997</v>
      </c>
      <c r="J3520">
        <v>80</v>
      </c>
      <c r="K3520">
        <v>80</v>
      </c>
      <c r="L3520">
        <v>32.5</v>
      </c>
      <c r="M3520">
        <v>0.86280487804878048</v>
      </c>
      <c r="N3520">
        <v>4.7763</v>
      </c>
      <c r="O3520">
        <v>4.8651999999999997</v>
      </c>
      <c r="P3520">
        <v>0.33500000000000002</v>
      </c>
      <c r="Q3520">
        <v>0.34100000000000003</v>
      </c>
      <c r="R3520">
        <v>5.2797000000000001</v>
      </c>
      <c r="S3520">
        <v>3.6999999999999998E-2</v>
      </c>
      <c r="T3520">
        <v>3.6999999999999998E-2</v>
      </c>
      <c r="U3520">
        <v>3.2000000000000001E-2</v>
      </c>
      <c r="V3520">
        <v>3.2000000000000001E-2</v>
      </c>
      <c r="W3520" t="s">
        <v>148</v>
      </c>
      <c r="X3520" t="s">
        <v>189</v>
      </c>
      <c r="Y3520" t="s">
        <v>89</v>
      </c>
      <c r="Z3520" t="s">
        <v>207</v>
      </c>
    </row>
    <row r="3521" spans="1:26" x14ac:dyDescent="0.25">
      <c r="A3521" s="147">
        <v>2247</v>
      </c>
      <c r="B3521" s="25">
        <v>42976</v>
      </c>
      <c r="C3521" t="s">
        <v>272</v>
      </c>
      <c r="D3521">
        <v>69</v>
      </c>
      <c r="E3521">
        <v>67</v>
      </c>
      <c r="F3521" t="s">
        <v>193</v>
      </c>
      <c r="G3521">
        <v>625212</v>
      </c>
      <c r="H3521">
        <v>13160</v>
      </c>
      <c r="I3521">
        <v>22</v>
      </c>
      <c r="J3521">
        <v>111</v>
      </c>
      <c r="K3521">
        <v>111</v>
      </c>
      <c r="L3521">
        <v>19.100000000000001</v>
      </c>
      <c r="M3521">
        <v>0.93957503320053126</v>
      </c>
      <c r="N3521">
        <v>4.9772999999999996</v>
      </c>
      <c r="O3521">
        <v>4.9156000000000004</v>
      </c>
      <c r="P3521">
        <v>0.66900000000000004</v>
      </c>
      <c r="Q3521">
        <v>0.68</v>
      </c>
      <c r="R3521">
        <v>5.2797000000000001</v>
      </c>
      <c r="S3521">
        <v>7.0999999999999994E-2</v>
      </c>
      <c r="T3521">
        <v>7.2999999999999995E-2</v>
      </c>
      <c r="U3521">
        <v>6.8000000000000005E-2</v>
      </c>
      <c r="V3521">
        <v>6.8000000000000005E-2</v>
      </c>
      <c r="W3521" t="s">
        <v>148</v>
      </c>
      <c r="X3521" t="s">
        <v>189</v>
      </c>
      <c r="Y3521" t="s">
        <v>89</v>
      </c>
      <c r="Z3521" t="s">
        <v>198</v>
      </c>
    </row>
    <row r="3522" spans="1:26" x14ac:dyDescent="0.25">
      <c r="A3522" s="147">
        <v>2246</v>
      </c>
      <c r="B3522" s="25">
        <v>42976</v>
      </c>
      <c r="C3522" t="s">
        <v>301</v>
      </c>
      <c r="D3522">
        <v>69</v>
      </c>
      <c r="E3522">
        <v>67</v>
      </c>
      <c r="F3522" t="s">
        <v>187</v>
      </c>
      <c r="G3522">
        <v>916148</v>
      </c>
      <c r="H3522">
        <v>13160</v>
      </c>
      <c r="I3522">
        <v>34.299999999999997</v>
      </c>
      <c r="J3522">
        <v>79.5</v>
      </c>
      <c r="K3522">
        <v>79.5</v>
      </c>
      <c r="L3522">
        <v>32.6</v>
      </c>
      <c r="M3522">
        <v>0.86227909811090797</v>
      </c>
      <c r="N3522">
        <v>4.8760000000000003</v>
      </c>
      <c r="O3522">
        <v>4.9325000000000001</v>
      </c>
      <c r="P3522">
        <v>0.30499999999999999</v>
      </c>
      <c r="Q3522">
        <v>0.32700000000000001</v>
      </c>
      <c r="R3522">
        <v>5.2797000000000001</v>
      </c>
      <c r="S3522">
        <v>3.3000000000000002E-2</v>
      </c>
      <c r="T3522">
        <v>3.5000000000000003E-2</v>
      </c>
      <c r="U3522">
        <v>2.9000000000000001E-2</v>
      </c>
      <c r="V3522">
        <v>2.9000000000000001E-2</v>
      </c>
      <c r="W3522" t="s">
        <v>639</v>
      </c>
      <c r="X3522" t="s">
        <v>189</v>
      </c>
      <c r="Y3522" t="s">
        <v>89</v>
      </c>
      <c r="Z3522" t="s">
        <v>207</v>
      </c>
    </row>
    <row r="3523" spans="1:26" x14ac:dyDescent="0.25">
      <c r="A3523" s="147">
        <v>2245</v>
      </c>
      <c r="B3523" s="25">
        <v>42976</v>
      </c>
      <c r="C3523" t="s">
        <v>224</v>
      </c>
      <c r="D3523">
        <v>69</v>
      </c>
      <c r="E3523">
        <v>67</v>
      </c>
      <c r="F3523" t="s">
        <v>187</v>
      </c>
      <c r="G3523">
        <v>916148</v>
      </c>
      <c r="H3523">
        <v>13160</v>
      </c>
      <c r="I3523">
        <v>34.299999999999997</v>
      </c>
      <c r="J3523">
        <v>79.5</v>
      </c>
      <c r="K3523">
        <v>79.5</v>
      </c>
      <c r="L3523">
        <v>32.6</v>
      </c>
      <c r="M3523">
        <v>0.86227909811090797</v>
      </c>
      <c r="N3523">
        <v>4.9542000000000002</v>
      </c>
      <c r="O3523">
        <v>5.0631000000000004</v>
      </c>
      <c r="P3523">
        <v>0.39400000000000002</v>
      </c>
      <c r="Q3523">
        <v>0.40300000000000002</v>
      </c>
      <c r="R3523">
        <v>5.2797000000000001</v>
      </c>
      <c r="S3523">
        <v>4.2000000000000003E-2</v>
      </c>
      <c r="T3523">
        <v>4.2000000000000003E-2</v>
      </c>
      <c r="U3523">
        <v>3.5999999999999997E-2</v>
      </c>
      <c r="V3523">
        <v>3.5999999999999997E-2</v>
      </c>
      <c r="W3523" t="s">
        <v>148</v>
      </c>
      <c r="X3523" t="s">
        <v>189</v>
      </c>
      <c r="Y3523" t="s">
        <v>89</v>
      </c>
      <c r="Z3523" t="s">
        <v>207</v>
      </c>
    </row>
    <row r="3524" spans="1:26" x14ac:dyDescent="0.25">
      <c r="A3524" s="147">
        <v>2244</v>
      </c>
      <c r="B3524" s="25">
        <v>42976</v>
      </c>
      <c r="C3524" t="s">
        <v>288</v>
      </c>
      <c r="D3524">
        <v>69</v>
      </c>
      <c r="E3524">
        <v>67</v>
      </c>
      <c r="F3524" t="s">
        <v>193</v>
      </c>
      <c r="G3524">
        <v>625212</v>
      </c>
      <c r="H3524">
        <v>13160</v>
      </c>
      <c r="I3524">
        <v>22.8</v>
      </c>
      <c r="J3524">
        <v>110.5</v>
      </c>
      <c r="K3524">
        <v>110.5</v>
      </c>
      <c r="L3524">
        <v>19.8</v>
      </c>
      <c r="M3524">
        <v>0.93522802379378711</v>
      </c>
      <c r="N3524">
        <v>4.9394999999999998</v>
      </c>
      <c r="O3524">
        <v>4.9817</v>
      </c>
      <c r="P3524">
        <v>0.496</v>
      </c>
      <c r="Q3524">
        <v>0.48099999999999998</v>
      </c>
      <c r="R3524">
        <v>5.2797000000000001</v>
      </c>
      <c r="S3524">
        <v>5.2999999999999999E-2</v>
      </c>
      <c r="T3524">
        <v>5.0999999999999997E-2</v>
      </c>
      <c r="U3524">
        <v>4.9000000000000002E-2</v>
      </c>
      <c r="V3524">
        <v>4.9000000000000002E-2</v>
      </c>
      <c r="W3524" t="s">
        <v>148</v>
      </c>
      <c r="X3524" t="s">
        <v>189</v>
      </c>
      <c r="Y3524" t="s">
        <v>89</v>
      </c>
      <c r="Z3524" t="s">
        <v>198</v>
      </c>
    </row>
    <row r="3525" spans="1:26" x14ac:dyDescent="0.25">
      <c r="A3525" s="147">
        <v>2243</v>
      </c>
      <c r="B3525" s="25">
        <v>42975</v>
      </c>
      <c r="C3525" t="s">
        <v>259</v>
      </c>
      <c r="D3525">
        <v>68</v>
      </c>
      <c r="E3525">
        <v>68</v>
      </c>
      <c r="F3525" t="s">
        <v>193</v>
      </c>
      <c r="G3525">
        <v>625212</v>
      </c>
      <c r="H3525">
        <v>13160</v>
      </c>
      <c r="I3525">
        <v>22.2</v>
      </c>
      <c r="J3525">
        <v>112</v>
      </c>
      <c r="K3525">
        <v>112</v>
      </c>
      <c r="L3525">
        <v>19.2</v>
      </c>
      <c r="M3525">
        <v>0.93895155938951569</v>
      </c>
      <c r="N3525">
        <v>5.0065</v>
      </c>
      <c r="O3525">
        <v>4.8007</v>
      </c>
      <c r="P3525">
        <v>0.57999999999999996</v>
      </c>
      <c r="Q3525">
        <v>0.55600000000000005</v>
      </c>
      <c r="R3525">
        <v>5.3544999999999998</v>
      </c>
      <c r="S3525">
        <v>6.2E-2</v>
      </c>
      <c r="T3525">
        <v>6.2E-2</v>
      </c>
      <c r="U3525">
        <v>5.8000000000000003E-2</v>
      </c>
      <c r="V3525">
        <v>5.8000000000000003E-2</v>
      </c>
      <c r="W3525" t="s">
        <v>148</v>
      </c>
      <c r="X3525" t="s">
        <v>189</v>
      </c>
      <c r="Y3525" t="s">
        <v>89</v>
      </c>
      <c r="Z3525" t="s">
        <v>198</v>
      </c>
    </row>
    <row r="3526" spans="1:26" x14ac:dyDescent="0.25">
      <c r="A3526" s="147">
        <v>2242</v>
      </c>
      <c r="B3526" s="25">
        <v>42975</v>
      </c>
      <c r="C3526" t="s">
        <v>396</v>
      </c>
      <c r="D3526">
        <v>68</v>
      </c>
      <c r="E3526">
        <v>68</v>
      </c>
      <c r="F3526" t="s">
        <v>187</v>
      </c>
      <c r="G3526">
        <v>916148</v>
      </c>
      <c r="H3526">
        <v>13160</v>
      </c>
      <c r="I3526">
        <v>34.5</v>
      </c>
      <c r="J3526">
        <v>80.5</v>
      </c>
      <c r="K3526">
        <v>80.5</v>
      </c>
      <c r="L3526">
        <v>32.700000000000003</v>
      </c>
      <c r="M3526">
        <v>0.86175395858708903</v>
      </c>
      <c r="N3526">
        <v>5.1220999999999997</v>
      </c>
      <c r="O3526">
        <v>4.9737999999999998</v>
      </c>
      <c r="P3526">
        <v>0.373</v>
      </c>
      <c r="Q3526">
        <v>0.38100000000000001</v>
      </c>
      <c r="R3526">
        <v>5.3544999999999998</v>
      </c>
      <c r="S3526">
        <v>3.9E-2</v>
      </c>
      <c r="T3526">
        <v>4.1000000000000002E-2</v>
      </c>
      <c r="U3526">
        <v>3.4000000000000002E-2</v>
      </c>
      <c r="V3526">
        <v>3.4000000000000002E-2</v>
      </c>
      <c r="W3526" t="s">
        <v>148</v>
      </c>
      <c r="X3526" t="s">
        <v>189</v>
      </c>
      <c r="Y3526" t="s">
        <v>89</v>
      </c>
      <c r="Z3526" t="s">
        <v>207</v>
      </c>
    </row>
    <row r="3527" spans="1:26" x14ac:dyDescent="0.25">
      <c r="A3527" s="147">
        <v>2241</v>
      </c>
      <c r="B3527" s="25">
        <v>42975</v>
      </c>
      <c r="C3527" t="s">
        <v>638</v>
      </c>
      <c r="D3527">
        <v>68</v>
      </c>
      <c r="E3527">
        <v>68</v>
      </c>
      <c r="F3527" t="s">
        <v>193</v>
      </c>
      <c r="G3527">
        <v>625212</v>
      </c>
      <c r="H3527">
        <v>13160</v>
      </c>
      <c r="I3527">
        <v>22.2</v>
      </c>
      <c r="J3527">
        <v>112</v>
      </c>
      <c r="K3527">
        <v>112</v>
      </c>
      <c r="L3527">
        <v>19.2</v>
      </c>
      <c r="M3527">
        <v>0.93895155938951569</v>
      </c>
      <c r="N3527">
        <v>4.8891999999999998</v>
      </c>
      <c r="O3527">
        <v>4.9526000000000003</v>
      </c>
      <c r="P3527">
        <v>0.51100000000000001</v>
      </c>
      <c r="Q3527">
        <v>0.51800000000000002</v>
      </c>
      <c r="R3527">
        <v>5.3544999999999998</v>
      </c>
      <c r="S3527">
        <v>5.6000000000000001E-2</v>
      </c>
      <c r="T3527">
        <v>5.6000000000000001E-2</v>
      </c>
      <c r="U3527">
        <v>5.2999999999999999E-2</v>
      </c>
      <c r="V3527">
        <v>5.2999999999999999E-2</v>
      </c>
      <c r="W3527" t="s">
        <v>148</v>
      </c>
      <c r="X3527" t="s">
        <v>189</v>
      </c>
      <c r="Y3527" t="s">
        <v>89</v>
      </c>
      <c r="Z3527" t="s">
        <v>198</v>
      </c>
    </row>
    <row r="3528" spans="1:26" x14ac:dyDescent="0.25">
      <c r="A3528" s="147">
        <v>2240</v>
      </c>
      <c r="B3528" s="25">
        <v>42975</v>
      </c>
      <c r="C3528" t="s">
        <v>637</v>
      </c>
      <c r="D3528">
        <v>68</v>
      </c>
      <c r="E3528">
        <v>68</v>
      </c>
      <c r="F3528" t="s">
        <v>187</v>
      </c>
      <c r="G3528">
        <v>916148</v>
      </c>
      <c r="H3528">
        <v>13160</v>
      </c>
      <c r="I3528">
        <v>34.200000000000003</v>
      </c>
      <c r="J3528">
        <v>74.5</v>
      </c>
      <c r="K3528">
        <v>74.5</v>
      </c>
      <c r="L3528">
        <v>32.9</v>
      </c>
      <c r="M3528">
        <v>0.86070559610705588</v>
      </c>
      <c r="N3528">
        <v>5.0708000000000002</v>
      </c>
      <c r="O3528">
        <v>4.9166999999999996</v>
      </c>
      <c r="P3528">
        <v>0.27500000000000002</v>
      </c>
      <c r="Q3528">
        <v>0.26600000000000001</v>
      </c>
      <c r="R3528">
        <v>5.3544999999999998</v>
      </c>
      <c r="S3528">
        <v>2.9000000000000001E-2</v>
      </c>
      <c r="T3528">
        <v>2.9000000000000001E-2</v>
      </c>
      <c r="U3528">
        <v>2.5000000000000001E-2</v>
      </c>
      <c r="V3528">
        <v>2.5000000000000001E-2</v>
      </c>
      <c r="W3528" t="s">
        <v>148</v>
      </c>
      <c r="X3528" t="s">
        <v>189</v>
      </c>
      <c r="Y3528" t="s">
        <v>89</v>
      </c>
      <c r="Z3528" t="s">
        <v>207</v>
      </c>
    </row>
    <row r="3529" spans="1:26" x14ac:dyDescent="0.25">
      <c r="A3529" s="147">
        <v>2239</v>
      </c>
      <c r="B3529" s="25">
        <v>42975</v>
      </c>
      <c r="C3529" t="s">
        <v>235</v>
      </c>
      <c r="D3529">
        <v>68</v>
      </c>
      <c r="E3529">
        <v>68</v>
      </c>
      <c r="F3529" t="s">
        <v>187</v>
      </c>
      <c r="G3529">
        <v>916148</v>
      </c>
      <c r="H3529">
        <v>13160</v>
      </c>
      <c r="I3529">
        <v>34.200000000000003</v>
      </c>
      <c r="J3529">
        <v>74.5</v>
      </c>
      <c r="K3529">
        <v>74.5</v>
      </c>
      <c r="L3529">
        <v>32.9</v>
      </c>
      <c r="M3529">
        <v>0.86070559610705588</v>
      </c>
      <c r="N3529">
        <v>4.9733000000000001</v>
      </c>
      <c r="O3529">
        <v>4.9127000000000001</v>
      </c>
      <c r="P3529">
        <v>0.223</v>
      </c>
      <c r="Q3529">
        <v>0.20200000000000001</v>
      </c>
      <c r="R3529">
        <v>5.3544999999999998</v>
      </c>
      <c r="S3529">
        <v>2.4E-2</v>
      </c>
      <c r="T3529">
        <v>2.1999999999999999E-2</v>
      </c>
      <c r="U3529">
        <v>0.02</v>
      </c>
      <c r="V3529">
        <v>0.02</v>
      </c>
      <c r="W3529" t="s">
        <v>148</v>
      </c>
      <c r="X3529" t="s">
        <v>189</v>
      </c>
      <c r="Y3529" t="s">
        <v>89</v>
      </c>
      <c r="Z3529" t="s">
        <v>207</v>
      </c>
    </row>
    <row r="3530" spans="1:26" x14ac:dyDescent="0.25">
      <c r="A3530" s="147">
        <v>2238</v>
      </c>
      <c r="B3530" s="25">
        <v>42975</v>
      </c>
      <c r="C3530" t="s">
        <v>314</v>
      </c>
      <c r="D3530">
        <v>68</v>
      </c>
      <c r="E3530">
        <v>68</v>
      </c>
      <c r="F3530" t="s">
        <v>193</v>
      </c>
      <c r="G3530">
        <v>625212</v>
      </c>
      <c r="H3530">
        <v>13160</v>
      </c>
      <c r="I3530">
        <v>22.1</v>
      </c>
      <c r="J3530">
        <v>112</v>
      </c>
      <c r="K3530">
        <v>112</v>
      </c>
      <c r="L3530">
        <v>19.100000000000001</v>
      </c>
      <c r="M3530">
        <v>0.93957503320053126</v>
      </c>
      <c r="N3530">
        <v>4.8837999999999999</v>
      </c>
      <c r="O3530">
        <v>5.1203000000000003</v>
      </c>
      <c r="P3530">
        <v>0.52900000000000003</v>
      </c>
      <c r="Q3530">
        <v>0.57399999999999995</v>
      </c>
      <c r="R3530">
        <v>5.3544999999999998</v>
      </c>
      <c r="S3530">
        <v>5.8000000000000003E-2</v>
      </c>
      <c r="T3530">
        <v>0.06</v>
      </c>
      <c r="U3530">
        <v>5.5E-2</v>
      </c>
      <c r="V3530">
        <v>5.5E-2</v>
      </c>
      <c r="W3530" t="s">
        <v>148</v>
      </c>
      <c r="X3530" t="s">
        <v>189</v>
      </c>
      <c r="Y3530" t="s">
        <v>89</v>
      </c>
      <c r="Z3530" t="s">
        <v>198</v>
      </c>
    </row>
    <row r="3531" spans="1:26" x14ac:dyDescent="0.25">
      <c r="A3531" s="147">
        <v>2237</v>
      </c>
      <c r="B3531" s="25">
        <v>42975</v>
      </c>
      <c r="C3531" t="s">
        <v>636</v>
      </c>
      <c r="D3531">
        <v>68</v>
      </c>
      <c r="E3531">
        <v>68</v>
      </c>
      <c r="F3531" t="s">
        <v>193</v>
      </c>
      <c r="G3531">
        <v>625212</v>
      </c>
      <c r="H3531">
        <v>13160</v>
      </c>
      <c r="I3531">
        <v>22.8</v>
      </c>
      <c r="J3531">
        <v>111</v>
      </c>
      <c r="K3531">
        <v>111</v>
      </c>
      <c r="L3531">
        <v>19.8</v>
      </c>
      <c r="M3531">
        <v>0.93522802379378711</v>
      </c>
      <c r="N3531">
        <v>4.8391000000000002</v>
      </c>
      <c r="O3531">
        <v>4.7068000000000003</v>
      </c>
      <c r="P3531">
        <v>0.48799999999999999</v>
      </c>
      <c r="Q3531">
        <v>0.47499999999999998</v>
      </c>
      <c r="R3531">
        <v>5.3544999999999998</v>
      </c>
      <c r="S3531">
        <v>5.3999999999999999E-2</v>
      </c>
      <c r="T3531">
        <v>5.3999999999999999E-2</v>
      </c>
      <c r="U3531">
        <v>5.0999999999999997E-2</v>
      </c>
      <c r="V3531">
        <v>5.0999999999999997E-2</v>
      </c>
      <c r="W3531" t="s">
        <v>148</v>
      </c>
      <c r="X3531" t="s">
        <v>189</v>
      </c>
      <c r="Y3531" t="s">
        <v>89</v>
      </c>
      <c r="Z3531" t="s">
        <v>198</v>
      </c>
    </row>
    <row r="3532" spans="1:26" x14ac:dyDescent="0.25">
      <c r="A3532" s="147">
        <v>2236</v>
      </c>
      <c r="B3532" s="25">
        <v>42974</v>
      </c>
      <c r="C3532" t="s">
        <v>458</v>
      </c>
      <c r="D3532">
        <v>71</v>
      </c>
      <c r="E3532">
        <v>43</v>
      </c>
      <c r="F3532" t="s">
        <v>193</v>
      </c>
      <c r="G3532">
        <v>625212</v>
      </c>
      <c r="H3532">
        <v>13160</v>
      </c>
      <c r="I3532">
        <v>22.7</v>
      </c>
      <c r="J3532">
        <v>108</v>
      </c>
      <c r="K3532">
        <v>108</v>
      </c>
      <c r="L3532">
        <v>19.899999999999999</v>
      </c>
      <c r="M3532">
        <v>0.93461030383091148</v>
      </c>
      <c r="N3532">
        <v>4.8606999999999996</v>
      </c>
      <c r="O3532">
        <v>4.9320000000000004</v>
      </c>
      <c r="P3532">
        <v>0.74099999999999999</v>
      </c>
      <c r="Q3532">
        <v>0.77</v>
      </c>
      <c r="R3532">
        <v>5.3823999999999996</v>
      </c>
      <c r="S3532">
        <v>8.2000000000000003E-2</v>
      </c>
      <c r="T3532">
        <v>8.4000000000000005E-2</v>
      </c>
      <c r="U3532">
        <v>7.8E-2</v>
      </c>
      <c r="V3532">
        <v>7.8E-2</v>
      </c>
      <c r="W3532" t="s">
        <v>148</v>
      </c>
      <c r="X3532" t="s">
        <v>189</v>
      </c>
      <c r="Y3532" t="s">
        <v>89</v>
      </c>
      <c r="Z3532" t="s">
        <v>198</v>
      </c>
    </row>
    <row r="3533" spans="1:26" x14ac:dyDescent="0.25">
      <c r="A3533" s="147">
        <v>2235</v>
      </c>
      <c r="B3533" s="25">
        <v>42974</v>
      </c>
      <c r="C3533" t="s">
        <v>283</v>
      </c>
      <c r="D3533">
        <v>71</v>
      </c>
      <c r="E3533">
        <v>43</v>
      </c>
      <c r="F3533" t="s">
        <v>193</v>
      </c>
      <c r="G3533">
        <v>625212</v>
      </c>
      <c r="H3533">
        <v>13160</v>
      </c>
      <c r="I3533">
        <v>22.6</v>
      </c>
      <c r="J3533">
        <v>106</v>
      </c>
      <c r="K3533">
        <v>106</v>
      </c>
      <c r="L3533">
        <v>19.899999999999999</v>
      </c>
      <c r="M3533">
        <v>0.93461030383091148</v>
      </c>
      <c r="N3533">
        <v>4.8712999999999997</v>
      </c>
      <c r="O3533">
        <v>4.9462000000000002</v>
      </c>
      <c r="P3533">
        <v>0.42499999999999999</v>
      </c>
      <c r="Q3533">
        <v>0.44700000000000001</v>
      </c>
      <c r="R3533">
        <v>5.3823999999999996</v>
      </c>
      <c r="S3533">
        <v>4.7E-2</v>
      </c>
      <c r="T3533">
        <v>4.9000000000000002E-2</v>
      </c>
      <c r="U3533">
        <v>4.4999999999999998E-2</v>
      </c>
      <c r="V3533">
        <v>4.4999999999999998E-2</v>
      </c>
      <c r="W3533" t="s">
        <v>148</v>
      </c>
      <c r="X3533" t="s">
        <v>189</v>
      </c>
      <c r="Y3533" t="s">
        <v>89</v>
      </c>
      <c r="Z3533" t="s">
        <v>198</v>
      </c>
    </row>
    <row r="3534" spans="1:26" x14ac:dyDescent="0.25">
      <c r="A3534" s="147">
        <v>2234</v>
      </c>
      <c r="B3534" s="25">
        <v>42974</v>
      </c>
      <c r="C3534" t="s">
        <v>394</v>
      </c>
      <c r="D3534">
        <v>71</v>
      </c>
      <c r="E3534">
        <v>43</v>
      </c>
      <c r="F3534" t="s">
        <v>187</v>
      </c>
      <c r="G3534">
        <v>916148</v>
      </c>
      <c r="H3534">
        <v>13160</v>
      </c>
      <c r="I3534">
        <v>34.799999999999997</v>
      </c>
      <c r="J3534">
        <v>81</v>
      </c>
      <c r="K3534">
        <v>81</v>
      </c>
      <c r="L3534">
        <v>32.9</v>
      </c>
      <c r="M3534">
        <v>0.86070559610705588</v>
      </c>
      <c r="N3534">
        <v>4.9535</v>
      </c>
      <c r="O3534">
        <v>4.9218000000000002</v>
      </c>
      <c r="P3534">
        <v>0.28499999999999998</v>
      </c>
      <c r="Q3534">
        <v>0.28299999999999997</v>
      </c>
      <c r="R3534">
        <v>5.3823999999999996</v>
      </c>
      <c r="S3534">
        <v>3.1E-2</v>
      </c>
      <c r="T3534">
        <v>3.1E-2</v>
      </c>
      <c r="U3534">
        <v>2.7E-2</v>
      </c>
      <c r="V3534">
        <v>2.7E-2</v>
      </c>
      <c r="W3534" t="s">
        <v>148</v>
      </c>
      <c r="X3534" t="s">
        <v>189</v>
      </c>
      <c r="Y3534" t="s">
        <v>89</v>
      </c>
      <c r="Z3534" t="s">
        <v>207</v>
      </c>
    </row>
    <row r="3535" spans="1:26" x14ac:dyDescent="0.25">
      <c r="A3535" s="147">
        <v>2233</v>
      </c>
      <c r="B3535" s="25">
        <v>42974</v>
      </c>
      <c r="C3535" t="s">
        <v>628</v>
      </c>
      <c r="D3535">
        <v>71</v>
      </c>
      <c r="E3535">
        <v>43</v>
      </c>
      <c r="F3535" t="s">
        <v>193</v>
      </c>
      <c r="G3535">
        <v>625212</v>
      </c>
      <c r="H3535">
        <v>13160</v>
      </c>
      <c r="I3535">
        <v>20.5</v>
      </c>
      <c r="J3535">
        <v>85</v>
      </c>
      <c r="K3535">
        <v>85</v>
      </c>
      <c r="L3535">
        <v>19.100000000000001</v>
      </c>
      <c r="M3535">
        <v>0.93957503320053126</v>
      </c>
      <c r="N3535">
        <v>5.1017999999999999</v>
      </c>
      <c r="O3535">
        <v>4.9668000000000001</v>
      </c>
      <c r="P3535">
        <v>0.47399999999999998</v>
      </c>
      <c r="Q3535">
        <v>0.48</v>
      </c>
      <c r="R3535">
        <v>5.3823999999999996</v>
      </c>
      <c r="S3535">
        <v>0.05</v>
      </c>
      <c r="T3535">
        <v>5.1999999999999998E-2</v>
      </c>
      <c r="U3535">
        <v>4.8000000000000001E-2</v>
      </c>
      <c r="V3535">
        <v>4.8000000000000001E-2</v>
      </c>
      <c r="W3535" t="s">
        <v>148</v>
      </c>
      <c r="X3535" t="s">
        <v>189</v>
      </c>
      <c r="Y3535" t="s">
        <v>89</v>
      </c>
      <c r="Z3535" t="s">
        <v>198</v>
      </c>
    </row>
    <row r="3536" spans="1:26" x14ac:dyDescent="0.25">
      <c r="A3536" s="147">
        <v>2232</v>
      </c>
      <c r="B3536" s="25">
        <v>42974</v>
      </c>
      <c r="C3536" t="s">
        <v>453</v>
      </c>
      <c r="D3536">
        <v>71</v>
      </c>
      <c r="E3536">
        <v>43</v>
      </c>
      <c r="F3536" t="s">
        <v>187</v>
      </c>
      <c r="G3536">
        <v>916148</v>
      </c>
      <c r="H3536">
        <v>13160</v>
      </c>
      <c r="I3536">
        <v>36</v>
      </c>
      <c r="J3536">
        <v>83</v>
      </c>
      <c r="K3536">
        <v>83</v>
      </c>
      <c r="L3536">
        <v>33.9</v>
      </c>
      <c r="M3536">
        <v>0.8555018137847642</v>
      </c>
      <c r="N3536">
        <v>4.6993</v>
      </c>
      <c r="O3536">
        <v>4.9414999999999996</v>
      </c>
      <c r="P3536">
        <v>0.17499999999999999</v>
      </c>
      <c r="Q3536">
        <v>0.184</v>
      </c>
      <c r="R3536">
        <v>5.3823999999999996</v>
      </c>
      <c r="S3536">
        <v>0.02</v>
      </c>
      <c r="T3536">
        <v>0.02</v>
      </c>
      <c r="U3536">
        <v>1.7000000000000001E-2</v>
      </c>
      <c r="V3536">
        <v>1.7000000000000001E-2</v>
      </c>
      <c r="W3536" t="s">
        <v>148</v>
      </c>
      <c r="X3536" t="s">
        <v>189</v>
      </c>
      <c r="Y3536" t="s">
        <v>89</v>
      </c>
      <c r="Z3536" t="s">
        <v>207</v>
      </c>
    </row>
    <row r="3537" spans="1:26" x14ac:dyDescent="0.25">
      <c r="A3537" s="147">
        <v>2231</v>
      </c>
      <c r="B3537" s="25">
        <v>42974</v>
      </c>
      <c r="C3537" t="s">
        <v>388</v>
      </c>
      <c r="D3537">
        <v>71</v>
      </c>
      <c r="E3537">
        <v>43</v>
      </c>
      <c r="F3537" t="s">
        <v>193</v>
      </c>
      <c r="G3537">
        <v>625212</v>
      </c>
      <c r="H3537">
        <v>13160</v>
      </c>
      <c r="I3537">
        <v>20.399999999999999</v>
      </c>
      <c r="J3537">
        <v>84.5</v>
      </c>
      <c r="K3537">
        <v>84.5</v>
      </c>
      <c r="L3537">
        <v>19</v>
      </c>
      <c r="M3537">
        <v>0.94019933554817281</v>
      </c>
      <c r="N3537">
        <v>4.9002999999999997</v>
      </c>
      <c r="O3537">
        <v>4.9728000000000003</v>
      </c>
      <c r="P3537">
        <v>0.68300000000000005</v>
      </c>
      <c r="Q3537">
        <v>0.71099999999999997</v>
      </c>
      <c r="R3537">
        <v>5.3823999999999996</v>
      </c>
      <c r="S3537">
        <v>7.4999999999999997E-2</v>
      </c>
      <c r="T3537">
        <v>7.6999999999999999E-2</v>
      </c>
      <c r="U3537">
        <v>7.0999999999999994E-2</v>
      </c>
      <c r="V3537">
        <v>7.0999999999999994E-2</v>
      </c>
      <c r="W3537" t="s">
        <v>148</v>
      </c>
      <c r="X3537" t="s">
        <v>189</v>
      </c>
      <c r="Y3537" t="s">
        <v>89</v>
      </c>
      <c r="Z3537" t="s">
        <v>198</v>
      </c>
    </row>
    <row r="3538" spans="1:26" x14ac:dyDescent="0.25">
      <c r="A3538" s="147">
        <v>2230</v>
      </c>
      <c r="B3538" s="25">
        <v>42974</v>
      </c>
      <c r="C3538" t="s">
        <v>278</v>
      </c>
      <c r="D3538">
        <v>71</v>
      </c>
      <c r="E3538">
        <v>43</v>
      </c>
      <c r="F3538" t="s">
        <v>187</v>
      </c>
      <c r="G3538">
        <v>916148</v>
      </c>
      <c r="H3538">
        <v>13160</v>
      </c>
      <c r="I3538">
        <v>34.200000000000003</v>
      </c>
      <c r="J3538">
        <v>78.5</v>
      </c>
      <c r="K3538">
        <v>78.5</v>
      </c>
      <c r="L3538">
        <v>32.6</v>
      </c>
      <c r="M3538">
        <v>0.86227909811090797</v>
      </c>
      <c r="N3538">
        <v>4.8914</v>
      </c>
      <c r="O3538">
        <v>5.1203000000000003</v>
      </c>
      <c r="P3538">
        <v>0.38200000000000001</v>
      </c>
      <c r="Q3538">
        <v>0.4</v>
      </c>
      <c r="R3538">
        <v>5.3823999999999996</v>
      </c>
      <c r="S3538">
        <v>4.2000000000000003E-2</v>
      </c>
      <c r="T3538">
        <v>4.2000000000000003E-2</v>
      </c>
      <c r="U3538">
        <v>3.5999999999999997E-2</v>
      </c>
      <c r="V3538">
        <v>3.5999999999999997E-2</v>
      </c>
      <c r="W3538" t="s">
        <v>148</v>
      </c>
      <c r="X3538" t="s">
        <v>189</v>
      </c>
      <c r="Y3538" t="s">
        <v>89</v>
      </c>
      <c r="Z3538" t="s">
        <v>207</v>
      </c>
    </row>
    <row r="3539" spans="1:26" x14ac:dyDescent="0.25">
      <c r="A3539" s="147">
        <v>2229</v>
      </c>
      <c r="B3539" s="25">
        <v>42973</v>
      </c>
      <c r="C3539" t="s">
        <v>216</v>
      </c>
      <c r="D3539">
        <v>71</v>
      </c>
      <c r="E3539">
        <v>50</v>
      </c>
      <c r="F3539" t="s">
        <v>187</v>
      </c>
      <c r="G3539">
        <v>916148</v>
      </c>
      <c r="H3539">
        <v>13160</v>
      </c>
      <c r="I3539">
        <v>34.299999999999997</v>
      </c>
      <c r="J3539">
        <v>79</v>
      </c>
      <c r="K3539">
        <v>79</v>
      </c>
      <c r="L3539">
        <v>32.6</v>
      </c>
      <c r="M3539">
        <v>0.86227909811090797</v>
      </c>
      <c r="N3539">
        <v>5.1203000000000003</v>
      </c>
      <c r="O3539">
        <v>4.9478</v>
      </c>
      <c r="P3539">
        <v>0.434</v>
      </c>
      <c r="Q3539">
        <v>0.41899999999999998</v>
      </c>
      <c r="R3539">
        <v>5.3120000000000003</v>
      </c>
      <c r="S3539">
        <v>4.4999999999999998E-2</v>
      </c>
      <c r="T3539">
        <v>4.4999999999999998E-2</v>
      </c>
      <c r="U3539">
        <v>3.9E-2</v>
      </c>
      <c r="V3539">
        <v>3.9E-2</v>
      </c>
      <c r="W3539" t="s">
        <v>148</v>
      </c>
      <c r="X3539" t="s">
        <v>189</v>
      </c>
      <c r="Y3539" t="s">
        <v>89</v>
      </c>
      <c r="Z3539" t="s">
        <v>207</v>
      </c>
    </row>
    <row r="3540" spans="1:26" x14ac:dyDescent="0.25">
      <c r="A3540" s="147">
        <v>2228</v>
      </c>
      <c r="B3540" s="25">
        <v>42973</v>
      </c>
      <c r="C3540" t="s">
        <v>328</v>
      </c>
      <c r="D3540">
        <v>71</v>
      </c>
      <c r="E3540">
        <v>50</v>
      </c>
      <c r="F3540" t="s">
        <v>193</v>
      </c>
      <c r="G3540">
        <v>625212</v>
      </c>
      <c r="H3540">
        <v>13160</v>
      </c>
      <c r="I3540">
        <v>22.1</v>
      </c>
      <c r="J3540">
        <v>109</v>
      </c>
      <c r="K3540">
        <v>109</v>
      </c>
      <c r="L3540">
        <v>19.3</v>
      </c>
      <c r="M3540">
        <v>0.93832891246684347</v>
      </c>
      <c r="N3540">
        <v>4.9778000000000002</v>
      </c>
      <c r="O3540">
        <v>4.9023000000000003</v>
      </c>
      <c r="P3540">
        <v>0.75900000000000001</v>
      </c>
      <c r="Q3540">
        <v>0.748</v>
      </c>
      <c r="R3540">
        <v>5.3120000000000003</v>
      </c>
      <c r="S3540">
        <v>8.1000000000000003E-2</v>
      </c>
      <c r="T3540">
        <v>8.1000000000000003E-2</v>
      </c>
      <c r="U3540">
        <v>7.5999999999999998E-2</v>
      </c>
      <c r="V3540">
        <v>7.5999999999999998E-2</v>
      </c>
      <c r="W3540" t="s">
        <v>148</v>
      </c>
      <c r="X3540" t="s">
        <v>189</v>
      </c>
      <c r="Y3540" t="s">
        <v>89</v>
      </c>
      <c r="Z3540" t="s">
        <v>198</v>
      </c>
    </row>
    <row r="3541" spans="1:26" x14ac:dyDescent="0.25">
      <c r="A3541" s="147">
        <v>2227</v>
      </c>
      <c r="B3541" s="25">
        <v>42973</v>
      </c>
      <c r="C3541" t="s">
        <v>372</v>
      </c>
      <c r="D3541">
        <v>71</v>
      </c>
      <c r="E3541">
        <v>50</v>
      </c>
      <c r="F3541" t="s">
        <v>187</v>
      </c>
      <c r="G3541">
        <v>916148</v>
      </c>
      <c r="H3541">
        <v>13160</v>
      </c>
      <c r="I3541">
        <v>34</v>
      </c>
      <c r="J3541">
        <v>77.5</v>
      </c>
      <c r="K3541">
        <v>77.5</v>
      </c>
      <c r="L3541">
        <v>32.5</v>
      </c>
      <c r="M3541">
        <v>0.86280487804878048</v>
      </c>
      <c r="N3541">
        <v>4.9173</v>
      </c>
      <c r="O3541">
        <v>4.9828000000000001</v>
      </c>
      <c r="P3541">
        <v>0.47199999999999998</v>
      </c>
      <c r="Q3541">
        <v>0.497</v>
      </c>
      <c r="R3541">
        <v>5.3120000000000003</v>
      </c>
      <c r="S3541">
        <v>5.0999999999999997E-2</v>
      </c>
      <c r="T3541">
        <v>5.2999999999999999E-2</v>
      </c>
      <c r="U3541">
        <v>4.4999999999999998E-2</v>
      </c>
      <c r="V3541">
        <v>4.4999999999999998E-2</v>
      </c>
      <c r="W3541" t="s">
        <v>148</v>
      </c>
      <c r="X3541" t="s">
        <v>189</v>
      </c>
      <c r="Y3541" t="s">
        <v>89</v>
      </c>
      <c r="Z3541" t="s">
        <v>207</v>
      </c>
    </row>
    <row r="3542" spans="1:26" x14ac:dyDescent="0.25">
      <c r="A3542" s="147">
        <v>2226</v>
      </c>
      <c r="B3542" s="25">
        <v>42973</v>
      </c>
      <c r="C3542" t="s">
        <v>219</v>
      </c>
      <c r="D3542">
        <v>71</v>
      </c>
      <c r="E3542">
        <v>50</v>
      </c>
      <c r="F3542" t="s">
        <v>193</v>
      </c>
      <c r="G3542">
        <v>625212</v>
      </c>
      <c r="H3542">
        <v>13160</v>
      </c>
      <c r="I3542">
        <v>21.7</v>
      </c>
      <c r="J3542">
        <v>102</v>
      </c>
      <c r="K3542">
        <v>102</v>
      </c>
      <c r="L3542">
        <v>19.3</v>
      </c>
      <c r="M3542">
        <v>0.93832891246684347</v>
      </c>
      <c r="N3542">
        <v>4.9790000000000001</v>
      </c>
      <c r="O3542">
        <v>4.7925000000000004</v>
      </c>
      <c r="P3542">
        <v>0.73099999999999998</v>
      </c>
      <c r="Q3542">
        <v>0.72199999999999998</v>
      </c>
      <c r="R3542">
        <v>5.3120000000000003</v>
      </c>
      <c r="S3542">
        <v>7.8E-2</v>
      </c>
      <c r="T3542">
        <v>0.08</v>
      </c>
      <c r="U3542">
        <v>7.3999999999999996E-2</v>
      </c>
      <c r="V3542">
        <v>7.3999999999999996E-2</v>
      </c>
      <c r="W3542" t="s">
        <v>148</v>
      </c>
      <c r="X3542" t="s">
        <v>189</v>
      </c>
      <c r="Y3542" t="s">
        <v>89</v>
      </c>
      <c r="Z3542" t="s">
        <v>198</v>
      </c>
    </row>
    <row r="3543" spans="1:26" x14ac:dyDescent="0.25">
      <c r="A3543" s="147">
        <v>2225</v>
      </c>
      <c r="B3543" s="25">
        <v>42973</v>
      </c>
      <c r="C3543" t="s">
        <v>302</v>
      </c>
      <c r="D3543">
        <v>0</v>
      </c>
      <c r="E3543">
        <v>0</v>
      </c>
      <c r="F3543">
        <v>0</v>
      </c>
      <c r="G3543">
        <v>916148</v>
      </c>
      <c r="H3543">
        <v>13160</v>
      </c>
      <c r="I3543">
        <v>21.7</v>
      </c>
      <c r="J3543">
        <v>102</v>
      </c>
      <c r="K3543">
        <v>102</v>
      </c>
      <c r="L3543">
        <v>19.3</v>
      </c>
      <c r="M3543">
        <v>0.93832891246684347</v>
      </c>
      <c r="N3543">
        <v>5.0547000000000004</v>
      </c>
      <c r="O3543">
        <v>4.9823000000000004</v>
      </c>
      <c r="P3543">
        <v>0.97099999999999997</v>
      </c>
      <c r="Q3543">
        <v>0.95699999999999996</v>
      </c>
      <c r="R3543">
        <v>5.3120000000000003</v>
      </c>
      <c r="S3543">
        <v>0.10199999999999999</v>
      </c>
      <c r="T3543">
        <v>0.10199999999999999</v>
      </c>
      <c r="U3543">
        <v>9.6000000000000002E-2</v>
      </c>
      <c r="V3543">
        <v>9.6000000000000002E-2</v>
      </c>
      <c r="W3543" t="s">
        <v>148</v>
      </c>
      <c r="X3543" t="s">
        <v>189</v>
      </c>
      <c r="Y3543" t="s">
        <v>89</v>
      </c>
      <c r="Z3543" t="s">
        <v>198</v>
      </c>
    </row>
    <row r="3544" spans="1:26" x14ac:dyDescent="0.25">
      <c r="A3544" s="147">
        <v>2224</v>
      </c>
      <c r="B3544" s="25">
        <v>42973</v>
      </c>
      <c r="C3544" t="s">
        <v>525</v>
      </c>
      <c r="D3544">
        <v>71</v>
      </c>
      <c r="E3544">
        <v>50</v>
      </c>
      <c r="F3544" t="s">
        <v>193</v>
      </c>
      <c r="G3544">
        <v>625212</v>
      </c>
      <c r="H3544">
        <v>13160</v>
      </c>
      <c r="I3544">
        <v>21.7</v>
      </c>
      <c r="J3544">
        <v>102</v>
      </c>
      <c r="K3544">
        <v>102</v>
      </c>
      <c r="L3544">
        <v>19.3</v>
      </c>
      <c r="M3544">
        <v>0.93832891246684347</v>
      </c>
      <c r="N3544">
        <v>4.8592000000000004</v>
      </c>
      <c r="O3544">
        <v>4.9027000000000003</v>
      </c>
      <c r="P3544">
        <v>0.92400000000000004</v>
      </c>
      <c r="Q3544">
        <v>0.95099999999999996</v>
      </c>
      <c r="R3544">
        <v>5.3120000000000003</v>
      </c>
      <c r="S3544">
        <v>0.10100000000000001</v>
      </c>
      <c r="T3544">
        <v>0.10299999999999999</v>
      </c>
      <c r="U3544">
        <v>9.6000000000000002E-2</v>
      </c>
      <c r="V3544">
        <v>9.6000000000000002E-2</v>
      </c>
      <c r="W3544" t="s">
        <v>148</v>
      </c>
      <c r="X3544" t="s">
        <v>189</v>
      </c>
      <c r="Y3544" t="s">
        <v>89</v>
      </c>
      <c r="Z3544" t="s">
        <v>198</v>
      </c>
    </row>
    <row r="3545" spans="1:26" x14ac:dyDescent="0.25">
      <c r="A3545" s="147">
        <v>2223</v>
      </c>
      <c r="B3545" s="25">
        <v>42973</v>
      </c>
      <c r="C3545" t="s">
        <v>413</v>
      </c>
      <c r="D3545">
        <v>71</v>
      </c>
      <c r="E3545">
        <v>50</v>
      </c>
      <c r="F3545" t="s">
        <v>193</v>
      </c>
      <c r="G3545">
        <v>625212</v>
      </c>
      <c r="H3545">
        <v>13160</v>
      </c>
      <c r="I3545">
        <v>21.8</v>
      </c>
      <c r="J3545">
        <v>96.5</v>
      </c>
      <c r="K3545">
        <v>96.5</v>
      </c>
      <c r="L3545">
        <v>19.7</v>
      </c>
      <c r="M3545">
        <v>0.93584656084656093</v>
      </c>
      <c r="N3545">
        <v>4.9584999999999999</v>
      </c>
      <c r="O3545">
        <v>4.992</v>
      </c>
      <c r="P3545">
        <v>0.64400000000000002</v>
      </c>
      <c r="Q3545">
        <v>0.64800000000000002</v>
      </c>
      <c r="R3545">
        <v>5.3120000000000003</v>
      </c>
      <c r="S3545">
        <v>6.9000000000000006E-2</v>
      </c>
      <c r="T3545">
        <v>6.9000000000000006E-2</v>
      </c>
      <c r="U3545">
        <v>6.5000000000000002E-2</v>
      </c>
      <c r="V3545">
        <v>6.5000000000000002E-2</v>
      </c>
      <c r="W3545" t="s">
        <v>148</v>
      </c>
      <c r="X3545" t="s">
        <v>189</v>
      </c>
      <c r="Y3545" t="s">
        <v>89</v>
      </c>
      <c r="Z3545" t="s">
        <v>198</v>
      </c>
    </row>
    <row r="3546" spans="1:26" x14ac:dyDescent="0.25">
      <c r="A3546" s="147">
        <v>2222</v>
      </c>
      <c r="B3546" s="25">
        <v>42972</v>
      </c>
      <c r="C3546" t="s">
        <v>229</v>
      </c>
      <c r="D3546">
        <v>66</v>
      </c>
      <c r="E3546">
        <v>75</v>
      </c>
      <c r="F3546" t="s">
        <v>193</v>
      </c>
      <c r="G3546">
        <v>625212</v>
      </c>
      <c r="H3546">
        <v>13160</v>
      </c>
      <c r="I3546">
        <v>20.8</v>
      </c>
      <c r="J3546">
        <v>88</v>
      </c>
      <c r="K3546">
        <v>88</v>
      </c>
      <c r="L3546">
        <v>19.2</v>
      </c>
      <c r="M3546">
        <v>0.93895155938951569</v>
      </c>
      <c r="N3546">
        <v>4.9431000000000003</v>
      </c>
      <c r="O3546">
        <v>4.8026999999999997</v>
      </c>
      <c r="P3546">
        <v>0.85199999999999998</v>
      </c>
      <c r="Q3546">
        <v>0.82699999999999996</v>
      </c>
      <c r="R3546">
        <v>5.0498000000000003</v>
      </c>
      <c r="S3546">
        <v>8.6999999999999994E-2</v>
      </c>
      <c r="T3546">
        <v>8.6999999999999994E-2</v>
      </c>
      <c r="U3546">
        <v>8.2000000000000003E-2</v>
      </c>
      <c r="V3546">
        <v>8.2000000000000003E-2</v>
      </c>
      <c r="W3546" t="s">
        <v>148</v>
      </c>
      <c r="X3546" t="s">
        <v>189</v>
      </c>
      <c r="Y3546" t="s">
        <v>89</v>
      </c>
      <c r="Z3546" t="s">
        <v>198</v>
      </c>
    </row>
    <row r="3547" spans="1:26" x14ac:dyDescent="0.25">
      <c r="A3547" s="147">
        <v>2221</v>
      </c>
      <c r="B3547" s="25">
        <v>42972</v>
      </c>
      <c r="C3547" t="s">
        <v>587</v>
      </c>
      <c r="D3547">
        <v>66</v>
      </c>
      <c r="E3547">
        <v>75</v>
      </c>
      <c r="F3547" t="s">
        <v>187</v>
      </c>
      <c r="G3547">
        <v>916148</v>
      </c>
      <c r="H3547">
        <v>13160</v>
      </c>
      <c r="I3547">
        <v>35</v>
      </c>
      <c r="J3547">
        <v>75</v>
      </c>
      <c r="K3547">
        <v>75</v>
      </c>
      <c r="L3547">
        <v>33.700000000000003</v>
      </c>
      <c r="M3547">
        <v>0.85653753026634394</v>
      </c>
      <c r="N3547">
        <v>4.7061000000000002</v>
      </c>
      <c r="O3547">
        <v>4.9256000000000002</v>
      </c>
      <c r="P3547">
        <v>0.224</v>
      </c>
      <c r="Q3547">
        <v>0.23400000000000001</v>
      </c>
      <c r="R3547">
        <v>5.0498000000000003</v>
      </c>
      <c r="S3547">
        <v>2.4E-2</v>
      </c>
      <c r="T3547">
        <v>2.4E-2</v>
      </c>
      <c r="U3547">
        <v>2.1000000000000001E-2</v>
      </c>
      <c r="V3547">
        <v>2.1000000000000001E-2</v>
      </c>
      <c r="W3547" t="s">
        <v>148</v>
      </c>
      <c r="X3547" t="s">
        <v>189</v>
      </c>
      <c r="Y3547" t="s">
        <v>89</v>
      </c>
      <c r="Z3547" t="s">
        <v>207</v>
      </c>
    </row>
    <row r="3548" spans="1:26" x14ac:dyDescent="0.25">
      <c r="A3548" s="147">
        <v>2220</v>
      </c>
      <c r="B3548" s="25">
        <v>42972</v>
      </c>
      <c r="C3548" t="s">
        <v>206</v>
      </c>
      <c r="D3548">
        <v>66</v>
      </c>
      <c r="E3548">
        <v>75</v>
      </c>
      <c r="F3548" t="s">
        <v>187</v>
      </c>
      <c r="G3548">
        <v>916148</v>
      </c>
      <c r="H3548">
        <v>13160</v>
      </c>
      <c r="I3548">
        <v>34.299999999999997</v>
      </c>
      <c r="J3548">
        <v>73</v>
      </c>
      <c r="K3548">
        <v>73</v>
      </c>
      <c r="L3548">
        <v>33.1</v>
      </c>
      <c r="M3548">
        <v>0.85965978128797083</v>
      </c>
      <c r="N3548">
        <v>4.7725999999999997</v>
      </c>
      <c r="O3548">
        <v>4.9542000000000002</v>
      </c>
      <c r="P3548">
        <v>0.23599999999999999</v>
      </c>
      <c r="Q3548">
        <v>0.23499999999999999</v>
      </c>
      <c r="R3548">
        <v>5.0498000000000003</v>
      </c>
      <c r="S3548">
        <v>2.5000000000000001E-2</v>
      </c>
      <c r="T3548">
        <v>2.4E-2</v>
      </c>
      <c r="U3548">
        <v>2.1000000000000001E-2</v>
      </c>
      <c r="V3548">
        <v>2.1000000000000001E-2</v>
      </c>
      <c r="W3548" t="s">
        <v>148</v>
      </c>
      <c r="X3548" t="s">
        <v>189</v>
      </c>
      <c r="Y3548" t="s">
        <v>89</v>
      </c>
      <c r="Z3548" t="s">
        <v>207</v>
      </c>
    </row>
    <row r="3549" spans="1:26" x14ac:dyDescent="0.25">
      <c r="A3549" s="147">
        <v>2219</v>
      </c>
      <c r="B3549" s="25">
        <v>42972</v>
      </c>
      <c r="C3549" t="s">
        <v>264</v>
      </c>
      <c r="D3549">
        <v>66</v>
      </c>
      <c r="E3549">
        <v>75</v>
      </c>
      <c r="F3549" t="s">
        <v>187</v>
      </c>
      <c r="G3549">
        <v>916148</v>
      </c>
      <c r="H3549">
        <v>13160</v>
      </c>
      <c r="I3549">
        <v>34.799999999999997</v>
      </c>
      <c r="J3549">
        <v>74</v>
      </c>
      <c r="K3549">
        <v>74</v>
      </c>
      <c r="L3549">
        <v>33.6</v>
      </c>
      <c r="M3549">
        <v>0.85705632949727439</v>
      </c>
      <c r="N3549">
        <v>5.1124999999999998</v>
      </c>
      <c r="O3549">
        <v>4.9360999999999997</v>
      </c>
      <c r="P3549">
        <v>0.223</v>
      </c>
      <c r="Q3549">
        <v>0.215</v>
      </c>
      <c r="R3549">
        <v>5.0498000000000003</v>
      </c>
      <c r="S3549">
        <v>2.1999999999999999E-2</v>
      </c>
      <c r="T3549">
        <v>2.1999999999999999E-2</v>
      </c>
      <c r="U3549">
        <v>1.9E-2</v>
      </c>
      <c r="V3549">
        <v>1.9E-2</v>
      </c>
      <c r="W3549" t="s">
        <v>148</v>
      </c>
      <c r="X3549" t="s">
        <v>189</v>
      </c>
      <c r="Y3549" t="s">
        <v>89</v>
      </c>
      <c r="Z3549" t="s">
        <v>207</v>
      </c>
    </row>
    <row r="3550" spans="1:26" x14ac:dyDescent="0.25">
      <c r="A3550" s="147">
        <v>2218</v>
      </c>
      <c r="B3550" s="25">
        <v>42972</v>
      </c>
      <c r="C3550" t="s">
        <v>460</v>
      </c>
      <c r="D3550">
        <v>66</v>
      </c>
      <c r="E3550">
        <v>75</v>
      </c>
      <c r="F3550" t="s">
        <v>187</v>
      </c>
      <c r="G3550">
        <v>916148</v>
      </c>
      <c r="H3550">
        <v>13160</v>
      </c>
      <c r="I3550">
        <v>34.4</v>
      </c>
      <c r="J3550">
        <v>75</v>
      </c>
      <c r="K3550">
        <v>75</v>
      </c>
      <c r="L3550">
        <v>33.1</v>
      </c>
      <c r="M3550">
        <v>0.85965978128797083</v>
      </c>
      <c r="N3550">
        <v>4.8772000000000002</v>
      </c>
      <c r="O3550">
        <v>4.9325999999999999</v>
      </c>
      <c r="P3550">
        <v>0.222</v>
      </c>
      <c r="Q3550">
        <v>0.20499999999999999</v>
      </c>
      <c r="R3550">
        <v>5.0498000000000003</v>
      </c>
      <c r="S3550">
        <v>2.3E-2</v>
      </c>
      <c r="T3550">
        <v>2.1000000000000001E-2</v>
      </c>
      <c r="U3550">
        <v>1.9E-2</v>
      </c>
      <c r="V3550">
        <v>1.9E-2</v>
      </c>
      <c r="W3550" t="s">
        <v>148</v>
      </c>
      <c r="X3550" t="s">
        <v>189</v>
      </c>
      <c r="Y3550" t="s">
        <v>89</v>
      </c>
      <c r="Z3550" t="s">
        <v>207</v>
      </c>
    </row>
    <row r="3551" spans="1:26" x14ac:dyDescent="0.25">
      <c r="A3551" s="147">
        <v>2217</v>
      </c>
      <c r="B3551" s="25">
        <v>42972</v>
      </c>
      <c r="C3551" t="s">
        <v>414</v>
      </c>
      <c r="D3551">
        <v>66</v>
      </c>
      <c r="E3551">
        <v>75</v>
      </c>
      <c r="F3551" t="s">
        <v>187</v>
      </c>
      <c r="G3551">
        <v>916148</v>
      </c>
      <c r="H3551">
        <v>13160</v>
      </c>
      <c r="I3551">
        <v>34.4</v>
      </c>
      <c r="J3551">
        <v>74</v>
      </c>
      <c r="K3551">
        <v>74</v>
      </c>
      <c r="L3551">
        <v>33.200000000000003</v>
      </c>
      <c r="M3551">
        <v>0.85913782635094116</v>
      </c>
      <c r="N3551">
        <v>5.0011999999999999</v>
      </c>
      <c r="O3551">
        <v>4.9638</v>
      </c>
      <c r="P3551">
        <v>0.27700000000000002</v>
      </c>
      <c r="Q3551">
        <v>0.27500000000000002</v>
      </c>
      <c r="R3551">
        <v>5.0498000000000003</v>
      </c>
      <c r="S3551">
        <v>2.8000000000000001E-2</v>
      </c>
      <c r="T3551">
        <v>2.8000000000000001E-2</v>
      </c>
      <c r="U3551">
        <v>2.4E-2</v>
      </c>
      <c r="V3551">
        <v>2.4E-2</v>
      </c>
      <c r="W3551" t="s">
        <v>148</v>
      </c>
      <c r="X3551" t="s">
        <v>189</v>
      </c>
      <c r="Y3551" t="s">
        <v>89</v>
      </c>
      <c r="Z3551" t="s">
        <v>207</v>
      </c>
    </row>
    <row r="3552" spans="1:26" x14ac:dyDescent="0.25">
      <c r="A3552" s="147">
        <v>2216</v>
      </c>
      <c r="B3552" s="25">
        <v>42972</v>
      </c>
      <c r="C3552" t="s">
        <v>327</v>
      </c>
      <c r="D3552">
        <v>66</v>
      </c>
      <c r="E3552">
        <v>75</v>
      </c>
      <c r="F3552" t="s">
        <v>187</v>
      </c>
      <c r="G3552">
        <v>916148</v>
      </c>
      <c r="H3552">
        <v>13160</v>
      </c>
      <c r="I3552">
        <v>34.299999999999997</v>
      </c>
      <c r="J3552">
        <v>75</v>
      </c>
      <c r="K3552">
        <v>75</v>
      </c>
      <c r="L3552">
        <v>33</v>
      </c>
      <c r="M3552">
        <v>0.86018237082066873</v>
      </c>
      <c r="N3552">
        <v>4.7961</v>
      </c>
      <c r="O3552">
        <v>4.9482999999999997</v>
      </c>
      <c r="P3552">
        <v>0.25600000000000001</v>
      </c>
      <c r="Q3552">
        <v>0.26500000000000001</v>
      </c>
      <c r="R3552">
        <v>5.0498000000000003</v>
      </c>
      <c r="S3552">
        <v>2.7E-2</v>
      </c>
      <c r="T3552">
        <v>2.7E-2</v>
      </c>
      <c r="U3552">
        <v>2.3E-2</v>
      </c>
      <c r="V3552">
        <v>2.3E-2</v>
      </c>
      <c r="W3552" t="s">
        <v>148</v>
      </c>
      <c r="X3552" t="s">
        <v>189</v>
      </c>
      <c r="Y3552" t="s">
        <v>89</v>
      </c>
      <c r="Z3552" t="s">
        <v>207</v>
      </c>
    </row>
    <row r="3553" spans="1:26" x14ac:dyDescent="0.25">
      <c r="A3553" s="147">
        <v>2215</v>
      </c>
      <c r="B3553" s="25">
        <v>42972</v>
      </c>
      <c r="C3553" t="s">
        <v>331</v>
      </c>
      <c r="D3553">
        <v>66</v>
      </c>
      <c r="E3553">
        <v>75</v>
      </c>
      <c r="F3553" t="s">
        <v>193</v>
      </c>
      <c r="G3553">
        <v>625212</v>
      </c>
      <c r="H3553">
        <v>13160</v>
      </c>
      <c r="I3553">
        <v>21</v>
      </c>
      <c r="J3553">
        <v>89</v>
      </c>
      <c r="K3553">
        <v>89</v>
      </c>
      <c r="L3553">
        <v>19.3</v>
      </c>
      <c r="M3553">
        <v>0.93832891246684347</v>
      </c>
      <c r="N3553">
        <v>4.9618000000000002</v>
      </c>
      <c r="O3553">
        <v>4.9507000000000003</v>
      </c>
      <c r="P3553">
        <v>0.99199999999999999</v>
      </c>
      <c r="Q3553">
        <v>1.01</v>
      </c>
      <c r="R3553">
        <v>5.0498000000000003</v>
      </c>
      <c r="S3553">
        <v>0.10100000000000001</v>
      </c>
      <c r="T3553">
        <v>0.10299999999999999</v>
      </c>
      <c r="U3553">
        <v>9.6000000000000002E-2</v>
      </c>
      <c r="V3553">
        <v>9.6000000000000002E-2</v>
      </c>
      <c r="W3553" t="s">
        <v>148</v>
      </c>
      <c r="X3553" t="s">
        <v>189</v>
      </c>
      <c r="Y3553" t="s">
        <v>89</v>
      </c>
      <c r="Z3553" t="s">
        <v>198</v>
      </c>
    </row>
    <row r="3554" spans="1:26" x14ac:dyDescent="0.25">
      <c r="A3554" s="147">
        <v>2214</v>
      </c>
      <c r="B3554" s="25">
        <v>42972</v>
      </c>
      <c r="C3554" t="s">
        <v>232</v>
      </c>
      <c r="D3554">
        <v>66</v>
      </c>
      <c r="E3554">
        <v>75</v>
      </c>
      <c r="F3554" t="s">
        <v>193</v>
      </c>
      <c r="G3554">
        <v>625212</v>
      </c>
      <c r="H3554">
        <v>13160</v>
      </c>
      <c r="I3554">
        <v>20.8</v>
      </c>
      <c r="J3554">
        <v>88</v>
      </c>
      <c r="K3554">
        <v>88</v>
      </c>
      <c r="L3554">
        <v>19.2</v>
      </c>
      <c r="M3554">
        <v>0.93895155938951569</v>
      </c>
      <c r="N3554">
        <v>4.7629000000000001</v>
      </c>
      <c r="O3554">
        <v>4.8990999999999998</v>
      </c>
      <c r="P3554">
        <v>0.755</v>
      </c>
      <c r="Q3554">
        <v>0.77600000000000002</v>
      </c>
      <c r="R3554">
        <v>5.0498000000000003</v>
      </c>
      <c r="S3554">
        <v>0.08</v>
      </c>
      <c r="T3554">
        <v>0.08</v>
      </c>
      <c r="U3554">
        <v>7.4999999999999997E-2</v>
      </c>
      <c r="V3554">
        <v>7.4999999999999997E-2</v>
      </c>
      <c r="W3554" t="s">
        <v>148</v>
      </c>
      <c r="X3554" t="s">
        <v>189</v>
      </c>
      <c r="Y3554" t="s">
        <v>89</v>
      </c>
      <c r="Z3554" t="s">
        <v>198</v>
      </c>
    </row>
    <row r="3555" spans="1:26" x14ac:dyDescent="0.25">
      <c r="A3555" s="147">
        <v>2213</v>
      </c>
      <c r="B3555" s="25">
        <v>42972</v>
      </c>
      <c r="C3555" t="s">
        <v>519</v>
      </c>
      <c r="D3555">
        <v>66</v>
      </c>
      <c r="E3555">
        <v>75</v>
      </c>
      <c r="F3555" t="s">
        <v>193</v>
      </c>
      <c r="G3555">
        <v>625212</v>
      </c>
      <c r="H3555">
        <v>13160</v>
      </c>
      <c r="I3555">
        <v>20.8</v>
      </c>
      <c r="J3555">
        <v>88</v>
      </c>
      <c r="K3555">
        <v>88</v>
      </c>
      <c r="L3555">
        <v>19.2</v>
      </c>
      <c r="M3555">
        <v>0.93895155938951569</v>
      </c>
      <c r="N3555">
        <v>4.9771999999999998</v>
      </c>
      <c r="O3555">
        <v>4.9020000000000001</v>
      </c>
      <c r="P3555">
        <v>0.76900000000000002</v>
      </c>
      <c r="Q3555">
        <v>0.76700000000000002</v>
      </c>
      <c r="R3555">
        <v>5.0498000000000003</v>
      </c>
      <c r="S3555">
        <v>7.8E-2</v>
      </c>
      <c r="T3555">
        <v>7.9000000000000001E-2</v>
      </c>
      <c r="U3555">
        <v>7.3999999999999996E-2</v>
      </c>
      <c r="V3555">
        <v>7.3999999999999996E-2</v>
      </c>
      <c r="W3555" t="s">
        <v>148</v>
      </c>
      <c r="X3555" t="s">
        <v>189</v>
      </c>
      <c r="Y3555" t="s">
        <v>89</v>
      </c>
      <c r="Z3555" t="s">
        <v>198</v>
      </c>
    </row>
    <row r="3556" spans="1:26" x14ac:dyDescent="0.25">
      <c r="A3556" s="147">
        <v>2212</v>
      </c>
      <c r="B3556" s="25">
        <v>42972</v>
      </c>
      <c r="C3556" t="s">
        <v>501</v>
      </c>
      <c r="D3556">
        <v>66</v>
      </c>
      <c r="E3556">
        <v>75</v>
      </c>
      <c r="F3556" t="s">
        <v>193</v>
      </c>
      <c r="G3556">
        <v>625212</v>
      </c>
      <c r="H3556">
        <v>13160</v>
      </c>
      <c r="I3556">
        <v>20.8</v>
      </c>
      <c r="J3556">
        <v>87.5</v>
      </c>
      <c r="K3556">
        <v>87.5</v>
      </c>
      <c r="L3556">
        <v>19.2</v>
      </c>
      <c r="M3556">
        <v>0.93895155938951569</v>
      </c>
      <c r="N3556">
        <v>4.8883000000000001</v>
      </c>
      <c r="O3556">
        <v>5.0599999999999996</v>
      </c>
      <c r="P3556">
        <v>0.871</v>
      </c>
      <c r="Q3556">
        <v>0.90200000000000002</v>
      </c>
      <c r="R3556">
        <v>5.0498000000000003</v>
      </c>
      <c r="S3556">
        <v>0.09</v>
      </c>
      <c r="T3556">
        <v>0.09</v>
      </c>
      <c r="U3556">
        <v>8.5000000000000006E-2</v>
      </c>
      <c r="V3556">
        <v>8.5000000000000006E-2</v>
      </c>
      <c r="W3556" t="s">
        <v>148</v>
      </c>
      <c r="X3556" t="s">
        <v>189</v>
      </c>
      <c r="Y3556" t="s">
        <v>89</v>
      </c>
      <c r="Z3556" t="s">
        <v>198</v>
      </c>
    </row>
    <row r="3557" spans="1:26" x14ac:dyDescent="0.25">
      <c r="A3557" s="147">
        <v>2211</v>
      </c>
      <c r="B3557" s="25">
        <v>42972</v>
      </c>
      <c r="C3557" t="s">
        <v>449</v>
      </c>
      <c r="D3557">
        <v>66</v>
      </c>
      <c r="E3557">
        <v>75</v>
      </c>
      <c r="F3557" t="s">
        <v>187</v>
      </c>
      <c r="G3557">
        <v>916148</v>
      </c>
      <c r="H3557">
        <v>13160</v>
      </c>
      <c r="I3557">
        <v>35</v>
      </c>
      <c r="J3557">
        <v>78</v>
      </c>
      <c r="K3557">
        <v>78</v>
      </c>
      <c r="L3557">
        <v>33.4</v>
      </c>
      <c r="M3557">
        <v>0.85809581564584592</v>
      </c>
      <c r="N3557">
        <v>5.1124000000000001</v>
      </c>
      <c r="O3557">
        <v>4.9115000000000002</v>
      </c>
      <c r="P3557">
        <v>0.26300000000000001</v>
      </c>
      <c r="Q3557">
        <v>0.253</v>
      </c>
      <c r="R3557">
        <v>5.0498000000000003</v>
      </c>
      <c r="S3557">
        <v>2.5999999999999999E-2</v>
      </c>
      <c r="T3557">
        <v>2.5999999999999999E-2</v>
      </c>
      <c r="U3557">
        <v>2.1999999999999999E-2</v>
      </c>
      <c r="V3557">
        <v>2.1999999999999999E-2</v>
      </c>
      <c r="W3557" t="s">
        <v>148</v>
      </c>
      <c r="X3557" t="s">
        <v>189</v>
      </c>
      <c r="Y3557" t="s">
        <v>89</v>
      </c>
      <c r="Z3557" t="s">
        <v>207</v>
      </c>
    </row>
    <row r="3558" spans="1:26" x14ac:dyDescent="0.25">
      <c r="A3558" s="147">
        <v>2210</v>
      </c>
      <c r="B3558" s="25">
        <v>42972</v>
      </c>
      <c r="C3558" t="s">
        <v>234</v>
      </c>
      <c r="D3558">
        <v>66</v>
      </c>
      <c r="E3558">
        <v>75</v>
      </c>
      <c r="F3558" t="s">
        <v>193</v>
      </c>
      <c r="G3558">
        <v>625212</v>
      </c>
      <c r="H3558">
        <v>13160</v>
      </c>
      <c r="I3558">
        <v>20.8</v>
      </c>
      <c r="J3558">
        <v>87.5</v>
      </c>
      <c r="K3558">
        <v>87.5</v>
      </c>
      <c r="L3558">
        <v>19.2</v>
      </c>
      <c r="M3558">
        <v>0.93895155938951569</v>
      </c>
      <c r="N3558">
        <v>5.0292000000000003</v>
      </c>
      <c r="O3558">
        <v>5.1006</v>
      </c>
      <c r="P3558">
        <v>0.90600000000000003</v>
      </c>
      <c r="Q3558">
        <v>0.93899999999999995</v>
      </c>
      <c r="R3558">
        <v>5.0498000000000003</v>
      </c>
      <c r="S3558">
        <v>9.0999999999999998E-2</v>
      </c>
      <c r="T3558">
        <v>9.2999999999999999E-2</v>
      </c>
      <c r="U3558">
        <v>8.5999999999999993E-2</v>
      </c>
      <c r="V3558">
        <v>8.5999999999999993E-2</v>
      </c>
      <c r="W3558" t="s">
        <v>148</v>
      </c>
      <c r="X3558" t="s">
        <v>189</v>
      </c>
      <c r="Y3558" t="s">
        <v>89</v>
      </c>
      <c r="Z3558" t="s">
        <v>198</v>
      </c>
    </row>
    <row r="3559" spans="1:26" x14ac:dyDescent="0.25">
      <c r="A3559" s="147">
        <v>2209</v>
      </c>
      <c r="B3559" s="25">
        <v>42971</v>
      </c>
      <c r="C3559" t="s">
        <v>431</v>
      </c>
      <c r="D3559">
        <v>65</v>
      </c>
      <c r="E3559">
        <v>53</v>
      </c>
      <c r="F3559" t="s">
        <v>291</v>
      </c>
      <c r="G3559">
        <v>521333</v>
      </c>
      <c r="H3559">
        <v>13160</v>
      </c>
      <c r="I3559">
        <v>15.4</v>
      </c>
      <c r="J3559">
        <v>90</v>
      </c>
      <c r="K3559">
        <v>90</v>
      </c>
      <c r="L3559">
        <v>13.9</v>
      </c>
      <c r="M3559">
        <v>0.97317744154057773</v>
      </c>
      <c r="N3559">
        <v>2.1865999999999999</v>
      </c>
      <c r="O3559">
        <v>2.0531000000000001</v>
      </c>
      <c r="P3559">
        <v>3.8069999999999999</v>
      </c>
      <c r="Q3559">
        <v>3.5409999999999999</v>
      </c>
      <c r="R3559">
        <v>4.9226000000000001</v>
      </c>
      <c r="S3559">
        <v>0.85699999999999998</v>
      </c>
      <c r="T3559">
        <v>0.84899999999999998</v>
      </c>
      <c r="U3559">
        <v>0.83</v>
      </c>
      <c r="V3559">
        <v>0.83</v>
      </c>
      <c r="W3559" t="s">
        <v>148</v>
      </c>
      <c r="X3559" t="s">
        <v>189</v>
      </c>
      <c r="Y3559" t="s">
        <v>89</v>
      </c>
      <c r="Z3559" t="s">
        <v>198</v>
      </c>
    </row>
    <row r="3560" spans="1:26" x14ac:dyDescent="0.25">
      <c r="A3560" s="147">
        <v>2208</v>
      </c>
      <c r="B3560" s="25">
        <v>42971</v>
      </c>
      <c r="C3560" t="s">
        <v>233</v>
      </c>
      <c r="D3560">
        <v>63.3</v>
      </c>
      <c r="E3560">
        <v>62</v>
      </c>
      <c r="F3560" t="s">
        <v>193</v>
      </c>
      <c r="G3560">
        <v>625212</v>
      </c>
      <c r="H3560">
        <v>13160</v>
      </c>
      <c r="I3560">
        <v>20.2</v>
      </c>
      <c r="J3560">
        <v>83.5</v>
      </c>
      <c r="K3560">
        <v>83.5</v>
      </c>
      <c r="L3560">
        <v>18.899999999999999</v>
      </c>
      <c r="M3560">
        <v>0.94082446808510634</v>
      </c>
      <c r="N3560">
        <v>5.0016999999999996</v>
      </c>
      <c r="O3560">
        <v>4.9871999999999996</v>
      </c>
      <c r="P3560">
        <v>0.873</v>
      </c>
      <c r="Q3560">
        <v>0.85299999999999998</v>
      </c>
      <c r="R3560">
        <v>4.9226000000000001</v>
      </c>
      <c r="S3560">
        <v>8.5999999999999993E-2</v>
      </c>
      <c r="T3560">
        <v>8.4000000000000005E-2</v>
      </c>
      <c r="U3560">
        <v>0.08</v>
      </c>
      <c r="V3560">
        <v>0.08</v>
      </c>
      <c r="W3560" t="s">
        <v>148</v>
      </c>
      <c r="X3560" t="s">
        <v>191</v>
      </c>
      <c r="Y3560" t="s">
        <v>89</v>
      </c>
      <c r="Z3560" t="s">
        <v>198</v>
      </c>
    </row>
    <row r="3561" spans="1:26" x14ac:dyDescent="0.25">
      <c r="A3561" s="147">
        <v>2207</v>
      </c>
      <c r="B3561" s="25">
        <v>42971</v>
      </c>
      <c r="C3561" t="s">
        <v>270</v>
      </c>
      <c r="D3561">
        <v>63.3</v>
      </c>
      <c r="E3561">
        <v>62</v>
      </c>
      <c r="F3561" t="s">
        <v>193</v>
      </c>
      <c r="G3561">
        <v>625212</v>
      </c>
      <c r="H3561">
        <v>13160</v>
      </c>
      <c r="I3561">
        <v>20.9</v>
      </c>
      <c r="J3561">
        <v>83</v>
      </c>
      <c r="K3561">
        <v>83</v>
      </c>
      <c r="L3561">
        <v>19.600000000000001</v>
      </c>
      <c r="M3561">
        <v>0.93646591661151557</v>
      </c>
      <c r="N3561">
        <v>4.8701999999999996</v>
      </c>
      <c r="O3561">
        <v>5.0415999999999999</v>
      </c>
      <c r="P3561">
        <v>0.67400000000000004</v>
      </c>
      <c r="Q3561">
        <v>0.71199999999999997</v>
      </c>
      <c r="R3561">
        <v>4.9226000000000001</v>
      </c>
      <c r="S3561">
        <v>6.8000000000000005E-2</v>
      </c>
      <c r="T3561">
        <v>7.0000000000000007E-2</v>
      </c>
      <c r="U3561">
        <v>6.5000000000000002E-2</v>
      </c>
      <c r="V3561">
        <v>6.5000000000000002E-2</v>
      </c>
      <c r="W3561" t="s">
        <v>148</v>
      </c>
      <c r="X3561" t="s">
        <v>191</v>
      </c>
      <c r="Y3561" t="s">
        <v>89</v>
      </c>
      <c r="Z3561" t="s">
        <v>198</v>
      </c>
    </row>
    <row r="3562" spans="1:26" x14ac:dyDescent="0.25">
      <c r="A3562" s="147">
        <v>2205</v>
      </c>
      <c r="B3562" s="25">
        <v>42971</v>
      </c>
      <c r="C3562" t="s">
        <v>395</v>
      </c>
      <c r="D3562">
        <v>63.3</v>
      </c>
      <c r="E3562">
        <v>62</v>
      </c>
      <c r="F3562" t="s">
        <v>187</v>
      </c>
      <c r="G3562">
        <v>916148</v>
      </c>
      <c r="H3562">
        <v>13160</v>
      </c>
      <c r="I3562">
        <v>35.5</v>
      </c>
      <c r="J3562">
        <v>80</v>
      </c>
      <c r="K3562">
        <v>80</v>
      </c>
      <c r="L3562">
        <v>33.700000000000003</v>
      </c>
      <c r="M3562">
        <v>0.85653753026634394</v>
      </c>
      <c r="N3562">
        <v>5.0288000000000004</v>
      </c>
      <c r="O3562">
        <v>5.1127000000000002</v>
      </c>
      <c r="P3562">
        <v>0.217</v>
      </c>
      <c r="Q3562">
        <v>0.30299999999999999</v>
      </c>
      <c r="R3562">
        <v>4.9226000000000001</v>
      </c>
      <c r="S3562">
        <v>2.1000000000000001E-2</v>
      </c>
      <c r="T3562">
        <v>2.9000000000000001E-2</v>
      </c>
      <c r="U3562">
        <v>2.1000000000000001E-2</v>
      </c>
      <c r="V3562">
        <v>2.1000000000000001E-2</v>
      </c>
      <c r="W3562" t="s">
        <v>148</v>
      </c>
      <c r="X3562" t="s">
        <v>191</v>
      </c>
      <c r="Y3562" t="s">
        <v>89</v>
      </c>
      <c r="Z3562" t="s">
        <v>207</v>
      </c>
    </row>
    <row r="3563" spans="1:26" x14ac:dyDescent="0.25">
      <c r="A3563" s="147">
        <v>2204</v>
      </c>
      <c r="B3563" s="25">
        <v>42971</v>
      </c>
      <c r="C3563" t="s">
        <v>236</v>
      </c>
      <c r="D3563">
        <v>63.3</v>
      </c>
      <c r="E3563">
        <v>62</v>
      </c>
      <c r="F3563" t="s">
        <v>187</v>
      </c>
      <c r="G3563">
        <v>916148</v>
      </c>
      <c r="H3563">
        <v>13160</v>
      </c>
      <c r="I3563">
        <v>35.299999999999997</v>
      </c>
      <c r="J3563">
        <v>80</v>
      </c>
      <c r="K3563">
        <v>80</v>
      </c>
      <c r="L3563">
        <v>33.5</v>
      </c>
      <c r="M3563">
        <v>0.85757575757575755</v>
      </c>
      <c r="N3563">
        <v>5.0374999999999996</v>
      </c>
      <c r="O3563">
        <v>5.0921000000000003</v>
      </c>
      <c r="P3563">
        <v>0.45300000000000001</v>
      </c>
      <c r="Q3563">
        <v>0.48299999999999998</v>
      </c>
      <c r="R3563">
        <v>4.9226000000000001</v>
      </c>
      <c r="S3563">
        <v>4.3999999999999997E-2</v>
      </c>
      <c r="T3563">
        <v>4.7E-2</v>
      </c>
      <c r="U3563">
        <v>3.9E-2</v>
      </c>
      <c r="V3563">
        <v>3.9E-2</v>
      </c>
      <c r="W3563" t="s">
        <v>148</v>
      </c>
      <c r="X3563" t="s">
        <v>191</v>
      </c>
      <c r="Y3563" t="s">
        <v>89</v>
      </c>
      <c r="Z3563" t="s">
        <v>207</v>
      </c>
    </row>
    <row r="3564" spans="1:26" x14ac:dyDescent="0.25">
      <c r="A3564" s="147">
        <v>2203</v>
      </c>
      <c r="B3564" s="25">
        <v>42971</v>
      </c>
      <c r="C3564" t="s">
        <v>591</v>
      </c>
      <c r="D3564">
        <v>63.3</v>
      </c>
      <c r="E3564">
        <v>62</v>
      </c>
      <c r="F3564" t="s">
        <v>193</v>
      </c>
      <c r="G3564">
        <v>625212</v>
      </c>
      <c r="H3564">
        <v>13160</v>
      </c>
      <c r="I3564">
        <v>20.7</v>
      </c>
      <c r="J3564">
        <v>83</v>
      </c>
      <c r="K3564">
        <v>83</v>
      </c>
      <c r="L3564">
        <v>19.399999999999999</v>
      </c>
      <c r="M3564">
        <v>0.9377070907886017</v>
      </c>
      <c r="N3564">
        <v>5.0023</v>
      </c>
      <c r="O3564">
        <v>4.9870999999999999</v>
      </c>
      <c r="P3564">
        <v>0.92300000000000004</v>
      </c>
      <c r="Q3564">
        <v>0.89600000000000002</v>
      </c>
      <c r="R3564">
        <v>4.9226000000000001</v>
      </c>
      <c r="S3564">
        <v>9.0999999999999998E-2</v>
      </c>
      <c r="T3564">
        <v>8.7999999999999995E-2</v>
      </c>
      <c r="U3564">
        <v>8.4000000000000005E-2</v>
      </c>
      <c r="V3564">
        <v>8.4000000000000005E-2</v>
      </c>
      <c r="W3564" t="s">
        <v>148</v>
      </c>
      <c r="X3564" t="s">
        <v>191</v>
      </c>
      <c r="Y3564" t="s">
        <v>89</v>
      </c>
      <c r="Z3564" t="s">
        <v>198</v>
      </c>
    </row>
    <row r="3565" spans="1:26" x14ac:dyDescent="0.25">
      <c r="A3565" s="147">
        <v>2202</v>
      </c>
      <c r="B3565" s="25">
        <v>42971</v>
      </c>
      <c r="C3565" t="s">
        <v>541</v>
      </c>
      <c r="D3565">
        <v>63.2</v>
      </c>
      <c r="E3565">
        <v>62</v>
      </c>
      <c r="F3565" t="s">
        <v>193</v>
      </c>
      <c r="G3565">
        <v>625212</v>
      </c>
      <c r="H3565">
        <v>13160</v>
      </c>
      <c r="I3565">
        <v>20.5</v>
      </c>
      <c r="J3565">
        <v>82.5</v>
      </c>
      <c r="K3565">
        <v>82.5</v>
      </c>
      <c r="L3565">
        <v>19.2</v>
      </c>
      <c r="M3565">
        <v>0.93895155938951569</v>
      </c>
      <c r="N3565">
        <v>5.0273000000000003</v>
      </c>
      <c r="O3565">
        <v>5.0476999999999999</v>
      </c>
      <c r="P3565">
        <v>0.89200000000000002</v>
      </c>
      <c r="Q3565">
        <v>0.92100000000000004</v>
      </c>
      <c r="R3565">
        <v>4.9226000000000001</v>
      </c>
      <c r="S3565">
        <v>8.6999999999999994E-2</v>
      </c>
      <c r="T3565">
        <v>0.09</v>
      </c>
      <c r="U3565">
        <v>8.3000000000000004E-2</v>
      </c>
      <c r="V3565">
        <v>8.3000000000000004E-2</v>
      </c>
      <c r="W3565" t="s">
        <v>148</v>
      </c>
      <c r="X3565" t="s">
        <v>191</v>
      </c>
      <c r="Y3565" t="s">
        <v>89</v>
      </c>
      <c r="Z3565" t="s">
        <v>198</v>
      </c>
    </row>
    <row r="3566" spans="1:26" x14ac:dyDescent="0.25">
      <c r="A3566" s="147">
        <v>2201</v>
      </c>
      <c r="B3566" s="25">
        <v>42970</v>
      </c>
      <c r="C3566" t="s">
        <v>635</v>
      </c>
      <c r="D3566">
        <v>72</v>
      </c>
      <c r="E3566">
        <v>77</v>
      </c>
      <c r="F3566" t="s">
        <v>187</v>
      </c>
      <c r="G3566">
        <v>916148</v>
      </c>
      <c r="H3566">
        <v>13160</v>
      </c>
      <c r="I3566">
        <v>35.5</v>
      </c>
      <c r="J3566">
        <v>80</v>
      </c>
      <c r="K3566">
        <v>80</v>
      </c>
      <c r="L3566">
        <v>33.700000000000003</v>
      </c>
      <c r="M3566">
        <v>0.85653753026634394</v>
      </c>
      <c r="N3566">
        <v>5.0126999999999997</v>
      </c>
      <c r="O3566">
        <v>5.0628000000000002</v>
      </c>
      <c r="P3566">
        <v>0.34499999999999997</v>
      </c>
      <c r="Q3566">
        <v>0.35899999999999999</v>
      </c>
      <c r="R3566">
        <v>5.0529000000000002</v>
      </c>
      <c r="S3566">
        <v>3.5000000000000003E-2</v>
      </c>
      <c r="T3566">
        <v>3.5999999999999997E-2</v>
      </c>
      <c r="U3566">
        <v>0.03</v>
      </c>
      <c r="V3566">
        <v>0.03</v>
      </c>
      <c r="W3566" t="s">
        <v>148</v>
      </c>
      <c r="X3566" t="s">
        <v>191</v>
      </c>
      <c r="Y3566" t="s">
        <v>89</v>
      </c>
      <c r="Z3566" t="s">
        <v>207</v>
      </c>
    </row>
    <row r="3567" spans="1:26" x14ac:dyDescent="0.25">
      <c r="A3567" s="147">
        <v>2200</v>
      </c>
      <c r="B3567" s="25">
        <v>42970</v>
      </c>
      <c r="C3567" t="s">
        <v>262</v>
      </c>
      <c r="D3567">
        <v>72</v>
      </c>
      <c r="E3567">
        <v>70</v>
      </c>
      <c r="F3567" t="s">
        <v>187</v>
      </c>
      <c r="G3567">
        <v>916148</v>
      </c>
      <c r="H3567">
        <v>13160</v>
      </c>
      <c r="I3567">
        <v>35.5</v>
      </c>
      <c r="J3567">
        <v>80</v>
      </c>
      <c r="K3567">
        <v>80</v>
      </c>
      <c r="L3567">
        <v>33.700000000000003</v>
      </c>
      <c r="M3567">
        <v>0.85653753026634394</v>
      </c>
      <c r="N3567">
        <v>5.0015999999999998</v>
      </c>
      <c r="O3567">
        <v>5.0236999999999998</v>
      </c>
      <c r="P3567">
        <v>0.45600000000000002</v>
      </c>
      <c r="Q3567">
        <v>0.502</v>
      </c>
      <c r="R3567">
        <v>5.0529000000000002</v>
      </c>
      <c r="S3567">
        <v>4.5999999999999999E-2</v>
      </c>
      <c r="T3567">
        <v>0.05</v>
      </c>
      <c r="U3567">
        <v>4.1000000000000002E-2</v>
      </c>
      <c r="V3567">
        <v>4.1000000000000002E-2</v>
      </c>
      <c r="W3567" t="s">
        <v>148</v>
      </c>
      <c r="X3567" t="s">
        <v>191</v>
      </c>
      <c r="Y3567" t="s">
        <v>89</v>
      </c>
      <c r="Z3567" t="s">
        <v>207</v>
      </c>
    </row>
    <row r="3568" spans="1:26" x14ac:dyDescent="0.25">
      <c r="A3568" s="147">
        <v>2199</v>
      </c>
      <c r="B3568" s="25">
        <v>42970</v>
      </c>
      <c r="C3568" t="s">
        <v>435</v>
      </c>
      <c r="D3568">
        <v>72</v>
      </c>
      <c r="E3568">
        <v>70</v>
      </c>
      <c r="F3568" t="s">
        <v>193</v>
      </c>
      <c r="G3568">
        <v>625212</v>
      </c>
      <c r="H3568">
        <v>13160</v>
      </c>
      <c r="I3568">
        <v>20.6</v>
      </c>
      <c r="J3568">
        <v>88</v>
      </c>
      <c r="K3568">
        <v>88</v>
      </c>
      <c r="L3568">
        <v>19</v>
      </c>
      <c r="M3568">
        <v>0.94019933554817281</v>
      </c>
      <c r="N3568">
        <v>5.0701000000000001</v>
      </c>
      <c r="O3568">
        <v>4.9935</v>
      </c>
      <c r="P3568">
        <v>0.93799999999999994</v>
      </c>
      <c r="Q3568">
        <v>0.876</v>
      </c>
      <c r="R3568">
        <v>5.0529000000000002</v>
      </c>
      <c r="S3568">
        <v>9.2999999999999999E-2</v>
      </c>
      <c r="T3568">
        <v>8.8999999999999996E-2</v>
      </c>
      <c r="U3568">
        <v>8.5999999999999993E-2</v>
      </c>
      <c r="V3568">
        <v>8.5999999999999993E-2</v>
      </c>
      <c r="W3568" t="s">
        <v>148</v>
      </c>
      <c r="X3568" t="s">
        <v>191</v>
      </c>
      <c r="Y3568" t="s">
        <v>89</v>
      </c>
      <c r="Z3568" t="s">
        <v>198</v>
      </c>
    </row>
    <row r="3569" spans="1:26" x14ac:dyDescent="0.25">
      <c r="A3569" s="147">
        <v>2198</v>
      </c>
      <c r="B3569" s="25">
        <v>42970</v>
      </c>
      <c r="C3569" t="s">
        <v>350</v>
      </c>
      <c r="D3569">
        <v>72</v>
      </c>
      <c r="E3569">
        <v>70</v>
      </c>
      <c r="F3569" t="s">
        <v>193</v>
      </c>
      <c r="G3569">
        <v>625212</v>
      </c>
      <c r="H3569">
        <v>13160</v>
      </c>
      <c r="I3569">
        <v>20.8</v>
      </c>
      <c r="J3569">
        <v>82</v>
      </c>
      <c r="K3569">
        <v>82</v>
      </c>
      <c r="L3569">
        <v>19.5</v>
      </c>
      <c r="M3569">
        <v>0.9370860927152318</v>
      </c>
      <c r="N3569">
        <v>5.0388000000000002</v>
      </c>
      <c r="O3569">
        <v>5.1136999999999997</v>
      </c>
      <c r="P3569">
        <v>0.90300000000000002</v>
      </c>
      <c r="Q3569">
        <v>0.94799999999999995</v>
      </c>
      <c r="R3569">
        <v>5.0529000000000002</v>
      </c>
      <c r="S3569">
        <v>9.0999999999999998E-2</v>
      </c>
      <c r="T3569">
        <v>9.4E-2</v>
      </c>
      <c r="U3569">
        <v>8.6999999999999994E-2</v>
      </c>
      <c r="V3569">
        <v>8.6999999999999994E-2</v>
      </c>
      <c r="W3569" t="s">
        <v>148</v>
      </c>
      <c r="X3569" t="s">
        <v>191</v>
      </c>
      <c r="Y3569" t="s">
        <v>89</v>
      </c>
      <c r="Z3569" t="s">
        <v>198</v>
      </c>
    </row>
    <row r="3570" spans="1:26" x14ac:dyDescent="0.25">
      <c r="A3570" s="147">
        <v>2197</v>
      </c>
      <c r="B3570" s="25">
        <v>42970</v>
      </c>
      <c r="C3570" t="s">
        <v>461</v>
      </c>
      <c r="D3570">
        <v>72</v>
      </c>
      <c r="E3570">
        <v>70</v>
      </c>
      <c r="F3570" t="s">
        <v>187</v>
      </c>
      <c r="G3570">
        <v>916148</v>
      </c>
      <c r="H3570">
        <v>13160</v>
      </c>
      <c r="I3570">
        <v>35.299999999999997</v>
      </c>
      <c r="J3570">
        <v>80.5</v>
      </c>
      <c r="K3570">
        <v>80.5</v>
      </c>
      <c r="L3570">
        <v>33.5</v>
      </c>
      <c r="M3570">
        <v>0.85757575757575755</v>
      </c>
      <c r="N3570">
        <v>5.0026000000000002</v>
      </c>
      <c r="O3570">
        <v>4.9871999999999996</v>
      </c>
      <c r="P3570">
        <v>0.46800000000000003</v>
      </c>
      <c r="Q3570">
        <v>0.42299999999999999</v>
      </c>
      <c r="R3570">
        <v>5.0529000000000002</v>
      </c>
      <c r="S3570">
        <v>4.7E-2</v>
      </c>
      <c r="T3570">
        <v>4.2999999999999997E-2</v>
      </c>
      <c r="U3570">
        <v>3.9E-2</v>
      </c>
      <c r="V3570">
        <v>3.9E-2</v>
      </c>
      <c r="W3570" t="s">
        <v>148</v>
      </c>
      <c r="X3570" t="s">
        <v>191</v>
      </c>
      <c r="Y3570" t="s">
        <v>89</v>
      </c>
      <c r="Z3570" t="s">
        <v>207</v>
      </c>
    </row>
    <row r="3571" spans="1:26" x14ac:dyDescent="0.25">
      <c r="A3571" s="147">
        <v>2196</v>
      </c>
      <c r="B3571" s="25">
        <v>42970</v>
      </c>
      <c r="C3571" t="s">
        <v>218</v>
      </c>
      <c r="D3571">
        <v>72</v>
      </c>
      <c r="E3571">
        <v>70</v>
      </c>
      <c r="F3571" t="s">
        <v>187</v>
      </c>
      <c r="G3571">
        <v>916148</v>
      </c>
      <c r="H3571">
        <v>13160</v>
      </c>
      <c r="I3571">
        <v>35.5</v>
      </c>
      <c r="J3571">
        <v>80</v>
      </c>
      <c r="K3571">
        <v>80</v>
      </c>
      <c r="L3571">
        <v>33.700000000000003</v>
      </c>
      <c r="M3571">
        <v>0.85653753026634394</v>
      </c>
      <c r="N3571">
        <v>5.0370999999999997</v>
      </c>
      <c r="O3571">
        <v>5.0914999999999999</v>
      </c>
      <c r="P3571">
        <v>0.432</v>
      </c>
      <c r="Q3571">
        <v>0.48699999999999999</v>
      </c>
      <c r="R3571">
        <v>5.0529000000000002</v>
      </c>
      <c r="S3571">
        <v>4.2999999999999997E-2</v>
      </c>
      <c r="T3571">
        <v>4.8000000000000001E-2</v>
      </c>
      <c r="U3571">
        <v>3.9E-2</v>
      </c>
      <c r="V3571">
        <v>3.9E-2</v>
      </c>
      <c r="W3571" t="s">
        <v>148</v>
      </c>
      <c r="X3571" t="s">
        <v>191</v>
      </c>
      <c r="Y3571" t="s">
        <v>89</v>
      </c>
      <c r="Z3571" t="s">
        <v>207</v>
      </c>
    </row>
    <row r="3572" spans="1:26" x14ac:dyDescent="0.25">
      <c r="A3572" s="147">
        <v>2195</v>
      </c>
      <c r="B3572" s="25">
        <v>42970</v>
      </c>
      <c r="C3572" t="s">
        <v>634</v>
      </c>
      <c r="D3572">
        <v>72</v>
      </c>
      <c r="E3572">
        <v>70</v>
      </c>
      <c r="F3572" t="s">
        <v>193</v>
      </c>
      <c r="G3572">
        <v>625212</v>
      </c>
      <c r="H3572">
        <v>13160</v>
      </c>
      <c r="I3572">
        <v>20.9</v>
      </c>
      <c r="J3572">
        <v>87</v>
      </c>
      <c r="K3572">
        <v>87</v>
      </c>
      <c r="L3572">
        <v>19</v>
      </c>
      <c r="M3572">
        <v>0.94019933554817281</v>
      </c>
      <c r="N3572">
        <v>5.0026999999999999</v>
      </c>
      <c r="O3572">
        <v>4.9961000000000002</v>
      </c>
      <c r="P3572">
        <v>0.99199999999999999</v>
      </c>
      <c r="Q3572">
        <v>0.98699999999999999</v>
      </c>
      <c r="R3572">
        <v>5.0529000000000002</v>
      </c>
      <c r="S3572">
        <v>0.1</v>
      </c>
      <c r="T3572">
        <v>0.1</v>
      </c>
      <c r="U3572">
        <v>9.4E-2</v>
      </c>
      <c r="V3572">
        <v>9.4E-2</v>
      </c>
      <c r="W3572" t="s">
        <v>148</v>
      </c>
      <c r="X3572" t="s">
        <v>191</v>
      </c>
      <c r="Y3572" t="s">
        <v>89</v>
      </c>
      <c r="Z3572" t="s">
        <v>207</v>
      </c>
    </row>
    <row r="3573" spans="1:26" x14ac:dyDescent="0.25">
      <c r="A3573" s="147">
        <v>2194</v>
      </c>
      <c r="B3573" s="25">
        <v>42969</v>
      </c>
      <c r="C3573" t="s">
        <v>379</v>
      </c>
      <c r="D3573">
        <v>70.7</v>
      </c>
      <c r="E3573">
        <v>71</v>
      </c>
      <c r="F3573" t="s">
        <v>187</v>
      </c>
      <c r="G3573">
        <v>916148</v>
      </c>
      <c r="H3573">
        <v>13160</v>
      </c>
      <c r="I3573">
        <v>35.5</v>
      </c>
      <c r="J3573">
        <v>83</v>
      </c>
      <c r="K3573">
        <v>83</v>
      </c>
      <c r="L3573">
        <v>33.4</v>
      </c>
      <c r="M3573">
        <v>0.85809581564584592</v>
      </c>
      <c r="N3573">
        <v>5.0091999999999999</v>
      </c>
      <c r="O3573">
        <v>5.0152999999999999</v>
      </c>
      <c r="P3573">
        <v>0.42799999999999999</v>
      </c>
      <c r="Q3573">
        <v>0.45700000000000002</v>
      </c>
      <c r="R3573">
        <v>4.9292999999999996</v>
      </c>
      <c r="S3573">
        <v>4.2000000000000003E-2</v>
      </c>
      <c r="T3573">
        <v>4.4999999999999998E-2</v>
      </c>
      <c r="U3573">
        <v>3.6999999999999998E-2</v>
      </c>
      <c r="V3573">
        <v>3.6999999999999998E-2</v>
      </c>
      <c r="W3573" t="s">
        <v>148</v>
      </c>
      <c r="X3573" t="s">
        <v>191</v>
      </c>
      <c r="Y3573" t="s">
        <v>89</v>
      </c>
      <c r="Z3573" t="s">
        <v>207</v>
      </c>
    </row>
    <row r="3574" spans="1:26" x14ac:dyDescent="0.25">
      <c r="A3574" s="147">
        <v>2193</v>
      </c>
      <c r="B3574" s="25">
        <v>42969</v>
      </c>
      <c r="C3574" t="s">
        <v>632</v>
      </c>
      <c r="D3574">
        <v>70.7</v>
      </c>
      <c r="E3574">
        <v>71</v>
      </c>
      <c r="F3574" t="s">
        <v>193</v>
      </c>
      <c r="G3574">
        <v>625212</v>
      </c>
      <c r="H3574">
        <v>13160</v>
      </c>
      <c r="I3574">
        <v>20.7</v>
      </c>
      <c r="J3574">
        <v>88.5</v>
      </c>
      <c r="K3574">
        <v>88.5</v>
      </c>
      <c r="L3574">
        <v>19.100000000000001</v>
      </c>
      <c r="M3574">
        <v>0.93957503320053126</v>
      </c>
      <c r="N3574">
        <v>4.8902999999999999</v>
      </c>
      <c r="O3574">
        <v>5.0026999999999999</v>
      </c>
      <c r="P3574">
        <v>0.78300000000000003</v>
      </c>
      <c r="Q3574">
        <v>0.81599999999999995</v>
      </c>
      <c r="R3574">
        <v>4.9292999999999996</v>
      </c>
      <c r="S3574">
        <v>7.9000000000000001E-2</v>
      </c>
      <c r="T3574">
        <v>0.08</v>
      </c>
      <c r="U3574">
        <v>7.4999999999999997E-2</v>
      </c>
      <c r="V3574">
        <v>7.4999999999999997E-2</v>
      </c>
      <c r="W3574" t="s">
        <v>148</v>
      </c>
      <c r="X3574" t="s">
        <v>191</v>
      </c>
      <c r="Y3574" t="s">
        <v>89</v>
      </c>
      <c r="Z3574" t="s">
        <v>198</v>
      </c>
    </row>
    <row r="3575" spans="1:26" x14ac:dyDescent="0.25">
      <c r="A3575" s="147">
        <v>2192</v>
      </c>
      <c r="B3575" s="25">
        <v>42969</v>
      </c>
      <c r="C3575" t="s">
        <v>259</v>
      </c>
      <c r="D3575">
        <v>70.7</v>
      </c>
      <c r="E3575">
        <v>71</v>
      </c>
      <c r="F3575" t="s">
        <v>193</v>
      </c>
      <c r="G3575">
        <v>625212</v>
      </c>
      <c r="H3575">
        <v>13160</v>
      </c>
      <c r="I3575">
        <v>20.8</v>
      </c>
      <c r="J3575">
        <v>88.5</v>
      </c>
      <c r="K3575">
        <v>88.5</v>
      </c>
      <c r="L3575">
        <v>19.2</v>
      </c>
      <c r="M3575">
        <v>0.93895155938951569</v>
      </c>
      <c r="N3575">
        <v>4.9871999999999996</v>
      </c>
      <c r="O3575">
        <v>5.0236999999999998</v>
      </c>
      <c r="P3575">
        <v>0.93400000000000005</v>
      </c>
      <c r="Q3575">
        <v>0.97099999999999997</v>
      </c>
      <c r="R3575">
        <v>4.9292999999999996</v>
      </c>
      <c r="S3575">
        <v>9.1999999999999998E-2</v>
      </c>
      <c r="T3575">
        <v>9.5000000000000001E-2</v>
      </c>
      <c r="U3575">
        <v>8.7999999999999995E-2</v>
      </c>
      <c r="V3575">
        <v>8.7999999999999995E-2</v>
      </c>
      <c r="W3575" t="s">
        <v>148</v>
      </c>
      <c r="X3575" t="s">
        <v>191</v>
      </c>
      <c r="Y3575" t="s">
        <v>89</v>
      </c>
      <c r="Z3575" t="s">
        <v>198</v>
      </c>
    </row>
    <row r="3576" spans="1:26" x14ac:dyDescent="0.25">
      <c r="A3576" s="147">
        <v>2191</v>
      </c>
      <c r="B3576" s="25">
        <v>42969</v>
      </c>
      <c r="C3576" t="s">
        <v>631</v>
      </c>
      <c r="D3576">
        <v>70.7</v>
      </c>
      <c r="E3576">
        <v>71</v>
      </c>
      <c r="F3576" t="s">
        <v>193</v>
      </c>
      <c r="G3576">
        <v>625212</v>
      </c>
      <c r="H3576">
        <v>13160</v>
      </c>
      <c r="I3576">
        <v>20.9</v>
      </c>
      <c r="J3576">
        <v>88</v>
      </c>
      <c r="K3576">
        <v>88</v>
      </c>
      <c r="L3576">
        <v>19.3</v>
      </c>
      <c r="M3576">
        <v>0.93832891246684347</v>
      </c>
      <c r="N3576">
        <v>4.8871000000000002</v>
      </c>
      <c r="O3576">
        <v>5.0393999999999997</v>
      </c>
      <c r="P3576">
        <v>0.876</v>
      </c>
      <c r="Q3576">
        <v>0.94099999999999995</v>
      </c>
      <c r="R3576">
        <v>4.9292999999999996</v>
      </c>
      <c r="S3576">
        <v>8.7999999999999995E-2</v>
      </c>
      <c r="T3576">
        <v>9.1999999999999998E-2</v>
      </c>
      <c r="U3576">
        <v>8.4000000000000005E-2</v>
      </c>
      <c r="V3576">
        <v>8.4000000000000005E-2</v>
      </c>
      <c r="W3576" t="s">
        <v>148</v>
      </c>
      <c r="X3576" t="s">
        <v>191</v>
      </c>
      <c r="Y3576" t="s">
        <v>89</v>
      </c>
      <c r="Z3576" t="s">
        <v>198</v>
      </c>
    </row>
    <row r="3577" spans="1:26" x14ac:dyDescent="0.25">
      <c r="A3577" s="147">
        <v>2190</v>
      </c>
      <c r="B3577" s="25">
        <v>42969</v>
      </c>
      <c r="C3577" t="s">
        <v>630</v>
      </c>
      <c r="D3577">
        <v>70.7</v>
      </c>
      <c r="E3577">
        <v>71</v>
      </c>
      <c r="F3577" t="s">
        <v>193</v>
      </c>
      <c r="G3577">
        <v>625212</v>
      </c>
      <c r="H3577">
        <v>13160</v>
      </c>
      <c r="I3577">
        <v>21</v>
      </c>
      <c r="J3577">
        <v>87.5</v>
      </c>
      <c r="K3577">
        <v>87.5</v>
      </c>
      <c r="L3577">
        <v>19.399999999999999</v>
      </c>
      <c r="M3577">
        <v>0.9377070907886017</v>
      </c>
      <c r="N3577">
        <v>4.9203999999999999</v>
      </c>
      <c r="O3577">
        <v>5.0172999999999996</v>
      </c>
      <c r="P3577">
        <v>0.88300000000000001</v>
      </c>
      <c r="Q3577">
        <v>0.93400000000000005</v>
      </c>
      <c r="R3577">
        <v>4.9292999999999996</v>
      </c>
      <c r="S3577">
        <v>8.7999999999999995E-2</v>
      </c>
      <c r="T3577">
        <v>9.1999999999999998E-2</v>
      </c>
      <c r="U3577">
        <v>8.4000000000000005E-2</v>
      </c>
      <c r="V3577">
        <v>8.4000000000000005E-2</v>
      </c>
      <c r="W3577" t="s">
        <v>148</v>
      </c>
      <c r="X3577" t="s">
        <v>191</v>
      </c>
      <c r="Y3577" t="s">
        <v>89</v>
      </c>
      <c r="Z3577" t="s">
        <v>198</v>
      </c>
    </row>
    <row r="3578" spans="1:26" x14ac:dyDescent="0.25">
      <c r="A3578" s="147">
        <v>2189</v>
      </c>
      <c r="B3578" s="25">
        <v>42969</v>
      </c>
      <c r="C3578" t="s">
        <v>513</v>
      </c>
      <c r="D3578">
        <v>70.7</v>
      </c>
      <c r="E3578">
        <v>71</v>
      </c>
      <c r="F3578" t="s">
        <v>193</v>
      </c>
      <c r="G3578">
        <v>625212</v>
      </c>
      <c r="H3578">
        <v>13160</v>
      </c>
      <c r="I3578">
        <v>21</v>
      </c>
      <c r="J3578">
        <v>88</v>
      </c>
      <c r="K3578">
        <v>88</v>
      </c>
      <c r="L3578">
        <v>19.399999999999999</v>
      </c>
      <c r="M3578">
        <v>0.9377070907886017</v>
      </c>
      <c r="N3578">
        <v>4.8623000000000003</v>
      </c>
      <c r="O3578">
        <v>5.0079000000000002</v>
      </c>
      <c r="P3578">
        <v>0.81200000000000006</v>
      </c>
      <c r="Q3578">
        <v>0.89400000000000002</v>
      </c>
      <c r="R3578">
        <v>4.9292999999999996</v>
      </c>
      <c r="S3578">
        <v>8.2000000000000003E-2</v>
      </c>
      <c r="T3578">
        <v>8.7999999999999995E-2</v>
      </c>
      <c r="U3578">
        <v>0.08</v>
      </c>
      <c r="V3578">
        <v>0.08</v>
      </c>
      <c r="W3578" t="s">
        <v>148</v>
      </c>
      <c r="X3578" t="s">
        <v>191</v>
      </c>
      <c r="Y3578" t="s">
        <v>89</v>
      </c>
      <c r="Z3578" t="s">
        <v>198</v>
      </c>
    </row>
    <row r="3579" spans="1:26" x14ac:dyDescent="0.25">
      <c r="A3579" s="147">
        <v>2188</v>
      </c>
      <c r="B3579" s="25">
        <v>42969</v>
      </c>
      <c r="C3579" t="s">
        <v>248</v>
      </c>
      <c r="D3579">
        <v>70.7</v>
      </c>
      <c r="E3579">
        <v>71</v>
      </c>
      <c r="F3579" t="s">
        <v>193</v>
      </c>
      <c r="G3579">
        <v>625212</v>
      </c>
      <c r="H3579">
        <v>13160</v>
      </c>
      <c r="I3579">
        <v>21.3</v>
      </c>
      <c r="J3579">
        <v>88.5</v>
      </c>
      <c r="K3579">
        <v>88.5</v>
      </c>
      <c r="L3579">
        <v>19.7</v>
      </c>
      <c r="M3579">
        <v>0.93584656084656093</v>
      </c>
      <c r="N3579">
        <v>5.0380000000000003</v>
      </c>
      <c r="O3579">
        <v>5.1162000000000001</v>
      </c>
      <c r="P3579">
        <v>0.89300000000000002</v>
      </c>
      <c r="Q3579">
        <v>0.91200000000000003</v>
      </c>
      <c r="R3579">
        <v>4.9292999999999996</v>
      </c>
      <c r="S3579">
        <v>8.6999999999999994E-2</v>
      </c>
      <c r="T3579">
        <v>8.7999999999999995E-2</v>
      </c>
      <c r="U3579">
        <v>8.2000000000000003E-2</v>
      </c>
      <c r="V3579">
        <v>8.2000000000000003E-2</v>
      </c>
      <c r="W3579" t="s">
        <v>148</v>
      </c>
      <c r="X3579" t="s">
        <v>191</v>
      </c>
      <c r="Y3579" t="s">
        <v>89</v>
      </c>
      <c r="Z3579" t="s">
        <v>198</v>
      </c>
    </row>
    <row r="3580" spans="1:26" x14ac:dyDescent="0.25">
      <c r="A3580" s="147">
        <v>2187</v>
      </c>
      <c r="B3580" s="25">
        <v>42969</v>
      </c>
      <c r="C3580" t="s">
        <v>215</v>
      </c>
      <c r="D3580">
        <v>70.7</v>
      </c>
      <c r="E3580">
        <v>71</v>
      </c>
      <c r="F3580" t="s">
        <v>187</v>
      </c>
      <c r="G3580">
        <v>916148</v>
      </c>
      <c r="H3580">
        <v>13160</v>
      </c>
      <c r="I3580">
        <v>35.6</v>
      </c>
      <c r="J3580">
        <v>83</v>
      </c>
      <c r="K3580">
        <v>83</v>
      </c>
      <c r="L3580">
        <v>33.5</v>
      </c>
      <c r="M3580">
        <v>0.85757575757575755</v>
      </c>
      <c r="N3580">
        <v>5.0876999999999999</v>
      </c>
      <c r="O3580">
        <v>5.0125999999999999</v>
      </c>
      <c r="P3580">
        <v>0.44400000000000001</v>
      </c>
      <c r="Q3580">
        <v>0.39700000000000002</v>
      </c>
      <c r="R3580">
        <v>4.9292999999999996</v>
      </c>
      <c r="S3580">
        <v>4.2999999999999997E-2</v>
      </c>
      <c r="T3580">
        <v>3.9E-2</v>
      </c>
      <c r="U3580">
        <v>3.5000000000000003E-2</v>
      </c>
      <c r="V3580">
        <v>3.5000000000000003E-2</v>
      </c>
      <c r="W3580" t="s">
        <v>148</v>
      </c>
      <c r="X3580" t="s">
        <v>191</v>
      </c>
      <c r="Y3580" t="s">
        <v>89</v>
      </c>
      <c r="Z3580" t="s">
        <v>207</v>
      </c>
    </row>
    <row r="3581" spans="1:26" x14ac:dyDescent="0.25">
      <c r="A3581" s="147">
        <v>2186</v>
      </c>
      <c r="B3581" s="25">
        <v>42969</v>
      </c>
      <c r="C3581" t="s">
        <v>629</v>
      </c>
      <c r="D3581">
        <v>70.7</v>
      </c>
      <c r="E3581">
        <v>71</v>
      </c>
      <c r="F3581" t="s">
        <v>187</v>
      </c>
      <c r="G3581">
        <v>916148</v>
      </c>
      <c r="H3581">
        <v>13160</v>
      </c>
      <c r="I3581">
        <v>35.6</v>
      </c>
      <c r="J3581">
        <v>82</v>
      </c>
      <c r="K3581">
        <v>82</v>
      </c>
      <c r="L3581">
        <v>33.6</v>
      </c>
      <c r="M3581">
        <v>0.85705632949727439</v>
      </c>
      <c r="N3581">
        <v>5.0126999999999997</v>
      </c>
      <c r="O3581">
        <v>4.9802</v>
      </c>
      <c r="P3581">
        <v>0.48199999999999998</v>
      </c>
      <c r="Q3581">
        <v>0.436</v>
      </c>
      <c r="R3581">
        <v>4.9292999999999996</v>
      </c>
      <c r="S3581">
        <v>4.7E-2</v>
      </c>
      <c r="T3581">
        <v>4.2999999999999997E-2</v>
      </c>
      <c r="U3581">
        <v>3.9E-2</v>
      </c>
      <c r="V3581">
        <v>3.9E-2</v>
      </c>
      <c r="W3581" t="s">
        <v>148</v>
      </c>
      <c r="X3581" t="s">
        <v>191</v>
      </c>
      <c r="Y3581" t="s">
        <v>89</v>
      </c>
      <c r="Z3581" t="s">
        <v>207</v>
      </c>
    </row>
    <row r="3582" spans="1:26" x14ac:dyDescent="0.25">
      <c r="A3582" s="147">
        <v>2185</v>
      </c>
      <c r="B3582" s="25">
        <v>42969</v>
      </c>
      <c r="C3582" t="s">
        <v>628</v>
      </c>
      <c r="D3582">
        <v>70.7</v>
      </c>
      <c r="E3582">
        <v>71</v>
      </c>
      <c r="F3582" t="s">
        <v>193</v>
      </c>
      <c r="G3582">
        <v>625212</v>
      </c>
      <c r="H3582">
        <v>13160</v>
      </c>
      <c r="I3582">
        <v>21</v>
      </c>
      <c r="J3582">
        <v>88</v>
      </c>
      <c r="K3582">
        <v>88</v>
      </c>
      <c r="L3582">
        <v>19.399999999999999</v>
      </c>
      <c r="M3582">
        <v>0.9377070907886017</v>
      </c>
      <c r="N3582">
        <v>5.0270999999999999</v>
      </c>
      <c r="O3582">
        <v>5.0457999999999998</v>
      </c>
      <c r="P3582">
        <v>0.996</v>
      </c>
      <c r="Q3582">
        <v>0.99199999999999999</v>
      </c>
      <c r="R3582">
        <v>4.9292999999999996</v>
      </c>
      <c r="S3582">
        <v>9.8000000000000004E-2</v>
      </c>
      <c r="T3582">
        <v>9.7000000000000003E-2</v>
      </c>
      <c r="U3582">
        <v>9.0999999999999998E-2</v>
      </c>
      <c r="V3582">
        <v>9.0999999999999998E-2</v>
      </c>
      <c r="W3582" t="s">
        <v>148</v>
      </c>
      <c r="X3582" t="s">
        <v>191</v>
      </c>
      <c r="Y3582" t="s">
        <v>89</v>
      </c>
      <c r="Z3582" t="s">
        <v>198</v>
      </c>
    </row>
    <row r="3583" spans="1:26" x14ac:dyDescent="0.25">
      <c r="A3583" s="147">
        <v>2184</v>
      </c>
      <c r="B3583" s="25">
        <v>42968</v>
      </c>
      <c r="C3583" t="s">
        <v>230</v>
      </c>
      <c r="D3583">
        <v>73</v>
      </c>
      <c r="E3583">
        <v>76</v>
      </c>
      <c r="F3583" t="s">
        <v>187</v>
      </c>
      <c r="G3583">
        <v>916148</v>
      </c>
      <c r="H3583">
        <v>13160</v>
      </c>
      <c r="I3583">
        <v>35.299999999999997</v>
      </c>
      <c r="J3583">
        <v>77</v>
      </c>
      <c r="K3583">
        <v>77</v>
      </c>
      <c r="L3583">
        <v>33.799999999999997</v>
      </c>
      <c r="M3583">
        <v>0.85601935874168178</v>
      </c>
      <c r="N3583">
        <v>5.0183</v>
      </c>
      <c r="O3583">
        <v>5.0739000000000001</v>
      </c>
      <c r="P3583">
        <v>0.46700000000000003</v>
      </c>
      <c r="Q3583">
        <v>0.501</v>
      </c>
      <c r="R3583">
        <v>5.1547999999999998</v>
      </c>
      <c r="S3583">
        <v>4.8000000000000001E-2</v>
      </c>
      <c r="T3583">
        <v>5.0999999999999997E-2</v>
      </c>
      <c r="U3583">
        <v>4.2000000000000003E-2</v>
      </c>
      <c r="V3583">
        <v>4.2000000000000003E-2</v>
      </c>
      <c r="W3583" t="s">
        <v>148</v>
      </c>
      <c r="X3583" t="s">
        <v>191</v>
      </c>
      <c r="Y3583" t="s">
        <v>89</v>
      </c>
      <c r="Z3583" t="s">
        <v>207</v>
      </c>
    </row>
    <row r="3584" spans="1:26" x14ac:dyDescent="0.25">
      <c r="A3584" s="147">
        <v>2183</v>
      </c>
      <c r="B3584" s="25">
        <v>42968</v>
      </c>
      <c r="C3584" t="s">
        <v>626</v>
      </c>
      <c r="D3584">
        <v>73</v>
      </c>
      <c r="E3584">
        <v>76</v>
      </c>
      <c r="F3584" t="s">
        <v>193</v>
      </c>
      <c r="G3584">
        <v>625212</v>
      </c>
      <c r="H3584">
        <v>13160</v>
      </c>
      <c r="I3584">
        <v>21</v>
      </c>
      <c r="J3584">
        <v>85.5</v>
      </c>
      <c r="K3584">
        <v>85.5</v>
      </c>
      <c r="L3584">
        <v>19.5</v>
      </c>
      <c r="M3584">
        <v>0.9370860927152318</v>
      </c>
      <c r="N3584">
        <v>5.0172999999999996</v>
      </c>
      <c r="O3584">
        <v>5.0340999999999996</v>
      </c>
      <c r="P3584">
        <v>0.94199999999999995</v>
      </c>
      <c r="Q3584">
        <v>0.98699999999999999</v>
      </c>
      <c r="R3584">
        <v>5.1547999999999998</v>
      </c>
      <c r="S3584">
        <v>9.7000000000000003E-2</v>
      </c>
      <c r="T3584">
        <v>0.10100000000000001</v>
      </c>
      <c r="U3584">
        <v>9.2999999999999999E-2</v>
      </c>
      <c r="V3584">
        <v>9.2999999999999999E-2</v>
      </c>
      <c r="W3584" t="s">
        <v>148</v>
      </c>
      <c r="X3584" t="s">
        <v>191</v>
      </c>
      <c r="Y3584" t="s">
        <v>89</v>
      </c>
      <c r="Z3584" t="s">
        <v>198</v>
      </c>
    </row>
    <row r="3585" spans="1:26" x14ac:dyDescent="0.25">
      <c r="A3585" s="147">
        <v>2182</v>
      </c>
      <c r="B3585" s="25">
        <v>42968</v>
      </c>
      <c r="C3585" t="s">
        <v>313</v>
      </c>
      <c r="D3585">
        <v>73</v>
      </c>
      <c r="E3585">
        <v>76</v>
      </c>
      <c r="F3585" t="s">
        <v>193</v>
      </c>
      <c r="G3585">
        <v>625212</v>
      </c>
      <c r="H3585">
        <v>13160</v>
      </c>
      <c r="I3585">
        <v>21.3</v>
      </c>
      <c r="J3585">
        <v>85</v>
      </c>
      <c r="K3585">
        <v>85</v>
      </c>
      <c r="L3585">
        <v>19.899999999999999</v>
      </c>
      <c r="M3585">
        <v>0.93461030383091148</v>
      </c>
      <c r="N3585">
        <v>5.1025999999999998</v>
      </c>
      <c r="O3585">
        <v>5.0372000000000003</v>
      </c>
      <c r="P3585">
        <v>0.78900000000000003</v>
      </c>
      <c r="Q3585">
        <v>0.92300000000000004</v>
      </c>
      <c r="R3585">
        <v>5.1547999999999998</v>
      </c>
      <c r="S3585">
        <v>0.08</v>
      </c>
      <c r="T3585">
        <v>9.4E-2</v>
      </c>
      <c r="U3585">
        <v>8.1000000000000003E-2</v>
      </c>
      <c r="V3585">
        <v>8.1000000000000003E-2</v>
      </c>
      <c r="W3585" t="s">
        <v>148</v>
      </c>
      <c r="X3585" t="s">
        <v>191</v>
      </c>
      <c r="Y3585" t="s">
        <v>89</v>
      </c>
      <c r="Z3585" t="s">
        <v>198</v>
      </c>
    </row>
    <row r="3586" spans="1:26" x14ac:dyDescent="0.25">
      <c r="A3586" s="147">
        <v>2181</v>
      </c>
      <c r="B3586" s="25">
        <v>42968</v>
      </c>
      <c r="C3586" t="s">
        <v>625</v>
      </c>
      <c r="D3586">
        <v>73</v>
      </c>
      <c r="E3586">
        <v>76</v>
      </c>
      <c r="F3586" t="s">
        <v>187</v>
      </c>
      <c r="G3586">
        <v>916148</v>
      </c>
      <c r="H3586">
        <v>13160</v>
      </c>
      <c r="I3586">
        <v>35.5</v>
      </c>
      <c r="J3586">
        <v>77.5</v>
      </c>
      <c r="K3586">
        <v>77.5</v>
      </c>
      <c r="L3586">
        <v>33.9</v>
      </c>
      <c r="M3586">
        <v>0.8555018137847642</v>
      </c>
      <c r="N3586">
        <v>4.8922999999999996</v>
      </c>
      <c r="O3586">
        <v>5.1151999999999997</v>
      </c>
      <c r="P3586">
        <v>0.51200000000000001</v>
      </c>
      <c r="Q3586">
        <v>0.58699999999999997</v>
      </c>
      <c r="R3586">
        <v>5.1547999999999998</v>
      </c>
      <c r="S3586">
        <v>5.3999999999999999E-2</v>
      </c>
      <c r="T3586">
        <v>5.8999999999999997E-2</v>
      </c>
      <c r="U3586">
        <v>4.8000000000000001E-2</v>
      </c>
      <c r="V3586">
        <v>4.8000000000000001E-2</v>
      </c>
      <c r="W3586" t="s">
        <v>148</v>
      </c>
      <c r="X3586" t="s">
        <v>191</v>
      </c>
      <c r="Y3586" t="s">
        <v>89</v>
      </c>
      <c r="Z3586" t="s">
        <v>207</v>
      </c>
    </row>
    <row r="3587" spans="1:26" x14ac:dyDescent="0.25">
      <c r="A3587" s="147">
        <v>2180</v>
      </c>
      <c r="B3587" s="25">
        <v>42968</v>
      </c>
      <c r="C3587" t="s">
        <v>394</v>
      </c>
      <c r="D3587">
        <v>73</v>
      </c>
      <c r="E3587">
        <v>76</v>
      </c>
      <c r="F3587" t="s">
        <v>187</v>
      </c>
      <c r="G3587">
        <v>916148</v>
      </c>
      <c r="H3587">
        <v>13160</v>
      </c>
      <c r="I3587">
        <v>35.4</v>
      </c>
      <c r="J3587">
        <v>78</v>
      </c>
      <c r="K3587">
        <v>78</v>
      </c>
      <c r="L3587">
        <v>33.799999999999997</v>
      </c>
      <c r="M3587">
        <v>0.85601935874168178</v>
      </c>
      <c r="N3587">
        <v>5.0229999999999997</v>
      </c>
      <c r="O3587">
        <v>5.0418000000000003</v>
      </c>
      <c r="P3587">
        <v>0.45600000000000002</v>
      </c>
      <c r="Q3587">
        <v>0.46200000000000002</v>
      </c>
      <c r="R3587">
        <v>5.1547999999999998</v>
      </c>
      <c r="S3587">
        <v>4.7E-2</v>
      </c>
      <c r="T3587">
        <v>4.7E-2</v>
      </c>
      <c r="U3587">
        <v>0.04</v>
      </c>
      <c r="V3587">
        <v>0.04</v>
      </c>
      <c r="W3587" t="s">
        <v>148</v>
      </c>
      <c r="X3587" t="s">
        <v>191</v>
      </c>
      <c r="Y3587" t="s">
        <v>89</v>
      </c>
      <c r="Z3587" t="s">
        <v>207</v>
      </c>
    </row>
    <row r="3588" spans="1:26" x14ac:dyDescent="0.25">
      <c r="A3588" s="147">
        <v>2179</v>
      </c>
      <c r="B3588" s="25">
        <v>42968</v>
      </c>
      <c r="C3588" t="s">
        <v>372</v>
      </c>
      <c r="D3588">
        <v>73</v>
      </c>
      <c r="E3588">
        <v>76</v>
      </c>
      <c r="F3588" t="s">
        <v>187</v>
      </c>
      <c r="G3588">
        <v>916148</v>
      </c>
      <c r="H3588">
        <v>13160</v>
      </c>
      <c r="I3588">
        <v>36</v>
      </c>
      <c r="J3588">
        <v>77</v>
      </c>
      <c r="K3588">
        <v>77</v>
      </c>
      <c r="L3588">
        <v>34.5</v>
      </c>
      <c r="M3588">
        <v>0.85240963855421692</v>
      </c>
      <c r="N3588">
        <v>5.1272000000000002</v>
      </c>
      <c r="O3588">
        <v>5.0193000000000003</v>
      </c>
      <c r="P3588">
        <v>0.439</v>
      </c>
      <c r="Q3588">
        <v>0.40500000000000003</v>
      </c>
      <c r="R3588">
        <v>5.1547999999999998</v>
      </c>
      <c r="S3588">
        <v>4.3999999999999997E-2</v>
      </c>
      <c r="T3588">
        <v>4.2000000000000003E-2</v>
      </c>
      <c r="U3588">
        <v>3.6999999999999998E-2</v>
      </c>
      <c r="V3588">
        <v>3.6999999999999998E-2</v>
      </c>
      <c r="W3588" t="s">
        <v>148</v>
      </c>
      <c r="X3588" t="s">
        <v>191</v>
      </c>
      <c r="Y3588" t="s">
        <v>89</v>
      </c>
      <c r="Z3588" t="s">
        <v>207</v>
      </c>
    </row>
    <row r="3589" spans="1:26" x14ac:dyDescent="0.25">
      <c r="A3589" s="147">
        <v>2178</v>
      </c>
      <c r="B3589" s="25">
        <v>42968</v>
      </c>
      <c r="C3589" t="s">
        <v>588</v>
      </c>
      <c r="D3589">
        <v>73</v>
      </c>
      <c r="E3589">
        <v>76</v>
      </c>
      <c r="F3589" t="s">
        <v>193</v>
      </c>
      <c r="G3589">
        <v>625212</v>
      </c>
      <c r="H3589">
        <v>13160</v>
      </c>
      <c r="I3589">
        <v>21.4</v>
      </c>
      <c r="J3589">
        <v>86</v>
      </c>
      <c r="K3589">
        <v>86</v>
      </c>
      <c r="L3589">
        <v>19.899999999999999</v>
      </c>
      <c r="M3589">
        <v>0.93461030383091148</v>
      </c>
      <c r="N3589">
        <v>5.0019999999999998</v>
      </c>
      <c r="O3589">
        <v>5.0183999999999997</v>
      </c>
      <c r="P3589">
        <v>0.79300000000000004</v>
      </c>
      <c r="Q3589">
        <v>0.81200000000000006</v>
      </c>
      <c r="R3589">
        <v>5.1547999999999998</v>
      </c>
      <c r="S3589">
        <v>8.2000000000000003E-2</v>
      </c>
      <c r="T3589">
        <v>8.3000000000000004E-2</v>
      </c>
      <c r="U3589">
        <v>7.6999999999999999E-2</v>
      </c>
      <c r="V3589">
        <v>7.6999999999999999E-2</v>
      </c>
      <c r="W3589" t="s">
        <v>148</v>
      </c>
      <c r="X3589" t="s">
        <v>191</v>
      </c>
      <c r="Y3589" t="s">
        <v>89</v>
      </c>
      <c r="Z3589" t="s">
        <v>198</v>
      </c>
    </row>
    <row r="3590" spans="1:26" x14ac:dyDescent="0.25">
      <c r="A3590" s="147">
        <v>2177</v>
      </c>
      <c r="B3590" s="25">
        <v>42968</v>
      </c>
      <c r="C3590" t="s">
        <v>605</v>
      </c>
      <c r="D3590">
        <v>73</v>
      </c>
      <c r="E3590">
        <v>76</v>
      </c>
      <c r="F3590" t="s">
        <v>193</v>
      </c>
      <c r="G3590">
        <v>625212</v>
      </c>
      <c r="H3590">
        <v>13160</v>
      </c>
      <c r="I3590">
        <v>36.200000000000003</v>
      </c>
      <c r="J3590">
        <v>79</v>
      </c>
      <c r="K3590">
        <v>79</v>
      </c>
      <c r="L3590">
        <v>34.5</v>
      </c>
      <c r="M3590">
        <v>0.85240963855421692</v>
      </c>
      <c r="N3590">
        <v>4.8075999999999999</v>
      </c>
      <c r="O3590">
        <v>4.9124999999999996</v>
      </c>
      <c r="P3590">
        <v>0.47199999999999998</v>
      </c>
      <c r="Q3590">
        <v>0.49399999999999999</v>
      </c>
      <c r="R3590">
        <v>5.1547999999999998</v>
      </c>
      <c r="S3590">
        <v>5.0999999999999997E-2</v>
      </c>
      <c r="T3590">
        <v>5.1999999999999998E-2</v>
      </c>
      <c r="U3590">
        <v>4.3999999999999997E-2</v>
      </c>
      <c r="V3590">
        <v>4.3999999999999997E-2</v>
      </c>
      <c r="W3590" t="s">
        <v>148</v>
      </c>
      <c r="X3590" t="s">
        <v>191</v>
      </c>
      <c r="Y3590" t="s">
        <v>89</v>
      </c>
      <c r="Z3590" t="s">
        <v>207</v>
      </c>
    </row>
    <row r="3591" spans="1:26" x14ac:dyDescent="0.25">
      <c r="A3591" s="147">
        <v>2176</v>
      </c>
      <c r="B3591" s="25">
        <v>42968</v>
      </c>
      <c r="C3591" t="s">
        <v>479</v>
      </c>
      <c r="D3591">
        <v>73</v>
      </c>
      <c r="E3591">
        <v>76</v>
      </c>
      <c r="F3591" t="s">
        <v>193</v>
      </c>
      <c r="G3591">
        <v>625212</v>
      </c>
      <c r="H3591">
        <v>13160</v>
      </c>
      <c r="I3591">
        <v>21.1</v>
      </c>
      <c r="J3591">
        <v>83</v>
      </c>
      <c r="K3591">
        <v>83</v>
      </c>
      <c r="L3591">
        <v>19.8</v>
      </c>
      <c r="M3591">
        <v>0.93522802379378711</v>
      </c>
      <c r="N3591">
        <v>5.0921000000000003</v>
      </c>
      <c r="O3591">
        <v>5.0273000000000003</v>
      </c>
      <c r="P3591">
        <v>0.78400000000000003</v>
      </c>
      <c r="Q3591">
        <v>0.72299999999999998</v>
      </c>
      <c r="R3591">
        <v>5.1547999999999998</v>
      </c>
      <c r="S3591">
        <v>7.9000000000000001E-2</v>
      </c>
      <c r="T3591">
        <v>7.3999999999999996E-2</v>
      </c>
      <c r="U3591">
        <v>7.1999999999999995E-2</v>
      </c>
      <c r="V3591">
        <v>7.1999999999999995E-2</v>
      </c>
      <c r="W3591" t="s">
        <v>148</v>
      </c>
      <c r="X3591" t="s">
        <v>191</v>
      </c>
      <c r="Y3591" t="s">
        <v>89</v>
      </c>
      <c r="Z3591" t="s">
        <v>198</v>
      </c>
    </row>
    <row r="3592" spans="1:26" x14ac:dyDescent="0.25">
      <c r="A3592" s="147">
        <v>2175</v>
      </c>
      <c r="B3592" s="25">
        <v>42967</v>
      </c>
      <c r="C3592" t="s">
        <v>233</v>
      </c>
      <c r="D3592">
        <v>71.2</v>
      </c>
      <c r="E3592">
        <v>87</v>
      </c>
      <c r="F3592" t="s">
        <v>187</v>
      </c>
      <c r="G3592">
        <v>916148</v>
      </c>
      <c r="H3592">
        <v>13160</v>
      </c>
      <c r="I3592">
        <v>20.2</v>
      </c>
      <c r="J3592">
        <v>80</v>
      </c>
      <c r="K3592">
        <v>80</v>
      </c>
      <c r="L3592">
        <v>19.100000000000001</v>
      </c>
      <c r="M3592">
        <v>0.93957503320053126</v>
      </c>
      <c r="N3592">
        <v>5.0327000000000002</v>
      </c>
      <c r="O3592">
        <v>5.0347</v>
      </c>
      <c r="P3592">
        <v>0.82299999999999995</v>
      </c>
      <c r="Q3592">
        <v>0.85199999999999998</v>
      </c>
      <c r="R3592">
        <v>5.0232999999999999</v>
      </c>
      <c r="S3592">
        <v>8.2000000000000003E-2</v>
      </c>
      <c r="T3592">
        <v>8.5000000000000006E-2</v>
      </c>
      <c r="U3592">
        <v>7.8E-2</v>
      </c>
      <c r="V3592">
        <v>7.8E-2</v>
      </c>
      <c r="W3592" t="s">
        <v>148</v>
      </c>
      <c r="X3592" t="s">
        <v>191</v>
      </c>
      <c r="Y3592" t="s">
        <v>89</v>
      </c>
      <c r="Z3592" t="s">
        <v>198</v>
      </c>
    </row>
    <row r="3593" spans="1:26" x14ac:dyDescent="0.25">
      <c r="A3593" s="147">
        <v>2174</v>
      </c>
      <c r="B3593" s="25">
        <v>42967</v>
      </c>
      <c r="C3593" t="s">
        <v>624</v>
      </c>
      <c r="D3593">
        <v>71.2</v>
      </c>
      <c r="E3593">
        <v>87</v>
      </c>
      <c r="F3593" t="s">
        <v>187</v>
      </c>
      <c r="G3593">
        <v>916148</v>
      </c>
      <c r="H3593">
        <v>13160</v>
      </c>
      <c r="I3593">
        <v>34.9</v>
      </c>
      <c r="J3593">
        <v>78.5</v>
      </c>
      <c r="K3593">
        <v>78.5</v>
      </c>
      <c r="L3593">
        <v>33.299999999999997</v>
      </c>
      <c r="M3593">
        <v>0.85861650485436891</v>
      </c>
      <c r="N3593">
        <v>5.1346999999999996</v>
      </c>
      <c r="O3593">
        <v>5.0923999999999996</v>
      </c>
      <c r="P3593">
        <v>0.47799999999999998</v>
      </c>
      <c r="Q3593">
        <v>0.40300000000000002</v>
      </c>
      <c r="R3593">
        <v>5.0232999999999999</v>
      </c>
      <c r="S3593">
        <v>4.7E-2</v>
      </c>
      <c r="T3593">
        <v>0.04</v>
      </c>
      <c r="U3593">
        <v>3.6999999999999998E-2</v>
      </c>
      <c r="V3593">
        <v>3.6999999999999998E-2</v>
      </c>
      <c r="W3593" t="s">
        <v>148</v>
      </c>
      <c r="X3593" t="s">
        <v>191</v>
      </c>
      <c r="Y3593" t="s">
        <v>89</v>
      </c>
      <c r="Z3593" t="s">
        <v>207</v>
      </c>
    </row>
    <row r="3594" spans="1:26" x14ac:dyDescent="0.25">
      <c r="A3594" s="147">
        <v>2173</v>
      </c>
      <c r="B3594" s="25">
        <v>42967</v>
      </c>
      <c r="C3594" t="s">
        <v>264</v>
      </c>
      <c r="D3594">
        <v>71.2</v>
      </c>
      <c r="E3594">
        <v>87</v>
      </c>
      <c r="F3594" t="s">
        <v>187</v>
      </c>
      <c r="G3594">
        <v>916148</v>
      </c>
      <c r="H3594">
        <v>13160</v>
      </c>
      <c r="I3594">
        <v>35.299999999999997</v>
      </c>
      <c r="J3594">
        <v>78</v>
      </c>
      <c r="K3594">
        <v>78</v>
      </c>
      <c r="L3594">
        <v>33.700000000000003</v>
      </c>
      <c r="M3594">
        <v>0.85653753026634394</v>
      </c>
      <c r="N3594">
        <v>5.0092999999999996</v>
      </c>
      <c r="O3594">
        <v>4.9871999999999996</v>
      </c>
      <c r="P3594">
        <v>0.45200000000000001</v>
      </c>
      <c r="Q3594">
        <v>0.41699999999999998</v>
      </c>
      <c r="R3594">
        <v>5.0232999999999999</v>
      </c>
      <c r="S3594">
        <v>4.4999999999999998E-2</v>
      </c>
      <c r="T3594">
        <v>4.2000000000000003E-2</v>
      </c>
      <c r="U3594">
        <v>3.6999999999999998E-2</v>
      </c>
      <c r="V3594">
        <v>3.6999999999999998E-2</v>
      </c>
      <c r="W3594" t="s">
        <v>148</v>
      </c>
      <c r="X3594" t="s">
        <v>191</v>
      </c>
      <c r="Y3594" t="s">
        <v>89</v>
      </c>
      <c r="Z3594" t="s">
        <v>207</v>
      </c>
    </row>
    <row r="3595" spans="1:26" x14ac:dyDescent="0.25">
      <c r="A3595" s="147">
        <v>2172</v>
      </c>
      <c r="B3595" s="25">
        <v>42967</v>
      </c>
      <c r="C3595" t="s">
        <v>229</v>
      </c>
      <c r="D3595">
        <v>71.2</v>
      </c>
      <c r="E3595">
        <v>87</v>
      </c>
      <c r="F3595" t="s">
        <v>193</v>
      </c>
      <c r="G3595">
        <v>625212</v>
      </c>
      <c r="H3595">
        <v>13160</v>
      </c>
      <c r="I3595">
        <v>21.5</v>
      </c>
      <c r="J3595">
        <v>84</v>
      </c>
      <c r="K3595">
        <v>84</v>
      </c>
      <c r="L3595">
        <v>19.8</v>
      </c>
      <c r="M3595">
        <v>0.93522802379378711</v>
      </c>
      <c r="N3595">
        <v>5.1253000000000002</v>
      </c>
      <c r="O3595">
        <v>5.0311000000000003</v>
      </c>
      <c r="P3595">
        <v>0.93200000000000005</v>
      </c>
      <c r="Q3595">
        <v>0.878</v>
      </c>
      <c r="R3595">
        <v>5.0232999999999999</v>
      </c>
      <c r="S3595">
        <v>9.0999999999999998E-2</v>
      </c>
      <c r="T3595">
        <v>8.7999999999999995E-2</v>
      </c>
      <c r="U3595">
        <v>8.4000000000000005E-2</v>
      </c>
      <c r="V3595">
        <v>8.4000000000000005E-2</v>
      </c>
      <c r="W3595" t="s">
        <v>148</v>
      </c>
      <c r="X3595" t="s">
        <v>191</v>
      </c>
      <c r="Y3595" t="s">
        <v>89</v>
      </c>
      <c r="Z3595" t="s">
        <v>207</v>
      </c>
    </row>
    <row r="3596" spans="1:26" x14ac:dyDescent="0.25">
      <c r="A3596" s="147">
        <v>2171</v>
      </c>
      <c r="B3596" s="25">
        <v>42967</v>
      </c>
      <c r="C3596" t="s">
        <v>623</v>
      </c>
      <c r="D3596">
        <v>71.2</v>
      </c>
      <c r="E3596">
        <v>87</v>
      </c>
      <c r="F3596" t="s">
        <v>187</v>
      </c>
      <c r="G3596">
        <v>916148</v>
      </c>
      <c r="H3596">
        <v>13160</v>
      </c>
      <c r="I3596">
        <v>35.200000000000003</v>
      </c>
      <c r="J3596">
        <v>78</v>
      </c>
      <c r="K3596">
        <v>78</v>
      </c>
      <c r="L3596">
        <v>33.6</v>
      </c>
      <c r="M3596">
        <v>0.85705632949727439</v>
      </c>
      <c r="N3596">
        <v>5.0350000000000001</v>
      </c>
      <c r="O3596">
        <v>5.0742000000000003</v>
      </c>
      <c r="P3596">
        <v>0.38700000000000001</v>
      </c>
      <c r="Q3596">
        <v>0.41199999999999998</v>
      </c>
      <c r="R3596">
        <v>5.0232999999999999</v>
      </c>
      <c r="S3596">
        <v>3.9E-2</v>
      </c>
      <c r="T3596">
        <v>4.1000000000000002E-2</v>
      </c>
      <c r="U3596">
        <v>3.4000000000000002E-2</v>
      </c>
      <c r="V3596">
        <v>3.4000000000000002E-2</v>
      </c>
      <c r="W3596" t="s">
        <v>148</v>
      </c>
      <c r="X3596" t="s">
        <v>191</v>
      </c>
      <c r="Y3596" t="s">
        <v>89</v>
      </c>
      <c r="Z3596" t="s">
        <v>207</v>
      </c>
    </row>
    <row r="3597" spans="1:26" x14ac:dyDescent="0.25">
      <c r="A3597" s="147">
        <v>2170</v>
      </c>
      <c r="B3597" s="25">
        <v>42967</v>
      </c>
      <c r="C3597" t="s">
        <v>282</v>
      </c>
      <c r="D3597">
        <v>71.2</v>
      </c>
      <c r="E3597">
        <v>87</v>
      </c>
      <c r="F3597" t="s">
        <v>193</v>
      </c>
      <c r="G3597">
        <v>625212</v>
      </c>
      <c r="H3597">
        <v>13160</v>
      </c>
      <c r="I3597">
        <v>20.6</v>
      </c>
      <c r="J3597">
        <v>84</v>
      </c>
      <c r="K3597">
        <v>84</v>
      </c>
      <c r="L3597">
        <v>19.2</v>
      </c>
      <c r="M3597">
        <v>0.93895155938951569</v>
      </c>
      <c r="N3597">
        <v>4.8803000000000001</v>
      </c>
      <c r="O3597">
        <v>5.0126999999999997</v>
      </c>
      <c r="P3597">
        <v>0.876</v>
      </c>
      <c r="Q3597">
        <v>0.91200000000000003</v>
      </c>
      <c r="R3597">
        <v>5.0232999999999999</v>
      </c>
      <c r="S3597">
        <v>0.09</v>
      </c>
      <c r="T3597">
        <v>9.0999999999999998E-2</v>
      </c>
      <c r="U3597">
        <v>8.5000000000000006E-2</v>
      </c>
      <c r="V3597">
        <v>8.5000000000000006E-2</v>
      </c>
      <c r="W3597" t="s">
        <v>148</v>
      </c>
      <c r="X3597" t="s">
        <v>191</v>
      </c>
      <c r="Y3597" t="s">
        <v>89</v>
      </c>
      <c r="Z3597" t="s">
        <v>198</v>
      </c>
    </row>
    <row r="3598" spans="1:26" x14ac:dyDescent="0.25">
      <c r="A3598" s="147">
        <v>2169</v>
      </c>
      <c r="B3598" s="25">
        <v>42967</v>
      </c>
      <c r="C3598" t="s">
        <v>622</v>
      </c>
      <c r="D3598">
        <v>71.2</v>
      </c>
      <c r="E3598">
        <v>87</v>
      </c>
      <c r="F3598" t="s">
        <v>193</v>
      </c>
      <c r="G3598">
        <v>625212</v>
      </c>
      <c r="H3598">
        <v>13160</v>
      </c>
      <c r="I3598">
        <v>20.6</v>
      </c>
      <c r="J3598">
        <v>84.5</v>
      </c>
      <c r="K3598">
        <v>84.5</v>
      </c>
      <c r="L3598">
        <v>19.2</v>
      </c>
      <c r="M3598">
        <v>0.93895155938951569</v>
      </c>
      <c r="N3598">
        <v>5.1382000000000003</v>
      </c>
      <c r="O3598">
        <v>4.9702000000000002</v>
      </c>
      <c r="P3598">
        <v>0.88900000000000001</v>
      </c>
      <c r="Q3598">
        <v>0.82299999999999995</v>
      </c>
      <c r="R3598">
        <v>5.0232999999999999</v>
      </c>
      <c r="S3598">
        <v>8.6999999999999994E-2</v>
      </c>
      <c r="T3598">
        <v>8.3000000000000004E-2</v>
      </c>
      <c r="U3598">
        <v>0.08</v>
      </c>
      <c r="V3598">
        <v>0.08</v>
      </c>
      <c r="W3598" t="s">
        <v>148</v>
      </c>
      <c r="X3598" t="s">
        <v>191</v>
      </c>
      <c r="Y3598" t="s">
        <v>89</v>
      </c>
      <c r="Z3598" t="s">
        <v>198</v>
      </c>
    </row>
    <row r="3599" spans="1:26" x14ac:dyDescent="0.25">
      <c r="A3599" s="147">
        <v>2168</v>
      </c>
      <c r="B3599" s="25">
        <v>42967</v>
      </c>
      <c r="C3599" t="s">
        <v>224</v>
      </c>
      <c r="D3599">
        <v>71.2</v>
      </c>
      <c r="E3599">
        <v>87</v>
      </c>
      <c r="F3599" t="s">
        <v>187</v>
      </c>
      <c r="G3599">
        <v>916148</v>
      </c>
      <c r="H3599">
        <v>13160</v>
      </c>
      <c r="I3599">
        <v>35.9</v>
      </c>
      <c r="J3599">
        <v>77</v>
      </c>
      <c r="K3599">
        <v>77</v>
      </c>
      <c r="L3599">
        <v>34.4</v>
      </c>
      <c r="M3599">
        <v>0.85292344786015672</v>
      </c>
      <c r="N3599">
        <v>5.0026999999999999</v>
      </c>
      <c r="O3599">
        <v>4.8971999999999998</v>
      </c>
      <c r="P3599">
        <v>0.42299999999999999</v>
      </c>
      <c r="Q3599">
        <v>0.41099999999999998</v>
      </c>
      <c r="R3599">
        <v>5.0232999999999999</v>
      </c>
      <c r="S3599">
        <v>4.2000000000000003E-2</v>
      </c>
      <c r="T3599">
        <v>4.2000000000000003E-2</v>
      </c>
      <c r="U3599">
        <v>3.5999999999999997E-2</v>
      </c>
      <c r="V3599">
        <v>3.5999999999999997E-2</v>
      </c>
      <c r="W3599" t="s">
        <v>148</v>
      </c>
      <c r="X3599" t="s">
        <v>191</v>
      </c>
      <c r="Y3599" t="s">
        <v>89</v>
      </c>
      <c r="Z3599" t="s">
        <v>207</v>
      </c>
    </row>
    <row r="3600" spans="1:26" x14ac:dyDescent="0.25">
      <c r="A3600" s="147">
        <v>2167</v>
      </c>
      <c r="B3600" s="25">
        <v>42967</v>
      </c>
      <c r="C3600" t="s">
        <v>621</v>
      </c>
      <c r="D3600">
        <v>71.2</v>
      </c>
      <c r="E3600">
        <v>87</v>
      </c>
      <c r="F3600" t="s">
        <v>193</v>
      </c>
      <c r="G3600">
        <v>625212</v>
      </c>
      <c r="H3600">
        <v>13160</v>
      </c>
      <c r="I3600">
        <v>20.5</v>
      </c>
      <c r="J3600">
        <v>84</v>
      </c>
      <c r="K3600">
        <v>84</v>
      </c>
      <c r="L3600">
        <v>19.100000000000001</v>
      </c>
      <c r="M3600">
        <v>0.93957503320053126</v>
      </c>
      <c r="N3600">
        <v>5.0246000000000004</v>
      </c>
      <c r="O3600">
        <v>5.0468000000000002</v>
      </c>
      <c r="P3600">
        <v>0.872</v>
      </c>
      <c r="Q3600">
        <v>0.89400000000000002</v>
      </c>
      <c r="R3600">
        <v>5.0232999999999999</v>
      </c>
      <c r="S3600">
        <v>8.6999999999999994E-2</v>
      </c>
      <c r="T3600">
        <v>8.8999999999999996E-2</v>
      </c>
      <c r="U3600">
        <v>8.3000000000000004E-2</v>
      </c>
      <c r="V3600">
        <v>8.3000000000000004E-2</v>
      </c>
      <c r="W3600" t="s">
        <v>148</v>
      </c>
      <c r="X3600" t="s">
        <v>191</v>
      </c>
      <c r="Y3600" t="s">
        <v>89</v>
      </c>
      <c r="Z3600" t="s">
        <v>198</v>
      </c>
    </row>
    <row r="3601" spans="1:26" x14ac:dyDescent="0.25">
      <c r="A3601" s="147">
        <v>2166</v>
      </c>
      <c r="B3601" s="25">
        <v>42967</v>
      </c>
      <c r="C3601" t="s">
        <v>396</v>
      </c>
      <c r="D3601">
        <v>71.2</v>
      </c>
      <c r="E3601">
        <v>87</v>
      </c>
      <c r="F3601" t="s">
        <v>187</v>
      </c>
      <c r="G3601">
        <v>916148</v>
      </c>
      <c r="H3601">
        <v>13160</v>
      </c>
      <c r="I3601">
        <v>35.700000000000003</v>
      </c>
      <c r="J3601">
        <v>77</v>
      </c>
      <c r="K3601">
        <v>77</v>
      </c>
      <c r="L3601">
        <v>34.200000000000003</v>
      </c>
      <c r="M3601">
        <v>0.85395292697646352</v>
      </c>
      <c r="N3601">
        <v>5.0231000000000003</v>
      </c>
      <c r="O3601">
        <v>5.0031999999999996</v>
      </c>
      <c r="P3601">
        <v>0.43099999999999999</v>
      </c>
      <c r="Q3601">
        <v>0.40100000000000002</v>
      </c>
      <c r="R3601">
        <v>5.0232999999999999</v>
      </c>
      <c r="S3601">
        <v>4.2999999999999997E-2</v>
      </c>
      <c r="T3601">
        <v>0.04</v>
      </c>
      <c r="U3601">
        <v>3.5000000000000003E-2</v>
      </c>
      <c r="V3601">
        <v>3.5000000000000003E-2</v>
      </c>
      <c r="W3601" t="s">
        <v>148</v>
      </c>
      <c r="X3601" t="s">
        <v>191</v>
      </c>
      <c r="Y3601" t="s">
        <v>89</v>
      </c>
      <c r="Z3601" t="s">
        <v>207</v>
      </c>
    </row>
    <row r="3602" spans="1:26" x14ac:dyDescent="0.25">
      <c r="A3602" s="147">
        <v>2165</v>
      </c>
      <c r="B3602" s="25">
        <v>42966</v>
      </c>
      <c r="C3602" t="s">
        <v>281</v>
      </c>
      <c r="D3602">
        <v>72</v>
      </c>
      <c r="E3602">
        <v>76</v>
      </c>
      <c r="F3602" t="s">
        <v>193</v>
      </c>
      <c r="G3602">
        <v>625212</v>
      </c>
      <c r="H3602">
        <v>13160</v>
      </c>
      <c r="I3602">
        <v>20.9</v>
      </c>
      <c r="J3602">
        <v>82</v>
      </c>
      <c r="K3602">
        <v>82</v>
      </c>
      <c r="L3602">
        <v>19.600000000000001</v>
      </c>
      <c r="M3602">
        <v>0.93646591661151557</v>
      </c>
      <c r="N3602">
        <v>5.0133999999999999</v>
      </c>
      <c r="O3602">
        <v>4.9027000000000003</v>
      </c>
      <c r="P3602">
        <v>0.79500000000000004</v>
      </c>
      <c r="Q3602">
        <v>0.73199999999999998</v>
      </c>
      <c r="R3602">
        <v>5.0438999999999998</v>
      </c>
      <c r="S3602">
        <v>0.08</v>
      </c>
      <c r="T3602">
        <v>7.4999999999999997E-2</v>
      </c>
      <c r="U3602">
        <v>7.2999999999999995E-2</v>
      </c>
      <c r="V3602">
        <v>7.2999999999999995E-2</v>
      </c>
      <c r="W3602" t="s">
        <v>148</v>
      </c>
      <c r="X3602" t="s">
        <v>191</v>
      </c>
      <c r="Y3602" t="s">
        <v>89</v>
      </c>
      <c r="Z3602" t="s">
        <v>198</v>
      </c>
    </row>
    <row r="3603" spans="1:26" x14ac:dyDescent="0.25">
      <c r="A3603" s="147">
        <v>2164</v>
      </c>
      <c r="B3603" s="25">
        <v>42966</v>
      </c>
      <c r="C3603" t="s">
        <v>454</v>
      </c>
      <c r="D3603">
        <v>72</v>
      </c>
      <c r="E3603">
        <v>76</v>
      </c>
      <c r="F3603" t="s">
        <v>193</v>
      </c>
      <c r="G3603">
        <v>625212</v>
      </c>
      <c r="H3603">
        <v>13160</v>
      </c>
      <c r="I3603">
        <v>20.9</v>
      </c>
      <c r="J3603">
        <v>83</v>
      </c>
      <c r="K3603">
        <v>83</v>
      </c>
      <c r="L3603">
        <v>19.600000000000001</v>
      </c>
      <c r="M3603">
        <v>0.93646591661151557</v>
      </c>
      <c r="N3603">
        <v>4.7782</v>
      </c>
      <c r="O3603">
        <v>4.8314000000000004</v>
      </c>
      <c r="P3603">
        <v>0.83399999999999996</v>
      </c>
      <c r="Q3603">
        <v>0.84199999999999997</v>
      </c>
      <c r="R3603">
        <v>5.0438999999999998</v>
      </c>
      <c r="S3603">
        <v>8.7999999999999995E-2</v>
      </c>
      <c r="T3603">
        <v>8.7999999999999995E-2</v>
      </c>
      <c r="U3603">
        <v>8.2000000000000003E-2</v>
      </c>
      <c r="V3603">
        <v>8.2000000000000003E-2</v>
      </c>
      <c r="W3603" t="s">
        <v>148</v>
      </c>
      <c r="X3603" t="s">
        <v>191</v>
      </c>
      <c r="Y3603" t="s">
        <v>89</v>
      </c>
      <c r="Z3603" t="s">
        <v>198</v>
      </c>
    </row>
    <row r="3604" spans="1:26" x14ac:dyDescent="0.25">
      <c r="A3604" s="147">
        <v>2163</v>
      </c>
      <c r="B3604" s="25">
        <v>42966</v>
      </c>
      <c r="C3604" t="s">
        <v>245</v>
      </c>
      <c r="D3604">
        <v>72</v>
      </c>
      <c r="E3604">
        <v>76</v>
      </c>
      <c r="F3604" t="s">
        <v>187</v>
      </c>
      <c r="G3604">
        <v>916148</v>
      </c>
      <c r="H3604">
        <v>13160</v>
      </c>
      <c r="I3604">
        <v>35.6</v>
      </c>
      <c r="J3604">
        <v>79</v>
      </c>
      <c r="K3604">
        <v>79</v>
      </c>
      <c r="L3604">
        <v>33.9</v>
      </c>
      <c r="M3604">
        <v>0.8555018137847642</v>
      </c>
      <c r="N3604">
        <v>4.8102999999999998</v>
      </c>
      <c r="O3604">
        <v>4.8890000000000002</v>
      </c>
      <c r="P3604">
        <v>0.42099999999999999</v>
      </c>
      <c r="Q3604">
        <v>0.47799999999999998</v>
      </c>
      <c r="R3604">
        <v>5.0438999999999998</v>
      </c>
      <c r="S3604">
        <v>4.3999999999999997E-2</v>
      </c>
      <c r="T3604">
        <v>4.9000000000000002E-2</v>
      </c>
      <c r="U3604">
        <v>0.04</v>
      </c>
      <c r="V3604">
        <v>0.04</v>
      </c>
      <c r="W3604" t="s">
        <v>148</v>
      </c>
      <c r="X3604" t="s">
        <v>191</v>
      </c>
      <c r="Y3604" t="s">
        <v>89</v>
      </c>
      <c r="Z3604" t="s">
        <v>207</v>
      </c>
    </row>
    <row r="3605" spans="1:26" x14ac:dyDescent="0.25">
      <c r="A3605" s="147">
        <v>2162</v>
      </c>
      <c r="B3605" s="25">
        <v>42966</v>
      </c>
      <c r="C3605" t="s">
        <v>256</v>
      </c>
      <c r="D3605">
        <v>72</v>
      </c>
      <c r="E3605">
        <v>76</v>
      </c>
      <c r="F3605" t="s">
        <v>193</v>
      </c>
      <c r="G3605">
        <v>625212</v>
      </c>
      <c r="H3605">
        <v>13160</v>
      </c>
      <c r="I3605">
        <v>20.399999999999999</v>
      </c>
      <c r="J3605">
        <v>84.5</v>
      </c>
      <c r="K3605">
        <v>84.5</v>
      </c>
      <c r="L3605">
        <v>19</v>
      </c>
      <c r="M3605">
        <v>0.94019933554817281</v>
      </c>
      <c r="N3605">
        <v>4.8701999999999996</v>
      </c>
      <c r="O3605">
        <v>5.1158000000000001</v>
      </c>
      <c r="P3605">
        <v>0.78900000000000003</v>
      </c>
      <c r="Q3605">
        <v>0.83599999999999997</v>
      </c>
      <c r="R3605">
        <v>5.0438999999999998</v>
      </c>
      <c r="S3605">
        <v>8.2000000000000003E-2</v>
      </c>
      <c r="T3605">
        <v>8.2000000000000003E-2</v>
      </c>
      <c r="U3605">
        <v>7.6999999999999999E-2</v>
      </c>
      <c r="V3605">
        <v>7.6999999999999999E-2</v>
      </c>
      <c r="W3605" t="s">
        <v>148</v>
      </c>
      <c r="X3605" t="s">
        <v>191</v>
      </c>
      <c r="Y3605" t="s">
        <v>89</v>
      </c>
      <c r="Z3605" t="s">
        <v>198</v>
      </c>
    </row>
    <row r="3606" spans="1:26" x14ac:dyDescent="0.25">
      <c r="A3606" s="147">
        <v>2161</v>
      </c>
      <c r="B3606" s="25">
        <v>42966</v>
      </c>
      <c r="C3606" t="s">
        <v>620</v>
      </c>
      <c r="D3606">
        <v>72</v>
      </c>
      <c r="E3606">
        <v>76</v>
      </c>
      <c r="F3606" t="s">
        <v>187</v>
      </c>
      <c r="G3606">
        <v>916148</v>
      </c>
      <c r="H3606">
        <v>13160</v>
      </c>
      <c r="I3606">
        <v>35.9</v>
      </c>
      <c r="J3606">
        <v>78</v>
      </c>
      <c r="K3606">
        <v>78</v>
      </c>
      <c r="L3606">
        <v>34.299999999999997</v>
      </c>
      <c r="M3606">
        <v>0.85343787696019291</v>
      </c>
      <c r="N3606">
        <v>5.0072000000000001</v>
      </c>
      <c r="O3606">
        <v>5.0347</v>
      </c>
      <c r="P3606">
        <v>0.432</v>
      </c>
      <c r="Q3606">
        <v>0.46700000000000003</v>
      </c>
      <c r="R3606">
        <v>5.0438999999999998</v>
      </c>
      <c r="S3606">
        <v>4.3999999999999997E-2</v>
      </c>
      <c r="T3606">
        <v>4.7E-2</v>
      </c>
      <c r="U3606">
        <v>3.9E-2</v>
      </c>
      <c r="V3606">
        <v>3.9E-2</v>
      </c>
      <c r="W3606" t="s">
        <v>148</v>
      </c>
      <c r="X3606" t="s">
        <v>191</v>
      </c>
      <c r="Y3606" t="s">
        <v>89</v>
      </c>
      <c r="Z3606" t="s">
        <v>207</v>
      </c>
    </row>
    <row r="3607" spans="1:26" x14ac:dyDescent="0.25">
      <c r="A3607" s="147">
        <v>2160</v>
      </c>
      <c r="B3607" s="25">
        <v>42966</v>
      </c>
      <c r="C3607" t="s">
        <v>619</v>
      </c>
      <c r="D3607">
        <v>72</v>
      </c>
      <c r="E3607">
        <v>76</v>
      </c>
      <c r="F3607" t="s">
        <v>193</v>
      </c>
      <c r="G3607">
        <v>625212</v>
      </c>
      <c r="H3607">
        <v>13160</v>
      </c>
      <c r="I3607">
        <v>20.399999999999999</v>
      </c>
      <c r="J3607">
        <v>84</v>
      </c>
      <c r="K3607">
        <v>84</v>
      </c>
      <c r="L3607">
        <v>19</v>
      </c>
      <c r="M3607">
        <v>0.94019933554817281</v>
      </c>
      <c r="N3607">
        <v>5.0281000000000002</v>
      </c>
      <c r="O3607">
        <v>5.0561999999999996</v>
      </c>
      <c r="P3607">
        <v>0.753</v>
      </c>
      <c r="Q3607">
        <v>0.752</v>
      </c>
      <c r="R3607">
        <v>5.0438999999999998</v>
      </c>
      <c r="S3607">
        <v>7.5999999999999998E-2</v>
      </c>
      <c r="T3607">
        <v>7.4999999999999997E-2</v>
      </c>
      <c r="U3607">
        <v>7.0999999999999994E-2</v>
      </c>
      <c r="V3607">
        <v>7.0999999999999994E-2</v>
      </c>
      <c r="W3607" t="s">
        <v>148</v>
      </c>
      <c r="X3607" t="s">
        <v>191</v>
      </c>
      <c r="Y3607" t="s">
        <v>89</v>
      </c>
      <c r="Z3607" t="s">
        <v>198</v>
      </c>
    </row>
    <row r="3608" spans="1:26" x14ac:dyDescent="0.25">
      <c r="A3608" s="147">
        <v>2159</v>
      </c>
      <c r="B3608" s="25">
        <v>42965</v>
      </c>
      <c r="C3608" t="s">
        <v>618</v>
      </c>
      <c r="D3608">
        <v>71.8</v>
      </c>
      <c r="E3608">
        <v>71</v>
      </c>
      <c r="F3608" t="s">
        <v>194</v>
      </c>
      <c r="G3608">
        <v>916148</v>
      </c>
      <c r="H3608">
        <v>13160</v>
      </c>
      <c r="I3608">
        <v>36.6</v>
      </c>
      <c r="J3608">
        <v>89.5</v>
      </c>
      <c r="K3608">
        <v>89.5</v>
      </c>
      <c r="L3608">
        <v>33.9</v>
      </c>
      <c r="M3608">
        <v>0.8555018137847642</v>
      </c>
      <c r="N3608">
        <v>5.0122999999999998</v>
      </c>
      <c r="O3608">
        <v>5.0343999999999998</v>
      </c>
      <c r="P3608">
        <v>0.16300000000000001</v>
      </c>
      <c r="Q3608">
        <v>0.156</v>
      </c>
      <c r="R3608">
        <v>5.1866000000000003</v>
      </c>
      <c r="S3608">
        <v>1.7000000000000001E-2</v>
      </c>
      <c r="T3608">
        <v>1.6E-2</v>
      </c>
      <c r="U3608">
        <v>1.4E-2</v>
      </c>
      <c r="V3608">
        <v>1.4E-2</v>
      </c>
      <c r="W3608" t="s">
        <v>148</v>
      </c>
      <c r="X3608" t="s">
        <v>191</v>
      </c>
      <c r="Y3608" t="s">
        <v>89</v>
      </c>
      <c r="Z3608" t="s">
        <v>207</v>
      </c>
    </row>
    <row r="3609" spans="1:26" x14ac:dyDescent="0.25">
      <c r="A3609" s="147">
        <v>2158</v>
      </c>
      <c r="B3609" s="25">
        <v>42965</v>
      </c>
      <c r="C3609" t="s">
        <v>617</v>
      </c>
      <c r="D3609">
        <v>71.8</v>
      </c>
      <c r="E3609">
        <v>71</v>
      </c>
      <c r="F3609" t="s">
        <v>194</v>
      </c>
      <c r="G3609">
        <v>916148</v>
      </c>
      <c r="H3609">
        <v>13160</v>
      </c>
      <c r="I3609">
        <v>36</v>
      </c>
      <c r="J3609">
        <v>90</v>
      </c>
      <c r="K3609">
        <v>90</v>
      </c>
      <c r="L3609">
        <v>33.299999999999997</v>
      </c>
      <c r="M3609">
        <v>0.85861650485436891</v>
      </c>
      <c r="N3609">
        <v>4.8906999999999998</v>
      </c>
      <c r="O3609">
        <v>5.0236999999999998</v>
      </c>
      <c r="P3609">
        <v>0.14499999999999999</v>
      </c>
      <c r="Q3609">
        <v>0.156</v>
      </c>
      <c r="R3609">
        <v>5.1866000000000003</v>
      </c>
      <c r="S3609">
        <v>1.4999999999999999E-2</v>
      </c>
      <c r="T3609">
        <v>1.6E-2</v>
      </c>
      <c r="U3609">
        <v>1.2999999999999999E-2</v>
      </c>
      <c r="V3609">
        <v>1.2999999999999999E-2</v>
      </c>
      <c r="W3609" t="s">
        <v>148</v>
      </c>
      <c r="X3609" t="s">
        <v>191</v>
      </c>
      <c r="Y3609" t="s">
        <v>89</v>
      </c>
      <c r="Z3609" t="s">
        <v>207</v>
      </c>
    </row>
    <row r="3610" spans="1:26" x14ac:dyDescent="0.25">
      <c r="A3610" s="147">
        <v>2157</v>
      </c>
      <c r="B3610" s="25">
        <v>42965</v>
      </c>
      <c r="C3610" t="s">
        <v>616</v>
      </c>
      <c r="D3610">
        <v>71.8</v>
      </c>
      <c r="E3610">
        <v>71</v>
      </c>
      <c r="F3610" t="s">
        <v>194</v>
      </c>
      <c r="G3610">
        <v>916148</v>
      </c>
      <c r="H3610">
        <v>13160</v>
      </c>
      <c r="I3610">
        <v>35.799999999999997</v>
      </c>
      <c r="J3610">
        <v>89</v>
      </c>
      <c r="K3610">
        <v>89</v>
      </c>
      <c r="L3610">
        <v>33.200000000000003</v>
      </c>
      <c r="M3610">
        <v>0.85913782635094116</v>
      </c>
      <c r="N3610">
        <v>5.0368000000000004</v>
      </c>
      <c r="O3610">
        <v>5.0457000000000001</v>
      </c>
      <c r="P3610">
        <v>0.123</v>
      </c>
      <c r="Q3610">
        <v>0.14499999999999999</v>
      </c>
      <c r="R3610">
        <v>5.1866000000000003</v>
      </c>
      <c r="S3610">
        <v>1.2999999999999999E-2</v>
      </c>
      <c r="T3610">
        <v>1.4999999999999999E-2</v>
      </c>
      <c r="U3610">
        <v>1.2E-2</v>
      </c>
      <c r="V3610">
        <v>1.2E-2</v>
      </c>
      <c r="W3610" t="s">
        <v>148</v>
      </c>
      <c r="X3610" t="s">
        <v>191</v>
      </c>
      <c r="Y3610" t="s">
        <v>89</v>
      </c>
      <c r="Z3610" t="s">
        <v>207</v>
      </c>
    </row>
    <row r="3611" spans="1:26" x14ac:dyDescent="0.25">
      <c r="A3611" s="147">
        <v>2156</v>
      </c>
      <c r="B3611" s="25">
        <v>42965</v>
      </c>
      <c r="C3611" t="s">
        <v>461</v>
      </c>
      <c r="D3611">
        <v>71.8</v>
      </c>
      <c r="E3611">
        <v>70</v>
      </c>
      <c r="F3611" t="s">
        <v>187</v>
      </c>
      <c r="G3611">
        <v>916148</v>
      </c>
      <c r="H3611">
        <v>13160</v>
      </c>
      <c r="I3611">
        <v>36.4</v>
      </c>
      <c r="J3611">
        <v>84</v>
      </c>
      <c r="K3611">
        <v>84</v>
      </c>
      <c r="L3611">
        <v>34.200000000000003</v>
      </c>
      <c r="M3611">
        <v>0.85395292697646352</v>
      </c>
      <c r="N3611">
        <v>5.0370999999999997</v>
      </c>
      <c r="O3611">
        <v>5.0732999999999997</v>
      </c>
      <c r="P3611">
        <v>0.34499999999999997</v>
      </c>
      <c r="Q3611">
        <v>0.378</v>
      </c>
      <c r="R3611">
        <v>5.1866000000000003</v>
      </c>
      <c r="S3611">
        <v>3.5999999999999997E-2</v>
      </c>
      <c r="T3611">
        <v>3.9E-2</v>
      </c>
      <c r="U3611">
        <v>3.2000000000000001E-2</v>
      </c>
      <c r="V3611">
        <v>3.2000000000000001E-2</v>
      </c>
      <c r="W3611" t="s">
        <v>148</v>
      </c>
      <c r="X3611" t="s">
        <v>191</v>
      </c>
      <c r="Y3611" t="s">
        <v>89</v>
      </c>
      <c r="Z3611" t="s">
        <v>207</v>
      </c>
    </row>
    <row r="3612" spans="1:26" x14ac:dyDescent="0.25">
      <c r="A3612" s="147">
        <v>2155</v>
      </c>
      <c r="B3612" s="25">
        <v>42965</v>
      </c>
      <c r="C3612" t="s">
        <v>615</v>
      </c>
      <c r="D3612">
        <v>71.8</v>
      </c>
      <c r="E3612">
        <v>71</v>
      </c>
      <c r="F3612" t="s">
        <v>193</v>
      </c>
      <c r="G3612">
        <v>625212</v>
      </c>
      <c r="H3612">
        <v>13160</v>
      </c>
      <c r="I3612">
        <v>21.2</v>
      </c>
      <c r="J3612">
        <v>89.5</v>
      </c>
      <c r="K3612">
        <v>89.5</v>
      </c>
      <c r="L3612">
        <v>19.5</v>
      </c>
      <c r="M3612">
        <v>0.9370860927152318</v>
      </c>
      <c r="N3612">
        <v>5.0031999999999996</v>
      </c>
      <c r="O3612">
        <v>5.1234000000000002</v>
      </c>
      <c r="P3612">
        <v>0.876</v>
      </c>
      <c r="Q3612">
        <v>0.89800000000000002</v>
      </c>
      <c r="R3612">
        <v>5.1866000000000003</v>
      </c>
      <c r="S3612">
        <v>9.0999999999999998E-2</v>
      </c>
      <c r="T3612">
        <v>9.0999999999999998E-2</v>
      </c>
      <c r="U3612">
        <v>8.5000000000000006E-2</v>
      </c>
      <c r="V3612">
        <v>8.5000000000000006E-2</v>
      </c>
      <c r="W3612" t="s">
        <v>148</v>
      </c>
      <c r="X3612" t="s">
        <v>191</v>
      </c>
      <c r="Y3612" t="s">
        <v>89</v>
      </c>
      <c r="Z3612" t="s">
        <v>198</v>
      </c>
    </row>
    <row r="3613" spans="1:26" x14ac:dyDescent="0.25">
      <c r="A3613" s="147">
        <v>2154</v>
      </c>
      <c r="B3613" s="25">
        <v>42965</v>
      </c>
      <c r="C3613" t="s">
        <v>215</v>
      </c>
      <c r="D3613">
        <v>71.8</v>
      </c>
      <c r="E3613">
        <v>71</v>
      </c>
      <c r="F3613" t="s">
        <v>187</v>
      </c>
      <c r="G3613">
        <v>916148</v>
      </c>
      <c r="H3613">
        <v>13160</v>
      </c>
      <c r="I3613">
        <v>36.299999999999997</v>
      </c>
      <c r="J3613">
        <v>84</v>
      </c>
      <c r="K3613">
        <v>84</v>
      </c>
      <c r="L3613">
        <v>34.1</v>
      </c>
      <c r="M3613">
        <v>0.85446859903381644</v>
      </c>
      <c r="N3613">
        <v>5.1276000000000002</v>
      </c>
      <c r="O3613">
        <v>5.0134999999999996</v>
      </c>
      <c r="P3613">
        <v>0.45</v>
      </c>
      <c r="Q3613">
        <v>0.40300000000000002</v>
      </c>
      <c r="R3613">
        <v>5.1866000000000003</v>
      </c>
      <c r="S3613">
        <v>4.5999999999999999E-2</v>
      </c>
      <c r="T3613">
        <v>4.2000000000000003E-2</v>
      </c>
      <c r="U3613">
        <v>3.7999999999999999E-2</v>
      </c>
      <c r="V3613">
        <v>3.7999999999999999E-2</v>
      </c>
      <c r="W3613" t="s">
        <v>148</v>
      </c>
      <c r="X3613" t="s">
        <v>191</v>
      </c>
      <c r="Y3613" t="s">
        <v>89</v>
      </c>
      <c r="Z3613" t="s">
        <v>207</v>
      </c>
    </row>
    <row r="3614" spans="1:26" x14ac:dyDescent="0.25">
      <c r="A3614" s="147">
        <v>2153</v>
      </c>
      <c r="B3614" s="25">
        <v>42965</v>
      </c>
      <c r="C3614" t="s">
        <v>614</v>
      </c>
      <c r="D3614">
        <v>71.8</v>
      </c>
      <c r="E3614">
        <v>71</v>
      </c>
      <c r="F3614" t="s">
        <v>193</v>
      </c>
      <c r="G3614">
        <v>625212</v>
      </c>
      <c r="H3614">
        <v>13160</v>
      </c>
      <c r="I3614">
        <v>21.3</v>
      </c>
      <c r="J3614">
        <v>89</v>
      </c>
      <c r="K3614">
        <v>89</v>
      </c>
      <c r="L3614">
        <v>19.600000000000001</v>
      </c>
      <c r="M3614">
        <v>0.93646591661151557</v>
      </c>
      <c r="N3614">
        <v>5.0260999999999996</v>
      </c>
      <c r="O3614">
        <v>5.0342000000000002</v>
      </c>
      <c r="P3614">
        <v>0.78900000000000003</v>
      </c>
      <c r="Q3614">
        <v>0.754</v>
      </c>
      <c r="R3614">
        <v>5.1866000000000003</v>
      </c>
      <c r="S3614">
        <v>8.1000000000000003E-2</v>
      </c>
      <c r="T3614">
        <v>7.8E-2</v>
      </c>
      <c r="U3614">
        <v>7.3999999999999996E-2</v>
      </c>
      <c r="V3614">
        <v>7.3999999999999996E-2</v>
      </c>
      <c r="W3614" t="s">
        <v>148</v>
      </c>
      <c r="X3614" t="s">
        <v>191</v>
      </c>
      <c r="Y3614" t="s">
        <v>89</v>
      </c>
      <c r="Z3614" t="s">
        <v>198</v>
      </c>
    </row>
    <row r="3615" spans="1:26" x14ac:dyDescent="0.25">
      <c r="A3615" s="147">
        <v>2152</v>
      </c>
      <c r="B3615" s="25">
        <v>42965</v>
      </c>
      <c r="C3615" t="s">
        <v>414</v>
      </c>
      <c r="D3615">
        <v>71.8</v>
      </c>
      <c r="E3615">
        <v>71</v>
      </c>
      <c r="F3615" t="s">
        <v>187</v>
      </c>
      <c r="G3615">
        <v>916148</v>
      </c>
      <c r="H3615">
        <v>13160</v>
      </c>
      <c r="I3615">
        <v>36.200000000000003</v>
      </c>
      <c r="J3615">
        <v>82</v>
      </c>
      <c r="K3615">
        <v>82</v>
      </c>
      <c r="L3615">
        <v>34.200000000000003</v>
      </c>
      <c r="M3615">
        <v>0.85395292697646352</v>
      </c>
      <c r="N3615">
        <v>5.0233999999999996</v>
      </c>
      <c r="O3615">
        <v>5.0246000000000004</v>
      </c>
      <c r="P3615">
        <v>0.35</v>
      </c>
      <c r="Q3615">
        <v>0.35799999999999998</v>
      </c>
      <c r="R3615">
        <v>5.1866000000000003</v>
      </c>
      <c r="S3615">
        <v>3.5999999999999997E-2</v>
      </c>
      <c r="T3615">
        <v>3.6999999999999998E-2</v>
      </c>
      <c r="U3615">
        <v>3.1E-2</v>
      </c>
      <c r="V3615">
        <v>3.1E-2</v>
      </c>
      <c r="W3615" t="s">
        <v>148</v>
      </c>
      <c r="X3615" t="s">
        <v>191</v>
      </c>
      <c r="Y3615" t="s">
        <v>89</v>
      </c>
      <c r="Z3615" t="s">
        <v>207</v>
      </c>
    </row>
    <row r="3616" spans="1:26" x14ac:dyDescent="0.25">
      <c r="A3616" s="147">
        <v>2151</v>
      </c>
      <c r="B3616" s="25">
        <v>42965</v>
      </c>
      <c r="C3616" t="s">
        <v>259</v>
      </c>
      <c r="D3616">
        <v>71.8</v>
      </c>
      <c r="E3616">
        <v>71</v>
      </c>
      <c r="F3616" t="s">
        <v>193</v>
      </c>
      <c r="G3616">
        <v>625212</v>
      </c>
      <c r="H3616">
        <v>13160</v>
      </c>
      <c r="I3616">
        <v>21.1</v>
      </c>
      <c r="J3616">
        <v>88</v>
      </c>
      <c r="K3616">
        <v>88</v>
      </c>
      <c r="L3616">
        <v>19.5</v>
      </c>
      <c r="M3616">
        <v>0.9370860927152318</v>
      </c>
      <c r="N3616">
        <v>5.1208</v>
      </c>
      <c r="O3616">
        <v>5.1421000000000001</v>
      </c>
      <c r="P3616">
        <v>0.91200000000000003</v>
      </c>
      <c r="Q3616">
        <v>0.93200000000000005</v>
      </c>
      <c r="R3616">
        <v>5.1866000000000003</v>
      </c>
      <c r="S3616">
        <v>9.1999999999999998E-2</v>
      </c>
      <c r="T3616">
        <v>9.4E-2</v>
      </c>
      <c r="U3616">
        <v>8.6999999999999994E-2</v>
      </c>
      <c r="V3616">
        <v>8.6999999999999994E-2</v>
      </c>
      <c r="W3616" t="s">
        <v>148</v>
      </c>
      <c r="X3616" t="s">
        <v>191</v>
      </c>
      <c r="Y3616" t="s">
        <v>89</v>
      </c>
      <c r="Z3616" t="s">
        <v>198</v>
      </c>
    </row>
    <row r="3617" spans="1:26" x14ac:dyDescent="0.25">
      <c r="A3617" s="147">
        <v>2150</v>
      </c>
      <c r="B3617" s="25">
        <v>42965</v>
      </c>
      <c r="C3617" t="s">
        <v>458</v>
      </c>
      <c r="D3617">
        <v>71.8</v>
      </c>
      <c r="E3617">
        <v>71</v>
      </c>
      <c r="F3617" t="s">
        <v>193</v>
      </c>
      <c r="G3617">
        <v>625212</v>
      </c>
      <c r="H3617">
        <v>13160</v>
      </c>
      <c r="I3617">
        <v>21.5</v>
      </c>
      <c r="J3617">
        <v>86.5</v>
      </c>
      <c r="K3617">
        <v>86.5</v>
      </c>
      <c r="L3617">
        <v>20</v>
      </c>
      <c r="M3617">
        <v>0.93399339933993397</v>
      </c>
      <c r="N3617">
        <v>5.0183999999999997</v>
      </c>
      <c r="O3617">
        <v>4.8891999999999998</v>
      </c>
      <c r="P3617">
        <v>0.79300000000000004</v>
      </c>
      <c r="Q3617">
        <v>0.72099999999999997</v>
      </c>
      <c r="R3617">
        <v>5.1866000000000003</v>
      </c>
      <c r="S3617">
        <v>8.2000000000000003E-2</v>
      </c>
      <c r="T3617">
        <v>7.5999999999999998E-2</v>
      </c>
      <c r="U3617">
        <v>7.3999999999999996E-2</v>
      </c>
      <c r="V3617">
        <v>7.3999999999999996E-2</v>
      </c>
      <c r="W3617" t="s">
        <v>148</v>
      </c>
      <c r="X3617" t="s">
        <v>191</v>
      </c>
      <c r="Y3617" t="s">
        <v>89</v>
      </c>
      <c r="Z3617" t="s">
        <v>198</v>
      </c>
    </row>
    <row r="3618" spans="1:26" x14ac:dyDescent="0.25">
      <c r="A3618" s="147">
        <v>2149</v>
      </c>
      <c r="B3618" s="25">
        <v>42965</v>
      </c>
      <c r="C3618" t="s">
        <v>613</v>
      </c>
      <c r="D3618">
        <v>71.8</v>
      </c>
      <c r="E3618">
        <v>71</v>
      </c>
      <c r="F3618" t="s">
        <v>193</v>
      </c>
      <c r="G3618">
        <v>625212</v>
      </c>
      <c r="H3618">
        <v>13160</v>
      </c>
      <c r="I3618">
        <v>21.5</v>
      </c>
      <c r="J3618">
        <v>87</v>
      </c>
      <c r="K3618">
        <v>87</v>
      </c>
      <c r="L3618">
        <v>19.899999999999999</v>
      </c>
      <c r="M3618">
        <v>0.93461030383091148</v>
      </c>
      <c r="N3618">
        <v>4.8720999999999997</v>
      </c>
      <c r="O3618">
        <v>4.9903000000000004</v>
      </c>
      <c r="P3618">
        <v>0.91200000000000003</v>
      </c>
      <c r="Q3618">
        <v>0.94499999999999995</v>
      </c>
      <c r="R3618">
        <v>5.1866000000000003</v>
      </c>
      <c r="S3618">
        <v>9.7000000000000003E-2</v>
      </c>
      <c r="T3618">
        <v>9.8000000000000004E-2</v>
      </c>
      <c r="U3618">
        <v>9.0999999999999998E-2</v>
      </c>
      <c r="V3618">
        <v>9.0999999999999998E-2</v>
      </c>
      <c r="W3618" t="s">
        <v>148</v>
      </c>
      <c r="X3618" t="s">
        <v>191</v>
      </c>
      <c r="Y3618" t="s">
        <v>89</v>
      </c>
      <c r="Z3618" t="s">
        <v>198</v>
      </c>
    </row>
    <row r="3619" spans="1:26" x14ac:dyDescent="0.25">
      <c r="A3619" s="147">
        <v>2148</v>
      </c>
      <c r="B3619" s="25">
        <v>42965</v>
      </c>
      <c r="C3619" t="s">
        <v>435</v>
      </c>
      <c r="D3619">
        <v>71.8</v>
      </c>
      <c r="E3619">
        <v>71</v>
      </c>
      <c r="F3619" t="s">
        <v>193</v>
      </c>
      <c r="G3619">
        <v>625212</v>
      </c>
      <c r="H3619">
        <v>13160</v>
      </c>
      <c r="I3619">
        <v>21.5</v>
      </c>
      <c r="J3619">
        <v>86</v>
      </c>
      <c r="K3619">
        <v>86</v>
      </c>
      <c r="L3619">
        <v>20</v>
      </c>
      <c r="M3619">
        <v>0.93399339933993397</v>
      </c>
      <c r="N3619">
        <v>5.0273000000000003</v>
      </c>
      <c r="O3619">
        <v>5.0450999999999997</v>
      </c>
      <c r="P3619">
        <v>0.873</v>
      </c>
      <c r="Q3619">
        <v>0.91200000000000003</v>
      </c>
      <c r="R3619">
        <v>5.1866000000000003</v>
      </c>
      <c r="S3619">
        <v>0.09</v>
      </c>
      <c r="T3619">
        <v>9.4E-2</v>
      </c>
      <c r="U3619">
        <v>8.5999999999999993E-2</v>
      </c>
      <c r="V3619">
        <v>8.5999999999999993E-2</v>
      </c>
      <c r="W3619" t="s">
        <v>148</v>
      </c>
      <c r="X3619" t="s">
        <v>191</v>
      </c>
      <c r="Y3619" t="s">
        <v>89</v>
      </c>
      <c r="Z3619" t="s">
        <v>198</v>
      </c>
    </row>
    <row r="3620" spans="1:26" x14ac:dyDescent="0.25">
      <c r="A3620" s="147">
        <v>2147</v>
      </c>
      <c r="B3620" s="25">
        <v>42965</v>
      </c>
      <c r="C3620" t="s">
        <v>268</v>
      </c>
      <c r="D3620">
        <v>68.7</v>
      </c>
      <c r="E3620">
        <v>50</v>
      </c>
      <c r="F3620" t="s">
        <v>187</v>
      </c>
      <c r="G3620">
        <v>916148</v>
      </c>
      <c r="H3620">
        <v>13160</v>
      </c>
      <c r="I3620">
        <v>35.799999999999997</v>
      </c>
      <c r="J3620">
        <v>85.5</v>
      </c>
      <c r="K3620">
        <v>85.5</v>
      </c>
      <c r="L3620">
        <v>33.5</v>
      </c>
      <c r="M3620">
        <v>0.85757575757575755</v>
      </c>
      <c r="N3620">
        <v>5.0233999999999996</v>
      </c>
      <c r="O3620">
        <v>5.1325000000000003</v>
      </c>
      <c r="P3620">
        <v>0.54700000000000004</v>
      </c>
      <c r="Q3620">
        <v>0.58099999999999996</v>
      </c>
      <c r="R3620">
        <v>5.1866000000000003</v>
      </c>
      <c r="S3620">
        <v>5.6000000000000001E-2</v>
      </c>
      <c r="T3620">
        <v>5.8999999999999997E-2</v>
      </c>
      <c r="U3620">
        <v>4.9000000000000002E-2</v>
      </c>
      <c r="V3620">
        <v>4.9000000000000002E-2</v>
      </c>
      <c r="W3620" t="s">
        <v>148</v>
      </c>
      <c r="X3620" t="s">
        <v>191</v>
      </c>
      <c r="Y3620" t="s">
        <v>89</v>
      </c>
      <c r="Z3620" t="s">
        <v>207</v>
      </c>
    </row>
    <row r="3621" spans="1:26" x14ac:dyDescent="0.25">
      <c r="A3621" s="147">
        <v>2146</v>
      </c>
      <c r="B3621" s="25">
        <v>42965</v>
      </c>
      <c r="C3621" t="s">
        <v>235</v>
      </c>
      <c r="D3621">
        <v>68.7</v>
      </c>
      <c r="E3621">
        <v>50</v>
      </c>
      <c r="F3621" t="s">
        <v>187</v>
      </c>
      <c r="G3621">
        <v>916148</v>
      </c>
      <c r="H3621">
        <v>13160</v>
      </c>
      <c r="I3621">
        <v>35.700000000000003</v>
      </c>
      <c r="J3621">
        <v>85</v>
      </c>
      <c r="K3621">
        <v>85</v>
      </c>
      <c r="L3621">
        <v>33.5</v>
      </c>
      <c r="M3621">
        <v>0.85757575757575755</v>
      </c>
      <c r="N3621">
        <v>5.0731000000000002</v>
      </c>
      <c r="O3621">
        <v>5.0423</v>
      </c>
      <c r="P3621">
        <v>0.49099999999999999</v>
      </c>
      <c r="Q3621">
        <v>0.48499999999999999</v>
      </c>
      <c r="R3621">
        <v>5.1866000000000003</v>
      </c>
      <c r="S3621">
        <v>0.05</v>
      </c>
      <c r="T3621">
        <v>0.05</v>
      </c>
      <c r="U3621">
        <v>4.2999999999999997E-2</v>
      </c>
      <c r="V3621">
        <v>4.2999999999999997E-2</v>
      </c>
      <c r="W3621" t="s">
        <v>148</v>
      </c>
      <c r="X3621" t="s">
        <v>191</v>
      </c>
      <c r="Y3621" t="s">
        <v>89</v>
      </c>
      <c r="Z3621" t="s">
        <v>207</v>
      </c>
    </row>
    <row r="3622" spans="1:26" x14ac:dyDescent="0.25">
      <c r="A3622" s="147">
        <v>2145</v>
      </c>
      <c r="B3622" s="25">
        <v>42965</v>
      </c>
      <c r="C3622" t="s">
        <v>379</v>
      </c>
      <c r="D3622">
        <v>68.7</v>
      </c>
      <c r="E3622">
        <v>50</v>
      </c>
      <c r="F3622" t="s">
        <v>187</v>
      </c>
      <c r="G3622">
        <v>916148</v>
      </c>
      <c r="H3622">
        <v>13160</v>
      </c>
      <c r="I3622">
        <v>35.5</v>
      </c>
      <c r="J3622">
        <v>84</v>
      </c>
      <c r="K3622">
        <v>84</v>
      </c>
      <c r="L3622">
        <v>33.4</v>
      </c>
      <c r="M3622">
        <v>0.85809581564584592</v>
      </c>
      <c r="N3622">
        <v>5.1031000000000004</v>
      </c>
      <c r="O3622">
        <v>5.0091999999999999</v>
      </c>
      <c r="P3622">
        <v>0.59199999999999997</v>
      </c>
      <c r="Q3622">
        <v>0.56399999999999995</v>
      </c>
      <c r="R3622">
        <v>5.1866000000000003</v>
      </c>
      <c r="S3622">
        <v>0.06</v>
      </c>
      <c r="T3622">
        <v>5.8000000000000003E-2</v>
      </c>
      <c r="U3622">
        <v>5.0999999999999997E-2</v>
      </c>
      <c r="V3622">
        <v>5.0999999999999997E-2</v>
      </c>
      <c r="W3622" t="s">
        <v>148</v>
      </c>
      <c r="X3622" t="s">
        <v>191</v>
      </c>
      <c r="Y3622" t="s">
        <v>89</v>
      </c>
      <c r="Z3622" t="s">
        <v>207</v>
      </c>
    </row>
    <row r="3623" spans="1:26" x14ac:dyDescent="0.25">
      <c r="A3623" s="147">
        <v>2144</v>
      </c>
      <c r="B3623" s="25">
        <v>42964</v>
      </c>
      <c r="C3623" t="s">
        <v>612</v>
      </c>
      <c r="D3623">
        <v>68.7</v>
      </c>
      <c r="E3623">
        <v>52</v>
      </c>
      <c r="F3623" t="s">
        <v>193</v>
      </c>
      <c r="G3623">
        <v>625212</v>
      </c>
      <c r="H3623">
        <v>13160</v>
      </c>
      <c r="I3623">
        <v>21.4</v>
      </c>
      <c r="J3623">
        <v>88</v>
      </c>
      <c r="K3623">
        <v>88</v>
      </c>
      <c r="L3623">
        <v>19.8</v>
      </c>
      <c r="M3623">
        <v>0.93522802379378711</v>
      </c>
      <c r="N3623">
        <v>5.0452000000000004</v>
      </c>
      <c r="O3623">
        <v>5.0003000000000002</v>
      </c>
      <c r="P3623">
        <v>0.83399999999999996</v>
      </c>
      <c r="Q3623">
        <v>0.82299999999999995</v>
      </c>
      <c r="R3623">
        <v>5.2830000000000004</v>
      </c>
      <c r="S3623">
        <v>8.6999999999999994E-2</v>
      </c>
      <c r="T3623">
        <v>8.6999999999999994E-2</v>
      </c>
      <c r="U3623">
        <v>8.1000000000000003E-2</v>
      </c>
      <c r="V3623">
        <v>8.1000000000000003E-2</v>
      </c>
      <c r="W3623" t="s">
        <v>148</v>
      </c>
      <c r="X3623" t="s">
        <v>191</v>
      </c>
      <c r="Y3623" t="s">
        <v>89</v>
      </c>
      <c r="Z3623" t="s">
        <v>198</v>
      </c>
    </row>
    <row r="3624" spans="1:26" x14ac:dyDescent="0.25">
      <c r="A3624" s="147">
        <v>2143</v>
      </c>
      <c r="B3624" s="25">
        <v>42964</v>
      </c>
      <c r="C3624" t="s">
        <v>266</v>
      </c>
      <c r="D3624">
        <v>68.7</v>
      </c>
      <c r="E3624">
        <v>50</v>
      </c>
      <c r="F3624" t="s">
        <v>193</v>
      </c>
      <c r="G3624">
        <v>625212</v>
      </c>
      <c r="H3624">
        <v>13160</v>
      </c>
      <c r="I3624">
        <v>21.3</v>
      </c>
      <c r="J3624">
        <v>88</v>
      </c>
      <c r="K3624">
        <v>88</v>
      </c>
      <c r="L3624">
        <v>19.7</v>
      </c>
      <c r="M3624">
        <v>0.93584656084656093</v>
      </c>
      <c r="N3624">
        <v>5.2215999999999996</v>
      </c>
      <c r="O3624">
        <v>5.0852000000000004</v>
      </c>
      <c r="P3624">
        <v>0.97099999999999997</v>
      </c>
      <c r="Q3624">
        <v>0.96699999999999997</v>
      </c>
      <c r="R3624">
        <v>5.2830000000000004</v>
      </c>
      <c r="S3624">
        <v>9.8000000000000004E-2</v>
      </c>
      <c r="T3624">
        <v>0.1</v>
      </c>
      <c r="U3624">
        <v>9.2999999999999999E-2</v>
      </c>
      <c r="V3624">
        <v>9.2999999999999999E-2</v>
      </c>
      <c r="W3624" t="s">
        <v>148</v>
      </c>
      <c r="X3624" t="s">
        <v>191</v>
      </c>
      <c r="Y3624" t="s">
        <v>89</v>
      </c>
      <c r="Z3624" t="s">
        <v>198</v>
      </c>
    </row>
    <row r="3625" spans="1:26" x14ac:dyDescent="0.25">
      <c r="A3625" s="147">
        <v>2142</v>
      </c>
      <c r="B3625" s="25">
        <v>42964</v>
      </c>
      <c r="C3625" t="s">
        <v>331</v>
      </c>
      <c r="D3625">
        <v>72</v>
      </c>
      <c r="E3625">
        <v>65</v>
      </c>
      <c r="F3625" t="s">
        <v>187</v>
      </c>
      <c r="G3625">
        <v>916148</v>
      </c>
      <c r="H3625">
        <v>13160</v>
      </c>
      <c r="I3625">
        <v>35.799999999999997</v>
      </c>
      <c r="J3625">
        <v>85</v>
      </c>
      <c r="K3625">
        <v>85</v>
      </c>
      <c r="L3625">
        <v>33.6</v>
      </c>
      <c r="M3625">
        <v>0.85705632949727439</v>
      </c>
      <c r="N3625">
        <v>5.0766</v>
      </c>
      <c r="O3625">
        <v>5.1124999999999998</v>
      </c>
      <c r="P3625">
        <v>0.44500000000000001</v>
      </c>
      <c r="Q3625">
        <v>0.51200000000000001</v>
      </c>
      <c r="R3625">
        <v>5.2830000000000004</v>
      </c>
      <c r="S3625">
        <v>4.5999999999999999E-2</v>
      </c>
      <c r="T3625">
        <v>5.2999999999999999E-2</v>
      </c>
      <c r="U3625">
        <v>4.2000000000000003E-2</v>
      </c>
      <c r="V3625">
        <v>4.2000000000000003E-2</v>
      </c>
      <c r="W3625" t="s">
        <v>148</v>
      </c>
      <c r="X3625" t="s">
        <v>191</v>
      </c>
      <c r="Y3625" t="s">
        <v>89</v>
      </c>
      <c r="Z3625" t="s">
        <v>207</v>
      </c>
    </row>
    <row r="3626" spans="1:26" x14ac:dyDescent="0.25">
      <c r="A3626" s="147">
        <v>2141</v>
      </c>
      <c r="B3626" s="25">
        <v>42964</v>
      </c>
      <c r="C3626" t="s">
        <v>413</v>
      </c>
      <c r="D3626">
        <v>73</v>
      </c>
      <c r="E3626">
        <v>65</v>
      </c>
      <c r="F3626" t="s">
        <v>193</v>
      </c>
      <c r="G3626">
        <v>625212</v>
      </c>
      <c r="H3626">
        <v>13160</v>
      </c>
      <c r="I3626">
        <v>21.3</v>
      </c>
      <c r="J3626">
        <v>89.5</v>
      </c>
      <c r="K3626">
        <v>89.5</v>
      </c>
      <c r="L3626">
        <v>19.600000000000001</v>
      </c>
      <c r="M3626">
        <v>0.93646591661151557</v>
      </c>
      <c r="N3626">
        <v>5.1283000000000003</v>
      </c>
      <c r="O3626">
        <v>5.0922999999999998</v>
      </c>
      <c r="P3626">
        <v>0.78900000000000003</v>
      </c>
      <c r="Q3626">
        <v>0.77800000000000002</v>
      </c>
      <c r="R3626">
        <v>5.2830000000000004</v>
      </c>
      <c r="S3626">
        <v>8.1000000000000003E-2</v>
      </c>
      <c r="T3626">
        <v>8.1000000000000003E-2</v>
      </c>
      <c r="U3626">
        <v>7.5999999999999998E-2</v>
      </c>
      <c r="V3626">
        <v>7.5999999999999998E-2</v>
      </c>
      <c r="W3626" t="s">
        <v>148</v>
      </c>
      <c r="X3626" t="s">
        <v>191</v>
      </c>
      <c r="Y3626" t="s">
        <v>89</v>
      </c>
      <c r="Z3626" t="s">
        <v>198</v>
      </c>
    </row>
    <row r="3627" spans="1:26" x14ac:dyDescent="0.25">
      <c r="A3627" s="147">
        <v>2140</v>
      </c>
      <c r="B3627" s="25">
        <v>42964</v>
      </c>
      <c r="C3627" t="s">
        <v>288</v>
      </c>
      <c r="D3627">
        <v>72</v>
      </c>
      <c r="E3627">
        <v>64</v>
      </c>
      <c r="F3627" t="s">
        <v>193</v>
      </c>
      <c r="G3627">
        <v>625212</v>
      </c>
      <c r="H3627">
        <v>13160</v>
      </c>
      <c r="I3627">
        <v>21.7</v>
      </c>
      <c r="J3627">
        <v>89</v>
      </c>
      <c r="K3627">
        <v>89</v>
      </c>
      <c r="L3627">
        <v>20</v>
      </c>
      <c r="M3627">
        <v>0.93399339933993397</v>
      </c>
      <c r="N3627">
        <v>5.0244999999999997</v>
      </c>
      <c r="O3627">
        <v>4.9871999999999996</v>
      </c>
      <c r="P3627">
        <v>0.86499999999999999</v>
      </c>
      <c r="Q3627">
        <v>0.89700000000000002</v>
      </c>
      <c r="R3627">
        <v>5.2830000000000004</v>
      </c>
      <c r="S3627">
        <v>9.0999999999999998E-2</v>
      </c>
      <c r="T3627">
        <v>9.5000000000000001E-2</v>
      </c>
      <c r="U3627">
        <v>8.6999999999999994E-2</v>
      </c>
      <c r="V3627">
        <v>8.6999999999999994E-2</v>
      </c>
      <c r="W3627" t="s">
        <v>148</v>
      </c>
      <c r="X3627" t="s">
        <v>191</v>
      </c>
      <c r="Y3627" t="s">
        <v>89</v>
      </c>
      <c r="Z3627" t="s">
        <v>198</v>
      </c>
    </row>
    <row r="3628" spans="1:26" x14ac:dyDescent="0.25">
      <c r="A3628" s="147">
        <v>2139</v>
      </c>
      <c r="B3628" s="25">
        <v>42964</v>
      </c>
      <c r="C3628" t="s">
        <v>502</v>
      </c>
      <c r="D3628">
        <v>71</v>
      </c>
      <c r="E3628">
        <v>77</v>
      </c>
      <c r="F3628" t="s">
        <v>187</v>
      </c>
      <c r="G3628">
        <v>916148</v>
      </c>
      <c r="H3628">
        <v>13160</v>
      </c>
      <c r="I3628">
        <v>35.6</v>
      </c>
      <c r="J3628">
        <v>85</v>
      </c>
      <c r="K3628">
        <v>85</v>
      </c>
      <c r="L3628">
        <v>33.700000000000003</v>
      </c>
      <c r="M3628">
        <v>0.85653753026634394</v>
      </c>
      <c r="N3628">
        <v>5.0922999999999998</v>
      </c>
      <c r="O3628">
        <v>5.0233999999999996</v>
      </c>
      <c r="P3628">
        <v>0.23</v>
      </c>
      <c r="Q3628">
        <v>0.23400000000000001</v>
      </c>
      <c r="R3628">
        <v>5.2830000000000004</v>
      </c>
      <c r="S3628">
        <v>2.4E-2</v>
      </c>
      <c r="T3628">
        <v>2.5000000000000001E-2</v>
      </c>
      <c r="U3628">
        <v>2.1000000000000001E-2</v>
      </c>
      <c r="V3628">
        <v>2.1000000000000001E-2</v>
      </c>
      <c r="W3628" t="s">
        <v>148</v>
      </c>
      <c r="X3628" t="s">
        <v>191</v>
      </c>
      <c r="Y3628" t="s">
        <v>89</v>
      </c>
      <c r="Z3628" t="s">
        <v>198</v>
      </c>
    </row>
    <row r="3629" spans="1:26" x14ac:dyDescent="0.25">
      <c r="A3629" s="147">
        <v>2138</v>
      </c>
      <c r="B3629" s="25">
        <v>42963</v>
      </c>
      <c r="C3629" t="s">
        <v>609</v>
      </c>
      <c r="D3629">
        <v>72.3</v>
      </c>
      <c r="E3629">
        <v>56</v>
      </c>
      <c r="F3629" t="s">
        <v>291</v>
      </c>
      <c r="G3629">
        <v>521333</v>
      </c>
      <c r="H3629">
        <v>13160</v>
      </c>
      <c r="I3629">
        <v>16.7</v>
      </c>
      <c r="J3629">
        <v>115</v>
      </c>
      <c r="K3629">
        <v>115</v>
      </c>
      <c r="L3629">
        <v>13.8</v>
      </c>
      <c r="M3629">
        <v>0.97384721266345486</v>
      </c>
      <c r="N3629">
        <v>2.2675999999999998</v>
      </c>
      <c r="O3629">
        <v>2.3408000000000002</v>
      </c>
      <c r="P3629">
        <v>1.629</v>
      </c>
      <c r="Q3629">
        <v>1.627</v>
      </c>
      <c r="R3629">
        <v>5.1656000000000004</v>
      </c>
      <c r="S3629">
        <v>0.371</v>
      </c>
      <c r="T3629">
        <v>0.35899999999999999</v>
      </c>
      <c r="U3629">
        <v>0.35499999999999998</v>
      </c>
      <c r="V3629">
        <v>0.35499999999999998</v>
      </c>
      <c r="W3629" t="s">
        <v>148</v>
      </c>
      <c r="X3629" t="s">
        <v>190</v>
      </c>
      <c r="Y3629" t="s">
        <v>89</v>
      </c>
      <c r="Z3629" t="s">
        <v>198</v>
      </c>
    </row>
    <row r="3630" spans="1:26" x14ac:dyDescent="0.25">
      <c r="A3630" s="147">
        <v>2137</v>
      </c>
      <c r="B3630" s="25">
        <v>42963</v>
      </c>
      <c r="C3630" t="s">
        <v>608</v>
      </c>
      <c r="D3630">
        <v>72.3</v>
      </c>
      <c r="E3630">
        <v>56</v>
      </c>
      <c r="F3630" t="s">
        <v>291</v>
      </c>
      <c r="G3630">
        <v>521333</v>
      </c>
      <c r="H3630">
        <v>13160</v>
      </c>
      <c r="I3630">
        <v>16.7</v>
      </c>
      <c r="J3630">
        <v>115</v>
      </c>
      <c r="K3630">
        <v>115</v>
      </c>
      <c r="L3630">
        <v>13.8</v>
      </c>
      <c r="M3630">
        <v>0.97384721266345486</v>
      </c>
      <c r="N3630">
        <v>2.8235000000000001</v>
      </c>
      <c r="O3630">
        <v>2.0891000000000002</v>
      </c>
      <c r="P3630">
        <v>2.077</v>
      </c>
      <c r="Q3630">
        <v>1.46</v>
      </c>
      <c r="R3630">
        <v>5.1656000000000004</v>
      </c>
      <c r="S3630">
        <v>0.38</v>
      </c>
      <c r="T3630">
        <v>0.36099999999999999</v>
      </c>
      <c r="U3630">
        <v>0.36099999999999999</v>
      </c>
      <c r="V3630">
        <v>0.36099999999999999</v>
      </c>
      <c r="W3630" t="s">
        <v>148</v>
      </c>
      <c r="X3630" t="s">
        <v>190</v>
      </c>
      <c r="Y3630" t="s">
        <v>89</v>
      </c>
      <c r="Z3630" t="s">
        <v>198</v>
      </c>
    </row>
    <row r="3631" spans="1:26" x14ac:dyDescent="0.25">
      <c r="A3631" s="147">
        <v>2136</v>
      </c>
      <c r="B3631" s="25">
        <v>42963</v>
      </c>
      <c r="C3631" t="s">
        <v>593</v>
      </c>
      <c r="D3631">
        <v>72.3</v>
      </c>
      <c r="E3631">
        <v>56</v>
      </c>
      <c r="F3631" t="s">
        <v>291</v>
      </c>
      <c r="G3631">
        <v>521333</v>
      </c>
      <c r="H3631">
        <v>13160</v>
      </c>
      <c r="I3631">
        <v>16.7</v>
      </c>
      <c r="J3631">
        <v>115</v>
      </c>
      <c r="K3631">
        <v>115</v>
      </c>
      <c r="L3631">
        <v>13.8</v>
      </c>
      <c r="M3631">
        <v>0.97384721266345486</v>
      </c>
      <c r="N3631">
        <v>2.3365</v>
      </c>
      <c r="O3631">
        <v>2.1427999999999998</v>
      </c>
      <c r="P3631">
        <v>1.669</v>
      </c>
      <c r="Q3631">
        <v>1.4726149914821121</v>
      </c>
      <c r="R3631">
        <v>5.1656000000000004</v>
      </c>
      <c r="S3631">
        <v>0.36899999999999999</v>
      </c>
      <c r="T3631">
        <v>0.35499999999999998</v>
      </c>
      <c r="U3631">
        <v>0.35299999999999998</v>
      </c>
      <c r="V3631">
        <v>0.35299999999999998</v>
      </c>
      <c r="W3631" t="s">
        <v>148</v>
      </c>
      <c r="X3631" t="s">
        <v>190</v>
      </c>
      <c r="Y3631" t="s">
        <v>89</v>
      </c>
      <c r="Z3631" t="s">
        <v>198</v>
      </c>
    </row>
    <row r="3632" spans="1:26" x14ac:dyDescent="0.25">
      <c r="A3632" s="147">
        <v>2135</v>
      </c>
      <c r="B3632" s="25">
        <v>42963</v>
      </c>
      <c r="C3632" t="s">
        <v>607</v>
      </c>
      <c r="D3632">
        <v>72.3</v>
      </c>
      <c r="E3632">
        <v>56</v>
      </c>
      <c r="F3632" t="s">
        <v>291</v>
      </c>
      <c r="G3632">
        <v>521333</v>
      </c>
      <c r="H3632">
        <v>13160</v>
      </c>
      <c r="I3632">
        <v>17.399999999999999</v>
      </c>
      <c r="J3632">
        <v>115</v>
      </c>
      <c r="K3632">
        <v>115</v>
      </c>
      <c r="L3632">
        <v>13.8</v>
      </c>
      <c r="M3632">
        <v>0.97384721266345486</v>
      </c>
      <c r="N3632">
        <v>2.1465000000000001</v>
      </c>
      <c r="O3632">
        <v>2.3896999999999999</v>
      </c>
      <c r="P3632">
        <v>1.488</v>
      </c>
      <c r="Q3632">
        <v>1.5820000000000001</v>
      </c>
      <c r="R3632">
        <v>5.1656000000000004</v>
      </c>
      <c r="S3632">
        <v>0.35799999999999998</v>
      </c>
      <c r="T3632">
        <v>0.34200000000000003</v>
      </c>
      <c r="U3632">
        <v>0.34100000000000003</v>
      </c>
      <c r="V3632">
        <v>0.34100000000000003</v>
      </c>
      <c r="W3632" t="s">
        <v>148</v>
      </c>
      <c r="X3632" t="s">
        <v>190</v>
      </c>
      <c r="Y3632" t="s">
        <v>89</v>
      </c>
      <c r="Z3632" t="s">
        <v>207</v>
      </c>
    </row>
    <row r="3633" spans="1:26" x14ac:dyDescent="0.25">
      <c r="A3633" s="147">
        <v>2134</v>
      </c>
      <c r="B3633" s="25">
        <v>42963</v>
      </c>
      <c r="C3633" t="s">
        <v>606</v>
      </c>
      <c r="D3633">
        <v>70</v>
      </c>
      <c r="E3633">
        <v>47</v>
      </c>
      <c r="F3633" t="s">
        <v>194</v>
      </c>
      <c r="G3633">
        <v>916148</v>
      </c>
      <c r="H3633">
        <v>13160</v>
      </c>
      <c r="I3633">
        <v>35.700000000000003</v>
      </c>
      <c r="J3633">
        <v>82</v>
      </c>
      <c r="K3633">
        <v>82</v>
      </c>
      <c r="L3633">
        <v>33.700000000000003</v>
      </c>
      <c r="M3633">
        <v>0.85653753026634394</v>
      </c>
      <c r="N3633">
        <v>5.1822999999999997</v>
      </c>
      <c r="O3633">
        <v>5.0195999999999996</v>
      </c>
      <c r="P3633">
        <v>0.24099999999999999</v>
      </c>
      <c r="Q3633">
        <v>0.19400000000000001</v>
      </c>
      <c r="R3633">
        <v>5.1656000000000004</v>
      </c>
      <c r="S3633">
        <v>2.4E-2</v>
      </c>
      <c r="T3633">
        <v>0.02</v>
      </c>
      <c r="U3633">
        <v>1.9E-2</v>
      </c>
      <c r="V3633">
        <v>1.9E-2</v>
      </c>
      <c r="W3633" t="s">
        <v>148</v>
      </c>
      <c r="X3633" t="s">
        <v>190</v>
      </c>
      <c r="Y3633" t="s">
        <v>89</v>
      </c>
      <c r="Z3633" t="s">
        <v>207</v>
      </c>
    </row>
    <row r="3634" spans="1:26" x14ac:dyDescent="0.25">
      <c r="A3634" s="147">
        <v>2133</v>
      </c>
      <c r="B3634" s="25">
        <v>42963</v>
      </c>
      <c r="C3634" t="s">
        <v>605</v>
      </c>
      <c r="D3634">
        <v>70</v>
      </c>
      <c r="E3634">
        <v>47</v>
      </c>
      <c r="F3634" t="s">
        <v>187</v>
      </c>
      <c r="G3634">
        <v>916148</v>
      </c>
      <c r="H3634">
        <v>13160</v>
      </c>
      <c r="I3634">
        <v>35.4</v>
      </c>
      <c r="J3634">
        <v>79.5</v>
      </c>
      <c r="K3634">
        <v>79.5</v>
      </c>
      <c r="L3634">
        <v>33.700000000000003</v>
      </c>
      <c r="M3634">
        <v>0.85653753026634394</v>
      </c>
      <c r="N3634">
        <v>5.2804000000000002</v>
      </c>
      <c r="O3634">
        <v>5.1005000000000003</v>
      </c>
      <c r="P3634">
        <v>0.52100000000000002</v>
      </c>
      <c r="Q3634">
        <v>0.49369869908626296</v>
      </c>
      <c r="R3634">
        <v>5.1656000000000004</v>
      </c>
      <c r="S3634">
        <v>5.0999999999999997E-2</v>
      </c>
      <c r="T3634">
        <v>0.05</v>
      </c>
      <c r="U3634">
        <v>4.2999999999999997E-2</v>
      </c>
      <c r="V3634">
        <v>4.2999999999999997E-2</v>
      </c>
      <c r="W3634" t="s">
        <v>148</v>
      </c>
      <c r="X3634" t="s">
        <v>190</v>
      </c>
      <c r="Y3634" t="s">
        <v>89</v>
      </c>
      <c r="Z3634" t="s">
        <v>207</v>
      </c>
    </row>
    <row r="3635" spans="1:26" x14ac:dyDescent="0.25">
      <c r="A3635" s="147">
        <v>2132</v>
      </c>
      <c r="B3635" s="25">
        <v>42963</v>
      </c>
      <c r="C3635" t="s">
        <v>604</v>
      </c>
      <c r="D3635">
        <v>70</v>
      </c>
      <c r="E3635">
        <v>47</v>
      </c>
      <c r="F3635" t="s">
        <v>193</v>
      </c>
      <c r="G3635">
        <v>625212</v>
      </c>
      <c r="H3635">
        <v>13160</v>
      </c>
      <c r="I3635">
        <v>21.9</v>
      </c>
      <c r="J3635">
        <v>92</v>
      </c>
      <c r="K3635">
        <v>92</v>
      </c>
      <c r="L3635">
        <v>20</v>
      </c>
      <c r="M3635">
        <v>0.93399339933993397</v>
      </c>
      <c r="N3635">
        <v>5.1154999999999999</v>
      </c>
      <c r="O3635">
        <v>5.1848999999999998</v>
      </c>
      <c r="P3635">
        <v>0.97</v>
      </c>
      <c r="Q3635">
        <v>0.96399999999999997</v>
      </c>
      <c r="R3635">
        <v>5.1656000000000004</v>
      </c>
      <c r="S3635">
        <v>9.8000000000000004E-2</v>
      </c>
      <c r="T3635">
        <v>9.6000000000000002E-2</v>
      </c>
      <c r="U3635">
        <v>9.0999999999999998E-2</v>
      </c>
      <c r="V3635">
        <v>9.0999999999999998E-2</v>
      </c>
      <c r="W3635" t="s">
        <v>148</v>
      </c>
      <c r="X3635" t="s">
        <v>190</v>
      </c>
      <c r="Y3635" t="s">
        <v>89</v>
      </c>
      <c r="Z3635" t="s">
        <v>198</v>
      </c>
    </row>
    <row r="3636" spans="1:26" x14ac:dyDescent="0.25">
      <c r="A3636" s="147">
        <v>2131</v>
      </c>
      <c r="B3636" s="25">
        <v>42963</v>
      </c>
      <c r="C3636" t="s">
        <v>229</v>
      </c>
      <c r="D3636">
        <v>71.8</v>
      </c>
      <c r="E3636">
        <v>67</v>
      </c>
      <c r="F3636" t="s">
        <v>193</v>
      </c>
      <c r="G3636">
        <v>625212</v>
      </c>
      <c r="H3636">
        <v>13160</v>
      </c>
      <c r="I3636">
        <v>21.8</v>
      </c>
      <c r="J3636">
        <v>90.5</v>
      </c>
      <c r="K3636">
        <v>90.5</v>
      </c>
      <c r="L3636">
        <v>20</v>
      </c>
      <c r="M3636">
        <v>0.93399339933993397</v>
      </c>
      <c r="N3636">
        <v>5.2317999999999998</v>
      </c>
      <c r="O3636">
        <v>5.1096000000000004</v>
      </c>
      <c r="P3636">
        <v>0.80200000000000005</v>
      </c>
      <c r="Q3636">
        <v>0.80400000000000005</v>
      </c>
      <c r="R3636">
        <v>5.1656000000000004</v>
      </c>
      <c r="S3636">
        <v>7.9000000000000001E-2</v>
      </c>
      <c r="T3636">
        <v>8.1000000000000003E-2</v>
      </c>
      <c r="U3636">
        <v>7.4999999999999997E-2</v>
      </c>
      <c r="V3636">
        <v>7.4999999999999997E-2</v>
      </c>
      <c r="W3636" t="s">
        <v>148</v>
      </c>
      <c r="X3636" t="s">
        <v>190</v>
      </c>
      <c r="Y3636" t="s">
        <v>89</v>
      </c>
      <c r="Z3636" t="s">
        <v>198</v>
      </c>
    </row>
    <row r="3637" spans="1:26" x14ac:dyDescent="0.25">
      <c r="A3637" s="147">
        <v>2130</v>
      </c>
      <c r="B3637" s="25">
        <v>42963</v>
      </c>
      <c r="C3637" t="s">
        <v>603</v>
      </c>
      <c r="D3637">
        <v>71.8</v>
      </c>
      <c r="E3637">
        <v>67</v>
      </c>
      <c r="F3637" t="s">
        <v>187</v>
      </c>
      <c r="G3637">
        <v>916148</v>
      </c>
      <c r="H3637">
        <v>13160</v>
      </c>
      <c r="I3637">
        <v>35.5</v>
      </c>
      <c r="J3637">
        <v>79.5</v>
      </c>
      <c r="K3637">
        <v>79.5</v>
      </c>
      <c r="L3637">
        <v>33.799999999999997</v>
      </c>
      <c r="M3637">
        <v>0.85601935874168178</v>
      </c>
      <c r="N3637">
        <v>5.0746000000000002</v>
      </c>
      <c r="O3637">
        <v>5.0292000000000003</v>
      </c>
      <c r="P3637">
        <v>0.49099999999999999</v>
      </c>
      <c r="Q3637">
        <v>0.40899999999999997</v>
      </c>
      <c r="R3637">
        <v>5.1656000000000004</v>
      </c>
      <c r="S3637">
        <v>0.05</v>
      </c>
      <c r="T3637">
        <v>4.2000000000000003E-2</v>
      </c>
      <c r="U3637">
        <v>3.9E-2</v>
      </c>
      <c r="V3637">
        <v>3.9E-2</v>
      </c>
      <c r="W3637" t="s">
        <v>148</v>
      </c>
      <c r="X3637" t="s">
        <v>190</v>
      </c>
      <c r="Y3637" t="s">
        <v>89</v>
      </c>
      <c r="Z3637" t="s">
        <v>207</v>
      </c>
    </row>
    <row r="3638" spans="1:26" x14ac:dyDescent="0.25">
      <c r="A3638" s="147">
        <v>2129</v>
      </c>
      <c r="B3638" s="25">
        <v>42963</v>
      </c>
      <c r="C3638" t="s">
        <v>236</v>
      </c>
      <c r="D3638">
        <v>71.8</v>
      </c>
      <c r="E3638">
        <v>67</v>
      </c>
      <c r="F3638" t="s">
        <v>187</v>
      </c>
      <c r="G3638">
        <v>916148</v>
      </c>
      <c r="H3638">
        <v>13160</v>
      </c>
      <c r="I3638">
        <v>35.5</v>
      </c>
      <c r="J3638">
        <v>80</v>
      </c>
      <c r="K3638">
        <v>80</v>
      </c>
      <c r="L3638">
        <v>33.700000000000003</v>
      </c>
      <c r="M3638">
        <v>0.85653753026634394</v>
      </c>
      <c r="N3638">
        <v>5.2313999999999998</v>
      </c>
      <c r="O3638">
        <v>5.1985999999999999</v>
      </c>
      <c r="P3638">
        <v>0.375</v>
      </c>
      <c r="Q3638">
        <v>0.41299999999999998</v>
      </c>
      <c r="R3638">
        <v>5.1656000000000004</v>
      </c>
      <c r="S3638">
        <v>3.6999999999999998E-2</v>
      </c>
      <c r="T3638">
        <v>4.1000000000000002E-2</v>
      </c>
      <c r="U3638">
        <v>3.3000000000000002E-2</v>
      </c>
      <c r="V3638">
        <v>3.3000000000000002E-2</v>
      </c>
      <c r="W3638" t="s">
        <v>148</v>
      </c>
      <c r="X3638" t="s">
        <v>190</v>
      </c>
      <c r="Y3638" t="s">
        <v>89</v>
      </c>
      <c r="Z3638" t="s">
        <v>207</v>
      </c>
    </row>
    <row r="3639" spans="1:26" x14ac:dyDescent="0.25">
      <c r="A3639" s="147">
        <v>2128</v>
      </c>
      <c r="B3639" s="25">
        <v>42963</v>
      </c>
      <c r="C3639" t="s">
        <v>372</v>
      </c>
      <c r="D3639">
        <v>71.8</v>
      </c>
      <c r="E3639">
        <v>67</v>
      </c>
      <c r="F3639" t="s">
        <v>187</v>
      </c>
      <c r="G3639">
        <v>916148</v>
      </c>
      <c r="H3639">
        <v>13160</v>
      </c>
      <c r="I3639">
        <v>35.4</v>
      </c>
      <c r="J3639">
        <v>79.5</v>
      </c>
      <c r="K3639">
        <v>79.5</v>
      </c>
      <c r="L3639">
        <v>33.700000000000003</v>
      </c>
      <c r="M3639">
        <v>0.85653753026634394</v>
      </c>
      <c r="N3639">
        <v>5.1143000000000001</v>
      </c>
      <c r="O3639">
        <v>5.29</v>
      </c>
      <c r="P3639">
        <v>0.33700000000000002</v>
      </c>
      <c r="Q3639">
        <v>0.34799999999999998</v>
      </c>
      <c r="R3639">
        <v>5.1656000000000004</v>
      </c>
      <c r="S3639">
        <v>3.4000000000000002E-2</v>
      </c>
      <c r="T3639">
        <v>3.4000000000000002E-2</v>
      </c>
      <c r="U3639">
        <v>2.9000000000000001E-2</v>
      </c>
      <c r="V3639">
        <v>2.9000000000000001E-2</v>
      </c>
      <c r="W3639" t="s">
        <v>148</v>
      </c>
      <c r="X3639" t="s">
        <v>190</v>
      </c>
      <c r="Y3639" t="s">
        <v>89</v>
      </c>
      <c r="Z3639" t="s">
        <v>207</v>
      </c>
    </row>
    <row r="3640" spans="1:26" x14ac:dyDescent="0.25">
      <c r="A3640" s="147">
        <v>2127</v>
      </c>
      <c r="B3640" s="25">
        <v>42963</v>
      </c>
      <c r="C3640" t="s">
        <v>519</v>
      </c>
      <c r="D3640">
        <v>71.8</v>
      </c>
      <c r="E3640">
        <v>67</v>
      </c>
      <c r="F3640" t="s">
        <v>193</v>
      </c>
      <c r="G3640">
        <v>625212</v>
      </c>
      <c r="H3640">
        <v>13160</v>
      </c>
      <c r="I3640">
        <v>21.8</v>
      </c>
      <c r="J3640">
        <v>92</v>
      </c>
      <c r="K3640">
        <v>92</v>
      </c>
      <c r="L3640">
        <v>19.899999999999999</v>
      </c>
      <c r="M3640">
        <v>0.93461030383091148</v>
      </c>
      <c r="N3640">
        <v>5.0574000000000003</v>
      </c>
      <c r="O3640">
        <v>5.1536</v>
      </c>
      <c r="P3640">
        <v>0.60699999999999998</v>
      </c>
      <c r="Q3640">
        <v>0.57899999999999996</v>
      </c>
      <c r="R3640">
        <v>5.1656000000000004</v>
      </c>
      <c r="S3640">
        <v>6.2E-2</v>
      </c>
      <c r="T3640">
        <v>5.8000000000000003E-2</v>
      </c>
      <c r="U3640">
        <v>5.6000000000000001E-2</v>
      </c>
      <c r="V3640">
        <v>5.6000000000000001E-2</v>
      </c>
      <c r="W3640" t="s">
        <v>148</v>
      </c>
      <c r="X3640" t="s">
        <v>190</v>
      </c>
      <c r="Y3640" t="s">
        <v>89</v>
      </c>
      <c r="Z3640" t="s">
        <v>198</v>
      </c>
    </row>
    <row r="3641" spans="1:26" x14ac:dyDescent="0.25">
      <c r="A3641" s="147">
        <v>2126</v>
      </c>
      <c r="B3641" s="25">
        <v>42963</v>
      </c>
      <c r="C3641" t="s">
        <v>219</v>
      </c>
      <c r="D3641">
        <v>71.8</v>
      </c>
      <c r="E3641">
        <v>67</v>
      </c>
      <c r="F3641" t="s">
        <v>187</v>
      </c>
      <c r="G3641">
        <v>916148</v>
      </c>
      <c r="H3641">
        <v>13160</v>
      </c>
      <c r="I3641">
        <v>35.4</v>
      </c>
      <c r="J3641">
        <v>79.5</v>
      </c>
      <c r="K3641">
        <v>79.5</v>
      </c>
      <c r="L3641">
        <v>33.700000000000003</v>
      </c>
      <c r="M3641">
        <v>0.85653753026634394</v>
      </c>
      <c r="N3641">
        <v>5.1361999999999997</v>
      </c>
      <c r="O3641">
        <v>5.2413999999999996</v>
      </c>
      <c r="P3641">
        <v>0.41799999999999998</v>
      </c>
      <c r="Q3641">
        <v>0.41599999999999998</v>
      </c>
      <c r="R3641">
        <v>5.1656000000000004</v>
      </c>
      <c r="S3641">
        <v>4.2000000000000003E-2</v>
      </c>
      <c r="T3641">
        <v>4.1000000000000002E-2</v>
      </c>
      <c r="U3641">
        <v>3.5999999999999997E-2</v>
      </c>
      <c r="V3641">
        <v>3.5999999999999997E-2</v>
      </c>
      <c r="W3641" t="s">
        <v>148</v>
      </c>
      <c r="X3641" t="s">
        <v>190</v>
      </c>
      <c r="Y3641" t="s">
        <v>89</v>
      </c>
      <c r="Z3641" t="s">
        <v>207</v>
      </c>
    </row>
    <row r="3642" spans="1:26" x14ac:dyDescent="0.25">
      <c r="A3642" s="147">
        <v>2125</v>
      </c>
      <c r="B3642" s="25">
        <v>42963</v>
      </c>
      <c r="C3642" t="s">
        <v>232</v>
      </c>
      <c r="D3642">
        <v>71.8</v>
      </c>
      <c r="E3642">
        <v>67</v>
      </c>
      <c r="F3642" t="s">
        <v>193</v>
      </c>
      <c r="G3642">
        <v>625212</v>
      </c>
      <c r="H3642">
        <v>13160</v>
      </c>
      <c r="I3642">
        <v>22</v>
      </c>
      <c r="J3642">
        <v>90</v>
      </c>
      <c r="K3642">
        <v>90</v>
      </c>
      <c r="L3642">
        <v>20.2</v>
      </c>
      <c r="M3642">
        <v>0.93276203032300598</v>
      </c>
      <c r="N3642">
        <v>5.1825000000000001</v>
      </c>
      <c r="O3642">
        <v>5.2796000000000003</v>
      </c>
      <c r="P3642">
        <v>0.90300000000000002</v>
      </c>
      <c r="Q3642">
        <v>0.98099999999999998</v>
      </c>
      <c r="R3642">
        <v>5.1656000000000004</v>
      </c>
      <c r="S3642">
        <v>0.09</v>
      </c>
      <c r="T3642">
        <v>9.6000000000000002E-2</v>
      </c>
      <c r="U3642">
        <v>8.6999999999999994E-2</v>
      </c>
      <c r="V3642">
        <v>8.6999999999999994E-2</v>
      </c>
      <c r="W3642" t="s">
        <v>148</v>
      </c>
      <c r="X3642" t="s">
        <v>190</v>
      </c>
      <c r="Y3642" t="s">
        <v>89</v>
      </c>
      <c r="Z3642" t="s">
        <v>198</v>
      </c>
    </row>
    <row r="3643" spans="1:26" x14ac:dyDescent="0.25">
      <c r="A3643" s="147">
        <v>2124</v>
      </c>
      <c r="B3643" s="25">
        <v>42963</v>
      </c>
      <c r="C3643" t="s">
        <v>328</v>
      </c>
      <c r="D3643">
        <v>71.8</v>
      </c>
      <c r="E3643">
        <v>67</v>
      </c>
      <c r="F3643" t="s">
        <v>193</v>
      </c>
      <c r="G3643">
        <v>625212</v>
      </c>
      <c r="H3643">
        <v>13160</v>
      </c>
      <c r="I3643">
        <v>22</v>
      </c>
      <c r="J3643">
        <v>89</v>
      </c>
      <c r="K3643">
        <v>89</v>
      </c>
      <c r="L3643">
        <v>20.3</v>
      </c>
      <c r="M3643">
        <v>0.9321475625823451</v>
      </c>
      <c r="N3643">
        <v>5.1234000000000002</v>
      </c>
      <c r="O3643">
        <v>5.0277000000000003</v>
      </c>
      <c r="P3643">
        <v>0.89300000000000002</v>
      </c>
      <c r="Q3643">
        <v>0.85699999999999998</v>
      </c>
      <c r="R3643">
        <v>5.1656000000000004</v>
      </c>
      <c r="S3643">
        <v>0.09</v>
      </c>
      <c r="T3643">
        <v>8.7999999999999995E-2</v>
      </c>
      <c r="U3643">
        <v>8.3000000000000004E-2</v>
      </c>
      <c r="V3643">
        <v>8.3000000000000004E-2</v>
      </c>
      <c r="W3643" t="s">
        <v>148</v>
      </c>
      <c r="X3643" t="s">
        <v>190</v>
      </c>
      <c r="Y3643" t="s">
        <v>89</v>
      </c>
      <c r="Z3643" t="s">
        <v>198</v>
      </c>
    </row>
    <row r="3644" spans="1:26" x14ac:dyDescent="0.25">
      <c r="A3644" s="147">
        <v>2123</v>
      </c>
      <c r="B3644" s="25">
        <v>42962</v>
      </c>
      <c r="C3644" t="s">
        <v>593</v>
      </c>
      <c r="D3644">
        <v>71.8</v>
      </c>
      <c r="E3644">
        <v>66</v>
      </c>
      <c r="F3644" t="s">
        <v>291</v>
      </c>
      <c r="G3644">
        <v>521333</v>
      </c>
      <c r="H3644">
        <v>13160</v>
      </c>
      <c r="I3644">
        <v>15.5</v>
      </c>
      <c r="J3644">
        <v>93.5</v>
      </c>
      <c r="K3644">
        <v>93.5</v>
      </c>
      <c r="L3644">
        <v>13.8</v>
      </c>
      <c r="M3644">
        <v>0.97384721266345486</v>
      </c>
      <c r="N3644">
        <v>2.3159999999999998</v>
      </c>
      <c r="O3644">
        <v>2.4927999999999999</v>
      </c>
      <c r="P3644">
        <v>1.204</v>
      </c>
      <c r="Q3644">
        <v>1.2190000000000001</v>
      </c>
      <c r="R3644">
        <v>5.2131999999999996</v>
      </c>
      <c r="S3644">
        <v>0.27100000000000002</v>
      </c>
      <c r="T3644">
        <v>0.255</v>
      </c>
      <c r="U3644">
        <v>0.25600000000000001</v>
      </c>
      <c r="V3644">
        <v>0.25600000000000001</v>
      </c>
      <c r="W3644" t="s">
        <v>148</v>
      </c>
      <c r="X3644" t="s">
        <v>190</v>
      </c>
      <c r="Y3644" t="s">
        <v>89</v>
      </c>
      <c r="Z3644" t="s">
        <v>198</v>
      </c>
    </row>
    <row r="3645" spans="1:26" x14ac:dyDescent="0.25">
      <c r="A3645" s="147">
        <v>2122</v>
      </c>
      <c r="B3645" s="25">
        <v>42962</v>
      </c>
      <c r="C3645" t="s">
        <v>233</v>
      </c>
      <c r="D3645">
        <v>71.8</v>
      </c>
      <c r="E3645">
        <v>66</v>
      </c>
      <c r="F3645" t="s">
        <v>193</v>
      </c>
      <c r="G3645">
        <v>625212</v>
      </c>
      <c r="H3645">
        <v>13160</v>
      </c>
      <c r="I3645">
        <v>22</v>
      </c>
      <c r="J3645">
        <v>89</v>
      </c>
      <c r="K3645">
        <v>89</v>
      </c>
      <c r="L3645">
        <v>20.3</v>
      </c>
      <c r="M3645">
        <v>0.9321475625823451</v>
      </c>
      <c r="N3645">
        <v>5.2742000000000004</v>
      </c>
      <c r="O3645">
        <v>5.0853999999999999</v>
      </c>
      <c r="P3645">
        <v>0.89</v>
      </c>
      <c r="Q3645">
        <v>0.83899999999999997</v>
      </c>
      <c r="R3645">
        <v>5.2131999999999996</v>
      </c>
      <c r="S3645">
        <v>8.7999999999999995E-2</v>
      </c>
      <c r="T3645">
        <v>8.5999999999999993E-2</v>
      </c>
      <c r="U3645">
        <v>8.1000000000000003E-2</v>
      </c>
      <c r="V3645">
        <v>8.1000000000000003E-2</v>
      </c>
      <c r="W3645" t="s">
        <v>148</v>
      </c>
      <c r="X3645" t="s">
        <v>190</v>
      </c>
      <c r="Y3645" t="s">
        <v>89</v>
      </c>
      <c r="Z3645" t="s">
        <v>198</v>
      </c>
    </row>
    <row r="3646" spans="1:26" x14ac:dyDescent="0.25">
      <c r="A3646" s="147">
        <v>2121</v>
      </c>
      <c r="B3646" s="25">
        <v>42962</v>
      </c>
      <c r="C3646" t="s">
        <v>270</v>
      </c>
      <c r="D3646">
        <v>71.8</v>
      </c>
      <c r="E3646">
        <v>66</v>
      </c>
      <c r="F3646" t="s">
        <v>193</v>
      </c>
      <c r="G3646">
        <v>625212</v>
      </c>
      <c r="H3646">
        <v>13160</v>
      </c>
      <c r="I3646">
        <v>22</v>
      </c>
      <c r="J3646">
        <v>89</v>
      </c>
      <c r="K3646">
        <v>89</v>
      </c>
      <c r="L3646">
        <v>20.3</v>
      </c>
      <c r="M3646">
        <v>0.9321475625823451</v>
      </c>
      <c r="N3646">
        <v>5.0799000000000003</v>
      </c>
      <c r="O3646">
        <v>5.1848999999999998</v>
      </c>
      <c r="P3646">
        <v>0.88700000000000001</v>
      </c>
      <c r="Q3646">
        <v>0.90500000000000003</v>
      </c>
      <c r="R3646">
        <v>5.2131999999999996</v>
      </c>
      <c r="S3646">
        <v>9.0999999999999998E-2</v>
      </c>
      <c r="T3646">
        <v>9.0999999999999998E-2</v>
      </c>
      <c r="U3646">
        <v>8.5000000000000006E-2</v>
      </c>
      <c r="V3646">
        <v>8.5000000000000006E-2</v>
      </c>
      <c r="W3646" t="s">
        <v>148</v>
      </c>
      <c r="X3646" t="s">
        <v>190</v>
      </c>
      <c r="Y3646" t="s">
        <v>89</v>
      </c>
      <c r="Z3646" t="s">
        <v>198</v>
      </c>
    </row>
    <row r="3647" spans="1:26" x14ac:dyDescent="0.25">
      <c r="A3647" s="147">
        <v>2120</v>
      </c>
      <c r="B3647" s="25">
        <v>42962</v>
      </c>
      <c r="C3647" t="s">
        <v>248</v>
      </c>
      <c r="D3647">
        <v>71.8</v>
      </c>
      <c r="E3647">
        <v>66</v>
      </c>
      <c r="F3647" t="s">
        <v>193</v>
      </c>
      <c r="G3647">
        <v>625212</v>
      </c>
      <c r="H3647">
        <v>13160</v>
      </c>
      <c r="I3647">
        <v>21</v>
      </c>
      <c r="J3647">
        <v>88</v>
      </c>
      <c r="K3647">
        <v>88</v>
      </c>
      <c r="L3647">
        <v>19.399999999999999</v>
      </c>
      <c r="M3647">
        <v>0.9377070907886017</v>
      </c>
      <c r="N3647">
        <v>5.1097999999999999</v>
      </c>
      <c r="O3647">
        <v>5.2103999999999999</v>
      </c>
      <c r="P3647">
        <v>0.96099999999999997</v>
      </c>
      <c r="Q3647">
        <v>0.93899999999999995</v>
      </c>
      <c r="R3647">
        <v>5.2131999999999996</v>
      </c>
      <c r="S3647">
        <v>9.8000000000000004E-2</v>
      </c>
      <c r="T3647">
        <v>9.4E-2</v>
      </c>
      <c r="U3647">
        <v>0.09</v>
      </c>
      <c r="V3647">
        <v>0.09</v>
      </c>
      <c r="W3647" t="s">
        <v>148</v>
      </c>
      <c r="X3647" t="s">
        <v>190</v>
      </c>
      <c r="Y3647" t="s">
        <v>89</v>
      </c>
      <c r="Z3647" t="s">
        <v>198</v>
      </c>
    </row>
    <row r="3648" spans="1:26" x14ac:dyDescent="0.25">
      <c r="A3648" s="147">
        <v>2119</v>
      </c>
      <c r="B3648" s="25">
        <v>42962</v>
      </c>
      <c r="C3648" t="s">
        <v>601</v>
      </c>
      <c r="D3648">
        <v>71.8</v>
      </c>
      <c r="E3648">
        <v>66</v>
      </c>
      <c r="F3648" t="s">
        <v>291</v>
      </c>
      <c r="G3648">
        <v>521333</v>
      </c>
      <c r="H3648">
        <v>13160</v>
      </c>
      <c r="I3648">
        <v>15.5</v>
      </c>
      <c r="J3648">
        <v>93.5</v>
      </c>
      <c r="K3648">
        <v>93.5</v>
      </c>
      <c r="L3648">
        <v>13.8</v>
      </c>
      <c r="M3648">
        <v>0.97384721266345486</v>
      </c>
      <c r="N3648">
        <v>2.8523000000000001</v>
      </c>
      <c r="O3648">
        <v>2.1465000000000001</v>
      </c>
      <c r="P3648">
        <v>1.7230000000000001</v>
      </c>
      <c r="Q3648">
        <v>1.2390000000000001</v>
      </c>
      <c r="R3648">
        <v>5.2131999999999996</v>
      </c>
      <c r="S3648">
        <v>0.315</v>
      </c>
      <c r="T3648">
        <v>0.30099999999999999</v>
      </c>
      <c r="U3648">
        <v>0.3</v>
      </c>
      <c r="V3648">
        <v>0.3</v>
      </c>
      <c r="W3648" t="s">
        <v>148</v>
      </c>
      <c r="X3648" t="s">
        <v>190</v>
      </c>
      <c r="Y3648" t="s">
        <v>89</v>
      </c>
      <c r="Z3648" t="s">
        <v>198</v>
      </c>
    </row>
    <row r="3649" spans="1:26" x14ac:dyDescent="0.25">
      <c r="A3649" s="147">
        <v>2118</v>
      </c>
      <c r="B3649" s="25">
        <v>42962</v>
      </c>
      <c r="C3649" t="s">
        <v>494</v>
      </c>
      <c r="D3649">
        <v>71.8</v>
      </c>
      <c r="E3649">
        <v>62</v>
      </c>
      <c r="F3649" t="s">
        <v>187</v>
      </c>
      <c r="G3649">
        <v>916148</v>
      </c>
      <c r="H3649">
        <v>13160</v>
      </c>
      <c r="I3649">
        <v>36</v>
      </c>
      <c r="J3649">
        <v>85</v>
      </c>
      <c r="K3649">
        <v>85</v>
      </c>
      <c r="L3649">
        <v>33.700000000000003</v>
      </c>
      <c r="M3649">
        <v>0.85653753026634394</v>
      </c>
      <c r="N3649">
        <v>5.1852</v>
      </c>
      <c r="O3649">
        <v>5.1054000000000004</v>
      </c>
      <c r="P3649">
        <v>0.32800000000000001</v>
      </c>
      <c r="Q3649">
        <v>0.32300000000000001</v>
      </c>
      <c r="R3649">
        <v>5.2131999999999996</v>
      </c>
      <c r="S3649">
        <v>3.3000000000000002E-2</v>
      </c>
      <c r="T3649">
        <v>3.3000000000000002E-2</v>
      </c>
      <c r="U3649">
        <v>2.8000000000000001E-2</v>
      </c>
      <c r="V3649">
        <v>2.8000000000000001E-2</v>
      </c>
      <c r="W3649" t="s">
        <v>148</v>
      </c>
      <c r="X3649" t="s">
        <v>190</v>
      </c>
      <c r="Y3649" t="s">
        <v>89</v>
      </c>
      <c r="Z3649" t="s">
        <v>207</v>
      </c>
    </row>
    <row r="3650" spans="1:26" x14ac:dyDescent="0.25">
      <c r="A3650" s="147">
        <v>2117</v>
      </c>
      <c r="B3650" s="25">
        <v>42962</v>
      </c>
      <c r="C3650" t="s">
        <v>394</v>
      </c>
      <c r="D3650">
        <v>71.8</v>
      </c>
      <c r="E3650">
        <v>62</v>
      </c>
      <c r="F3650" t="s">
        <v>187</v>
      </c>
      <c r="G3650">
        <v>916148</v>
      </c>
      <c r="H3650">
        <v>13160</v>
      </c>
      <c r="I3650">
        <v>35.9</v>
      </c>
      <c r="J3650">
        <v>85</v>
      </c>
      <c r="K3650">
        <v>85</v>
      </c>
      <c r="L3650">
        <v>33.700000000000003</v>
      </c>
      <c r="M3650">
        <v>0.85653753026634394</v>
      </c>
      <c r="N3650">
        <v>5.2</v>
      </c>
      <c r="O3650">
        <v>5.2760999999999996</v>
      </c>
      <c r="P3650">
        <v>0.249</v>
      </c>
      <c r="Q3650">
        <v>0.29299999999999998</v>
      </c>
      <c r="R3650">
        <v>5.2131999999999996</v>
      </c>
      <c r="S3650">
        <v>2.5000000000000001E-2</v>
      </c>
      <c r="T3650">
        <v>2.9000000000000001E-2</v>
      </c>
      <c r="U3650">
        <v>2.3E-2</v>
      </c>
      <c r="V3650">
        <v>2.3E-2</v>
      </c>
      <c r="W3650" t="s">
        <v>148</v>
      </c>
      <c r="X3650" t="s">
        <v>190</v>
      </c>
      <c r="Y3650" t="s">
        <v>89</v>
      </c>
      <c r="Z3650" t="s">
        <v>207</v>
      </c>
    </row>
    <row r="3651" spans="1:26" x14ac:dyDescent="0.25">
      <c r="A3651" s="147">
        <v>2116</v>
      </c>
      <c r="B3651" s="25">
        <v>42962</v>
      </c>
      <c r="C3651" t="s">
        <v>230</v>
      </c>
      <c r="D3651">
        <v>71.8</v>
      </c>
      <c r="E3651">
        <v>62</v>
      </c>
      <c r="F3651" t="s">
        <v>187</v>
      </c>
      <c r="G3651">
        <v>916148</v>
      </c>
      <c r="H3651">
        <v>13160</v>
      </c>
      <c r="I3651">
        <v>35.700000000000003</v>
      </c>
      <c r="J3651">
        <v>84</v>
      </c>
      <c r="K3651">
        <v>84</v>
      </c>
      <c r="L3651">
        <v>33.5</v>
      </c>
      <c r="M3651">
        <v>0.85757575757575755</v>
      </c>
      <c r="N3651">
        <v>5.1326000000000001</v>
      </c>
      <c r="O3651">
        <v>5.0452000000000004</v>
      </c>
      <c r="P3651">
        <v>0.51200000000000001</v>
      </c>
      <c r="Q3651">
        <v>0.48388705593493447</v>
      </c>
      <c r="R3651">
        <v>5.2131999999999996</v>
      </c>
      <c r="S3651">
        <v>5.1999999999999998E-2</v>
      </c>
      <c r="T3651">
        <v>0.05</v>
      </c>
      <c r="U3651">
        <v>4.3999999999999997E-2</v>
      </c>
      <c r="V3651">
        <v>4.3999999999999997E-2</v>
      </c>
      <c r="W3651" t="s">
        <v>148</v>
      </c>
      <c r="X3651" t="s">
        <v>190</v>
      </c>
      <c r="Y3651" t="s">
        <v>89</v>
      </c>
      <c r="Z3651" t="s">
        <v>207</v>
      </c>
    </row>
    <row r="3652" spans="1:26" x14ac:dyDescent="0.25">
      <c r="A3652" s="147">
        <v>2115</v>
      </c>
      <c r="B3652" s="25">
        <v>42962</v>
      </c>
      <c r="C3652" t="s">
        <v>459</v>
      </c>
      <c r="D3652">
        <v>71.8</v>
      </c>
      <c r="E3652">
        <v>62</v>
      </c>
      <c r="F3652" t="s">
        <v>193</v>
      </c>
      <c r="G3652">
        <v>625212</v>
      </c>
      <c r="H3652">
        <v>13160</v>
      </c>
      <c r="I3652">
        <v>22.1</v>
      </c>
      <c r="J3652">
        <v>89</v>
      </c>
      <c r="K3652">
        <v>89</v>
      </c>
      <c r="L3652">
        <v>20.399999999999999</v>
      </c>
      <c r="M3652">
        <v>0.93153390388413426</v>
      </c>
      <c r="N3652">
        <v>5.1146000000000003</v>
      </c>
      <c r="O3652">
        <v>5.2470999999999997</v>
      </c>
      <c r="P3652">
        <v>0.88300000000000001</v>
      </c>
      <c r="Q3652">
        <v>0.82499999999999996</v>
      </c>
      <c r="R3652">
        <v>5.2131999999999996</v>
      </c>
      <c r="S3652">
        <v>0.09</v>
      </c>
      <c r="T3652">
        <v>8.2000000000000003E-2</v>
      </c>
      <c r="U3652">
        <v>0.08</v>
      </c>
      <c r="V3652">
        <v>0.08</v>
      </c>
      <c r="W3652" t="s">
        <v>148</v>
      </c>
      <c r="X3652" t="s">
        <v>190</v>
      </c>
      <c r="Y3652" t="s">
        <v>89</v>
      </c>
      <c r="Z3652" t="s">
        <v>198</v>
      </c>
    </row>
    <row r="3653" spans="1:26" x14ac:dyDescent="0.25">
      <c r="A3653" s="147">
        <v>2114</v>
      </c>
      <c r="B3653" s="25">
        <v>42962</v>
      </c>
      <c r="C3653" t="s">
        <v>600</v>
      </c>
      <c r="D3653">
        <v>71.8</v>
      </c>
      <c r="E3653">
        <v>62</v>
      </c>
      <c r="F3653" t="s">
        <v>187</v>
      </c>
      <c r="G3653">
        <v>916148</v>
      </c>
      <c r="H3653">
        <v>13160</v>
      </c>
      <c r="I3653">
        <v>35.9</v>
      </c>
      <c r="J3653">
        <v>85</v>
      </c>
      <c r="K3653">
        <v>85</v>
      </c>
      <c r="L3653">
        <v>33.700000000000003</v>
      </c>
      <c r="M3653">
        <v>0.85653753026634394</v>
      </c>
      <c r="N3653">
        <v>5.0824999999999996</v>
      </c>
      <c r="O3653">
        <v>5.1647999999999996</v>
      </c>
      <c r="P3653">
        <v>0.4</v>
      </c>
      <c r="Q3653">
        <v>0.36699999999999999</v>
      </c>
      <c r="R3653">
        <v>5.2131999999999996</v>
      </c>
      <c r="S3653">
        <v>4.1000000000000002E-2</v>
      </c>
      <c r="T3653">
        <v>3.6999999999999998E-2</v>
      </c>
      <c r="U3653">
        <v>3.3000000000000002E-2</v>
      </c>
      <c r="V3653">
        <v>3.3000000000000002E-2</v>
      </c>
      <c r="W3653" t="s">
        <v>148</v>
      </c>
      <c r="X3653" t="s">
        <v>190</v>
      </c>
      <c r="Y3653" t="s">
        <v>89</v>
      </c>
      <c r="Z3653" t="s">
        <v>207</v>
      </c>
    </row>
    <row r="3654" spans="1:26" x14ac:dyDescent="0.25">
      <c r="A3654" s="147">
        <v>2113</v>
      </c>
      <c r="B3654" s="25">
        <v>42962</v>
      </c>
      <c r="C3654" t="s">
        <v>210</v>
      </c>
      <c r="D3654">
        <v>71.8</v>
      </c>
      <c r="E3654">
        <v>62</v>
      </c>
      <c r="F3654" t="s">
        <v>187</v>
      </c>
      <c r="G3654">
        <v>916148</v>
      </c>
      <c r="H3654">
        <v>13160</v>
      </c>
      <c r="I3654">
        <v>35.799999999999997</v>
      </c>
      <c r="J3654">
        <v>85</v>
      </c>
      <c r="K3654">
        <v>85</v>
      </c>
      <c r="L3654">
        <v>33.6</v>
      </c>
      <c r="M3654">
        <v>0.85705632949727439</v>
      </c>
      <c r="N3654">
        <v>5.1862000000000004</v>
      </c>
      <c r="O3654">
        <v>5.2415000000000003</v>
      </c>
      <c r="P3654">
        <v>0.35799999999999998</v>
      </c>
      <c r="Q3654">
        <v>0.36199999999999999</v>
      </c>
      <c r="R3654">
        <v>5.2131999999999996</v>
      </c>
      <c r="S3654">
        <v>3.5999999999999997E-2</v>
      </c>
      <c r="T3654">
        <v>3.5999999999999997E-2</v>
      </c>
      <c r="U3654">
        <v>3.1E-2</v>
      </c>
      <c r="V3654">
        <v>3.1E-2</v>
      </c>
      <c r="W3654" t="s">
        <v>148</v>
      </c>
      <c r="X3654" t="s">
        <v>190</v>
      </c>
      <c r="Y3654" t="s">
        <v>89</v>
      </c>
      <c r="Z3654" t="s">
        <v>207</v>
      </c>
    </row>
    <row r="3655" spans="1:26" x14ac:dyDescent="0.25">
      <c r="A3655" s="147">
        <v>2112</v>
      </c>
      <c r="B3655" s="25">
        <v>42962</v>
      </c>
      <c r="C3655" t="s">
        <v>249</v>
      </c>
      <c r="D3655">
        <v>71.8</v>
      </c>
      <c r="E3655">
        <v>62</v>
      </c>
      <c r="F3655" t="s">
        <v>187</v>
      </c>
      <c r="G3655">
        <v>916148</v>
      </c>
      <c r="H3655">
        <v>13160</v>
      </c>
      <c r="I3655">
        <v>35.700000000000003</v>
      </c>
      <c r="J3655">
        <v>83.5</v>
      </c>
      <c r="K3655">
        <v>83.5</v>
      </c>
      <c r="L3655">
        <v>33.6</v>
      </c>
      <c r="M3655">
        <v>0.85705632949727439</v>
      </c>
      <c r="N3655">
        <v>5.1524000000000001</v>
      </c>
      <c r="O3655">
        <v>5.1067999999999998</v>
      </c>
      <c r="P3655">
        <v>0.41499999999999998</v>
      </c>
      <c r="Q3655">
        <v>0.40200000000000002</v>
      </c>
      <c r="R3655">
        <v>5.2131999999999996</v>
      </c>
      <c r="S3655">
        <v>4.2000000000000003E-2</v>
      </c>
      <c r="T3655">
        <v>4.1000000000000002E-2</v>
      </c>
      <c r="U3655">
        <v>3.5999999999999997E-2</v>
      </c>
      <c r="V3655">
        <v>3.5999999999999997E-2</v>
      </c>
      <c r="W3655" t="s">
        <v>148</v>
      </c>
      <c r="X3655" t="s">
        <v>190</v>
      </c>
      <c r="Y3655" t="s">
        <v>89</v>
      </c>
      <c r="Z3655" t="s">
        <v>207</v>
      </c>
    </row>
    <row r="3656" spans="1:26" x14ac:dyDescent="0.25">
      <c r="A3656" s="147">
        <v>2111</v>
      </c>
      <c r="B3656" s="25">
        <v>42962</v>
      </c>
      <c r="C3656" t="s">
        <v>599</v>
      </c>
      <c r="D3656">
        <v>71.8</v>
      </c>
      <c r="E3656">
        <v>62</v>
      </c>
      <c r="F3656" t="s">
        <v>291</v>
      </c>
      <c r="G3656">
        <v>521333</v>
      </c>
      <c r="H3656">
        <v>13160</v>
      </c>
      <c r="I3656">
        <v>15.5</v>
      </c>
      <c r="J3656">
        <v>93.5</v>
      </c>
      <c r="K3656">
        <v>93.5</v>
      </c>
      <c r="L3656">
        <v>13.8</v>
      </c>
      <c r="M3656">
        <v>0.97384721266345486</v>
      </c>
      <c r="N3656">
        <v>2.2732999999999999</v>
      </c>
      <c r="O3656">
        <v>2.8113999999999999</v>
      </c>
      <c r="P3656">
        <v>1.3420000000000001</v>
      </c>
      <c r="Q3656">
        <v>1.639</v>
      </c>
      <c r="R3656">
        <v>5.2131999999999996</v>
      </c>
      <c r="S3656">
        <v>0.308</v>
      </c>
      <c r="T3656">
        <v>0.30399999999999999</v>
      </c>
      <c r="U3656">
        <v>0.29799999999999999</v>
      </c>
      <c r="V3656">
        <v>0.29799999999999999</v>
      </c>
      <c r="W3656" t="s">
        <v>148</v>
      </c>
      <c r="X3656" t="s">
        <v>190</v>
      </c>
      <c r="Y3656" t="s">
        <v>89</v>
      </c>
      <c r="Z3656" t="s">
        <v>198</v>
      </c>
    </row>
    <row r="3657" spans="1:26" x14ac:dyDescent="0.25">
      <c r="A3657" s="147">
        <v>2110</v>
      </c>
      <c r="B3657" s="25">
        <v>42962</v>
      </c>
      <c r="C3657" t="s">
        <v>598</v>
      </c>
      <c r="D3657">
        <v>71.8</v>
      </c>
      <c r="E3657">
        <v>62</v>
      </c>
      <c r="F3657" t="s">
        <v>291</v>
      </c>
      <c r="G3657">
        <v>521333</v>
      </c>
      <c r="H3657">
        <v>13160</v>
      </c>
      <c r="I3657">
        <v>15.5</v>
      </c>
      <c r="J3657">
        <v>93.5</v>
      </c>
      <c r="K3657">
        <v>93.5</v>
      </c>
      <c r="L3657">
        <v>13.8</v>
      </c>
      <c r="M3657">
        <v>0.97384721266345486</v>
      </c>
      <c r="N3657">
        <v>3.0916000000000001</v>
      </c>
      <c r="O3657">
        <v>2.5482999999999998</v>
      </c>
      <c r="P3657">
        <v>1.8919999999999999</v>
      </c>
      <c r="Q3657">
        <v>1.52</v>
      </c>
      <c r="R3657">
        <v>5.2131999999999996</v>
      </c>
      <c r="S3657">
        <v>0.31900000000000001</v>
      </c>
      <c r="T3657">
        <v>0.311</v>
      </c>
      <c r="U3657">
        <v>0.307</v>
      </c>
      <c r="V3657">
        <v>0.307</v>
      </c>
      <c r="W3657" t="s">
        <v>148</v>
      </c>
      <c r="X3657" t="s">
        <v>190</v>
      </c>
      <c r="Y3657" t="s">
        <v>89</v>
      </c>
      <c r="Z3657" t="s">
        <v>198</v>
      </c>
    </row>
    <row r="3658" spans="1:26" x14ac:dyDescent="0.25">
      <c r="A3658" s="147">
        <v>2109</v>
      </c>
      <c r="B3658" s="25">
        <v>42961</v>
      </c>
      <c r="C3658" t="s">
        <v>597</v>
      </c>
      <c r="D3658">
        <v>67</v>
      </c>
      <c r="E3658">
        <v>65</v>
      </c>
      <c r="F3658" t="s">
        <v>194</v>
      </c>
      <c r="G3658">
        <v>916148</v>
      </c>
      <c r="H3658">
        <v>13160</v>
      </c>
      <c r="I3658">
        <v>33.6</v>
      </c>
      <c r="J3658">
        <v>82</v>
      </c>
      <c r="K3658">
        <v>82</v>
      </c>
      <c r="L3658">
        <v>31.7</v>
      </c>
      <c r="M3658">
        <v>0.86703431372549022</v>
      </c>
      <c r="N3658">
        <v>5.0037000000000003</v>
      </c>
      <c r="O3658">
        <v>5.1520000000000001</v>
      </c>
      <c r="P3658">
        <v>0.33</v>
      </c>
      <c r="Q3658">
        <v>0.29599999999999999</v>
      </c>
      <c r="R3658">
        <v>5.2561</v>
      </c>
      <c r="S3658">
        <v>3.5000000000000003E-2</v>
      </c>
      <c r="T3658">
        <v>0.03</v>
      </c>
      <c r="U3658">
        <v>2.8000000000000001E-2</v>
      </c>
      <c r="V3658">
        <v>2.8000000000000001E-2</v>
      </c>
      <c r="W3658" t="s">
        <v>148</v>
      </c>
      <c r="X3658" t="s">
        <v>192</v>
      </c>
      <c r="Y3658" t="s">
        <v>89</v>
      </c>
      <c r="Z3658" t="s">
        <v>207</v>
      </c>
    </row>
    <row r="3659" spans="1:26" x14ac:dyDescent="0.25">
      <c r="A3659" s="147">
        <v>2108</v>
      </c>
      <c r="B3659" s="25">
        <v>42961</v>
      </c>
      <c r="C3659" t="s">
        <v>596</v>
      </c>
      <c r="D3659">
        <v>73.5</v>
      </c>
      <c r="E3659">
        <v>41</v>
      </c>
      <c r="F3659" t="s">
        <v>194</v>
      </c>
      <c r="G3659">
        <v>916148</v>
      </c>
      <c r="H3659">
        <v>13160</v>
      </c>
      <c r="I3659">
        <v>33.6</v>
      </c>
      <c r="J3659">
        <v>85</v>
      </c>
      <c r="K3659">
        <v>85</v>
      </c>
      <c r="L3659">
        <v>31.4</v>
      </c>
      <c r="M3659">
        <v>0.86863106200122775</v>
      </c>
      <c r="N3659">
        <v>5.2911999999999999</v>
      </c>
      <c r="O3659">
        <v>5.1113</v>
      </c>
      <c r="P3659">
        <v>0.20100000000000001</v>
      </c>
      <c r="Q3659">
        <v>0.185</v>
      </c>
      <c r="R3659">
        <v>5.2561</v>
      </c>
      <c r="S3659">
        <v>0.02</v>
      </c>
      <c r="T3659">
        <v>1.9E-2</v>
      </c>
      <c r="U3659">
        <v>1.7000000000000001E-2</v>
      </c>
      <c r="V3659">
        <v>1.7000000000000001E-2</v>
      </c>
      <c r="W3659" t="s">
        <v>148</v>
      </c>
      <c r="X3659" t="s">
        <v>190</v>
      </c>
      <c r="Y3659" t="s">
        <v>89</v>
      </c>
      <c r="Z3659" t="s">
        <v>207</v>
      </c>
    </row>
    <row r="3660" spans="1:26" x14ac:dyDescent="0.25">
      <c r="A3660" s="147">
        <v>2107</v>
      </c>
      <c r="B3660" s="25">
        <v>42961</v>
      </c>
      <c r="C3660" t="s">
        <v>595</v>
      </c>
      <c r="D3660">
        <v>73.5</v>
      </c>
      <c r="E3660">
        <v>41</v>
      </c>
      <c r="F3660" t="s">
        <v>194</v>
      </c>
      <c r="G3660">
        <v>916148</v>
      </c>
      <c r="H3660">
        <v>13160</v>
      </c>
      <c r="I3660">
        <v>33.799999999999997</v>
      </c>
      <c r="J3660">
        <v>84.5</v>
      </c>
      <c r="K3660">
        <v>84.5</v>
      </c>
      <c r="L3660">
        <v>31.7</v>
      </c>
      <c r="M3660">
        <v>0.86703431372549022</v>
      </c>
      <c r="N3660">
        <v>5.2302</v>
      </c>
      <c r="O3660">
        <v>5.1428000000000003</v>
      </c>
      <c r="P3660">
        <v>0.17899999999999999</v>
      </c>
      <c r="Q3660">
        <v>0.17599999999999999</v>
      </c>
      <c r="R3660">
        <v>5.2561</v>
      </c>
      <c r="S3660">
        <v>1.7999999999999999E-2</v>
      </c>
      <c r="T3660">
        <v>1.7999999999999999E-2</v>
      </c>
      <c r="U3660">
        <v>1.6E-2</v>
      </c>
      <c r="V3660">
        <v>1.6E-2</v>
      </c>
      <c r="W3660" t="s">
        <v>148</v>
      </c>
      <c r="X3660" t="s">
        <v>190</v>
      </c>
      <c r="Y3660" t="s">
        <v>89</v>
      </c>
      <c r="Z3660" t="s">
        <v>207</v>
      </c>
    </row>
    <row r="3661" spans="1:26" x14ac:dyDescent="0.25">
      <c r="A3661" s="147">
        <v>2106</v>
      </c>
      <c r="B3661" s="25">
        <v>42961</v>
      </c>
      <c r="C3661" t="s">
        <v>593</v>
      </c>
      <c r="D3661">
        <v>71.8</v>
      </c>
      <c r="E3661">
        <v>66</v>
      </c>
      <c r="F3661" t="s">
        <v>291</v>
      </c>
      <c r="G3661">
        <v>521333</v>
      </c>
      <c r="H3661">
        <v>13160</v>
      </c>
      <c r="I3661">
        <v>15.5</v>
      </c>
      <c r="J3661">
        <v>94</v>
      </c>
      <c r="K3661">
        <v>94</v>
      </c>
      <c r="L3661">
        <v>13.8</v>
      </c>
      <c r="M3661">
        <v>0.97384721266345486</v>
      </c>
      <c r="N3661">
        <v>2.2715999999999998</v>
      </c>
      <c r="O3661">
        <v>2.681</v>
      </c>
      <c r="P3661">
        <v>1.5429999999999999</v>
      </c>
      <c r="Q3661">
        <v>1.7849999999999999</v>
      </c>
      <c r="R3661">
        <v>5.2561</v>
      </c>
      <c r="S3661">
        <v>0.35699999999999998</v>
      </c>
      <c r="T3661">
        <v>0.35</v>
      </c>
      <c r="U3661">
        <v>0.34399999999999997</v>
      </c>
      <c r="V3661">
        <v>0.34399999999999997</v>
      </c>
      <c r="W3661" t="s">
        <v>148</v>
      </c>
      <c r="X3661" t="s">
        <v>190</v>
      </c>
      <c r="Y3661" t="s">
        <v>89</v>
      </c>
      <c r="Z3661" t="s">
        <v>198</v>
      </c>
    </row>
    <row r="3662" spans="1:26" x14ac:dyDescent="0.25">
      <c r="A3662" s="147">
        <v>2105</v>
      </c>
      <c r="B3662" s="25">
        <v>42961</v>
      </c>
      <c r="C3662" t="s">
        <v>592</v>
      </c>
      <c r="D3662">
        <v>71.8</v>
      </c>
      <c r="E3662">
        <v>66</v>
      </c>
      <c r="F3662" t="s">
        <v>291</v>
      </c>
      <c r="G3662">
        <v>521333</v>
      </c>
      <c r="H3662">
        <v>13160</v>
      </c>
      <c r="I3662">
        <v>15.5</v>
      </c>
      <c r="J3662">
        <v>94</v>
      </c>
      <c r="K3662">
        <v>94</v>
      </c>
      <c r="L3662">
        <v>13.8</v>
      </c>
      <c r="M3662">
        <v>0.97384721266345486</v>
      </c>
      <c r="N3662">
        <v>2.8932000000000002</v>
      </c>
      <c r="O3662">
        <v>3.1436000000000002</v>
      </c>
      <c r="P3662">
        <v>1.91</v>
      </c>
      <c r="Q3662">
        <v>2.0529999999999999</v>
      </c>
      <c r="R3662">
        <v>5.2561</v>
      </c>
      <c r="S3662">
        <v>0.34699999999999998</v>
      </c>
      <c r="T3662">
        <v>0.34300000000000003</v>
      </c>
      <c r="U3662">
        <v>0.33600000000000002</v>
      </c>
      <c r="V3662">
        <v>0.33600000000000002</v>
      </c>
      <c r="W3662" t="s">
        <v>148</v>
      </c>
      <c r="X3662" t="s">
        <v>190</v>
      </c>
      <c r="Y3662" t="s">
        <v>89</v>
      </c>
      <c r="Z3662" t="s">
        <v>198</v>
      </c>
    </row>
    <row r="3663" spans="1:26" x14ac:dyDescent="0.25">
      <c r="A3663" s="147">
        <v>2104</v>
      </c>
      <c r="B3663" s="25">
        <v>42961</v>
      </c>
      <c r="C3663" t="s">
        <v>591</v>
      </c>
      <c r="D3663">
        <v>71.8</v>
      </c>
      <c r="E3663">
        <v>66</v>
      </c>
      <c r="F3663" t="s">
        <v>193</v>
      </c>
      <c r="G3663">
        <v>625212</v>
      </c>
      <c r="H3663">
        <v>13160</v>
      </c>
      <c r="I3663">
        <v>21.2</v>
      </c>
      <c r="J3663">
        <v>87</v>
      </c>
      <c r="K3663">
        <v>87</v>
      </c>
      <c r="L3663">
        <v>19.600000000000001</v>
      </c>
      <c r="M3663">
        <v>0.93646591661151557</v>
      </c>
      <c r="N3663">
        <v>5.2801999999999998</v>
      </c>
      <c r="O3663">
        <v>5.1143999999999998</v>
      </c>
      <c r="P3663">
        <v>0.95399999999999996</v>
      </c>
      <c r="Q3663">
        <v>0.92400000000000004</v>
      </c>
      <c r="R3663">
        <v>5.2561</v>
      </c>
      <c r="S3663">
        <v>9.5000000000000001E-2</v>
      </c>
      <c r="T3663">
        <v>9.5000000000000001E-2</v>
      </c>
      <c r="U3663">
        <v>8.8999999999999996E-2</v>
      </c>
      <c r="V3663">
        <v>8.8999999999999996E-2</v>
      </c>
      <c r="W3663" t="s">
        <v>148</v>
      </c>
      <c r="X3663" t="s">
        <v>190</v>
      </c>
      <c r="Y3663" t="s">
        <v>89</v>
      </c>
      <c r="Z3663" t="s">
        <v>198</v>
      </c>
    </row>
    <row r="3664" spans="1:26" x14ac:dyDescent="0.25">
      <c r="A3664" s="147">
        <v>2103</v>
      </c>
      <c r="B3664" s="25">
        <v>42961</v>
      </c>
      <c r="C3664" t="s">
        <v>262</v>
      </c>
      <c r="D3664">
        <v>71.8</v>
      </c>
      <c r="E3664">
        <v>66</v>
      </c>
      <c r="F3664" t="s">
        <v>187</v>
      </c>
      <c r="G3664">
        <v>916148</v>
      </c>
      <c r="H3664">
        <v>13160</v>
      </c>
      <c r="I3664">
        <v>35.5</v>
      </c>
      <c r="J3664">
        <v>82</v>
      </c>
      <c r="K3664">
        <v>82</v>
      </c>
      <c r="L3664">
        <v>33.5</v>
      </c>
      <c r="M3664">
        <v>0.85757575757575755</v>
      </c>
      <c r="N3664">
        <v>5.1653000000000002</v>
      </c>
      <c r="O3664">
        <v>5.0792000000000002</v>
      </c>
      <c r="P3664">
        <v>0.36199999999999999</v>
      </c>
      <c r="Q3664">
        <v>0.33800000000000002</v>
      </c>
      <c r="R3664">
        <v>5.2561</v>
      </c>
      <c r="S3664">
        <v>3.6999999999999998E-2</v>
      </c>
      <c r="T3664">
        <v>3.5000000000000003E-2</v>
      </c>
      <c r="U3664">
        <v>3.1E-2</v>
      </c>
      <c r="V3664">
        <v>3.1E-2</v>
      </c>
      <c r="W3664" t="s">
        <v>148</v>
      </c>
      <c r="X3664" t="s">
        <v>190</v>
      </c>
      <c r="Y3664" t="s">
        <v>89</v>
      </c>
      <c r="Z3664" t="s">
        <v>207</v>
      </c>
    </row>
    <row r="3665" spans="1:26" x14ac:dyDescent="0.25">
      <c r="A3665" s="147">
        <v>2102</v>
      </c>
      <c r="B3665" s="25">
        <v>42961</v>
      </c>
      <c r="C3665" t="s">
        <v>283</v>
      </c>
      <c r="D3665">
        <v>71.8</v>
      </c>
      <c r="E3665">
        <v>66</v>
      </c>
      <c r="F3665" t="s">
        <v>193</v>
      </c>
      <c r="G3665">
        <v>625212</v>
      </c>
      <c r="H3665">
        <v>13160</v>
      </c>
      <c r="I3665">
        <v>21.1</v>
      </c>
      <c r="J3665">
        <v>87</v>
      </c>
      <c r="K3665">
        <v>87</v>
      </c>
      <c r="L3665">
        <v>19.5</v>
      </c>
      <c r="M3665">
        <v>0.9370860927152318</v>
      </c>
      <c r="N3665">
        <v>5.2301000000000002</v>
      </c>
      <c r="O3665">
        <v>5.1727999999999996</v>
      </c>
      <c r="P3665">
        <v>0.80600000000000005</v>
      </c>
      <c r="Q3665">
        <v>0.78700000000000003</v>
      </c>
      <c r="R3665">
        <v>5.2561</v>
      </c>
      <c r="S3665">
        <v>8.1000000000000003E-2</v>
      </c>
      <c r="T3665">
        <v>0.08</v>
      </c>
      <c r="U3665">
        <v>7.4999999999999997E-2</v>
      </c>
      <c r="V3665">
        <v>7.4999999999999997E-2</v>
      </c>
      <c r="W3665" t="s">
        <v>148</v>
      </c>
      <c r="X3665" t="s">
        <v>190</v>
      </c>
      <c r="Y3665" t="s">
        <v>89</v>
      </c>
      <c r="Z3665" t="s">
        <v>198</v>
      </c>
    </row>
    <row r="3666" spans="1:26" x14ac:dyDescent="0.25">
      <c r="A3666" s="147">
        <v>2101</v>
      </c>
      <c r="B3666" s="25">
        <v>42961</v>
      </c>
      <c r="C3666" t="s">
        <v>590</v>
      </c>
      <c r="D3666">
        <v>71.8</v>
      </c>
      <c r="E3666">
        <v>66</v>
      </c>
      <c r="F3666" t="s">
        <v>193</v>
      </c>
      <c r="G3666">
        <v>625212</v>
      </c>
      <c r="H3666">
        <v>13160</v>
      </c>
      <c r="I3666">
        <v>21.1</v>
      </c>
      <c r="J3666">
        <v>87</v>
      </c>
      <c r="K3666">
        <v>87</v>
      </c>
      <c r="L3666">
        <v>19.5</v>
      </c>
      <c r="M3666">
        <v>0.9370860927152318</v>
      </c>
      <c r="N3666">
        <v>5.0397999999999996</v>
      </c>
      <c r="O3666">
        <v>5.1654</v>
      </c>
      <c r="P3666">
        <v>0.72899999999999998</v>
      </c>
      <c r="Q3666">
        <v>0.80300000000000005</v>
      </c>
      <c r="R3666">
        <v>5.2561</v>
      </c>
      <c r="S3666">
        <v>7.5999999999999998E-2</v>
      </c>
      <c r="T3666">
        <v>8.2000000000000003E-2</v>
      </c>
      <c r="U3666">
        <v>7.3999999999999996E-2</v>
      </c>
      <c r="V3666">
        <v>7.3999999999999996E-2</v>
      </c>
      <c r="W3666" t="s">
        <v>148</v>
      </c>
      <c r="X3666" t="s">
        <v>190</v>
      </c>
      <c r="Y3666" t="s">
        <v>89</v>
      </c>
      <c r="Z3666" t="s">
        <v>198</v>
      </c>
    </row>
    <row r="3667" spans="1:26" x14ac:dyDescent="0.25">
      <c r="A3667" s="147">
        <v>2100</v>
      </c>
      <c r="B3667" s="25">
        <v>42961</v>
      </c>
      <c r="C3667" t="s">
        <v>589</v>
      </c>
      <c r="D3667">
        <v>71.8</v>
      </c>
      <c r="E3667">
        <v>66</v>
      </c>
      <c r="F3667" t="s">
        <v>193</v>
      </c>
      <c r="G3667">
        <v>625212</v>
      </c>
      <c r="H3667">
        <v>13160</v>
      </c>
      <c r="I3667">
        <v>21.3</v>
      </c>
      <c r="J3667">
        <v>90</v>
      </c>
      <c r="K3667">
        <v>90</v>
      </c>
      <c r="L3667">
        <v>19.600000000000001</v>
      </c>
      <c r="M3667">
        <v>0.93646591661151557</v>
      </c>
      <c r="N3667">
        <v>5.0735999999999999</v>
      </c>
      <c r="O3667">
        <v>5.1428000000000003</v>
      </c>
      <c r="P3667">
        <v>0.79200000000000004</v>
      </c>
      <c r="Q3667">
        <v>0.86099999999999999</v>
      </c>
      <c r="R3667">
        <v>5.2561</v>
      </c>
      <c r="S3667">
        <v>8.2000000000000003E-2</v>
      </c>
      <c r="T3667">
        <v>8.7999999999999995E-2</v>
      </c>
      <c r="U3667">
        <v>0.08</v>
      </c>
      <c r="V3667">
        <v>0.08</v>
      </c>
      <c r="W3667" t="s">
        <v>148</v>
      </c>
      <c r="X3667" t="s">
        <v>190</v>
      </c>
      <c r="Y3667" t="s">
        <v>89</v>
      </c>
      <c r="Z3667" t="s">
        <v>198</v>
      </c>
    </row>
    <row r="3668" spans="1:26" x14ac:dyDescent="0.25">
      <c r="A3668" s="147">
        <v>2099</v>
      </c>
      <c r="B3668" s="25">
        <v>42961</v>
      </c>
      <c r="C3668" t="s">
        <v>588</v>
      </c>
      <c r="D3668">
        <v>71.8</v>
      </c>
      <c r="E3668">
        <v>66</v>
      </c>
      <c r="F3668" t="s">
        <v>193</v>
      </c>
      <c r="G3668">
        <v>625212</v>
      </c>
      <c r="H3668">
        <v>13160</v>
      </c>
      <c r="I3668">
        <v>21.4</v>
      </c>
      <c r="J3668">
        <v>90</v>
      </c>
      <c r="K3668">
        <v>90</v>
      </c>
      <c r="L3668">
        <v>19.7</v>
      </c>
      <c r="M3668">
        <v>0.93584656084656093</v>
      </c>
      <c r="N3668">
        <v>5.1163999999999996</v>
      </c>
      <c r="O3668">
        <v>5.1816000000000004</v>
      </c>
      <c r="P3668">
        <v>0.92500000000000004</v>
      </c>
      <c r="Q3668">
        <v>0.95625121287646742</v>
      </c>
      <c r="R3668">
        <v>5.2561</v>
      </c>
      <c r="S3668">
        <v>9.5000000000000001E-2</v>
      </c>
      <c r="T3668">
        <v>9.7000000000000003E-2</v>
      </c>
      <c r="U3668">
        <v>0.09</v>
      </c>
      <c r="V3668">
        <v>0.09</v>
      </c>
      <c r="W3668" t="s">
        <v>148</v>
      </c>
      <c r="X3668" t="s">
        <v>190</v>
      </c>
      <c r="Y3668" t="s">
        <v>89</v>
      </c>
      <c r="Z3668" t="s">
        <v>198</v>
      </c>
    </row>
    <row r="3669" spans="1:26" x14ac:dyDescent="0.25">
      <c r="A3669" s="147">
        <v>2098</v>
      </c>
      <c r="B3669" s="25">
        <v>42961</v>
      </c>
      <c r="C3669" t="s">
        <v>350</v>
      </c>
      <c r="D3669">
        <v>71.8</v>
      </c>
      <c r="E3669">
        <v>66</v>
      </c>
      <c r="F3669" t="s">
        <v>193</v>
      </c>
      <c r="G3669">
        <v>625212</v>
      </c>
      <c r="H3669">
        <v>13160</v>
      </c>
      <c r="I3669">
        <v>21.1</v>
      </c>
      <c r="J3669">
        <v>87.5</v>
      </c>
      <c r="K3669">
        <v>87.5</v>
      </c>
      <c r="L3669">
        <v>19.5</v>
      </c>
      <c r="M3669">
        <v>0.9370860927152318</v>
      </c>
      <c r="N3669">
        <v>5.1167999999999996</v>
      </c>
      <c r="O3669">
        <v>5.2416999999999998</v>
      </c>
      <c r="P3669">
        <v>0.81799999999999995</v>
      </c>
      <c r="Q3669">
        <v>0.77800000000000002</v>
      </c>
      <c r="R3669">
        <v>5.2561</v>
      </c>
      <c r="S3669">
        <v>8.4000000000000005E-2</v>
      </c>
      <c r="T3669">
        <v>7.8E-2</v>
      </c>
      <c r="U3669">
        <v>7.5999999999999998E-2</v>
      </c>
      <c r="V3669">
        <v>7.5999999999999998E-2</v>
      </c>
      <c r="W3669" t="s">
        <v>148</v>
      </c>
      <c r="X3669" t="s">
        <v>190</v>
      </c>
      <c r="Y3669" t="s">
        <v>89</v>
      </c>
      <c r="Z3669" t="s">
        <v>198</v>
      </c>
    </row>
    <row r="3670" spans="1:26" x14ac:dyDescent="0.25">
      <c r="A3670" s="147">
        <v>2097</v>
      </c>
      <c r="B3670" s="25">
        <v>42961</v>
      </c>
      <c r="C3670" t="s">
        <v>587</v>
      </c>
      <c r="D3670">
        <v>71.8</v>
      </c>
      <c r="E3670">
        <v>66</v>
      </c>
      <c r="F3670" t="s">
        <v>187</v>
      </c>
      <c r="G3670">
        <v>916148</v>
      </c>
      <c r="H3670">
        <v>13160</v>
      </c>
      <c r="I3670">
        <v>35.4</v>
      </c>
      <c r="J3670">
        <v>82</v>
      </c>
      <c r="K3670">
        <v>82</v>
      </c>
      <c r="L3670">
        <v>33.4</v>
      </c>
      <c r="M3670">
        <v>0.85809581564584592</v>
      </c>
      <c r="N3670">
        <v>5.0834000000000001</v>
      </c>
      <c r="O3670">
        <v>5.1825000000000001</v>
      </c>
      <c r="P3670">
        <v>0.28999999999999998</v>
      </c>
      <c r="Q3670">
        <v>0.25600000000000001</v>
      </c>
      <c r="R3670">
        <v>5.2561</v>
      </c>
      <c r="S3670">
        <v>0.03</v>
      </c>
      <c r="T3670">
        <v>2.5999999999999999E-2</v>
      </c>
      <c r="U3670">
        <v>2.4E-2</v>
      </c>
      <c r="V3670">
        <v>2.4E-2</v>
      </c>
      <c r="W3670" t="s">
        <v>148</v>
      </c>
      <c r="X3670" t="s">
        <v>190</v>
      </c>
      <c r="Y3670" t="s">
        <v>89</v>
      </c>
      <c r="Z3670" t="s">
        <v>207</v>
      </c>
    </row>
    <row r="3671" spans="1:26" x14ac:dyDescent="0.25">
      <c r="A3671" s="147">
        <v>2096</v>
      </c>
      <c r="B3671" s="25">
        <v>42961</v>
      </c>
      <c r="C3671" t="s">
        <v>586</v>
      </c>
      <c r="D3671">
        <v>71.8</v>
      </c>
      <c r="E3671">
        <v>66</v>
      </c>
      <c r="F3671" t="s">
        <v>187</v>
      </c>
      <c r="G3671">
        <v>916148</v>
      </c>
      <c r="H3671">
        <v>13160</v>
      </c>
      <c r="I3671">
        <v>35.5</v>
      </c>
      <c r="J3671">
        <v>82</v>
      </c>
      <c r="K3671">
        <v>82</v>
      </c>
      <c r="L3671">
        <v>33.5</v>
      </c>
      <c r="M3671">
        <v>0.85757575757575755</v>
      </c>
      <c r="N3671">
        <v>5.1238000000000001</v>
      </c>
      <c r="O3671">
        <v>5.14</v>
      </c>
      <c r="P3671">
        <v>0.38</v>
      </c>
      <c r="Q3671">
        <v>0.38100000000000001</v>
      </c>
      <c r="R3671">
        <v>5.2561</v>
      </c>
      <c r="S3671">
        <v>3.9E-2</v>
      </c>
      <c r="T3671">
        <v>3.9E-2</v>
      </c>
      <c r="U3671">
        <v>3.3000000000000002E-2</v>
      </c>
      <c r="V3671">
        <v>3.3000000000000002E-2</v>
      </c>
      <c r="W3671" t="s">
        <v>148</v>
      </c>
      <c r="X3671" t="s">
        <v>190</v>
      </c>
      <c r="Y3671" t="s">
        <v>89</v>
      </c>
      <c r="Z3671" t="s">
        <v>207</v>
      </c>
    </row>
    <row r="3672" spans="1:26" x14ac:dyDescent="0.25">
      <c r="A3672" s="147">
        <v>2095</v>
      </c>
      <c r="B3672" s="25">
        <v>42961</v>
      </c>
      <c r="C3672" t="s">
        <v>525</v>
      </c>
      <c r="D3672">
        <v>71.8</v>
      </c>
      <c r="E3672">
        <v>61</v>
      </c>
      <c r="F3672" t="s">
        <v>193</v>
      </c>
      <c r="G3672">
        <v>625212</v>
      </c>
      <c r="H3672">
        <v>13160</v>
      </c>
      <c r="I3672">
        <v>21.1</v>
      </c>
      <c r="J3672">
        <v>87</v>
      </c>
      <c r="K3672">
        <v>87</v>
      </c>
      <c r="L3672">
        <v>19.5</v>
      </c>
      <c r="M3672">
        <v>0.9370860927152318</v>
      </c>
      <c r="N3672">
        <v>5.2416999999999998</v>
      </c>
      <c r="O3672">
        <v>5.0566000000000004</v>
      </c>
      <c r="P3672">
        <v>0.65800000000000003</v>
      </c>
      <c r="Q3672">
        <v>0.63500000000000001</v>
      </c>
      <c r="R3672">
        <v>5.2561</v>
      </c>
      <c r="S3672">
        <v>6.6000000000000003E-2</v>
      </c>
      <c r="T3672">
        <v>6.6000000000000003E-2</v>
      </c>
      <c r="U3672">
        <v>6.2E-2</v>
      </c>
      <c r="V3672">
        <v>6.2E-2</v>
      </c>
      <c r="W3672" t="s">
        <v>148</v>
      </c>
      <c r="X3672" t="s">
        <v>190</v>
      </c>
      <c r="Y3672" t="s">
        <v>89</v>
      </c>
      <c r="Z3672" t="s">
        <v>198</v>
      </c>
    </row>
    <row r="3673" spans="1:26" x14ac:dyDescent="0.25">
      <c r="A3673" s="147">
        <v>2094</v>
      </c>
      <c r="B3673" s="25">
        <v>42960</v>
      </c>
      <c r="C3673" t="s">
        <v>330</v>
      </c>
      <c r="D3673">
        <v>71.2</v>
      </c>
      <c r="E3673">
        <v>58</v>
      </c>
      <c r="F3673" t="s">
        <v>194</v>
      </c>
      <c r="G3673">
        <v>916148</v>
      </c>
      <c r="H3673">
        <v>13160</v>
      </c>
      <c r="I3673">
        <v>34.4</v>
      </c>
      <c r="J3673">
        <v>84.5</v>
      </c>
      <c r="K3673">
        <v>84.5</v>
      </c>
      <c r="L3673">
        <v>32.200000000000003</v>
      </c>
      <c r="M3673">
        <v>0.86438607208307883</v>
      </c>
      <c r="N3673">
        <v>5.1308999999999996</v>
      </c>
      <c r="O3673">
        <v>5.4177</v>
      </c>
      <c r="P3673">
        <v>0.19500000000000001</v>
      </c>
      <c r="Q3673">
        <v>0.188</v>
      </c>
      <c r="R3673">
        <v>5.1999000000000004</v>
      </c>
      <c r="S3673">
        <v>0.02</v>
      </c>
      <c r="T3673">
        <v>1.7999999999999999E-2</v>
      </c>
      <c r="U3673">
        <v>1.6E-2</v>
      </c>
      <c r="V3673">
        <v>1.6E-2</v>
      </c>
      <c r="W3673" t="s">
        <v>148</v>
      </c>
      <c r="X3673" t="s">
        <v>190</v>
      </c>
      <c r="Y3673" t="s">
        <v>89</v>
      </c>
      <c r="Z3673" t="s">
        <v>207</v>
      </c>
    </row>
    <row r="3674" spans="1:26" x14ac:dyDescent="0.25">
      <c r="A3674" s="147">
        <v>2093</v>
      </c>
      <c r="B3674" s="25">
        <v>42960</v>
      </c>
      <c r="C3674" t="s">
        <v>584</v>
      </c>
      <c r="D3674">
        <v>77</v>
      </c>
      <c r="E3674">
        <v>61</v>
      </c>
      <c r="F3674" t="s">
        <v>291</v>
      </c>
      <c r="G3674">
        <v>521333</v>
      </c>
      <c r="H3674">
        <v>13160</v>
      </c>
      <c r="I3674">
        <v>15.8</v>
      </c>
      <c r="J3674">
        <v>96</v>
      </c>
      <c r="K3674">
        <v>96</v>
      </c>
      <c r="L3674">
        <v>13.9</v>
      </c>
      <c r="M3674">
        <v>0.97317744154057773</v>
      </c>
      <c r="N3674">
        <v>2.3005</v>
      </c>
      <c r="O3674">
        <v>2.1823000000000001</v>
      </c>
      <c r="P3674">
        <v>1.411</v>
      </c>
      <c r="Q3674">
        <v>1.347</v>
      </c>
      <c r="R3674">
        <v>5.1999000000000004</v>
      </c>
      <c r="S3674">
        <v>0.31900000000000001</v>
      </c>
      <c r="T3674">
        <v>0.32100000000000001</v>
      </c>
      <c r="U3674">
        <v>0.311</v>
      </c>
      <c r="V3674">
        <v>0.311</v>
      </c>
      <c r="W3674" t="s">
        <v>148</v>
      </c>
      <c r="X3674" t="s">
        <v>190</v>
      </c>
      <c r="Y3674" t="s">
        <v>89</v>
      </c>
      <c r="Z3674" t="s">
        <v>198</v>
      </c>
    </row>
    <row r="3675" spans="1:26" x14ac:dyDescent="0.25">
      <c r="A3675" s="147">
        <v>2092</v>
      </c>
      <c r="B3675" s="25">
        <v>42960</v>
      </c>
      <c r="C3675" t="s">
        <v>583</v>
      </c>
      <c r="D3675">
        <v>73.400000000000006</v>
      </c>
      <c r="E3675">
        <v>41</v>
      </c>
      <c r="F3675" t="s">
        <v>291</v>
      </c>
      <c r="G3675">
        <v>521333</v>
      </c>
      <c r="H3675">
        <v>13160</v>
      </c>
      <c r="I3675">
        <v>15.7</v>
      </c>
      <c r="J3675">
        <v>96</v>
      </c>
      <c r="K3675">
        <v>96</v>
      </c>
      <c r="L3675">
        <v>13.8</v>
      </c>
      <c r="M3675">
        <v>0.97384721266345486</v>
      </c>
      <c r="N3675">
        <v>2.8401000000000001</v>
      </c>
      <c r="O3675">
        <v>2.1433</v>
      </c>
      <c r="P3675">
        <v>1.72</v>
      </c>
      <c r="Q3675">
        <v>1.323</v>
      </c>
      <c r="R3675">
        <v>5.1999000000000004</v>
      </c>
      <c r="S3675">
        <v>0.315</v>
      </c>
      <c r="T3675">
        <v>0.32100000000000001</v>
      </c>
      <c r="U3675">
        <v>0.31</v>
      </c>
      <c r="V3675">
        <v>0.31</v>
      </c>
      <c r="W3675" t="s">
        <v>148</v>
      </c>
      <c r="X3675" t="s">
        <v>190</v>
      </c>
      <c r="Y3675" t="s">
        <v>89</v>
      </c>
      <c r="Z3675" t="s">
        <v>198</v>
      </c>
    </row>
    <row r="3676" spans="1:26" x14ac:dyDescent="0.25">
      <c r="A3676" s="147">
        <v>2091</v>
      </c>
      <c r="B3676" s="25">
        <v>42960</v>
      </c>
      <c r="C3676" t="s">
        <v>582</v>
      </c>
      <c r="D3676">
        <v>71.2</v>
      </c>
      <c r="E3676">
        <v>49</v>
      </c>
      <c r="F3676" t="s">
        <v>187</v>
      </c>
      <c r="G3676">
        <v>916148</v>
      </c>
      <c r="H3676">
        <v>13160</v>
      </c>
      <c r="I3676">
        <v>35.5</v>
      </c>
      <c r="J3676">
        <v>80.5</v>
      </c>
      <c r="K3676">
        <v>80.5</v>
      </c>
      <c r="L3676">
        <v>33.700000000000003</v>
      </c>
      <c r="M3676">
        <v>0.85653753026634394</v>
      </c>
      <c r="N3676">
        <v>5.0914000000000001</v>
      </c>
      <c r="O3676">
        <v>5.2008000000000001</v>
      </c>
      <c r="P3676">
        <v>0.35199999999999998</v>
      </c>
      <c r="Q3676">
        <v>0.34</v>
      </c>
      <c r="R3676">
        <v>5.1999000000000004</v>
      </c>
      <c r="S3676">
        <v>3.5999999999999997E-2</v>
      </c>
      <c r="T3676">
        <v>3.4000000000000002E-2</v>
      </c>
      <c r="U3676">
        <v>0.03</v>
      </c>
      <c r="V3676">
        <v>0.03</v>
      </c>
      <c r="W3676" t="s">
        <v>148</v>
      </c>
      <c r="X3676" t="s">
        <v>190</v>
      </c>
      <c r="Y3676" t="s">
        <v>89</v>
      </c>
      <c r="Z3676" t="s">
        <v>207</v>
      </c>
    </row>
    <row r="3677" spans="1:26" x14ac:dyDescent="0.25">
      <c r="A3677" s="147">
        <v>2090</v>
      </c>
      <c r="B3677" s="25">
        <v>42960</v>
      </c>
      <c r="C3677" t="s">
        <v>581</v>
      </c>
      <c r="D3677">
        <v>71.2</v>
      </c>
      <c r="E3677">
        <v>49</v>
      </c>
      <c r="F3677" t="s">
        <v>193</v>
      </c>
      <c r="G3677">
        <v>625212</v>
      </c>
      <c r="H3677">
        <v>13160</v>
      </c>
      <c r="I3677">
        <v>21.4</v>
      </c>
      <c r="J3677">
        <v>90</v>
      </c>
      <c r="K3677">
        <v>90</v>
      </c>
      <c r="L3677">
        <v>19.7</v>
      </c>
      <c r="M3677">
        <v>0.93584656084656093</v>
      </c>
      <c r="N3677">
        <v>2.3620999999999999</v>
      </c>
      <c r="O3677">
        <v>2.5834000000000001</v>
      </c>
      <c r="P3677">
        <v>0.40400000000000003</v>
      </c>
      <c r="Q3677">
        <v>0.40200000000000002</v>
      </c>
      <c r="R3677">
        <v>5.1999000000000004</v>
      </c>
      <c r="S3677">
        <v>8.8999999999999996E-2</v>
      </c>
      <c r="T3677">
        <v>8.1000000000000003E-2</v>
      </c>
      <c r="U3677">
        <v>0.08</v>
      </c>
      <c r="V3677">
        <v>0.08</v>
      </c>
      <c r="W3677" t="s">
        <v>148</v>
      </c>
      <c r="X3677" t="s">
        <v>190</v>
      </c>
      <c r="Y3677" t="s">
        <v>89</v>
      </c>
      <c r="Z3677" t="s">
        <v>198</v>
      </c>
    </row>
    <row r="3678" spans="1:26" x14ac:dyDescent="0.25">
      <c r="A3678" s="147">
        <v>2089</v>
      </c>
      <c r="B3678" s="25">
        <v>42960</v>
      </c>
      <c r="C3678" t="s">
        <v>559</v>
      </c>
      <c r="D3678">
        <v>71.2</v>
      </c>
      <c r="E3678">
        <v>49</v>
      </c>
      <c r="F3678" t="s">
        <v>291</v>
      </c>
      <c r="G3678">
        <v>521333</v>
      </c>
      <c r="H3678">
        <v>13160</v>
      </c>
      <c r="I3678">
        <v>15.8</v>
      </c>
      <c r="J3678">
        <v>96</v>
      </c>
      <c r="K3678">
        <v>96</v>
      </c>
      <c r="L3678">
        <v>13.9</v>
      </c>
      <c r="M3678">
        <v>0.97317744154057773</v>
      </c>
      <c r="N3678">
        <v>2.3464999999999998</v>
      </c>
      <c r="O3678">
        <v>2.82</v>
      </c>
      <c r="P3678">
        <v>1.3580000000000001</v>
      </c>
      <c r="Q3678">
        <v>1.589</v>
      </c>
      <c r="R3678">
        <v>5.1999000000000004</v>
      </c>
      <c r="S3678">
        <v>0.30099999999999999</v>
      </c>
      <c r="T3678">
        <v>0.29299999999999998</v>
      </c>
      <c r="U3678">
        <v>0.28899999999999998</v>
      </c>
      <c r="V3678">
        <v>0.28899999999999998</v>
      </c>
      <c r="W3678" t="s">
        <v>148</v>
      </c>
      <c r="X3678" t="s">
        <v>190</v>
      </c>
      <c r="Y3678" t="s">
        <v>89</v>
      </c>
      <c r="Z3678" t="s">
        <v>198</v>
      </c>
    </row>
    <row r="3679" spans="1:26" x14ac:dyDescent="0.25">
      <c r="A3679" s="147">
        <v>2088</v>
      </c>
      <c r="B3679" s="25">
        <v>42960</v>
      </c>
      <c r="C3679" t="s">
        <v>558</v>
      </c>
      <c r="D3679">
        <v>71.8</v>
      </c>
      <c r="E3679">
        <v>76</v>
      </c>
      <c r="F3679" t="s">
        <v>291</v>
      </c>
      <c r="G3679">
        <v>521333</v>
      </c>
      <c r="H3679">
        <v>13160</v>
      </c>
      <c r="I3679">
        <v>15.5</v>
      </c>
      <c r="J3679">
        <v>94</v>
      </c>
      <c r="K3679">
        <v>94</v>
      </c>
      <c r="L3679">
        <v>13.8</v>
      </c>
      <c r="M3679">
        <v>0.97384721266345486</v>
      </c>
      <c r="N3679">
        <v>3.1537000000000002</v>
      </c>
      <c r="O3679">
        <v>2.4106000000000001</v>
      </c>
      <c r="P3679">
        <v>1.704</v>
      </c>
      <c r="Q3679">
        <v>1.2150000000000001</v>
      </c>
      <c r="R3679">
        <v>5.1999000000000004</v>
      </c>
      <c r="S3679">
        <v>0.28100000000000003</v>
      </c>
      <c r="T3679">
        <v>0.26200000000000001</v>
      </c>
      <c r="U3679">
        <v>0.26400000000000001</v>
      </c>
      <c r="V3679">
        <v>0.26400000000000001</v>
      </c>
      <c r="W3679" t="s">
        <v>148</v>
      </c>
      <c r="X3679" t="s">
        <v>190</v>
      </c>
      <c r="Y3679" t="s">
        <v>89</v>
      </c>
      <c r="Z3679" t="s">
        <v>198</v>
      </c>
    </row>
    <row r="3680" spans="1:26" x14ac:dyDescent="0.25">
      <c r="A3680" s="147">
        <v>2087</v>
      </c>
      <c r="B3680" s="25">
        <v>42960</v>
      </c>
      <c r="C3680" t="s">
        <v>580</v>
      </c>
      <c r="D3680">
        <v>71.8</v>
      </c>
      <c r="E3680">
        <v>76</v>
      </c>
      <c r="F3680" t="s">
        <v>193</v>
      </c>
      <c r="G3680">
        <v>625212</v>
      </c>
      <c r="H3680">
        <v>13160</v>
      </c>
      <c r="I3680">
        <v>21.8</v>
      </c>
      <c r="J3680">
        <v>92</v>
      </c>
      <c r="K3680">
        <v>92</v>
      </c>
      <c r="L3680">
        <v>19.899999999999999</v>
      </c>
      <c r="M3680">
        <v>0.93461030383091148</v>
      </c>
      <c r="N3680">
        <v>5.3266999999999998</v>
      </c>
      <c r="O3680">
        <v>5.024</v>
      </c>
      <c r="P3680">
        <v>1.0960000000000001</v>
      </c>
      <c r="Q3680">
        <v>0.99515759918459956</v>
      </c>
      <c r="R3680">
        <v>5.1999000000000004</v>
      </c>
      <c r="S3680">
        <v>0.107</v>
      </c>
      <c r="T3680">
        <v>0.10299999999999999</v>
      </c>
      <c r="U3680">
        <v>9.8000000000000004E-2</v>
      </c>
      <c r="V3680">
        <v>9.8000000000000004E-2</v>
      </c>
      <c r="W3680" t="s">
        <v>148</v>
      </c>
      <c r="X3680" t="s">
        <v>190</v>
      </c>
      <c r="Y3680" t="s">
        <v>89</v>
      </c>
      <c r="Z3680" t="s">
        <v>198</v>
      </c>
    </row>
    <row r="3681" spans="1:26" x14ac:dyDescent="0.25">
      <c r="A3681" s="147">
        <v>2086</v>
      </c>
      <c r="B3681" s="25">
        <v>42960</v>
      </c>
      <c r="C3681" t="s">
        <v>579</v>
      </c>
      <c r="D3681">
        <v>71.8</v>
      </c>
      <c r="E3681">
        <v>76</v>
      </c>
      <c r="F3681" t="s">
        <v>193</v>
      </c>
      <c r="G3681">
        <v>625212</v>
      </c>
      <c r="H3681">
        <v>13160</v>
      </c>
      <c r="I3681">
        <v>21.8</v>
      </c>
      <c r="J3681">
        <v>90</v>
      </c>
      <c r="K3681">
        <v>90</v>
      </c>
      <c r="L3681">
        <v>20</v>
      </c>
      <c r="M3681">
        <v>0.93399339933993397</v>
      </c>
      <c r="N3681">
        <v>5.1581000000000001</v>
      </c>
      <c r="O3681">
        <v>5.1901999999999999</v>
      </c>
      <c r="P3681">
        <v>0.99199999999999999</v>
      </c>
      <c r="Q3681">
        <v>0.93799999999999994</v>
      </c>
      <c r="R3681">
        <v>5.1999000000000004</v>
      </c>
      <c r="S3681">
        <v>0.1</v>
      </c>
      <c r="T3681">
        <v>9.4E-2</v>
      </c>
      <c r="U3681">
        <v>9.0999999999999998E-2</v>
      </c>
      <c r="V3681">
        <v>9.0999999999999998E-2</v>
      </c>
      <c r="W3681" t="s">
        <v>148</v>
      </c>
      <c r="X3681" t="s">
        <v>190</v>
      </c>
      <c r="Y3681" t="s">
        <v>89</v>
      </c>
      <c r="Z3681" t="s">
        <v>198</v>
      </c>
    </row>
    <row r="3682" spans="1:26" x14ac:dyDescent="0.25">
      <c r="A3682" s="147">
        <v>2085</v>
      </c>
      <c r="B3682" s="25">
        <v>42960</v>
      </c>
      <c r="C3682" t="s">
        <v>578</v>
      </c>
      <c r="D3682">
        <v>71.8</v>
      </c>
      <c r="E3682">
        <v>76</v>
      </c>
      <c r="F3682" t="s">
        <v>193</v>
      </c>
      <c r="G3682">
        <v>625212</v>
      </c>
      <c r="H3682">
        <v>13160</v>
      </c>
      <c r="I3682">
        <v>21.8</v>
      </c>
      <c r="J3682">
        <v>92</v>
      </c>
      <c r="K3682">
        <v>92</v>
      </c>
      <c r="L3682">
        <v>19.899999999999999</v>
      </c>
      <c r="M3682">
        <v>0.93461030383091148</v>
      </c>
      <c r="N3682">
        <v>5.1681999999999997</v>
      </c>
      <c r="O3682">
        <v>5.2054</v>
      </c>
      <c r="P3682">
        <v>0.98399999999999999</v>
      </c>
      <c r="Q3682">
        <v>0.95099999999999996</v>
      </c>
      <c r="R3682">
        <v>5.1999000000000004</v>
      </c>
      <c r="S3682">
        <v>9.9000000000000005E-2</v>
      </c>
      <c r="T3682">
        <v>9.5000000000000001E-2</v>
      </c>
      <c r="U3682">
        <v>9.0999999999999998E-2</v>
      </c>
      <c r="V3682">
        <v>9.0999999999999998E-2</v>
      </c>
      <c r="W3682" t="s">
        <v>148</v>
      </c>
      <c r="X3682" t="s">
        <v>190</v>
      </c>
      <c r="Y3682" t="s">
        <v>89</v>
      </c>
      <c r="Z3682" t="s">
        <v>198</v>
      </c>
    </row>
    <row r="3683" spans="1:26" x14ac:dyDescent="0.25">
      <c r="A3683" s="147">
        <v>2084</v>
      </c>
      <c r="B3683" s="25">
        <v>42960</v>
      </c>
      <c r="C3683" t="s">
        <v>577</v>
      </c>
      <c r="D3683">
        <v>71.8</v>
      </c>
      <c r="E3683">
        <v>76</v>
      </c>
      <c r="F3683" t="s">
        <v>193</v>
      </c>
      <c r="G3683">
        <v>625212</v>
      </c>
      <c r="H3683">
        <v>13160</v>
      </c>
      <c r="I3683">
        <v>21.8</v>
      </c>
      <c r="J3683">
        <v>92</v>
      </c>
      <c r="K3683">
        <v>92</v>
      </c>
      <c r="L3683">
        <v>19.899999999999999</v>
      </c>
      <c r="M3683">
        <v>0.93461030383091148</v>
      </c>
      <c r="N3683">
        <v>5.2369000000000003</v>
      </c>
      <c r="O3683">
        <v>5.2811000000000003</v>
      </c>
      <c r="P3683">
        <v>1.0269999999999999</v>
      </c>
      <c r="Q3683">
        <v>1.016</v>
      </c>
      <c r="R3683">
        <v>5.1999000000000004</v>
      </c>
      <c r="S3683">
        <v>0.10199999999999999</v>
      </c>
      <c r="T3683">
        <v>0.1</v>
      </c>
      <c r="U3683">
        <v>9.4E-2</v>
      </c>
      <c r="V3683">
        <v>9.4E-2</v>
      </c>
      <c r="W3683" t="s">
        <v>148</v>
      </c>
      <c r="X3683" t="s">
        <v>190</v>
      </c>
      <c r="Y3683" t="s">
        <v>89</v>
      </c>
      <c r="Z3683" t="s">
        <v>198</v>
      </c>
    </row>
    <row r="3684" spans="1:26" x14ac:dyDescent="0.25">
      <c r="A3684" s="147">
        <v>2083</v>
      </c>
      <c r="B3684" s="25">
        <v>42960</v>
      </c>
      <c r="C3684" t="s">
        <v>576</v>
      </c>
      <c r="D3684">
        <v>71.8</v>
      </c>
      <c r="E3684">
        <v>76</v>
      </c>
      <c r="F3684" t="s">
        <v>187</v>
      </c>
      <c r="G3684">
        <v>916148</v>
      </c>
      <c r="H3684">
        <v>13160</v>
      </c>
      <c r="I3684">
        <v>35.5</v>
      </c>
      <c r="J3684">
        <v>81</v>
      </c>
      <c r="K3684">
        <v>81</v>
      </c>
      <c r="L3684">
        <v>33.6</v>
      </c>
      <c r="M3684">
        <v>0.85705632949727439</v>
      </c>
      <c r="N3684">
        <v>5.2385000000000002</v>
      </c>
      <c r="O3684">
        <v>5.1256000000000004</v>
      </c>
      <c r="P3684">
        <v>0.432</v>
      </c>
      <c r="Q3684">
        <v>0.40400000000000003</v>
      </c>
      <c r="R3684">
        <v>5.1999000000000004</v>
      </c>
      <c r="S3684">
        <v>4.2999999999999997E-2</v>
      </c>
      <c r="T3684">
        <v>4.1000000000000002E-2</v>
      </c>
      <c r="U3684">
        <v>3.5999999999999997E-2</v>
      </c>
      <c r="V3684">
        <v>3.5999999999999997E-2</v>
      </c>
      <c r="W3684" t="s">
        <v>148</v>
      </c>
      <c r="X3684" t="s">
        <v>190</v>
      </c>
      <c r="Y3684" t="s">
        <v>89</v>
      </c>
      <c r="Z3684" t="s">
        <v>207</v>
      </c>
    </row>
    <row r="3685" spans="1:26" x14ac:dyDescent="0.25">
      <c r="A3685" s="147">
        <v>2082</v>
      </c>
      <c r="B3685" s="25">
        <v>42960</v>
      </c>
      <c r="C3685" t="s">
        <v>575</v>
      </c>
      <c r="D3685">
        <v>71.8</v>
      </c>
      <c r="E3685">
        <v>76</v>
      </c>
      <c r="F3685" t="s">
        <v>187</v>
      </c>
      <c r="G3685">
        <v>916148</v>
      </c>
      <c r="H3685">
        <v>13160</v>
      </c>
      <c r="I3685">
        <v>35.4</v>
      </c>
      <c r="J3685">
        <v>81</v>
      </c>
      <c r="K3685">
        <v>81</v>
      </c>
      <c r="L3685">
        <v>33.5</v>
      </c>
      <c r="M3685">
        <v>0.85757575757575755</v>
      </c>
      <c r="N3685">
        <v>5.23</v>
      </c>
      <c r="O3685">
        <v>5.0838999999999999</v>
      </c>
      <c r="P3685">
        <v>0.42199999999999999</v>
      </c>
      <c r="Q3685">
        <v>0.41099999999999998</v>
      </c>
      <c r="R3685">
        <v>5.1999000000000004</v>
      </c>
      <c r="S3685">
        <v>4.2000000000000003E-2</v>
      </c>
      <c r="T3685">
        <v>4.2000000000000003E-2</v>
      </c>
      <c r="U3685">
        <v>3.5999999999999997E-2</v>
      </c>
      <c r="V3685">
        <v>3.5999999999999997E-2</v>
      </c>
      <c r="W3685" t="s">
        <v>148</v>
      </c>
      <c r="X3685" t="s">
        <v>190</v>
      </c>
      <c r="Y3685" t="s">
        <v>89</v>
      </c>
      <c r="Z3685" t="s">
        <v>207</v>
      </c>
    </row>
    <row r="3686" spans="1:26" x14ac:dyDescent="0.25">
      <c r="A3686" s="147">
        <v>2081</v>
      </c>
      <c r="B3686" s="25">
        <v>42960</v>
      </c>
      <c r="C3686" t="s">
        <v>261</v>
      </c>
      <c r="D3686">
        <v>71.8</v>
      </c>
      <c r="E3686">
        <v>76</v>
      </c>
      <c r="F3686" t="s">
        <v>187</v>
      </c>
      <c r="G3686">
        <v>916148</v>
      </c>
      <c r="H3686">
        <v>13160</v>
      </c>
      <c r="I3686">
        <v>36</v>
      </c>
      <c r="J3686">
        <v>81</v>
      </c>
      <c r="K3686">
        <v>81</v>
      </c>
      <c r="L3686">
        <v>34.1</v>
      </c>
      <c r="M3686">
        <v>0.85446859903381644</v>
      </c>
      <c r="N3686">
        <v>5.1429999999999998</v>
      </c>
      <c r="O3686">
        <v>5.1162000000000001</v>
      </c>
      <c r="P3686">
        <v>0.38600000000000001</v>
      </c>
      <c r="Q3686">
        <v>0.374</v>
      </c>
      <c r="R3686">
        <v>5.1999000000000004</v>
      </c>
      <c r="S3686">
        <v>3.9E-2</v>
      </c>
      <c r="T3686">
        <v>3.7999999999999999E-2</v>
      </c>
      <c r="U3686">
        <v>3.3000000000000002E-2</v>
      </c>
      <c r="V3686">
        <v>3.3000000000000002E-2</v>
      </c>
      <c r="W3686" t="s">
        <v>148</v>
      </c>
      <c r="X3686" t="s">
        <v>190</v>
      </c>
      <c r="Y3686" t="s">
        <v>89</v>
      </c>
      <c r="Z3686" t="s">
        <v>207</v>
      </c>
    </row>
    <row r="3687" spans="1:26" x14ac:dyDescent="0.25">
      <c r="A3687" s="147">
        <v>2080</v>
      </c>
      <c r="B3687" s="25">
        <v>42960</v>
      </c>
      <c r="C3687" t="s">
        <v>562</v>
      </c>
      <c r="D3687">
        <v>71.8</v>
      </c>
      <c r="E3687">
        <v>76</v>
      </c>
      <c r="F3687" t="s">
        <v>291</v>
      </c>
      <c r="G3687">
        <v>521333</v>
      </c>
      <c r="H3687">
        <v>13160</v>
      </c>
      <c r="I3687">
        <v>15.6</v>
      </c>
      <c r="J3687">
        <v>95</v>
      </c>
      <c r="K3687">
        <v>95</v>
      </c>
      <c r="L3687">
        <v>13.8</v>
      </c>
      <c r="M3687">
        <v>0.97384721266345486</v>
      </c>
      <c r="N3687">
        <v>2.0865999999999998</v>
      </c>
      <c r="O3687">
        <v>2.5314999999999999</v>
      </c>
      <c r="P3687">
        <v>1.1439999999999999</v>
      </c>
      <c r="Q3687">
        <v>1.31</v>
      </c>
      <c r="R3687">
        <v>5.1999000000000004</v>
      </c>
      <c r="S3687">
        <v>0.28499999999999998</v>
      </c>
      <c r="T3687">
        <v>0.26900000000000002</v>
      </c>
      <c r="U3687">
        <v>0.27</v>
      </c>
      <c r="V3687">
        <v>0.27</v>
      </c>
      <c r="W3687" t="s">
        <v>148</v>
      </c>
      <c r="X3687" t="s">
        <v>190</v>
      </c>
      <c r="Y3687" t="s">
        <v>89</v>
      </c>
      <c r="Z3687" t="s">
        <v>198</v>
      </c>
    </row>
    <row r="3688" spans="1:26" x14ac:dyDescent="0.25">
      <c r="A3688" s="147">
        <v>2079</v>
      </c>
      <c r="B3688" s="25">
        <v>42960</v>
      </c>
      <c r="C3688" t="s">
        <v>556</v>
      </c>
      <c r="D3688">
        <v>71.8</v>
      </c>
      <c r="E3688">
        <v>76</v>
      </c>
      <c r="F3688" t="s">
        <v>291</v>
      </c>
      <c r="G3688">
        <v>521333</v>
      </c>
      <c r="H3688">
        <v>13160</v>
      </c>
      <c r="I3688">
        <v>15.6</v>
      </c>
      <c r="J3688">
        <v>95</v>
      </c>
      <c r="K3688">
        <v>95</v>
      </c>
      <c r="L3688">
        <v>13.8</v>
      </c>
      <c r="M3688">
        <v>0.97384721266345486</v>
      </c>
      <c r="N3688">
        <v>2.9802</v>
      </c>
      <c r="O3688">
        <v>2.7124999999999999</v>
      </c>
      <c r="P3688">
        <v>1.444</v>
      </c>
      <c r="Q3688">
        <v>1.377</v>
      </c>
      <c r="R3688">
        <v>5.1999000000000004</v>
      </c>
      <c r="S3688">
        <v>0.252</v>
      </c>
      <c r="T3688">
        <v>0.26400000000000001</v>
      </c>
      <c r="U3688">
        <v>0.251</v>
      </c>
      <c r="V3688">
        <v>0.251</v>
      </c>
      <c r="W3688" t="s">
        <v>148</v>
      </c>
      <c r="X3688" t="s">
        <v>190</v>
      </c>
      <c r="Y3688" t="s">
        <v>89</v>
      </c>
      <c r="Z3688" t="s">
        <v>198</v>
      </c>
    </row>
    <row r="3689" spans="1:26" x14ac:dyDescent="0.25">
      <c r="A3689" s="147">
        <v>2078</v>
      </c>
      <c r="B3689" s="25">
        <v>42959</v>
      </c>
      <c r="C3689" t="s">
        <v>539</v>
      </c>
      <c r="D3689">
        <v>70.8</v>
      </c>
      <c r="E3689">
        <v>72</v>
      </c>
      <c r="F3689" t="s">
        <v>291</v>
      </c>
      <c r="G3689">
        <v>521333</v>
      </c>
      <c r="H3689">
        <v>13160</v>
      </c>
      <c r="I3689">
        <v>15.8</v>
      </c>
      <c r="J3689">
        <v>98</v>
      </c>
      <c r="K3689">
        <v>98</v>
      </c>
      <c r="L3689">
        <v>13.8</v>
      </c>
      <c r="M3689">
        <v>0.97384721266345486</v>
      </c>
      <c r="N3689">
        <v>2.8702999999999999</v>
      </c>
      <c r="O3689">
        <v>2.3976999999999999</v>
      </c>
      <c r="P3689">
        <v>1.6259999999999999</v>
      </c>
      <c r="Q3689">
        <v>1.4039999999999999</v>
      </c>
      <c r="R3689">
        <v>5.3121999999999998</v>
      </c>
      <c r="S3689">
        <v>0.30099999999999999</v>
      </c>
      <c r="T3689">
        <v>0.311</v>
      </c>
      <c r="U3689">
        <v>0.29799999999999999</v>
      </c>
      <c r="V3689">
        <v>0.29799999999999999</v>
      </c>
      <c r="W3689" t="s">
        <v>148</v>
      </c>
      <c r="X3689" t="s">
        <v>190</v>
      </c>
      <c r="Y3689" t="s">
        <v>89</v>
      </c>
      <c r="Z3689" t="s">
        <v>198</v>
      </c>
    </row>
    <row r="3690" spans="1:26" x14ac:dyDescent="0.25">
      <c r="A3690" s="147">
        <v>2077</v>
      </c>
      <c r="B3690" s="25">
        <v>42959</v>
      </c>
      <c r="C3690" t="s">
        <v>574</v>
      </c>
      <c r="D3690">
        <v>70.8</v>
      </c>
      <c r="E3690">
        <v>72</v>
      </c>
      <c r="F3690" t="s">
        <v>291</v>
      </c>
      <c r="G3690">
        <v>521333</v>
      </c>
      <c r="H3690">
        <v>13160</v>
      </c>
      <c r="I3690">
        <v>15.9</v>
      </c>
      <c r="J3690">
        <v>98</v>
      </c>
      <c r="K3690">
        <v>98</v>
      </c>
      <c r="L3690">
        <v>13.9</v>
      </c>
      <c r="M3690">
        <v>0.97317744154057773</v>
      </c>
      <c r="N3690">
        <v>2.3586</v>
      </c>
      <c r="O3690">
        <v>2.4893999999999998</v>
      </c>
      <c r="P3690">
        <v>1.4430000000000001</v>
      </c>
      <c r="Q3690">
        <v>1.4810000000000001</v>
      </c>
      <c r="R3690">
        <v>5.3121999999999998</v>
      </c>
      <c r="S3690">
        <v>0.32500000000000001</v>
      </c>
      <c r="T3690">
        <v>0.316</v>
      </c>
      <c r="U3690">
        <v>0.312</v>
      </c>
      <c r="V3690">
        <v>0.312</v>
      </c>
      <c r="W3690" t="s">
        <v>148</v>
      </c>
      <c r="X3690" t="s">
        <v>190</v>
      </c>
      <c r="Y3690" t="s">
        <v>89</v>
      </c>
      <c r="Z3690" t="s">
        <v>198</v>
      </c>
    </row>
    <row r="3691" spans="1:26" x14ac:dyDescent="0.25">
      <c r="A3691" s="147">
        <v>2076</v>
      </c>
      <c r="B3691" s="25">
        <v>42959</v>
      </c>
      <c r="C3691" t="s">
        <v>540</v>
      </c>
      <c r="D3691">
        <v>70.8</v>
      </c>
      <c r="E3691">
        <v>72</v>
      </c>
      <c r="F3691" t="s">
        <v>291</v>
      </c>
      <c r="G3691">
        <v>521333</v>
      </c>
      <c r="H3691">
        <v>13160</v>
      </c>
      <c r="I3691">
        <v>15.8</v>
      </c>
      <c r="J3691">
        <v>98.5</v>
      </c>
      <c r="K3691">
        <v>98.5</v>
      </c>
      <c r="L3691">
        <v>13.8</v>
      </c>
      <c r="M3691">
        <v>0.97384721266345486</v>
      </c>
      <c r="N3691">
        <v>2.4578000000000002</v>
      </c>
      <c r="O3691">
        <v>2.1434000000000002</v>
      </c>
      <c r="P3691">
        <v>1.462</v>
      </c>
      <c r="Q3691">
        <v>1.2669999999999999</v>
      </c>
      <c r="R3691">
        <v>5.3121999999999998</v>
      </c>
      <c r="S3691">
        <v>0.316</v>
      </c>
      <c r="T3691">
        <v>0.314</v>
      </c>
      <c r="U3691">
        <v>0.307</v>
      </c>
      <c r="V3691">
        <v>0.307</v>
      </c>
      <c r="W3691" t="s">
        <v>148</v>
      </c>
      <c r="X3691" t="s">
        <v>190</v>
      </c>
      <c r="Y3691" t="s">
        <v>89</v>
      </c>
      <c r="Z3691" t="s">
        <v>198</v>
      </c>
    </row>
    <row r="3692" spans="1:26" x14ac:dyDescent="0.25">
      <c r="A3692" s="147">
        <v>2075</v>
      </c>
      <c r="B3692" s="25">
        <v>42959</v>
      </c>
      <c r="C3692" t="s">
        <v>558</v>
      </c>
      <c r="D3692">
        <v>68.900000000000006</v>
      </c>
      <c r="E3692">
        <v>68</v>
      </c>
      <c r="F3692" t="s">
        <v>291</v>
      </c>
      <c r="G3692">
        <v>521333</v>
      </c>
      <c r="H3692">
        <v>13160</v>
      </c>
      <c r="I3692">
        <v>15.4</v>
      </c>
      <c r="J3692">
        <v>92</v>
      </c>
      <c r="K3692">
        <v>92</v>
      </c>
      <c r="L3692">
        <v>13.8</v>
      </c>
      <c r="M3692">
        <v>0.97384721266345486</v>
      </c>
      <c r="N3692">
        <v>2.5691000000000002</v>
      </c>
      <c r="O3692">
        <v>2.1248999999999998</v>
      </c>
      <c r="P3692">
        <v>1.92</v>
      </c>
      <c r="Q3692">
        <v>1.5640000000000001</v>
      </c>
      <c r="R3692">
        <v>5.3121999999999998</v>
      </c>
      <c r="S3692">
        <v>0.39700000000000002</v>
      </c>
      <c r="T3692">
        <v>0.39100000000000001</v>
      </c>
      <c r="U3692">
        <v>0.38400000000000001</v>
      </c>
      <c r="V3692">
        <v>0.38400000000000001</v>
      </c>
      <c r="W3692" t="s">
        <v>148</v>
      </c>
      <c r="X3692" t="s">
        <v>190</v>
      </c>
      <c r="Y3692" t="s">
        <v>89</v>
      </c>
      <c r="Z3692" t="s">
        <v>198</v>
      </c>
    </row>
    <row r="3693" spans="1:26" x14ac:dyDescent="0.25">
      <c r="A3693" s="147">
        <v>2074</v>
      </c>
      <c r="B3693" s="25">
        <v>42959</v>
      </c>
      <c r="C3693" t="s">
        <v>573</v>
      </c>
      <c r="D3693">
        <v>68.900000000000006</v>
      </c>
      <c r="E3693">
        <v>68</v>
      </c>
      <c r="F3693" t="s">
        <v>187</v>
      </c>
      <c r="G3693">
        <v>916148</v>
      </c>
      <c r="H3693">
        <v>13160</v>
      </c>
      <c r="I3693">
        <v>35.5</v>
      </c>
      <c r="J3693">
        <v>79.5</v>
      </c>
      <c r="K3693">
        <v>79.5</v>
      </c>
      <c r="L3693">
        <v>33.799999999999997</v>
      </c>
      <c r="M3693">
        <v>0.85601935874168178</v>
      </c>
      <c r="N3693">
        <v>5.0865</v>
      </c>
      <c r="O3693">
        <v>5.1294000000000004</v>
      </c>
      <c r="P3693">
        <v>0.373</v>
      </c>
      <c r="Q3693">
        <v>0.377</v>
      </c>
      <c r="R3693">
        <v>5.3121999999999998</v>
      </c>
      <c r="S3693">
        <v>3.9E-2</v>
      </c>
      <c r="T3693">
        <v>3.9E-2</v>
      </c>
      <c r="U3693">
        <v>3.3000000000000002E-2</v>
      </c>
      <c r="V3693">
        <v>3.3000000000000002E-2</v>
      </c>
      <c r="W3693" t="s">
        <v>148</v>
      </c>
      <c r="X3693" t="s">
        <v>190</v>
      </c>
      <c r="Y3693" t="s">
        <v>89</v>
      </c>
      <c r="Z3693" t="s">
        <v>207</v>
      </c>
    </row>
    <row r="3694" spans="1:26" x14ac:dyDescent="0.25">
      <c r="A3694" s="147">
        <v>2073</v>
      </c>
      <c r="B3694" s="25">
        <v>42959</v>
      </c>
      <c r="C3694" t="s">
        <v>572</v>
      </c>
      <c r="D3694">
        <v>68.900000000000006</v>
      </c>
      <c r="E3694">
        <v>68</v>
      </c>
      <c r="F3694" t="s">
        <v>187</v>
      </c>
      <c r="G3694">
        <v>916148</v>
      </c>
      <c r="H3694">
        <v>13160</v>
      </c>
      <c r="I3694">
        <v>35.6</v>
      </c>
      <c r="J3694">
        <v>79.5</v>
      </c>
      <c r="K3694">
        <v>79.5</v>
      </c>
      <c r="L3694">
        <v>33.799999999999997</v>
      </c>
      <c r="M3694">
        <v>0.85601935874168178</v>
      </c>
      <c r="N3694">
        <v>5.3811</v>
      </c>
      <c r="O3694">
        <v>5.2037000000000004</v>
      </c>
      <c r="P3694">
        <v>0.40500000000000003</v>
      </c>
      <c r="Q3694">
        <v>0.38200000000000001</v>
      </c>
      <c r="R3694">
        <v>5.3121999999999998</v>
      </c>
      <c r="S3694">
        <v>0.04</v>
      </c>
      <c r="T3694">
        <v>3.9E-2</v>
      </c>
      <c r="U3694">
        <v>3.4000000000000002E-2</v>
      </c>
      <c r="V3694">
        <v>3.4000000000000002E-2</v>
      </c>
      <c r="W3694">
        <v>0</v>
      </c>
      <c r="X3694">
        <v>0</v>
      </c>
      <c r="Y3694" t="s">
        <v>89</v>
      </c>
      <c r="Z3694" t="s">
        <v>207</v>
      </c>
    </row>
    <row r="3695" spans="1:26" x14ac:dyDescent="0.25">
      <c r="A3695" s="147">
        <v>2072</v>
      </c>
      <c r="B3695" s="25">
        <v>42959</v>
      </c>
      <c r="C3695" t="s">
        <v>571</v>
      </c>
      <c r="D3695">
        <v>68.900000000000006</v>
      </c>
      <c r="E3695">
        <v>68</v>
      </c>
      <c r="F3695" t="s">
        <v>193</v>
      </c>
      <c r="G3695">
        <v>625212</v>
      </c>
      <c r="H3695">
        <v>13160</v>
      </c>
      <c r="I3695">
        <v>21.7</v>
      </c>
      <c r="J3695">
        <v>91</v>
      </c>
      <c r="K3695">
        <v>91</v>
      </c>
      <c r="L3695">
        <v>19.899999999999999</v>
      </c>
      <c r="M3695">
        <v>0.93461030383091148</v>
      </c>
      <c r="N3695">
        <v>5.0865</v>
      </c>
      <c r="O3695">
        <v>5.1962999999999999</v>
      </c>
      <c r="P3695">
        <v>0.86199999999999999</v>
      </c>
      <c r="Q3695">
        <v>0.84099999999999997</v>
      </c>
      <c r="R3695">
        <v>5.3121999999999998</v>
      </c>
      <c r="S3695">
        <v>0.09</v>
      </c>
      <c r="T3695">
        <v>8.5999999999999993E-2</v>
      </c>
      <c r="U3695">
        <v>8.2000000000000003E-2</v>
      </c>
      <c r="V3695">
        <v>8.2000000000000003E-2</v>
      </c>
      <c r="W3695" t="s">
        <v>148</v>
      </c>
      <c r="X3695" t="s">
        <v>190</v>
      </c>
      <c r="Y3695" t="s">
        <v>89</v>
      </c>
      <c r="Z3695" t="s">
        <v>198</v>
      </c>
    </row>
    <row r="3696" spans="1:26" x14ac:dyDescent="0.25">
      <c r="A3696" s="147">
        <v>2071</v>
      </c>
      <c r="B3696" s="25">
        <v>42959</v>
      </c>
      <c r="C3696" t="s">
        <v>570</v>
      </c>
      <c r="D3696">
        <v>68.900000000000006</v>
      </c>
      <c r="E3696">
        <v>68</v>
      </c>
      <c r="F3696" t="s">
        <v>193</v>
      </c>
      <c r="G3696">
        <v>625212</v>
      </c>
      <c r="H3696">
        <v>13160</v>
      </c>
      <c r="I3696">
        <v>21.7</v>
      </c>
      <c r="J3696">
        <v>90</v>
      </c>
      <c r="K3696">
        <v>90</v>
      </c>
      <c r="L3696">
        <v>20</v>
      </c>
      <c r="M3696">
        <v>0.93399339933993397</v>
      </c>
      <c r="N3696">
        <v>5.2485999999999997</v>
      </c>
      <c r="O3696">
        <v>5.0955000000000004</v>
      </c>
      <c r="P3696">
        <v>0.93899999999999995</v>
      </c>
      <c r="Q3696">
        <v>0.91100000000000003</v>
      </c>
      <c r="R3696">
        <v>5.3121999999999998</v>
      </c>
      <c r="S3696">
        <v>9.5000000000000001E-2</v>
      </c>
      <c r="T3696">
        <v>9.5000000000000001E-2</v>
      </c>
      <c r="U3696">
        <v>8.8999999999999996E-2</v>
      </c>
      <c r="V3696">
        <v>8.8999999999999996E-2</v>
      </c>
      <c r="W3696" t="s">
        <v>148</v>
      </c>
      <c r="X3696" t="s">
        <v>190</v>
      </c>
      <c r="Y3696" t="s">
        <v>89</v>
      </c>
      <c r="Z3696" t="s">
        <v>198</v>
      </c>
    </row>
    <row r="3697" spans="1:26" x14ac:dyDescent="0.25">
      <c r="A3697" s="147">
        <v>2070</v>
      </c>
      <c r="B3697" s="25">
        <v>42959</v>
      </c>
      <c r="C3697" t="s">
        <v>569</v>
      </c>
      <c r="D3697">
        <v>68.900000000000006</v>
      </c>
      <c r="E3697">
        <v>68</v>
      </c>
      <c r="F3697" t="s">
        <v>193</v>
      </c>
      <c r="G3697">
        <v>625212</v>
      </c>
      <c r="H3697">
        <v>13160</v>
      </c>
      <c r="I3697">
        <v>21.8</v>
      </c>
      <c r="J3697">
        <v>90</v>
      </c>
      <c r="K3697">
        <v>90</v>
      </c>
      <c r="L3697">
        <v>20</v>
      </c>
      <c r="M3697">
        <v>0.93399339933993397</v>
      </c>
      <c r="N3697">
        <v>5.1007999999999996</v>
      </c>
      <c r="O3697">
        <v>5.1342999999999996</v>
      </c>
      <c r="P3697">
        <v>0.95099999999999996</v>
      </c>
      <c r="Q3697">
        <v>0.82199999999999995</v>
      </c>
      <c r="R3697">
        <v>5.3121999999999998</v>
      </c>
      <c r="S3697">
        <v>9.9000000000000005E-2</v>
      </c>
      <c r="T3697">
        <v>8.5000000000000006E-2</v>
      </c>
      <c r="U3697">
        <v>8.5999999999999993E-2</v>
      </c>
      <c r="V3697">
        <v>8.5999999999999993E-2</v>
      </c>
      <c r="W3697" t="s">
        <v>148</v>
      </c>
      <c r="X3697" t="s">
        <v>190</v>
      </c>
      <c r="Y3697" t="s">
        <v>89</v>
      </c>
      <c r="Z3697" t="s">
        <v>198</v>
      </c>
    </row>
    <row r="3698" spans="1:26" x14ac:dyDescent="0.25">
      <c r="A3698" s="147">
        <v>2069</v>
      </c>
      <c r="B3698" s="25">
        <v>42959</v>
      </c>
      <c r="C3698" t="s">
        <v>568</v>
      </c>
      <c r="D3698">
        <v>68.900000000000006</v>
      </c>
      <c r="E3698">
        <v>68</v>
      </c>
      <c r="F3698" t="s">
        <v>193</v>
      </c>
      <c r="G3698">
        <v>625212</v>
      </c>
      <c r="H3698">
        <v>13160</v>
      </c>
      <c r="I3698">
        <v>21.8</v>
      </c>
      <c r="J3698">
        <v>90</v>
      </c>
      <c r="K3698">
        <v>90</v>
      </c>
      <c r="L3698">
        <v>20</v>
      </c>
      <c r="M3698">
        <v>0.93399339933993397</v>
      </c>
      <c r="N3698">
        <v>5.1862000000000004</v>
      </c>
      <c r="O3698">
        <v>5.2304000000000004</v>
      </c>
      <c r="P3698">
        <v>0.996</v>
      </c>
      <c r="Q3698">
        <v>0.984601483377885</v>
      </c>
      <c r="R3698">
        <v>5.3121999999999998</v>
      </c>
      <c r="S3698">
        <v>0.10199999999999999</v>
      </c>
      <c r="T3698">
        <v>0.1</v>
      </c>
      <c r="U3698">
        <v>9.4E-2</v>
      </c>
      <c r="V3698">
        <v>9.4E-2</v>
      </c>
      <c r="W3698">
        <v>0</v>
      </c>
      <c r="X3698">
        <v>0</v>
      </c>
      <c r="Y3698" t="s">
        <v>89</v>
      </c>
      <c r="Z3698" t="s">
        <v>198</v>
      </c>
    </row>
    <row r="3699" spans="1:26" x14ac:dyDescent="0.25">
      <c r="A3699" s="147">
        <v>2068</v>
      </c>
      <c r="B3699" s="25">
        <v>42959</v>
      </c>
      <c r="C3699" t="s">
        <v>567</v>
      </c>
      <c r="D3699">
        <v>68.900000000000006</v>
      </c>
      <c r="E3699">
        <v>68</v>
      </c>
      <c r="F3699" t="s">
        <v>187</v>
      </c>
      <c r="G3699">
        <v>916148</v>
      </c>
      <c r="H3699">
        <v>13160</v>
      </c>
      <c r="I3699">
        <v>35.4</v>
      </c>
      <c r="J3699">
        <v>80</v>
      </c>
      <c r="K3699">
        <v>80</v>
      </c>
      <c r="L3699">
        <v>33.6</v>
      </c>
      <c r="M3699">
        <v>0.85705632949727439</v>
      </c>
      <c r="N3699">
        <v>5.2319000000000004</v>
      </c>
      <c r="O3699">
        <v>5.1254</v>
      </c>
      <c r="P3699">
        <v>0.315</v>
      </c>
      <c r="Q3699">
        <v>0.28899999999999998</v>
      </c>
      <c r="R3699">
        <v>5.3121999999999998</v>
      </c>
      <c r="S3699">
        <v>3.2000000000000001E-2</v>
      </c>
      <c r="T3699">
        <v>0.03</v>
      </c>
      <c r="U3699">
        <v>2.7E-2</v>
      </c>
      <c r="V3699">
        <v>2.7E-2</v>
      </c>
      <c r="W3699" t="s">
        <v>148</v>
      </c>
      <c r="X3699" t="s">
        <v>190</v>
      </c>
      <c r="Y3699" t="s">
        <v>89</v>
      </c>
      <c r="Z3699" t="s">
        <v>207</v>
      </c>
    </row>
    <row r="3700" spans="1:26" x14ac:dyDescent="0.25">
      <c r="A3700" s="147">
        <v>2067</v>
      </c>
      <c r="B3700" s="25">
        <v>42959</v>
      </c>
      <c r="C3700" t="s">
        <v>566</v>
      </c>
      <c r="D3700">
        <v>68.900000000000006</v>
      </c>
      <c r="E3700">
        <v>68</v>
      </c>
      <c r="F3700" t="s">
        <v>291</v>
      </c>
      <c r="G3700">
        <v>521333</v>
      </c>
      <c r="H3700">
        <v>13160</v>
      </c>
      <c r="I3700">
        <v>15.3</v>
      </c>
      <c r="J3700">
        <v>90</v>
      </c>
      <c r="K3700">
        <v>90</v>
      </c>
      <c r="L3700">
        <v>13.8</v>
      </c>
      <c r="M3700">
        <v>0.97384721266345486</v>
      </c>
      <c r="N3700">
        <v>3.3593999999999999</v>
      </c>
      <c r="O3700">
        <v>2.5106000000000002</v>
      </c>
      <c r="P3700">
        <v>2.4089999999999998</v>
      </c>
      <c r="Q3700">
        <v>1.7629999999999999</v>
      </c>
      <c r="R3700">
        <v>5.3121999999999998</v>
      </c>
      <c r="S3700">
        <v>0.38100000000000001</v>
      </c>
      <c r="T3700">
        <v>0.373</v>
      </c>
      <c r="U3700">
        <v>0.36699999999999999</v>
      </c>
      <c r="V3700">
        <v>0.36699999999999999</v>
      </c>
      <c r="W3700">
        <v>0</v>
      </c>
      <c r="X3700">
        <v>0</v>
      </c>
      <c r="Y3700" t="s">
        <v>89</v>
      </c>
      <c r="Z3700" t="s">
        <v>198</v>
      </c>
    </row>
    <row r="3701" spans="1:26" x14ac:dyDescent="0.25">
      <c r="A3701" s="147">
        <v>2066</v>
      </c>
      <c r="B3701" s="25">
        <v>42959</v>
      </c>
      <c r="C3701" t="s">
        <v>565</v>
      </c>
      <c r="D3701">
        <v>68.900000000000006</v>
      </c>
      <c r="E3701">
        <v>69</v>
      </c>
      <c r="F3701" t="s">
        <v>193</v>
      </c>
      <c r="G3701">
        <v>625212</v>
      </c>
      <c r="H3701">
        <v>13160</v>
      </c>
      <c r="I3701">
        <v>22</v>
      </c>
      <c r="J3701">
        <v>91.5</v>
      </c>
      <c r="K3701">
        <v>91.5</v>
      </c>
      <c r="L3701">
        <v>20.2</v>
      </c>
      <c r="M3701">
        <v>0.93276203032300598</v>
      </c>
      <c r="N3701">
        <v>5.2378999999999998</v>
      </c>
      <c r="O3701">
        <v>5.0415000000000001</v>
      </c>
      <c r="P3701">
        <v>0.996</v>
      </c>
      <c r="Q3701">
        <v>0.90200000000000002</v>
      </c>
      <c r="R3701">
        <v>5.3121999999999998</v>
      </c>
      <c r="S3701">
        <v>0.10100000000000001</v>
      </c>
      <c r="T3701">
        <v>9.5000000000000001E-2</v>
      </c>
      <c r="U3701">
        <v>9.0999999999999998E-2</v>
      </c>
      <c r="V3701">
        <v>9.0999999999999998E-2</v>
      </c>
      <c r="W3701" t="s">
        <v>148</v>
      </c>
      <c r="X3701" t="s">
        <v>190</v>
      </c>
      <c r="Y3701" t="s">
        <v>89</v>
      </c>
      <c r="Z3701" t="s">
        <v>198</v>
      </c>
    </row>
    <row r="3702" spans="1:26" x14ac:dyDescent="0.25">
      <c r="A3702" s="147">
        <v>2065</v>
      </c>
      <c r="B3702" s="25">
        <v>42959</v>
      </c>
      <c r="C3702" t="s">
        <v>564</v>
      </c>
      <c r="D3702">
        <v>68.900000000000006</v>
      </c>
      <c r="E3702">
        <v>69</v>
      </c>
      <c r="F3702" t="s">
        <v>187</v>
      </c>
      <c r="G3702">
        <v>916148</v>
      </c>
      <c r="H3702">
        <v>13160</v>
      </c>
      <c r="I3702">
        <v>35.4</v>
      </c>
      <c r="J3702">
        <v>80</v>
      </c>
      <c r="K3702">
        <v>80</v>
      </c>
      <c r="L3702">
        <v>33.6</v>
      </c>
      <c r="M3702">
        <v>0.85705632949727439</v>
      </c>
      <c r="N3702">
        <v>5.1284999999999998</v>
      </c>
      <c r="O3702">
        <v>5.0437000000000003</v>
      </c>
      <c r="P3702">
        <v>0.33800000000000002</v>
      </c>
      <c r="Q3702">
        <v>0.33200000000000002</v>
      </c>
      <c r="R3702">
        <v>5.3121999999999998</v>
      </c>
      <c r="S3702">
        <v>3.5000000000000003E-2</v>
      </c>
      <c r="T3702">
        <v>3.5000000000000003E-2</v>
      </c>
      <c r="U3702">
        <v>0.03</v>
      </c>
      <c r="V3702">
        <v>0.03</v>
      </c>
      <c r="W3702" t="s">
        <v>148</v>
      </c>
      <c r="X3702" t="s">
        <v>190</v>
      </c>
      <c r="Y3702" t="s">
        <v>89</v>
      </c>
      <c r="Z3702" t="s">
        <v>207</v>
      </c>
    </row>
    <row r="3703" spans="1:26" x14ac:dyDescent="0.25">
      <c r="A3703" s="147">
        <v>2064</v>
      </c>
      <c r="B3703" s="25">
        <v>42959</v>
      </c>
      <c r="C3703" t="s">
        <v>563</v>
      </c>
      <c r="D3703">
        <v>68.900000000000006</v>
      </c>
      <c r="E3703">
        <v>69</v>
      </c>
      <c r="F3703" t="s">
        <v>291</v>
      </c>
      <c r="G3703">
        <v>521333</v>
      </c>
      <c r="H3703">
        <v>13160</v>
      </c>
      <c r="I3703">
        <v>15.4</v>
      </c>
      <c r="J3703">
        <v>92</v>
      </c>
      <c r="K3703">
        <v>92</v>
      </c>
      <c r="L3703">
        <v>13.8</v>
      </c>
      <c r="M3703">
        <v>0.97384721266345486</v>
      </c>
      <c r="N3703">
        <v>2.5821999999999998</v>
      </c>
      <c r="O3703">
        <v>2.6383999999999999</v>
      </c>
      <c r="P3703">
        <v>1.8420000000000001</v>
      </c>
      <c r="Q3703">
        <v>1.853</v>
      </c>
      <c r="R3703">
        <v>5.3121999999999998</v>
      </c>
      <c r="S3703">
        <v>0.379</v>
      </c>
      <c r="T3703">
        <v>0.373</v>
      </c>
      <c r="U3703">
        <v>0.36599999999999999</v>
      </c>
      <c r="V3703">
        <v>0.36599999999999999</v>
      </c>
      <c r="W3703" t="s">
        <v>148</v>
      </c>
      <c r="X3703" t="s">
        <v>190</v>
      </c>
      <c r="Y3703" t="s">
        <v>89</v>
      </c>
      <c r="Z3703" t="s">
        <v>198</v>
      </c>
    </row>
    <row r="3704" spans="1:26" x14ac:dyDescent="0.25">
      <c r="A3704" s="147">
        <v>2063</v>
      </c>
      <c r="B3704" s="25">
        <v>42959</v>
      </c>
      <c r="C3704" t="s">
        <v>562</v>
      </c>
      <c r="D3704">
        <v>68.900000000000006</v>
      </c>
      <c r="E3704">
        <v>69</v>
      </c>
      <c r="F3704" t="s">
        <v>291</v>
      </c>
      <c r="G3704">
        <v>521333</v>
      </c>
      <c r="H3704">
        <v>13160</v>
      </c>
      <c r="I3704">
        <v>15.4</v>
      </c>
      <c r="J3704">
        <v>92</v>
      </c>
      <c r="K3704">
        <v>92</v>
      </c>
      <c r="L3704">
        <v>13.8</v>
      </c>
      <c r="M3704">
        <v>0.97384721266345486</v>
      </c>
      <c r="N3704">
        <v>2.3908</v>
      </c>
      <c r="O3704">
        <v>2.3372000000000002</v>
      </c>
      <c r="P3704">
        <v>1.6830000000000001</v>
      </c>
      <c r="Q3704">
        <v>1.637</v>
      </c>
      <c r="R3704">
        <v>5.3121999999999998</v>
      </c>
      <c r="S3704">
        <v>0.374</v>
      </c>
      <c r="T3704">
        <v>0.372</v>
      </c>
      <c r="U3704">
        <v>0.36299999999999999</v>
      </c>
      <c r="V3704">
        <v>0.36299999999999999</v>
      </c>
      <c r="W3704" t="s">
        <v>148</v>
      </c>
      <c r="X3704" t="s">
        <v>190</v>
      </c>
      <c r="Y3704" t="s">
        <v>89</v>
      </c>
      <c r="Z3704" t="s">
        <v>198</v>
      </c>
    </row>
    <row r="3705" spans="1:26" x14ac:dyDescent="0.25">
      <c r="A3705" s="147">
        <v>2062</v>
      </c>
      <c r="B3705" s="25">
        <v>42958</v>
      </c>
      <c r="C3705" t="s">
        <v>559</v>
      </c>
      <c r="D3705">
        <v>69.2</v>
      </c>
      <c r="E3705">
        <v>60</v>
      </c>
      <c r="F3705" t="s">
        <v>291</v>
      </c>
      <c r="G3705">
        <v>521333</v>
      </c>
      <c r="H3705">
        <v>13160</v>
      </c>
      <c r="I3705">
        <v>15.3</v>
      </c>
      <c r="J3705">
        <v>90</v>
      </c>
      <c r="K3705">
        <v>90</v>
      </c>
      <c r="L3705">
        <v>13.8</v>
      </c>
      <c r="M3705">
        <v>0.97384721266345486</v>
      </c>
      <c r="N3705">
        <v>2.4316</v>
      </c>
      <c r="O3705">
        <v>2.1192000000000002</v>
      </c>
      <c r="P3705">
        <v>1.7709999999999999</v>
      </c>
      <c r="Q3705">
        <v>1.49</v>
      </c>
      <c r="R3705">
        <v>5.1071999999999997</v>
      </c>
      <c r="S3705">
        <v>0.372</v>
      </c>
      <c r="T3705">
        <v>0.35899999999999999</v>
      </c>
      <c r="U3705">
        <v>0.35599999999999998</v>
      </c>
      <c r="V3705">
        <v>0.35599999999999998</v>
      </c>
      <c r="W3705" t="s">
        <v>148</v>
      </c>
      <c r="X3705" t="s">
        <v>190</v>
      </c>
      <c r="Y3705" t="s">
        <v>89</v>
      </c>
      <c r="Z3705" t="s">
        <v>198</v>
      </c>
    </row>
    <row r="3706" spans="1:26" x14ac:dyDescent="0.25">
      <c r="A3706" s="147">
        <v>2061</v>
      </c>
      <c r="B3706" s="25">
        <v>42958</v>
      </c>
      <c r="C3706" t="s">
        <v>548</v>
      </c>
      <c r="D3706">
        <v>69.5</v>
      </c>
      <c r="E3706">
        <v>60</v>
      </c>
      <c r="F3706" t="s">
        <v>291</v>
      </c>
      <c r="G3706">
        <v>521333</v>
      </c>
      <c r="H3706">
        <v>13160</v>
      </c>
      <c r="I3706">
        <v>15.3</v>
      </c>
      <c r="J3706">
        <v>90</v>
      </c>
      <c r="K3706">
        <v>90</v>
      </c>
      <c r="L3706">
        <v>13.8</v>
      </c>
      <c r="M3706">
        <v>0.97384721266345486</v>
      </c>
      <c r="N3706">
        <v>2.3107000000000002</v>
      </c>
      <c r="O3706">
        <v>2.8892000000000002</v>
      </c>
      <c r="P3706">
        <v>1.6020000000000001</v>
      </c>
      <c r="Q3706">
        <v>2.024</v>
      </c>
      <c r="R3706">
        <v>5.1071999999999997</v>
      </c>
      <c r="S3706">
        <v>0.35399999999999998</v>
      </c>
      <c r="T3706">
        <v>0.35799999999999998</v>
      </c>
      <c r="U3706">
        <v>0.34699999999999998</v>
      </c>
      <c r="V3706">
        <v>0.34699999999999998</v>
      </c>
      <c r="W3706" t="s">
        <v>148</v>
      </c>
      <c r="X3706" t="s">
        <v>190</v>
      </c>
      <c r="Y3706" t="s">
        <v>89</v>
      </c>
      <c r="Z3706" t="s">
        <v>198</v>
      </c>
    </row>
    <row r="3707" spans="1:26" x14ac:dyDescent="0.25">
      <c r="A3707" s="147">
        <v>2060</v>
      </c>
      <c r="B3707" s="25">
        <v>42958</v>
      </c>
      <c r="C3707" t="s">
        <v>547</v>
      </c>
      <c r="D3707">
        <v>68.900000000000006</v>
      </c>
      <c r="E3707">
        <v>60</v>
      </c>
      <c r="F3707" t="s">
        <v>291</v>
      </c>
      <c r="G3707">
        <v>521333</v>
      </c>
      <c r="H3707">
        <v>13160</v>
      </c>
      <c r="I3707">
        <v>15.4</v>
      </c>
      <c r="J3707">
        <v>89</v>
      </c>
      <c r="K3707">
        <v>89</v>
      </c>
      <c r="L3707">
        <v>13.9</v>
      </c>
      <c r="M3707">
        <v>0.97317744154057773</v>
      </c>
      <c r="N3707">
        <v>2.1869999999999998</v>
      </c>
      <c r="O3707">
        <v>2.6006999999999998</v>
      </c>
      <c r="P3707">
        <v>1.5369999999999999</v>
      </c>
      <c r="Q3707">
        <v>1.7869999999999999</v>
      </c>
      <c r="R3707">
        <v>5.1071999999999997</v>
      </c>
      <c r="S3707">
        <v>0.35899999999999999</v>
      </c>
      <c r="T3707">
        <v>0.35099999999999998</v>
      </c>
      <c r="U3707">
        <v>0.34499999999999997</v>
      </c>
      <c r="V3707">
        <v>0.34499999999999997</v>
      </c>
      <c r="W3707" t="s">
        <v>148</v>
      </c>
      <c r="X3707" t="s">
        <v>190</v>
      </c>
      <c r="Y3707" t="s">
        <v>89</v>
      </c>
      <c r="Z3707" t="s">
        <v>198</v>
      </c>
    </row>
    <row r="3708" spans="1:26" x14ac:dyDescent="0.25">
      <c r="A3708" s="147">
        <v>2059</v>
      </c>
      <c r="B3708" s="25">
        <v>42958</v>
      </c>
      <c r="C3708" t="s">
        <v>558</v>
      </c>
      <c r="D3708">
        <v>68.900000000000006</v>
      </c>
      <c r="E3708">
        <v>60</v>
      </c>
      <c r="F3708" t="s">
        <v>291</v>
      </c>
      <c r="G3708">
        <v>521333</v>
      </c>
      <c r="H3708">
        <v>13160</v>
      </c>
      <c r="I3708">
        <v>15.3</v>
      </c>
      <c r="J3708">
        <v>89</v>
      </c>
      <c r="K3708">
        <v>89</v>
      </c>
      <c r="L3708">
        <v>13.8</v>
      </c>
      <c r="M3708">
        <v>0.97384721266345486</v>
      </c>
      <c r="N3708">
        <v>3.5200999999999998</v>
      </c>
      <c r="O3708">
        <v>2.4329000000000001</v>
      </c>
      <c r="P3708">
        <v>2.5019999999999998</v>
      </c>
      <c r="Q3708">
        <v>1.7050000000000001</v>
      </c>
      <c r="R3708">
        <v>5.1071999999999997</v>
      </c>
      <c r="S3708">
        <v>0.36299999999999999</v>
      </c>
      <c r="T3708">
        <v>0.35799999999999998</v>
      </c>
      <c r="U3708">
        <v>0.35099999999999998</v>
      </c>
      <c r="V3708">
        <v>0.35099999999999998</v>
      </c>
      <c r="W3708" t="s">
        <v>148</v>
      </c>
      <c r="X3708" t="s">
        <v>190</v>
      </c>
      <c r="Y3708" t="s">
        <v>89</v>
      </c>
      <c r="Z3708" t="s">
        <v>198</v>
      </c>
    </row>
    <row r="3709" spans="1:26" x14ac:dyDescent="0.25">
      <c r="A3709" s="147">
        <v>2058</v>
      </c>
      <c r="B3709" s="25">
        <v>42958</v>
      </c>
      <c r="C3709" t="s">
        <v>557</v>
      </c>
      <c r="D3709">
        <v>68.900000000000006</v>
      </c>
      <c r="E3709">
        <v>60</v>
      </c>
      <c r="F3709" t="s">
        <v>291</v>
      </c>
      <c r="G3709">
        <v>521333</v>
      </c>
      <c r="H3709">
        <v>13160</v>
      </c>
      <c r="I3709">
        <v>15.4</v>
      </c>
      <c r="J3709">
        <v>90.5</v>
      </c>
      <c r="K3709">
        <v>90.5</v>
      </c>
      <c r="L3709">
        <v>13.8</v>
      </c>
      <c r="M3709">
        <v>0.97384721266345486</v>
      </c>
      <c r="N3709">
        <v>2.4317000000000002</v>
      </c>
      <c r="O3709">
        <v>2.2258</v>
      </c>
      <c r="P3709">
        <v>1.766</v>
      </c>
      <c r="Q3709">
        <v>1.63</v>
      </c>
      <c r="R3709">
        <v>5.1071999999999997</v>
      </c>
      <c r="S3709">
        <v>0.371</v>
      </c>
      <c r="T3709">
        <v>0.374</v>
      </c>
      <c r="U3709">
        <v>0.36299999999999999</v>
      </c>
      <c r="V3709">
        <v>0.36299999999999999</v>
      </c>
      <c r="W3709" t="s">
        <v>148</v>
      </c>
      <c r="X3709" t="s">
        <v>190</v>
      </c>
      <c r="Y3709" t="s">
        <v>89</v>
      </c>
      <c r="Z3709" t="s">
        <v>198</v>
      </c>
    </row>
    <row r="3710" spans="1:26" x14ac:dyDescent="0.25">
      <c r="A3710" s="147">
        <v>2057</v>
      </c>
      <c r="B3710" s="25">
        <v>42958</v>
      </c>
      <c r="C3710" t="s">
        <v>556</v>
      </c>
      <c r="D3710">
        <v>68.900000000000006</v>
      </c>
      <c r="E3710">
        <v>60</v>
      </c>
      <c r="F3710" t="s">
        <v>291</v>
      </c>
      <c r="G3710">
        <v>521333</v>
      </c>
      <c r="H3710">
        <v>13160</v>
      </c>
      <c r="I3710">
        <v>15.4</v>
      </c>
      <c r="J3710">
        <v>91</v>
      </c>
      <c r="K3710">
        <v>91</v>
      </c>
      <c r="L3710">
        <v>13.8</v>
      </c>
      <c r="M3710">
        <v>0.97384721266345486</v>
      </c>
      <c r="N3710">
        <v>2.7902999999999998</v>
      </c>
      <c r="O3710">
        <v>2.0988000000000002</v>
      </c>
      <c r="P3710">
        <v>2.1890000000000001</v>
      </c>
      <c r="Q3710">
        <v>1.5980000000000001</v>
      </c>
      <c r="R3710">
        <v>5.1071999999999997</v>
      </c>
      <c r="S3710">
        <v>0.40100000000000002</v>
      </c>
      <c r="T3710">
        <v>0.38900000000000001</v>
      </c>
      <c r="U3710">
        <v>0.38500000000000001</v>
      </c>
      <c r="V3710">
        <v>0.38500000000000001</v>
      </c>
      <c r="W3710" t="s">
        <v>148</v>
      </c>
      <c r="X3710" t="s">
        <v>190</v>
      </c>
      <c r="Y3710" t="s">
        <v>89</v>
      </c>
      <c r="Z3710" t="s">
        <v>198</v>
      </c>
    </row>
    <row r="3711" spans="1:26" x14ac:dyDescent="0.25">
      <c r="A3711" s="147">
        <v>2056</v>
      </c>
      <c r="B3711" s="25">
        <v>42958</v>
      </c>
      <c r="C3711" t="s">
        <v>555</v>
      </c>
      <c r="D3711">
        <v>68.900000000000006</v>
      </c>
      <c r="E3711">
        <v>60</v>
      </c>
      <c r="F3711" t="s">
        <v>193</v>
      </c>
      <c r="G3711">
        <v>625212</v>
      </c>
      <c r="H3711">
        <v>13160</v>
      </c>
      <c r="I3711">
        <v>20.5</v>
      </c>
      <c r="J3711">
        <v>89</v>
      </c>
      <c r="K3711">
        <v>89</v>
      </c>
      <c r="L3711">
        <v>18.8</v>
      </c>
      <c r="M3711">
        <v>0.94145043246839644</v>
      </c>
      <c r="N3711">
        <v>5.1146000000000003</v>
      </c>
      <c r="O3711">
        <v>5.2087000000000003</v>
      </c>
      <c r="P3711">
        <v>1.0009999999999999</v>
      </c>
      <c r="Q3711">
        <v>0.97899999999999998</v>
      </c>
      <c r="R3711">
        <v>5.1071999999999997</v>
      </c>
      <c r="S3711">
        <v>0.1</v>
      </c>
      <c r="T3711">
        <v>9.6000000000000002E-2</v>
      </c>
      <c r="U3711">
        <v>9.1999999999999998E-2</v>
      </c>
      <c r="V3711">
        <v>9.1999999999999998E-2</v>
      </c>
      <c r="W3711" t="s">
        <v>148</v>
      </c>
      <c r="X3711" t="s">
        <v>190</v>
      </c>
      <c r="Y3711" t="s">
        <v>89</v>
      </c>
      <c r="Z3711" t="s">
        <v>198</v>
      </c>
    </row>
    <row r="3712" spans="1:26" x14ac:dyDescent="0.25">
      <c r="A3712" s="147">
        <v>2055</v>
      </c>
      <c r="B3712" s="25">
        <v>42958</v>
      </c>
      <c r="C3712" t="s">
        <v>554</v>
      </c>
      <c r="D3712">
        <v>68.900000000000006</v>
      </c>
      <c r="E3712">
        <v>60</v>
      </c>
      <c r="F3712" t="s">
        <v>187</v>
      </c>
      <c r="G3712">
        <v>916148</v>
      </c>
      <c r="H3712">
        <v>13160</v>
      </c>
      <c r="I3712">
        <v>35.200000000000003</v>
      </c>
      <c r="J3712">
        <v>78</v>
      </c>
      <c r="K3712">
        <v>78</v>
      </c>
      <c r="L3712">
        <v>33.6</v>
      </c>
      <c r="M3712">
        <v>0.85705632949727439</v>
      </c>
      <c r="N3712">
        <v>5.0984999999999996</v>
      </c>
      <c r="O3712">
        <v>5.3151999999999999</v>
      </c>
      <c r="P3712">
        <v>0.42899999999999999</v>
      </c>
      <c r="Q3712">
        <v>0.44751253132832081</v>
      </c>
      <c r="R3712">
        <v>5.1071999999999997</v>
      </c>
      <c r="S3712">
        <v>4.2999999999999997E-2</v>
      </c>
      <c r="T3712">
        <v>4.2999999999999997E-2</v>
      </c>
      <c r="U3712">
        <v>3.6999999999999998E-2</v>
      </c>
      <c r="V3712">
        <v>3.6999999999999998E-2</v>
      </c>
      <c r="W3712" t="s">
        <v>148</v>
      </c>
      <c r="X3712" t="s">
        <v>190</v>
      </c>
      <c r="Y3712" t="s">
        <v>89</v>
      </c>
      <c r="Z3712" t="s">
        <v>207</v>
      </c>
    </row>
    <row r="3713" spans="1:26" x14ac:dyDescent="0.25">
      <c r="A3713" s="147">
        <v>2054</v>
      </c>
      <c r="B3713" s="25">
        <v>42958</v>
      </c>
      <c r="C3713" t="s">
        <v>553</v>
      </c>
      <c r="D3713">
        <v>68.900000000000006</v>
      </c>
      <c r="E3713">
        <v>60</v>
      </c>
      <c r="F3713" t="s">
        <v>193</v>
      </c>
      <c r="G3713">
        <v>625212</v>
      </c>
      <c r="H3713">
        <v>13160</v>
      </c>
      <c r="I3713">
        <v>20.3</v>
      </c>
      <c r="J3713">
        <v>90</v>
      </c>
      <c r="K3713">
        <v>90</v>
      </c>
      <c r="L3713">
        <v>18.600000000000001</v>
      </c>
      <c r="M3713">
        <v>0.94270486342438375</v>
      </c>
      <c r="N3713">
        <v>5.2416</v>
      </c>
      <c r="O3713">
        <v>5.0974000000000004</v>
      </c>
      <c r="P3713">
        <v>0.96499999999999997</v>
      </c>
      <c r="Q3713">
        <v>0.93819627192982458</v>
      </c>
      <c r="R3713">
        <v>5.1071999999999997</v>
      </c>
      <c r="S3713">
        <v>9.4E-2</v>
      </c>
      <c r="T3713">
        <v>9.4E-2</v>
      </c>
      <c r="U3713">
        <v>8.8999999999999996E-2</v>
      </c>
      <c r="V3713">
        <v>8.8999999999999996E-2</v>
      </c>
      <c r="W3713" t="s">
        <v>148</v>
      </c>
      <c r="X3713" t="s">
        <v>190</v>
      </c>
      <c r="Y3713" t="s">
        <v>89</v>
      </c>
      <c r="Z3713" t="s">
        <v>198</v>
      </c>
    </row>
    <row r="3714" spans="1:26" x14ac:dyDescent="0.25">
      <c r="A3714" s="147">
        <v>2053</v>
      </c>
      <c r="B3714" s="25">
        <v>42958</v>
      </c>
      <c r="C3714" t="s">
        <v>552</v>
      </c>
      <c r="D3714">
        <v>68.900000000000006</v>
      </c>
      <c r="E3714">
        <v>60</v>
      </c>
      <c r="F3714" t="s">
        <v>193</v>
      </c>
      <c r="G3714">
        <v>625212</v>
      </c>
      <c r="H3714">
        <v>13160</v>
      </c>
      <c r="I3714">
        <v>20.3</v>
      </c>
      <c r="J3714">
        <v>90</v>
      </c>
      <c r="K3714">
        <v>90</v>
      </c>
      <c r="L3714">
        <v>18.600000000000001</v>
      </c>
      <c r="M3714">
        <v>0.94270486342438375</v>
      </c>
      <c r="N3714">
        <v>5.0914999999999999</v>
      </c>
      <c r="O3714">
        <v>5.1246</v>
      </c>
      <c r="P3714">
        <v>0.95699999999999996</v>
      </c>
      <c r="Q3714">
        <v>0.94299999999999995</v>
      </c>
      <c r="R3714">
        <v>5.1071999999999997</v>
      </c>
      <c r="S3714">
        <v>9.6000000000000002E-2</v>
      </c>
      <c r="T3714">
        <v>9.4E-2</v>
      </c>
      <c r="U3714">
        <v>0.09</v>
      </c>
      <c r="V3714">
        <v>0.09</v>
      </c>
      <c r="W3714" t="s">
        <v>148</v>
      </c>
      <c r="X3714" t="s">
        <v>190</v>
      </c>
      <c r="Y3714" t="s">
        <v>89</v>
      </c>
      <c r="Z3714" t="s">
        <v>198</v>
      </c>
    </row>
    <row r="3715" spans="1:26" x14ac:dyDescent="0.25">
      <c r="A3715" s="147">
        <v>2052</v>
      </c>
      <c r="B3715" s="25">
        <v>42958</v>
      </c>
      <c r="C3715" t="s">
        <v>551</v>
      </c>
      <c r="D3715">
        <v>68.900000000000006</v>
      </c>
      <c r="E3715">
        <v>60</v>
      </c>
      <c r="F3715" t="s">
        <v>193</v>
      </c>
      <c r="G3715">
        <v>625212</v>
      </c>
      <c r="H3715">
        <v>13160</v>
      </c>
      <c r="I3715">
        <v>20.3</v>
      </c>
      <c r="J3715">
        <v>89</v>
      </c>
      <c r="K3715">
        <v>89</v>
      </c>
      <c r="L3715">
        <v>18.7</v>
      </c>
      <c r="M3715">
        <v>0.94207723035952073</v>
      </c>
      <c r="N3715">
        <v>5.2361000000000004</v>
      </c>
      <c r="O3715">
        <v>5.0185000000000004</v>
      </c>
      <c r="P3715">
        <v>1.077</v>
      </c>
      <c r="Q3715">
        <v>0.99199999999999999</v>
      </c>
      <c r="R3715">
        <v>5.1071999999999997</v>
      </c>
      <c r="S3715">
        <v>0.105</v>
      </c>
      <c r="T3715">
        <v>0.10100000000000001</v>
      </c>
      <c r="U3715">
        <v>9.7000000000000003E-2</v>
      </c>
      <c r="V3715">
        <v>9.7000000000000003E-2</v>
      </c>
      <c r="W3715" t="s">
        <v>148</v>
      </c>
      <c r="X3715" t="s">
        <v>190</v>
      </c>
      <c r="Y3715" t="s">
        <v>89</v>
      </c>
      <c r="Z3715" t="s">
        <v>198</v>
      </c>
    </row>
    <row r="3716" spans="1:26" x14ac:dyDescent="0.25">
      <c r="A3716" s="147">
        <v>2051</v>
      </c>
      <c r="B3716" s="25">
        <v>42958</v>
      </c>
      <c r="C3716" t="s">
        <v>550</v>
      </c>
      <c r="D3716">
        <v>68.900000000000006</v>
      </c>
      <c r="E3716">
        <v>60</v>
      </c>
      <c r="F3716" t="s">
        <v>187</v>
      </c>
      <c r="G3716">
        <v>916148</v>
      </c>
      <c r="H3716">
        <v>13160</v>
      </c>
      <c r="I3716">
        <v>35.1</v>
      </c>
      <c r="J3716">
        <v>79.5</v>
      </c>
      <c r="K3716">
        <v>79.5</v>
      </c>
      <c r="L3716">
        <v>33.4</v>
      </c>
      <c r="M3716">
        <v>0.85809581564584592</v>
      </c>
      <c r="N3716">
        <v>5.1208</v>
      </c>
      <c r="O3716">
        <v>5.3982000000000001</v>
      </c>
      <c r="P3716">
        <v>0.311</v>
      </c>
      <c r="Q3716">
        <v>0.32800000000000001</v>
      </c>
      <c r="R3716">
        <v>5.1071999999999997</v>
      </c>
      <c r="S3716">
        <v>3.1E-2</v>
      </c>
      <c r="T3716">
        <v>3.1E-2</v>
      </c>
      <c r="U3716">
        <v>2.7E-2</v>
      </c>
      <c r="V3716">
        <v>2.7E-2</v>
      </c>
      <c r="W3716" t="s">
        <v>148</v>
      </c>
      <c r="X3716" t="s">
        <v>190</v>
      </c>
      <c r="Y3716" t="s">
        <v>89</v>
      </c>
      <c r="Z3716" t="s">
        <v>207</v>
      </c>
    </row>
    <row r="3717" spans="1:26" x14ac:dyDescent="0.25">
      <c r="A3717" s="147">
        <v>2050</v>
      </c>
      <c r="B3717" s="25">
        <v>42957</v>
      </c>
      <c r="C3717" t="s">
        <v>549</v>
      </c>
      <c r="D3717">
        <v>69</v>
      </c>
      <c r="E3717">
        <v>70</v>
      </c>
      <c r="F3717" t="s">
        <v>291</v>
      </c>
      <c r="G3717">
        <v>521333</v>
      </c>
      <c r="H3717">
        <v>13160</v>
      </c>
      <c r="I3717">
        <v>16</v>
      </c>
      <c r="J3717">
        <v>90</v>
      </c>
      <c r="K3717">
        <v>90</v>
      </c>
      <c r="L3717">
        <v>14.4</v>
      </c>
      <c r="M3717">
        <v>0.96984235777930083</v>
      </c>
      <c r="N3717">
        <v>2.6511999999999998</v>
      </c>
      <c r="O3717">
        <v>2.1154000000000002</v>
      </c>
      <c r="P3717">
        <v>1.9279999999999999</v>
      </c>
      <c r="Q3717">
        <v>1.53</v>
      </c>
      <c r="R3717">
        <v>5.0468000000000002</v>
      </c>
      <c r="S3717">
        <v>0.36699999999999999</v>
      </c>
      <c r="T3717">
        <v>0.36499999999999999</v>
      </c>
      <c r="U3717">
        <v>0.35499999999999998</v>
      </c>
      <c r="V3717">
        <v>0.35499999999999998</v>
      </c>
      <c r="W3717">
        <v>0</v>
      </c>
      <c r="X3717">
        <v>0</v>
      </c>
      <c r="Y3717" t="s">
        <v>89</v>
      </c>
      <c r="Z3717" t="s">
        <v>198</v>
      </c>
    </row>
    <row r="3718" spans="1:26" x14ac:dyDescent="0.25">
      <c r="A3718" s="147">
        <v>2049</v>
      </c>
      <c r="B3718" s="25">
        <v>42957</v>
      </c>
      <c r="C3718" t="s">
        <v>548</v>
      </c>
      <c r="D3718">
        <v>69</v>
      </c>
      <c r="E3718">
        <v>70</v>
      </c>
      <c r="F3718" t="s">
        <v>291</v>
      </c>
      <c r="G3718">
        <v>521333</v>
      </c>
      <c r="H3718">
        <v>13160</v>
      </c>
      <c r="I3718">
        <v>16</v>
      </c>
      <c r="J3718">
        <v>90</v>
      </c>
      <c r="K3718">
        <v>90</v>
      </c>
      <c r="L3718">
        <v>14.4</v>
      </c>
      <c r="M3718">
        <v>0.96984235777930083</v>
      </c>
      <c r="N3718">
        <v>2.8902999999999999</v>
      </c>
      <c r="O3718">
        <v>2.4523000000000001</v>
      </c>
      <c r="P3718">
        <v>2.1080000000000001</v>
      </c>
      <c r="Q3718">
        <v>1.788</v>
      </c>
      <c r="R3718">
        <v>5.0468000000000002</v>
      </c>
      <c r="S3718">
        <v>0.36799999999999999</v>
      </c>
      <c r="T3718">
        <v>0.36799999999999999</v>
      </c>
      <c r="U3718">
        <v>0.35699999999999998</v>
      </c>
      <c r="V3718">
        <v>0.35699999999999998</v>
      </c>
      <c r="W3718" t="s">
        <v>148</v>
      </c>
      <c r="X3718" t="s">
        <v>190</v>
      </c>
      <c r="Y3718" t="s">
        <v>89</v>
      </c>
      <c r="Z3718" t="s">
        <v>198</v>
      </c>
    </row>
    <row r="3719" spans="1:26" x14ac:dyDescent="0.25">
      <c r="A3719" s="147">
        <v>2048</v>
      </c>
      <c r="B3719" s="25">
        <v>42957</v>
      </c>
      <c r="C3719" t="s">
        <v>547</v>
      </c>
      <c r="D3719">
        <v>69</v>
      </c>
      <c r="E3719">
        <v>70</v>
      </c>
      <c r="F3719" t="s">
        <v>291</v>
      </c>
      <c r="G3719">
        <v>521333</v>
      </c>
      <c r="H3719">
        <v>13160</v>
      </c>
      <c r="I3719">
        <v>16.100000000000001</v>
      </c>
      <c r="J3719">
        <v>90</v>
      </c>
      <c r="K3719">
        <v>90</v>
      </c>
      <c r="L3719">
        <v>14.5</v>
      </c>
      <c r="M3719">
        <v>0.96917808219178081</v>
      </c>
      <c r="N3719">
        <v>5.0233999999999996</v>
      </c>
      <c r="O3719">
        <v>5.1276000000000002</v>
      </c>
      <c r="P3719">
        <v>3.4340000000000002</v>
      </c>
      <c r="Q3719">
        <v>3.444</v>
      </c>
      <c r="R3719">
        <v>5.0468000000000002</v>
      </c>
      <c r="S3719">
        <v>0.34499999999999997</v>
      </c>
      <c r="T3719">
        <v>0.33900000000000002</v>
      </c>
      <c r="U3719">
        <v>0.33100000000000002</v>
      </c>
      <c r="V3719">
        <v>0.33100000000000002</v>
      </c>
      <c r="W3719" t="s">
        <v>148</v>
      </c>
      <c r="X3719" t="s">
        <v>190</v>
      </c>
      <c r="Y3719" t="s">
        <v>89</v>
      </c>
      <c r="Z3719" t="s">
        <v>198</v>
      </c>
    </row>
    <row r="3720" spans="1:26" x14ac:dyDescent="0.25">
      <c r="A3720" s="147">
        <v>2047</v>
      </c>
      <c r="B3720" s="25">
        <v>42957</v>
      </c>
      <c r="C3720" t="s">
        <v>546</v>
      </c>
      <c r="D3720">
        <v>69</v>
      </c>
      <c r="E3720">
        <v>70</v>
      </c>
      <c r="F3720" t="s">
        <v>187</v>
      </c>
      <c r="G3720">
        <v>916148</v>
      </c>
      <c r="H3720">
        <v>13160</v>
      </c>
      <c r="I3720">
        <v>35.200000000000003</v>
      </c>
      <c r="J3720">
        <v>80</v>
      </c>
      <c r="K3720">
        <v>80</v>
      </c>
      <c r="L3720">
        <v>33.700000000000003</v>
      </c>
      <c r="M3720">
        <v>0.85653753026634394</v>
      </c>
      <c r="N3720">
        <v>5.1204000000000001</v>
      </c>
      <c r="O3720">
        <v>5.3083</v>
      </c>
      <c r="P3720">
        <v>0.36499999999999999</v>
      </c>
      <c r="Q3720">
        <v>0.3891715542521994</v>
      </c>
      <c r="R3720">
        <v>5.0468000000000002</v>
      </c>
      <c r="S3720">
        <v>3.5999999999999997E-2</v>
      </c>
      <c r="T3720">
        <v>3.6999999999999998E-2</v>
      </c>
      <c r="U3720">
        <v>3.1E-2</v>
      </c>
      <c r="V3720">
        <v>3.1E-2</v>
      </c>
      <c r="W3720" t="s">
        <v>148</v>
      </c>
      <c r="X3720" t="s">
        <v>190</v>
      </c>
      <c r="Y3720" t="s">
        <v>89</v>
      </c>
      <c r="Z3720" t="s">
        <v>198</v>
      </c>
    </row>
    <row r="3721" spans="1:26" x14ac:dyDescent="0.25">
      <c r="A3721" s="147">
        <v>2046</v>
      </c>
      <c r="B3721" s="25">
        <v>42957</v>
      </c>
      <c r="C3721" t="s">
        <v>545</v>
      </c>
      <c r="D3721">
        <v>67</v>
      </c>
      <c r="E3721">
        <v>70</v>
      </c>
      <c r="F3721" t="s">
        <v>193</v>
      </c>
      <c r="G3721">
        <v>625212</v>
      </c>
      <c r="H3721">
        <v>13160</v>
      </c>
      <c r="I3721">
        <v>20.399999999999999</v>
      </c>
      <c r="J3721">
        <v>90</v>
      </c>
      <c r="K3721">
        <v>90</v>
      </c>
      <c r="L3721">
        <v>18.7</v>
      </c>
      <c r="M3721">
        <v>0.94207723035952073</v>
      </c>
      <c r="N3721">
        <v>5.3522999999999996</v>
      </c>
      <c r="O3721">
        <v>5.1298000000000004</v>
      </c>
      <c r="P3721">
        <v>1.0181120710152967</v>
      </c>
      <c r="Q3721">
        <v>0.97578822223983508</v>
      </c>
      <c r="R3721">
        <v>5.0468000000000002</v>
      </c>
      <c r="S3721">
        <v>9.6000000000000002E-2</v>
      </c>
      <c r="T3721">
        <v>9.6000000000000002E-2</v>
      </c>
      <c r="U3721">
        <v>0.09</v>
      </c>
      <c r="V3721">
        <v>0.09</v>
      </c>
      <c r="W3721" t="s">
        <v>148</v>
      </c>
      <c r="X3721" t="s">
        <v>190</v>
      </c>
      <c r="Y3721" t="s">
        <v>89</v>
      </c>
      <c r="Z3721" t="s">
        <v>198</v>
      </c>
    </row>
    <row r="3722" spans="1:26" x14ac:dyDescent="0.25">
      <c r="A3722" s="147">
        <v>2045</v>
      </c>
      <c r="B3722" s="25">
        <v>42957</v>
      </c>
      <c r="C3722" t="s">
        <v>544</v>
      </c>
      <c r="D3722">
        <v>67</v>
      </c>
      <c r="E3722">
        <v>77</v>
      </c>
      <c r="F3722" t="s">
        <v>291</v>
      </c>
      <c r="G3722">
        <v>521333</v>
      </c>
      <c r="H3722">
        <v>13160</v>
      </c>
      <c r="I3722">
        <v>14.7</v>
      </c>
      <c r="J3722">
        <v>77</v>
      </c>
      <c r="K3722">
        <v>77</v>
      </c>
      <c r="L3722">
        <v>13.8</v>
      </c>
      <c r="M3722">
        <v>0.97384721266345486</v>
      </c>
      <c r="N3722">
        <v>2.0291999999999999</v>
      </c>
      <c r="O3722">
        <v>2.0162</v>
      </c>
      <c r="P3722">
        <v>1.1919999999999999</v>
      </c>
      <c r="Q3722">
        <v>1.17</v>
      </c>
      <c r="R3722">
        <v>5.0468000000000002</v>
      </c>
      <c r="S3722">
        <v>0.29599999999999999</v>
      </c>
      <c r="T3722">
        <v>0.29299999999999998</v>
      </c>
      <c r="U3722">
        <v>0.28699999999999998</v>
      </c>
      <c r="V3722">
        <v>0.28699999999999998</v>
      </c>
      <c r="W3722" t="s">
        <v>148</v>
      </c>
      <c r="X3722" t="s">
        <v>192</v>
      </c>
      <c r="Y3722" t="s">
        <v>89</v>
      </c>
      <c r="Z3722" t="s">
        <v>198</v>
      </c>
    </row>
    <row r="3723" spans="1:26" x14ac:dyDescent="0.25">
      <c r="A3723" s="147">
        <v>2044</v>
      </c>
      <c r="B3723" s="25">
        <v>42957</v>
      </c>
      <c r="C3723" t="s">
        <v>264</v>
      </c>
      <c r="D3723">
        <v>66</v>
      </c>
      <c r="E3723">
        <v>67</v>
      </c>
      <c r="F3723" t="s">
        <v>187</v>
      </c>
      <c r="G3723">
        <v>916148</v>
      </c>
      <c r="H3723">
        <v>13160</v>
      </c>
      <c r="I3723">
        <v>35.1</v>
      </c>
      <c r="J3723">
        <v>77</v>
      </c>
      <c r="K3723">
        <v>77</v>
      </c>
      <c r="L3723">
        <v>33.6</v>
      </c>
      <c r="M3723">
        <v>0.85705632949727439</v>
      </c>
      <c r="N3723">
        <v>5.0292000000000003</v>
      </c>
      <c r="O3723">
        <v>5.0287199999999999</v>
      </c>
      <c r="P3723">
        <v>0.45300000000000001</v>
      </c>
      <c r="Q3723">
        <v>0.443</v>
      </c>
      <c r="R3723">
        <v>5.0468000000000002</v>
      </c>
      <c r="S3723">
        <v>4.4999999999999998E-2</v>
      </c>
      <c r="T3723">
        <v>4.3999999999999997E-2</v>
      </c>
      <c r="U3723">
        <v>3.7999999999999999E-2</v>
      </c>
      <c r="V3723">
        <v>3.7999999999999999E-2</v>
      </c>
      <c r="W3723" t="s">
        <v>148</v>
      </c>
      <c r="X3723" t="s">
        <v>192</v>
      </c>
      <c r="Y3723" t="s">
        <v>89</v>
      </c>
      <c r="Z3723" t="s">
        <v>207</v>
      </c>
    </row>
    <row r="3724" spans="1:26" x14ac:dyDescent="0.25">
      <c r="A3724" s="147">
        <v>2043</v>
      </c>
      <c r="B3724" s="25">
        <v>42957</v>
      </c>
      <c r="C3724" t="s">
        <v>537</v>
      </c>
      <c r="D3724">
        <v>67</v>
      </c>
      <c r="E3724">
        <v>77</v>
      </c>
      <c r="F3724" t="s">
        <v>291</v>
      </c>
      <c r="G3724">
        <v>521333</v>
      </c>
      <c r="H3724">
        <v>13160</v>
      </c>
      <c r="I3724">
        <v>16.100000000000001</v>
      </c>
      <c r="J3724">
        <v>94</v>
      </c>
      <c r="K3724">
        <v>94</v>
      </c>
      <c r="L3724">
        <v>13.9</v>
      </c>
      <c r="M3724">
        <v>0.97317744154057773</v>
      </c>
      <c r="N3724">
        <v>2.0929000000000002</v>
      </c>
      <c r="O3724">
        <v>2.0171999999999999</v>
      </c>
      <c r="P3724">
        <v>1.292</v>
      </c>
      <c r="Q3724">
        <v>1.272</v>
      </c>
      <c r="R3724">
        <v>5.0468000000000002</v>
      </c>
      <c r="S3724">
        <v>0.312</v>
      </c>
      <c r="T3724">
        <v>0.318</v>
      </c>
      <c r="U3724">
        <v>0.307</v>
      </c>
      <c r="V3724">
        <v>0.307</v>
      </c>
      <c r="W3724" t="s">
        <v>148</v>
      </c>
      <c r="X3724" t="s">
        <v>192</v>
      </c>
      <c r="Y3724" t="s">
        <v>89</v>
      </c>
      <c r="Z3724" t="s">
        <v>198</v>
      </c>
    </row>
    <row r="3725" spans="1:26" x14ac:dyDescent="0.25">
      <c r="A3725" s="147">
        <v>2042</v>
      </c>
      <c r="B3725" s="25">
        <v>42957</v>
      </c>
      <c r="C3725" t="s">
        <v>543</v>
      </c>
      <c r="D3725">
        <v>67</v>
      </c>
      <c r="E3725">
        <v>77</v>
      </c>
      <c r="F3725" t="s">
        <v>291</v>
      </c>
      <c r="G3725">
        <v>521333</v>
      </c>
      <c r="H3725">
        <v>13160</v>
      </c>
      <c r="I3725">
        <v>16.399999999999999</v>
      </c>
      <c r="J3725">
        <v>98</v>
      </c>
      <c r="K3725">
        <v>98</v>
      </c>
      <c r="L3725">
        <v>13.9</v>
      </c>
      <c r="M3725">
        <v>0.97317744154057773</v>
      </c>
      <c r="N3725">
        <v>2.0299</v>
      </c>
      <c r="O3725">
        <v>2.0182000000000002</v>
      </c>
      <c r="P3725">
        <v>1.24</v>
      </c>
      <c r="Q3725">
        <v>1.2265999999999999</v>
      </c>
      <c r="R3725">
        <v>5.0468000000000002</v>
      </c>
      <c r="S3725">
        <v>0.308</v>
      </c>
      <c r="T3725">
        <v>0.307</v>
      </c>
      <c r="U3725">
        <v>0.29899999999999999</v>
      </c>
      <c r="V3725">
        <v>0.29899999999999999</v>
      </c>
      <c r="W3725" t="s">
        <v>148</v>
      </c>
      <c r="X3725" t="s">
        <v>192</v>
      </c>
      <c r="Y3725" t="s">
        <v>89</v>
      </c>
      <c r="Z3725" t="s">
        <v>198</v>
      </c>
    </row>
    <row r="3726" spans="1:26" x14ac:dyDescent="0.25">
      <c r="A3726" s="147">
        <v>2041</v>
      </c>
      <c r="B3726" s="25">
        <v>42957</v>
      </c>
      <c r="C3726" t="s">
        <v>542</v>
      </c>
      <c r="D3726">
        <v>67</v>
      </c>
      <c r="E3726">
        <v>77</v>
      </c>
      <c r="F3726" t="s">
        <v>291</v>
      </c>
      <c r="G3726">
        <v>521333</v>
      </c>
      <c r="H3726">
        <v>13160</v>
      </c>
      <c r="I3726">
        <v>16.399999999999999</v>
      </c>
      <c r="J3726">
        <v>99</v>
      </c>
      <c r="K3726">
        <v>99</v>
      </c>
      <c r="L3726">
        <v>13.8</v>
      </c>
      <c r="M3726">
        <v>0.97384721266345486</v>
      </c>
      <c r="N3726">
        <v>2.0192000000000001</v>
      </c>
      <c r="O3726">
        <v>2.1981999999999999</v>
      </c>
      <c r="P3726">
        <v>1.1879999999999999</v>
      </c>
      <c r="Q3726">
        <v>1.22</v>
      </c>
      <c r="R3726">
        <v>5.0468000000000002</v>
      </c>
      <c r="S3726">
        <v>0.29699999999999999</v>
      </c>
      <c r="T3726">
        <v>0.28000000000000003</v>
      </c>
      <c r="U3726">
        <v>0.28100000000000003</v>
      </c>
      <c r="V3726">
        <v>0.28100000000000003</v>
      </c>
      <c r="W3726" t="s">
        <v>148</v>
      </c>
      <c r="X3726" t="s">
        <v>192</v>
      </c>
      <c r="Y3726" t="s">
        <v>89</v>
      </c>
      <c r="Z3726" t="s">
        <v>198</v>
      </c>
    </row>
    <row r="3727" spans="1:26" x14ac:dyDescent="0.25">
      <c r="A3727" s="147">
        <v>2040</v>
      </c>
      <c r="B3727" s="25">
        <v>42957</v>
      </c>
      <c r="C3727" t="s">
        <v>260</v>
      </c>
      <c r="D3727">
        <v>66</v>
      </c>
      <c r="E3727">
        <v>77</v>
      </c>
      <c r="F3727" t="s">
        <v>187</v>
      </c>
      <c r="G3727">
        <v>916148</v>
      </c>
      <c r="H3727">
        <v>13160</v>
      </c>
      <c r="I3727">
        <v>35.5</v>
      </c>
      <c r="J3727">
        <v>80</v>
      </c>
      <c r="K3727">
        <v>80</v>
      </c>
      <c r="L3727">
        <v>33.700000000000003</v>
      </c>
      <c r="M3727">
        <v>0.85653753026634394</v>
      </c>
      <c r="N3727">
        <v>5.0180999999999996</v>
      </c>
      <c r="O3727">
        <v>5.1923000000000004</v>
      </c>
      <c r="P3727">
        <v>0.44400000000000001</v>
      </c>
      <c r="Q3727">
        <v>0.47</v>
      </c>
      <c r="R3727">
        <v>5.0468000000000002</v>
      </c>
      <c r="S3727">
        <v>4.4999999999999998E-2</v>
      </c>
      <c r="T3727">
        <v>4.5999999999999999E-2</v>
      </c>
      <c r="U3727">
        <v>3.9E-2</v>
      </c>
      <c r="V3727">
        <v>3.9E-2</v>
      </c>
      <c r="W3727" t="s">
        <v>148</v>
      </c>
      <c r="X3727" t="s">
        <v>192</v>
      </c>
      <c r="Y3727" t="s">
        <v>89</v>
      </c>
      <c r="Z3727" t="s">
        <v>207</v>
      </c>
    </row>
    <row r="3728" spans="1:26" x14ac:dyDescent="0.25">
      <c r="A3728" s="147">
        <v>2030</v>
      </c>
      <c r="B3728" s="25">
        <v>42957</v>
      </c>
      <c r="C3728" t="s">
        <v>435</v>
      </c>
      <c r="D3728">
        <v>67</v>
      </c>
      <c r="E3728">
        <v>77</v>
      </c>
      <c r="F3728" t="s">
        <v>187</v>
      </c>
      <c r="G3728">
        <v>916148</v>
      </c>
      <c r="H3728">
        <v>13160</v>
      </c>
      <c r="I3728">
        <v>35</v>
      </c>
      <c r="J3728">
        <v>77</v>
      </c>
      <c r="K3728">
        <v>77</v>
      </c>
      <c r="L3728">
        <v>33.5</v>
      </c>
      <c r="M3728">
        <v>0.85757575757575755</v>
      </c>
      <c r="N3728">
        <v>5.0292000000000003</v>
      </c>
      <c r="O3728">
        <v>5.1661999999999999</v>
      </c>
      <c r="P3728">
        <v>0.4</v>
      </c>
      <c r="Q3728">
        <v>0.42</v>
      </c>
      <c r="R3728">
        <v>5.0468000000000002</v>
      </c>
      <c r="S3728">
        <v>0.04</v>
      </c>
      <c r="T3728">
        <v>4.1000000000000002E-2</v>
      </c>
      <c r="U3728">
        <v>3.5000000000000003E-2</v>
      </c>
      <c r="V3728">
        <v>3.5000000000000003E-2</v>
      </c>
      <c r="W3728" t="s">
        <v>148</v>
      </c>
      <c r="X3728" t="s">
        <v>192</v>
      </c>
      <c r="Y3728" t="s">
        <v>89</v>
      </c>
      <c r="Z3728" t="s">
        <v>207</v>
      </c>
    </row>
    <row r="3729" spans="1:26" x14ac:dyDescent="0.25">
      <c r="A3729" s="147">
        <v>2038</v>
      </c>
      <c r="B3729" s="25">
        <v>42957</v>
      </c>
      <c r="C3729" t="s">
        <v>235</v>
      </c>
      <c r="D3729">
        <v>67</v>
      </c>
      <c r="E3729">
        <v>77</v>
      </c>
      <c r="F3729" t="s">
        <v>187</v>
      </c>
      <c r="G3729">
        <v>916148</v>
      </c>
      <c r="H3729">
        <v>13160</v>
      </c>
      <c r="I3729">
        <v>35</v>
      </c>
      <c r="J3729">
        <v>78</v>
      </c>
      <c r="K3729">
        <v>78</v>
      </c>
      <c r="L3729">
        <v>33.4</v>
      </c>
      <c r="M3729">
        <v>0.85809581564584592</v>
      </c>
      <c r="N3729">
        <v>5.0292000000000003</v>
      </c>
      <c r="O3729">
        <v>5.0262599999999997</v>
      </c>
      <c r="P3729">
        <v>0.49</v>
      </c>
      <c r="Q3729">
        <v>0.439</v>
      </c>
      <c r="R3729">
        <v>5.0468000000000002</v>
      </c>
      <c r="S3729">
        <v>4.9000000000000002E-2</v>
      </c>
      <c r="T3729">
        <v>4.3999999999999997E-2</v>
      </c>
      <c r="U3729">
        <v>0.04</v>
      </c>
      <c r="V3729">
        <v>0.04</v>
      </c>
      <c r="W3729" t="s">
        <v>148</v>
      </c>
      <c r="X3729" t="s">
        <v>192</v>
      </c>
      <c r="Y3729" t="s">
        <v>89</v>
      </c>
      <c r="Z3729" t="s">
        <v>207</v>
      </c>
    </row>
    <row r="3730" spans="1:26" x14ac:dyDescent="0.25">
      <c r="A3730" s="147">
        <v>2037</v>
      </c>
      <c r="B3730" s="25">
        <v>42957</v>
      </c>
      <c r="C3730" t="s">
        <v>269</v>
      </c>
      <c r="D3730">
        <v>67</v>
      </c>
      <c r="E3730">
        <v>66</v>
      </c>
      <c r="F3730" t="s">
        <v>187</v>
      </c>
      <c r="G3730">
        <v>916148</v>
      </c>
      <c r="H3730">
        <v>13160</v>
      </c>
      <c r="I3730">
        <v>35.6</v>
      </c>
      <c r="J3730">
        <v>79</v>
      </c>
      <c r="K3730">
        <v>79</v>
      </c>
      <c r="L3730">
        <v>33.9</v>
      </c>
      <c r="M3730">
        <v>0.8555018137847642</v>
      </c>
      <c r="N3730">
        <v>5.0728</v>
      </c>
      <c r="O3730">
        <v>5.0271999999999997</v>
      </c>
      <c r="P3730">
        <v>0.38</v>
      </c>
      <c r="Q3730">
        <v>0.35</v>
      </c>
      <c r="R3730">
        <v>5.0468000000000002</v>
      </c>
      <c r="S3730">
        <v>3.7999999999999999E-2</v>
      </c>
      <c r="T3730">
        <v>3.5000000000000003E-2</v>
      </c>
      <c r="U3730">
        <v>3.1E-2</v>
      </c>
      <c r="V3730">
        <v>3.1E-2</v>
      </c>
      <c r="W3730" t="s">
        <v>148</v>
      </c>
      <c r="X3730" t="s">
        <v>192</v>
      </c>
      <c r="Y3730" t="s">
        <v>89</v>
      </c>
      <c r="Z3730" t="s">
        <v>207</v>
      </c>
    </row>
    <row r="3731" spans="1:26" x14ac:dyDescent="0.25">
      <c r="A3731" s="147">
        <v>2036</v>
      </c>
      <c r="B3731" s="25">
        <v>42957</v>
      </c>
      <c r="C3731" t="s">
        <v>541</v>
      </c>
      <c r="D3731">
        <v>70</v>
      </c>
      <c r="E3731">
        <v>66</v>
      </c>
      <c r="F3731" t="s">
        <v>193</v>
      </c>
      <c r="G3731">
        <v>625212</v>
      </c>
      <c r="H3731">
        <v>13160</v>
      </c>
      <c r="I3731">
        <v>20.5</v>
      </c>
      <c r="J3731">
        <v>87</v>
      </c>
      <c r="K3731">
        <v>87</v>
      </c>
      <c r="L3731">
        <v>19</v>
      </c>
      <c r="M3731">
        <v>0.94019933554817281</v>
      </c>
      <c r="N3731">
        <v>5.0292000000000003</v>
      </c>
      <c r="O3731">
        <v>5.2873000000000001</v>
      </c>
      <c r="P3731">
        <v>1.0649999999999999</v>
      </c>
      <c r="Q3731">
        <v>1.0900000000000001</v>
      </c>
      <c r="R3731">
        <v>5.0468000000000002</v>
      </c>
      <c r="S3731">
        <v>0.107</v>
      </c>
      <c r="T3731">
        <v>0.104</v>
      </c>
      <c r="U3731">
        <v>9.9000000000000005E-2</v>
      </c>
      <c r="V3731">
        <v>9.9000000000000005E-2</v>
      </c>
      <c r="W3731" t="s">
        <v>148</v>
      </c>
      <c r="X3731" t="s">
        <v>192</v>
      </c>
      <c r="Y3731" t="s">
        <v>89</v>
      </c>
      <c r="Z3731" t="s">
        <v>198</v>
      </c>
    </row>
    <row r="3732" spans="1:26" x14ac:dyDescent="0.25">
      <c r="A3732" s="147">
        <v>2035</v>
      </c>
      <c r="B3732" s="25">
        <v>42956</v>
      </c>
      <c r="C3732" t="s">
        <v>540</v>
      </c>
      <c r="D3732">
        <v>66</v>
      </c>
      <c r="E3732">
        <v>77</v>
      </c>
      <c r="F3732" t="s">
        <v>291</v>
      </c>
      <c r="G3732">
        <v>521333</v>
      </c>
      <c r="H3732">
        <v>13160</v>
      </c>
      <c r="I3732">
        <v>15.4</v>
      </c>
      <c r="J3732">
        <v>89</v>
      </c>
      <c r="K3732">
        <v>89</v>
      </c>
      <c r="L3732">
        <v>13.9</v>
      </c>
      <c r="M3732">
        <v>0.97317744154057773</v>
      </c>
      <c r="N3732">
        <v>2.0720000000000001</v>
      </c>
      <c r="O3732">
        <v>2.0535000000000001</v>
      </c>
      <c r="P3732">
        <v>1.2929999999999999</v>
      </c>
      <c r="Q3732">
        <v>1.3560000000000001</v>
      </c>
      <c r="R3732">
        <v>5.1086</v>
      </c>
      <c r="S3732">
        <v>0.31900000000000001</v>
      </c>
      <c r="T3732">
        <v>0.33700000000000002</v>
      </c>
      <c r="U3732">
        <v>0.31900000000000001</v>
      </c>
      <c r="V3732">
        <v>0.31900000000000001</v>
      </c>
      <c r="W3732" t="s">
        <v>148</v>
      </c>
      <c r="X3732" t="s">
        <v>192</v>
      </c>
      <c r="Y3732" t="s">
        <v>89</v>
      </c>
      <c r="Z3732" t="s">
        <v>198</v>
      </c>
    </row>
    <row r="3733" spans="1:26" x14ac:dyDescent="0.25">
      <c r="A3733" s="147">
        <v>2034</v>
      </c>
      <c r="B3733" s="25">
        <v>42956</v>
      </c>
      <c r="C3733" t="s">
        <v>539</v>
      </c>
      <c r="D3733">
        <v>66</v>
      </c>
      <c r="E3733">
        <v>67</v>
      </c>
      <c r="F3733" t="s">
        <v>291</v>
      </c>
      <c r="G3733">
        <v>521333</v>
      </c>
      <c r="H3733">
        <v>13160</v>
      </c>
      <c r="I3733">
        <v>15.4</v>
      </c>
      <c r="J3733">
        <v>89</v>
      </c>
      <c r="K3733">
        <v>89</v>
      </c>
      <c r="L3733">
        <v>13.9</v>
      </c>
      <c r="M3733">
        <v>0.97317744154057773</v>
      </c>
      <c r="N3733">
        <v>2.0773000000000001</v>
      </c>
      <c r="O3733">
        <v>2.0453999999999999</v>
      </c>
      <c r="P3733">
        <v>1.302</v>
      </c>
      <c r="Q3733">
        <v>1.274</v>
      </c>
      <c r="R3733">
        <v>5.1086</v>
      </c>
      <c r="S3733">
        <v>0.32</v>
      </c>
      <c r="T3733">
        <v>0.318</v>
      </c>
      <c r="U3733">
        <v>0.31</v>
      </c>
      <c r="V3733">
        <v>0.31</v>
      </c>
      <c r="W3733" t="s">
        <v>148</v>
      </c>
      <c r="X3733" t="s">
        <v>192</v>
      </c>
      <c r="Y3733" t="s">
        <v>89</v>
      </c>
      <c r="Z3733" t="s">
        <v>198</v>
      </c>
    </row>
    <row r="3734" spans="1:26" x14ac:dyDescent="0.25">
      <c r="A3734" s="147">
        <v>2033</v>
      </c>
      <c r="B3734" s="25">
        <v>42956</v>
      </c>
      <c r="C3734" t="s">
        <v>538</v>
      </c>
      <c r="D3734">
        <v>66</v>
      </c>
      <c r="E3734">
        <v>77</v>
      </c>
      <c r="F3734" t="s">
        <v>291</v>
      </c>
      <c r="G3734">
        <v>521333</v>
      </c>
      <c r="H3734">
        <v>13160</v>
      </c>
      <c r="I3734">
        <v>15.3</v>
      </c>
      <c r="J3734">
        <v>90</v>
      </c>
      <c r="K3734">
        <v>90</v>
      </c>
      <c r="L3734">
        <v>13.8</v>
      </c>
      <c r="M3734">
        <v>0.97384721266345486</v>
      </c>
      <c r="N3734">
        <v>2.0676000000000001</v>
      </c>
      <c r="O3734">
        <v>2.0872000000000002</v>
      </c>
      <c r="P3734">
        <v>1.34</v>
      </c>
      <c r="Q3734">
        <v>1.39</v>
      </c>
      <c r="R3734">
        <v>5.1086</v>
      </c>
      <c r="S3734">
        <v>0.33100000000000002</v>
      </c>
      <c r="T3734">
        <v>0.34</v>
      </c>
      <c r="U3734">
        <v>0.32700000000000001</v>
      </c>
      <c r="V3734">
        <v>0.32700000000000001</v>
      </c>
      <c r="W3734" t="s">
        <v>148</v>
      </c>
      <c r="X3734" t="s">
        <v>192</v>
      </c>
      <c r="Y3734" t="s">
        <v>89</v>
      </c>
      <c r="Z3734" t="s">
        <v>198</v>
      </c>
    </row>
    <row r="3735" spans="1:26" x14ac:dyDescent="0.25">
      <c r="A3735" s="147">
        <v>2032</v>
      </c>
      <c r="B3735" s="25">
        <v>42956</v>
      </c>
      <c r="C3735" t="s">
        <v>528</v>
      </c>
      <c r="D3735">
        <v>67</v>
      </c>
      <c r="E3735">
        <v>77</v>
      </c>
      <c r="F3735" t="s">
        <v>291</v>
      </c>
      <c r="G3735">
        <v>521333</v>
      </c>
      <c r="H3735">
        <v>13160</v>
      </c>
      <c r="I3735">
        <v>15.3</v>
      </c>
      <c r="J3735">
        <v>90</v>
      </c>
      <c r="K3735">
        <v>90</v>
      </c>
      <c r="L3735">
        <v>13.8</v>
      </c>
      <c r="M3735">
        <v>0.97384721266345486</v>
      </c>
      <c r="N3735">
        <v>2.0727000000000002</v>
      </c>
      <c r="O3735">
        <v>2.0627</v>
      </c>
      <c r="P3735">
        <v>1.349</v>
      </c>
      <c r="Q3735">
        <v>1.3879999999999999</v>
      </c>
      <c r="R3735">
        <v>5.1086</v>
      </c>
      <c r="S3735">
        <v>0.33200000000000002</v>
      </c>
      <c r="T3735">
        <v>0.34399999999999997</v>
      </c>
      <c r="U3735">
        <v>0.32900000000000001</v>
      </c>
      <c r="V3735">
        <v>0.32900000000000001</v>
      </c>
      <c r="W3735" t="s">
        <v>148</v>
      </c>
      <c r="X3735" t="s">
        <v>192</v>
      </c>
      <c r="Y3735" t="s">
        <v>89</v>
      </c>
      <c r="Z3735" t="s">
        <v>198</v>
      </c>
    </row>
    <row r="3736" spans="1:26" x14ac:dyDescent="0.25">
      <c r="A3736" s="147">
        <v>2031</v>
      </c>
      <c r="B3736" s="25">
        <v>42956</v>
      </c>
      <c r="C3736" t="s">
        <v>537</v>
      </c>
      <c r="D3736">
        <v>66</v>
      </c>
      <c r="E3736">
        <v>76</v>
      </c>
      <c r="F3736" t="s">
        <v>291</v>
      </c>
      <c r="G3736">
        <v>521333</v>
      </c>
      <c r="H3736">
        <v>13160</v>
      </c>
      <c r="I3736">
        <v>15.3</v>
      </c>
      <c r="J3736">
        <v>90</v>
      </c>
      <c r="K3736">
        <v>90</v>
      </c>
      <c r="L3736">
        <v>13.8</v>
      </c>
      <c r="M3736">
        <v>0.97384721266345486</v>
      </c>
      <c r="N3736">
        <v>2.1092</v>
      </c>
      <c r="O3736">
        <v>2.0652599999999999</v>
      </c>
      <c r="P3736">
        <v>1.3784000000000001</v>
      </c>
      <c r="Q3736">
        <v>1.4</v>
      </c>
      <c r="R3736">
        <v>5.1086</v>
      </c>
      <c r="S3736">
        <v>0.33400000000000002</v>
      </c>
      <c r="T3736">
        <v>0.34599999999999997</v>
      </c>
      <c r="U3736">
        <v>0.33100000000000002</v>
      </c>
      <c r="V3736">
        <v>0.33100000000000002</v>
      </c>
      <c r="W3736" t="s">
        <v>148</v>
      </c>
      <c r="X3736" t="s">
        <v>192</v>
      </c>
      <c r="Y3736" t="s">
        <v>89</v>
      </c>
      <c r="Z3736" t="s">
        <v>198</v>
      </c>
    </row>
    <row r="3737" spans="1:26" x14ac:dyDescent="0.25">
      <c r="A3737" s="147">
        <v>2030</v>
      </c>
      <c r="B3737" s="25">
        <v>42956</v>
      </c>
      <c r="C3737" t="s">
        <v>536</v>
      </c>
      <c r="D3737">
        <v>67</v>
      </c>
      <c r="E3737">
        <v>77</v>
      </c>
      <c r="F3737" t="s">
        <v>193</v>
      </c>
      <c r="G3737">
        <v>625212</v>
      </c>
      <c r="H3737">
        <v>13160</v>
      </c>
      <c r="I3737">
        <v>21.3</v>
      </c>
      <c r="J3737">
        <v>87</v>
      </c>
      <c r="K3737">
        <v>87</v>
      </c>
      <c r="L3737">
        <v>19.7</v>
      </c>
      <c r="M3737">
        <v>0.93584656084656093</v>
      </c>
      <c r="N3737">
        <v>5.0933000000000002</v>
      </c>
      <c r="O3737">
        <v>5.0271999999999997</v>
      </c>
      <c r="P3737">
        <v>0.89700000000000002</v>
      </c>
      <c r="Q3737">
        <v>0.89200000000000002</v>
      </c>
      <c r="R3737">
        <v>5.1086</v>
      </c>
      <c r="S3737">
        <v>0.09</v>
      </c>
      <c r="T3737">
        <v>9.0999999999999998E-2</v>
      </c>
      <c r="U3737">
        <v>8.5000000000000006E-2</v>
      </c>
      <c r="V3737">
        <v>8.5000000000000006E-2</v>
      </c>
      <c r="W3737" t="s">
        <v>148</v>
      </c>
      <c r="X3737">
        <v>0</v>
      </c>
      <c r="Y3737" t="s">
        <v>89</v>
      </c>
      <c r="Z3737" t="s">
        <v>198</v>
      </c>
    </row>
    <row r="3738" spans="1:26" x14ac:dyDescent="0.25">
      <c r="A3738" s="147">
        <v>2029</v>
      </c>
      <c r="B3738" s="25">
        <v>42956</v>
      </c>
      <c r="C3738" t="s">
        <v>535</v>
      </c>
      <c r="D3738">
        <v>66</v>
      </c>
      <c r="E3738">
        <v>76</v>
      </c>
      <c r="F3738" t="s">
        <v>193</v>
      </c>
      <c r="G3738">
        <v>625212</v>
      </c>
      <c r="H3738">
        <v>13160</v>
      </c>
      <c r="I3738">
        <v>20.5</v>
      </c>
      <c r="J3738">
        <v>88</v>
      </c>
      <c r="K3738">
        <v>88</v>
      </c>
      <c r="L3738">
        <v>18.899999999999999</v>
      </c>
      <c r="M3738">
        <v>0.94082446808510634</v>
      </c>
      <c r="N3738">
        <v>5.0292000000000003</v>
      </c>
      <c r="O3738">
        <v>5.0591999999999997</v>
      </c>
      <c r="P3738">
        <v>0.23499999999999999</v>
      </c>
      <c r="Q3738">
        <v>0.20599999999999999</v>
      </c>
      <c r="R3738">
        <v>5.1086</v>
      </c>
      <c r="S3738">
        <v>2.4E-2</v>
      </c>
      <c r="T3738">
        <v>2.1000000000000001E-2</v>
      </c>
      <c r="U3738">
        <v>2.1000000000000001E-2</v>
      </c>
      <c r="V3738">
        <v>2.1000000000000001E-2</v>
      </c>
      <c r="W3738" t="s">
        <v>148</v>
      </c>
      <c r="X3738">
        <v>0</v>
      </c>
      <c r="Y3738" t="s">
        <v>89</v>
      </c>
      <c r="Z3738" t="s">
        <v>198</v>
      </c>
    </row>
    <row r="3739" spans="1:26" x14ac:dyDescent="0.25">
      <c r="A3739" s="147">
        <v>2028</v>
      </c>
      <c r="B3739" s="25">
        <v>42956</v>
      </c>
      <c r="C3739" t="s">
        <v>461</v>
      </c>
      <c r="D3739">
        <v>65</v>
      </c>
      <c r="E3739">
        <v>65</v>
      </c>
      <c r="F3739" t="s">
        <v>187</v>
      </c>
      <c r="G3739">
        <v>916148</v>
      </c>
      <c r="H3739">
        <v>13160</v>
      </c>
      <c r="I3739">
        <v>35.6</v>
      </c>
      <c r="J3739">
        <v>79</v>
      </c>
      <c r="K3739">
        <v>79</v>
      </c>
      <c r="L3739">
        <v>33.9</v>
      </c>
      <c r="M3739">
        <v>0.8555018137847642</v>
      </c>
      <c r="N3739">
        <v>5.0289999999999999</v>
      </c>
      <c r="O3739">
        <v>5.0730000000000004</v>
      </c>
      <c r="P3739">
        <v>0.29399999999999998</v>
      </c>
      <c r="Q3739">
        <v>0.28999999999999998</v>
      </c>
      <c r="R3739">
        <v>5.1086</v>
      </c>
      <c r="S3739">
        <v>0.03</v>
      </c>
      <c r="T3739">
        <v>2.9000000000000001E-2</v>
      </c>
      <c r="U3739">
        <v>2.5000000000000001E-2</v>
      </c>
      <c r="V3739">
        <v>2.5000000000000001E-2</v>
      </c>
      <c r="W3739" t="s">
        <v>148</v>
      </c>
      <c r="X3739" t="s">
        <v>192</v>
      </c>
      <c r="Y3739" t="s">
        <v>89</v>
      </c>
      <c r="Z3739" t="s">
        <v>207</v>
      </c>
    </row>
    <row r="3740" spans="1:26" x14ac:dyDescent="0.25">
      <c r="A3740" s="147">
        <v>56</v>
      </c>
      <c r="B3740" s="25">
        <v>42956</v>
      </c>
      <c r="C3740" t="s">
        <v>534</v>
      </c>
      <c r="D3740">
        <v>65</v>
      </c>
      <c r="E3740">
        <v>56</v>
      </c>
      <c r="F3740" t="s">
        <v>193</v>
      </c>
      <c r="G3740">
        <v>625212</v>
      </c>
      <c r="H3740">
        <v>13160</v>
      </c>
      <c r="I3740">
        <v>20.5</v>
      </c>
      <c r="J3740">
        <v>87</v>
      </c>
      <c r="K3740">
        <v>87</v>
      </c>
      <c r="L3740">
        <v>19</v>
      </c>
      <c r="M3740">
        <v>0.94019933554817281</v>
      </c>
      <c r="N3740">
        <v>5.0292000000000003</v>
      </c>
      <c r="O3740">
        <v>5.0382999999999996</v>
      </c>
      <c r="P3740">
        <v>0.97</v>
      </c>
      <c r="Q3740">
        <v>0.9</v>
      </c>
      <c r="R3740">
        <v>5.1086</v>
      </c>
      <c r="S3740">
        <v>9.9000000000000005E-2</v>
      </c>
      <c r="T3740">
        <v>9.0999999999999998E-2</v>
      </c>
      <c r="U3740">
        <v>8.8999999999999996E-2</v>
      </c>
      <c r="V3740">
        <v>8.8999999999999996E-2</v>
      </c>
      <c r="W3740" t="s">
        <v>148</v>
      </c>
      <c r="X3740">
        <v>0</v>
      </c>
      <c r="Y3740" t="s">
        <v>89</v>
      </c>
      <c r="Z3740" t="s">
        <v>198</v>
      </c>
    </row>
    <row r="3741" spans="1:26" x14ac:dyDescent="0.25">
      <c r="A3741" s="147">
        <v>2026</v>
      </c>
      <c r="B3741" s="25">
        <v>42956</v>
      </c>
      <c r="C3741" t="s">
        <v>236</v>
      </c>
      <c r="D3741">
        <v>66</v>
      </c>
      <c r="E3741">
        <v>77</v>
      </c>
      <c r="F3741" t="s">
        <v>187</v>
      </c>
      <c r="G3741">
        <v>916148</v>
      </c>
      <c r="H3741">
        <v>13160</v>
      </c>
      <c r="I3741">
        <v>35</v>
      </c>
      <c r="J3741">
        <v>77</v>
      </c>
      <c r="K3741">
        <v>77</v>
      </c>
      <c r="L3741">
        <v>33.5</v>
      </c>
      <c r="M3741">
        <v>0.85757575757575755</v>
      </c>
      <c r="N3741">
        <v>5.0292000000000003</v>
      </c>
      <c r="O3741">
        <v>5.0929000000000002</v>
      </c>
      <c r="P3741">
        <v>0.38500000000000001</v>
      </c>
      <c r="Q3741">
        <v>0.39300000000000002</v>
      </c>
      <c r="R3741">
        <v>5.1086</v>
      </c>
      <c r="S3741">
        <v>3.9E-2</v>
      </c>
      <c r="T3741">
        <v>3.9E-2</v>
      </c>
      <c r="U3741">
        <v>3.3000000000000002E-2</v>
      </c>
      <c r="V3741">
        <v>3.3000000000000002E-2</v>
      </c>
      <c r="W3741" t="s">
        <v>148</v>
      </c>
      <c r="X3741">
        <v>0</v>
      </c>
      <c r="Y3741" t="s">
        <v>89</v>
      </c>
      <c r="Z3741" t="s">
        <v>207</v>
      </c>
    </row>
    <row r="3742" spans="1:26" x14ac:dyDescent="0.25">
      <c r="A3742" s="147">
        <v>2025</v>
      </c>
      <c r="B3742" s="25">
        <v>42956</v>
      </c>
      <c r="C3742" t="s">
        <v>218</v>
      </c>
      <c r="D3742">
        <v>65</v>
      </c>
      <c r="E3742">
        <v>76</v>
      </c>
      <c r="F3742" t="s">
        <v>187</v>
      </c>
      <c r="G3742">
        <v>916148</v>
      </c>
      <c r="H3742">
        <v>13160</v>
      </c>
      <c r="I3742">
        <v>35</v>
      </c>
      <c r="J3742">
        <v>76</v>
      </c>
      <c r="K3742">
        <v>76</v>
      </c>
      <c r="L3742">
        <v>33.6</v>
      </c>
      <c r="M3742">
        <v>0.85705632949727439</v>
      </c>
      <c r="N3742">
        <v>5.0720000000000001</v>
      </c>
      <c r="O3742">
        <v>5.0819999999999999</v>
      </c>
      <c r="P3742">
        <v>0.33</v>
      </c>
      <c r="Q3742">
        <v>0.38</v>
      </c>
      <c r="R3742">
        <v>5.1086</v>
      </c>
      <c r="S3742">
        <v>3.3000000000000002E-2</v>
      </c>
      <c r="T3742">
        <v>3.7999999999999999E-2</v>
      </c>
      <c r="U3742">
        <v>0.03</v>
      </c>
      <c r="V3742">
        <v>0.03</v>
      </c>
      <c r="W3742" t="s">
        <v>148</v>
      </c>
      <c r="X3742" t="s">
        <v>192</v>
      </c>
      <c r="Y3742" t="s">
        <v>89</v>
      </c>
      <c r="Z3742" t="s">
        <v>207</v>
      </c>
    </row>
    <row r="3743" spans="1:26" x14ac:dyDescent="0.25">
      <c r="A3743" s="147">
        <v>2024</v>
      </c>
      <c r="B3743" s="25">
        <v>42956</v>
      </c>
      <c r="C3743" t="s">
        <v>314</v>
      </c>
      <c r="D3743">
        <v>65</v>
      </c>
      <c r="E3743">
        <v>67</v>
      </c>
      <c r="F3743" t="s">
        <v>193</v>
      </c>
      <c r="G3743">
        <v>625212</v>
      </c>
      <c r="H3743">
        <v>13160</v>
      </c>
      <c r="I3743">
        <v>20.5</v>
      </c>
      <c r="J3743">
        <v>87</v>
      </c>
      <c r="K3743">
        <v>87</v>
      </c>
      <c r="L3743">
        <v>19</v>
      </c>
      <c r="M3743">
        <v>0.94019933554817281</v>
      </c>
      <c r="N3743">
        <v>5.0293000000000001</v>
      </c>
      <c r="O3743">
        <v>5.0526</v>
      </c>
      <c r="P3743">
        <v>1.0109999999999999</v>
      </c>
      <c r="Q3743">
        <v>0.93989999999999996</v>
      </c>
      <c r="R3743">
        <v>5.1086</v>
      </c>
      <c r="S3743">
        <v>0.10299999999999999</v>
      </c>
      <c r="T3743">
        <v>9.5000000000000001E-2</v>
      </c>
      <c r="U3743">
        <v>9.2999999999999999E-2</v>
      </c>
      <c r="V3743">
        <v>9.2999999999999999E-2</v>
      </c>
      <c r="W3743" t="s">
        <v>148</v>
      </c>
      <c r="X3743" t="s">
        <v>192</v>
      </c>
      <c r="Y3743" t="s">
        <v>89</v>
      </c>
      <c r="Z3743" t="s">
        <v>198</v>
      </c>
    </row>
    <row r="3744" spans="1:26" x14ac:dyDescent="0.25">
      <c r="A3744" s="147">
        <v>2023</v>
      </c>
      <c r="B3744" s="25">
        <v>42956</v>
      </c>
      <c r="C3744" t="s">
        <v>533</v>
      </c>
      <c r="D3744">
        <v>55</v>
      </c>
      <c r="E3744">
        <v>76</v>
      </c>
      <c r="F3744" t="s">
        <v>193</v>
      </c>
      <c r="G3744">
        <v>625212</v>
      </c>
      <c r="H3744">
        <v>13160</v>
      </c>
      <c r="I3744">
        <v>21.3</v>
      </c>
      <c r="J3744">
        <v>87</v>
      </c>
      <c r="K3744">
        <v>87</v>
      </c>
      <c r="L3744">
        <v>19.7</v>
      </c>
      <c r="M3744">
        <v>0.93584656084656093</v>
      </c>
      <c r="N3744">
        <v>5.0193000000000003</v>
      </c>
      <c r="O3744">
        <v>5.0282999999999998</v>
      </c>
      <c r="P3744">
        <v>0.93799999999999994</v>
      </c>
      <c r="Q3744">
        <v>0.93200000000000005</v>
      </c>
      <c r="R3744">
        <v>5.1086</v>
      </c>
      <c r="S3744">
        <v>9.5000000000000001E-2</v>
      </c>
      <c r="T3744">
        <v>9.5000000000000001E-2</v>
      </c>
      <c r="U3744">
        <v>8.8999999999999996E-2</v>
      </c>
      <c r="V3744">
        <v>8.8999999999999996E-2</v>
      </c>
      <c r="W3744" t="s">
        <v>148</v>
      </c>
      <c r="X3744" t="s">
        <v>192</v>
      </c>
      <c r="Y3744" t="s">
        <v>89</v>
      </c>
      <c r="Z3744" t="s">
        <v>198</v>
      </c>
    </row>
    <row r="3745" spans="1:26" x14ac:dyDescent="0.25">
      <c r="A3745" s="147">
        <v>2022</v>
      </c>
      <c r="B3745" s="25">
        <v>42955</v>
      </c>
      <c r="C3745" t="s">
        <v>532</v>
      </c>
      <c r="D3745">
        <v>66</v>
      </c>
      <c r="E3745">
        <v>77</v>
      </c>
      <c r="F3745" t="s">
        <v>291</v>
      </c>
      <c r="G3745">
        <v>521333</v>
      </c>
      <c r="H3745">
        <v>13160</v>
      </c>
      <c r="I3745">
        <v>15.7</v>
      </c>
      <c r="J3745">
        <v>97</v>
      </c>
      <c r="K3745">
        <v>97</v>
      </c>
      <c r="L3745">
        <v>13.8</v>
      </c>
      <c r="M3745">
        <v>0.97384721266345486</v>
      </c>
      <c r="N3745">
        <v>2.0192000000000001</v>
      </c>
      <c r="O3745">
        <v>2.1092</v>
      </c>
      <c r="P3745">
        <v>1.3440000000000001</v>
      </c>
      <c r="Q3745">
        <v>1.3540000000000001</v>
      </c>
      <c r="R3745">
        <v>5.1207000000000003</v>
      </c>
      <c r="S3745">
        <v>0.34100000000000003</v>
      </c>
      <c r="T3745">
        <v>0.32900000000000001</v>
      </c>
      <c r="U3745">
        <v>0.32600000000000001</v>
      </c>
      <c r="V3745">
        <v>0.32600000000000001</v>
      </c>
      <c r="W3745" t="s">
        <v>205</v>
      </c>
      <c r="X3745" t="s">
        <v>192</v>
      </c>
      <c r="Y3745" t="s">
        <v>89</v>
      </c>
      <c r="Z3745" t="s">
        <v>198</v>
      </c>
    </row>
    <row r="3746" spans="1:26" x14ac:dyDescent="0.25">
      <c r="A3746" s="147">
        <v>2021</v>
      </c>
      <c r="B3746" s="25">
        <v>42955</v>
      </c>
      <c r="C3746" t="s">
        <v>531</v>
      </c>
      <c r="D3746">
        <v>66</v>
      </c>
      <c r="E3746">
        <v>77</v>
      </c>
      <c r="F3746" t="s">
        <v>291</v>
      </c>
      <c r="G3746">
        <v>521333</v>
      </c>
      <c r="H3746">
        <v>13160</v>
      </c>
      <c r="I3746">
        <v>15.3</v>
      </c>
      <c r="J3746">
        <v>90</v>
      </c>
      <c r="K3746">
        <v>90</v>
      </c>
      <c r="L3746">
        <v>13.8</v>
      </c>
      <c r="M3746">
        <v>0.97384721266345486</v>
      </c>
      <c r="N3746">
        <v>2.0728</v>
      </c>
      <c r="O3746">
        <v>2.0672000000000001</v>
      </c>
      <c r="P3746">
        <v>1.35</v>
      </c>
      <c r="Q3746">
        <v>1.375</v>
      </c>
      <c r="R3746">
        <v>5.1207000000000003</v>
      </c>
      <c r="S3746">
        <v>0.33400000000000002</v>
      </c>
      <c r="T3746">
        <v>0.34100000000000003</v>
      </c>
      <c r="U3746">
        <v>0.32900000000000001</v>
      </c>
      <c r="V3746">
        <v>0.32900000000000001</v>
      </c>
      <c r="W3746" t="s">
        <v>148</v>
      </c>
      <c r="X3746" t="s">
        <v>192</v>
      </c>
      <c r="Y3746" t="s">
        <v>89</v>
      </c>
      <c r="Z3746" t="s">
        <v>198</v>
      </c>
    </row>
    <row r="3747" spans="1:26" x14ac:dyDescent="0.25">
      <c r="A3747" s="147">
        <v>2020</v>
      </c>
      <c r="B3747" s="25">
        <v>42955</v>
      </c>
      <c r="C3747" t="s">
        <v>530</v>
      </c>
      <c r="D3747">
        <v>66</v>
      </c>
      <c r="E3747">
        <v>77</v>
      </c>
      <c r="F3747" t="s">
        <v>291</v>
      </c>
      <c r="G3747">
        <v>521333</v>
      </c>
      <c r="H3747">
        <v>13160</v>
      </c>
      <c r="I3747">
        <v>15.4</v>
      </c>
      <c r="J3747">
        <v>89</v>
      </c>
      <c r="K3747">
        <v>89</v>
      </c>
      <c r="L3747">
        <v>13.9</v>
      </c>
      <c r="M3747">
        <v>0.97317744154057773</v>
      </c>
      <c r="N3747">
        <v>2.0912000000000002</v>
      </c>
      <c r="O3747">
        <v>2.1092</v>
      </c>
      <c r="P3747">
        <v>1.385</v>
      </c>
      <c r="Q3747">
        <v>1.405</v>
      </c>
      <c r="R3747">
        <v>5.1207000000000003</v>
      </c>
      <c r="S3747">
        <v>0.33900000000000002</v>
      </c>
      <c r="T3747">
        <v>0.34100000000000003</v>
      </c>
      <c r="U3747">
        <v>0.33100000000000002</v>
      </c>
      <c r="V3747">
        <v>0.33100000000000002</v>
      </c>
      <c r="W3747" t="s">
        <v>148</v>
      </c>
      <c r="X3747" t="s">
        <v>192</v>
      </c>
      <c r="Y3747" t="s">
        <v>89</v>
      </c>
      <c r="Z3747" t="s">
        <v>198</v>
      </c>
    </row>
    <row r="3748" spans="1:26" x14ac:dyDescent="0.25">
      <c r="A3748" s="147">
        <v>2019</v>
      </c>
      <c r="B3748" s="25">
        <v>42955</v>
      </c>
      <c r="C3748" t="s">
        <v>518</v>
      </c>
      <c r="D3748">
        <v>66</v>
      </c>
      <c r="E3748">
        <v>87</v>
      </c>
      <c r="F3748" t="s">
        <v>291</v>
      </c>
      <c r="G3748">
        <v>521333</v>
      </c>
      <c r="H3748">
        <v>13160</v>
      </c>
      <c r="I3748">
        <v>15.5</v>
      </c>
      <c r="J3748">
        <v>92</v>
      </c>
      <c r="K3748">
        <v>92</v>
      </c>
      <c r="L3748">
        <v>13.9</v>
      </c>
      <c r="M3748">
        <v>0.97317744154057773</v>
      </c>
      <c r="N3748">
        <v>2.0920000000000001</v>
      </c>
      <c r="O3748">
        <v>2.1928000000000001</v>
      </c>
      <c r="P3748">
        <v>1.395</v>
      </c>
      <c r="Q3748">
        <v>1.3720000000000001</v>
      </c>
      <c r="R3748">
        <v>5.1207000000000003</v>
      </c>
      <c r="S3748">
        <v>0.34100000000000003</v>
      </c>
      <c r="T3748">
        <v>0.32</v>
      </c>
      <c r="U3748">
        <v>0.32200000000000001</v>
      </c>
      <c r="V3748">
        <v>0.32200000000000001</v>
      </c>
      <c r="W3748" t="s">
        <v>148</v>
      </c>
      <c r="X3748" t="s">
        <v>192</v>
      </c>
      <c r="Y3748" t="s">
        <v>89</v>
      </c>
      <c r="Z3748" t="s">
        <v>198</v>
      </c>
    </row>
    <row r="3749" spans="1:26" x14ac:dyDescent="0.25">
      <c r="A3749" s="147">
        <v>2018</v>
      </c>
      <c r="B3749" s="25">
        <v>42955</v>
      </c>
      <c r="C3749" t="s">
        <v>529</v>
      </c>
      <c r="D3749">
        <v>66</v>
      </c>
      <c r="E3749">
        <v>77</v>
      </c>
      <c r="F3749" t="s">
        <v>291</v>
      </c>
      <c r="G3749">
        <v>521333</v>
      </c>
      <c r="H3749">
        <v>13160</v>
      </c>
      <c r="I3749">
        <v>15.6</v>
      </c>
      <c r="J3749">
        <v>94</v>
      </c>
      <c r="K3749">
        <v>94</v>
      </c>
      <c r="L3749">
        <v>13.9</v>
      </c>
      <c r="M3749">
        <v>0.97317744154057773</v>
      </c>
      <c r="N3749">
        <v>2.0162</v>
      </c>
      <c r="O3749">
        <v>2.1027</v>
      </c>
      <c r="P3749">
        <v>1.4419999999999999</v>
      </c>
      <c r="Q3749">
        <v>1.454</v>
      </c>
      <c r="R3749">
        <v>5.1207000000000003</v>
      </c>
      <c r="S3749">
        <v>0.36599999999999999</v>
      </c>
      <c r="T3749">
        <v>0.35399999999999998</v>
      </c>
      <c r="U3749">
        <v>0.35</v>
      </c>
      <c r="V3749">
        <v>0.35</v>
      </c>
      <c r="W3749" t="s">
        <v>148</v>
      </c>
      <c r="X3749" t="s">
        <v>274</v>
      </c>
      <c r="Y3749" t="s">
        <v>89</v>
      </c>
      <c r="Z3749" t="s">
        <v>198</v>
      </c>
    </row>
    <row r="3750" spans="1:26" x14ac:dyDescent="0.25">
      <c r="A3750" s="147">
        <v>2017</v>
      </c>
      <c r="B3750" s="25">
        <v>42955</v>
      </c>
      <c r="C3750" t="s">
        <v>528</v>
      </c>
      <c r="D3750">
        <v>666</v>
      </c>
      <c r="E3750">
        <v>77</v>
      </c>
      <c r="F3750" t="s">
        <v>291</v>
      </c>
      <c r="G3750">
        <v>521333</v>
      </c>
      <c r="H3750">
        <v>13160</v>
      </c>
      <c r="I3750">
        <v>15.3</v>
      </c>
      <c r="J3750">
        <v>90</v>
      </c>
      <c r="K3750">
        <v>90</v>
      </c>
      <c r="L3750">
        <v>13.8</v>
      </c>
      <c r="M3750">
        <v>0.97384721266345486</v>
      </c>
      <c r="N3750">
        <v>2.1726000000000001</v>
      </c>
      <c r="O3750">
        <v>2.028</v>
      </c>
      <c r="P3750">
        <v>1.5620000000000001</v>
      </c>
      <c r="Q3750">
        <v>1.4381999999999999</v>
      </c>
      <c r="R3750">
        <v>5.1207000000000003</v>
      </c>
      <c r="S3750">
        <v>0.36799999999999999</v>
      </c>
      <c r="T3750">
        <v>0.36299999999999999</v>
      </c>
      <c r="U3750">
        <v>0.35599999999999998</v>
      </c>
      <c r="V3750">
        <v>0.35599999999999998</v>
      </c>
      <c r="W3750" t="s">
        <v>148</v>
      </c>
      <c r="X3750" t="s">
        <v>192</v>
      </c>
      <c r="Y3750" t="s">
        <v>89</v>
      </c>
      <c r="Z3750" t="s">
        <v>198</v>
      </c>
    </row>
    <row r="3751" spans="1:26" x14ac:dyDescent="0.25">
      <c r="A3751" s="147">
        <v>2016</v>
      </c>
      <c r="B3751" s="25">
        <v>42955</v>
      </c>
      <c r="C3751" t="s">
        <v>527</v>
      </c>
      <c r="D3751">
        <v>66</v>
      </c>
      <c r="E3751">
        <v>77</v>
      </c>
      <c r="F3751" t="s">
        <v>291</v>
      </c>
      <c r="G3751">
        <v>521333</v>
      </c>
      <c r="H3751">
        <v>13160</v>
      </c>
      <c r="I3751">
        <v>15.4</v>
      </c>
      <c r="J3751">
        <v>89</v>
      </c>
      <c r="K3751">
        <v>89</v>
      </c>
      <c r="L3751">
        <v>13.9</v>
      </c>
      <c r="M3751">
        <v>0.97317744154057773</v>
      </c>
      <c r="N3751">
        <v>2.0920000000000001</v>
      </c>
      <c r="O3751">
        <v>2.0838999999999999</v>
      </c>
      <c r="P3751">
        <v>1.5882000000000001</v>
      </c>
      <c r="Q3751">
        <v>1.502</v>
      </c>
      <c r="R3751">
        <v>5.1207000000000003</v>
      </c>
      <c r="S3751">
        <v>0.38900000000000001</v>
      </c>
      <c r="T3751">
        <v>0.36899999999999999</v>
      </c>
      <c r="U3751">
        <v>0.36899999999999999</v>
      </c>
      <c r="V3751">
        <v>0.36899999999999999</v>
      </c>
      <c r="W3751" t="s">
        <v>148</v>
      </c>
      <c r="X3751" t="s">
        <v>192</v>
      </c>
      <c r="Y3751" t="s">
        <v>89</v>
      </c>
      <c r="Z3751" t="s">
        <v>198</v>
      </c>
    </row>
    <row r="3752" spans="1:26" x14ac:dyDescent="0.25">
      <c r="A3752" s="147">
        <v>2015</v>
      </c>
      <c r="B3752" s="25">
        <v>42955</v>
      </c>
      <c r="C3752" t="s">
        <v>379</v>
      </c>
      <c r="D3752">
        <v>66</v>
      </c>
      <c r="E3752">
        <v>77</v>
      </c>
      <c r="F3752" t="s">
        <v>187</v>
      </c>
      <c r="G3752">
        <v>916148</v>
      </c>
      <c r="H3752">
        <v>13160</v>
      </c>
      <c r="I3752">
        <v>35.5</v>
      </c>
      <c r="J3752">
        <v>78</v>
      </c>
      <c r="K3752">
        <v>78</v>
      </c>
      <c r="L3752">
        <v>33.9</v>
      </c>
      <c r="M3752">
        <v>0.8555018137847642</v>
      </c>
      <c r="N3752">
        <v>5.093</v>
      </c>
      <c r="O3752">
        <v>5.0141999999999998</v>
      </c>
      <c r="P3752">
        <v>0.4143</v>
      </c>
      <c r="Q3752">
        <v>0.4</v>
      </c>
      <c r="R3752">
        <v>5.1207000000000003</v>
      </c>
      <c r="S3752">
        <v>4.2000000000000003E-2</v>
      </c>
      <c r="T3752">
        <v>4.1000000000000002E-2</v>
      </c>
      <c r="U3752">
        <v>3.5999999999999997E-2</v>
      </c>
      <c r="V3752">
        <v>3.5999999999999997E-2</v>
      </c>
      <c r="W3752" t="s">
        <v>148</v>
      </c>
      <c r="X3752">
        <v>0</v>
      </c>
      <c r="Y3752" t="s">
        <v>89</v>
      </c>
      <c r="Z3752" t="s">
        <v>207</v>
      </c>
    </row>
    <row r="3753" spans="1:26" x14ac:dyDescent="0.25">
      <c r="A3753" s="147">
        <v>2014</v>
      </c>
      <c r="B3753" s="25">
        <v>42955</v>
      </c>
      <c r="C3753" t="s">
        <v>229</v>
      </c>
      <c r="D3753">
        <v>66</v>
      </c>
      <c r="E3753">
        <v>77</v>
      </c>
      <c r="F3753" t="s">
        <v>193</v>
      </c>
      <c r="G3753">
        <v>625212</v>
      </c>
      <c r="H3753">
        <v>13160</v>
      </c>
      <c r="I3753">
        <v>21.2</v>
      </c>
      <c r="J3753">
        <v>88</v>
      </c>
      <c r="K3753">
        <v>88</v>
      </c>
      <c r="L3753">
        <v>19.600000000000001</v>
      </c>
      <c r="M3753">
        <v>0.93646591661151557</v>
      </c>
      <c r="N3753">
        <v>5.0292000000000003</v>
      </c>
      <c r="O3753">
        <v>5.0919999999999996</v>
      </c>
      <c r="P3753">
        <v>0.99</v>
      </c>
      <c r="Q3753">
        <v>1.0920000000000001</v>
      </c>
      <c r="R3753">
        <v>5.1207000000000003</v>
      </c>
      <c r="S3753">
        <v>0.10100000000000001</v>
      </c>
      <c r="T3753">
        <v>0.11</v>
      </c>
      <c r="U3753">
        <v>9.9000000000000005E-2</v>
      </c>
      <c r="V3753">
        <v>9.9000000000000005E-2</v>
      </c>
      <c r="W3753" t="s">
        <v>148</v>
      </c>
      <c r="X3753" t="s">
        <v>192</v>
      </c>
      <c r="Y3753" t="s">
        <v>89</v>
      </c>
      <c r="Z3753" t="s">
        <v>198</v>
      </c>
    </row>
    <row r="3754" spans="1:26" x14ac:dyDescent="0.25">
      <c r="A3754" s="147">
        <v>2013</v>
      </c>
      <c r="B3754" s="25">
        <v>42955</v>
      </c>
      <c r="C3754" t="s">
        <v>233</v>
      </c>
      <c r="D3754">
        <v>66</v>
      </c>
      <c r="E3754">
        <v>77</v>
      </c>
      <c r="F3754" t="s">
        <v>193</v>
      </c>
      <c r="G3754">
        <v>625212</v>
      </c>
      <c r="H3754">
        <v>13160</v>
      </c>
      <c r="I3754">
        <v>21</v>
      </c>
      <c r="J3754">
        <v>89</v>
      </c>
      <c r="K3754">
        <v>89</v>
      </c>
      <c r="L3754">
        <v>19.3</v>
      </c>
      <c r="M3754">
        <v>0.93832891246684347</v>
      </c>
      <c r="N3754">
        <v>5.0271999999999997</v>
      </c>
      <c r="O3754">
        <v>5.0549999999999997</v>
      </c>
      <c r="P3754">
        <v>0.76900000000000002</v>
      </c>
      <c r="Q3754">
        <v>0.747</v>
      </c>
      <c r="R3754">
        <v>5.1207000000000003</v>
      </c>
      <c r="S3754">
        <v>7.8E-2</v>
      </c>
      <c r="T3754">
        <v>7.5999999999999998E-2</v>
      </c>
      <c r="U3754">
        <v>7.1999999999999995E-2</v>
      </c>
      <c r="V3754">
        <v>7.1999999999999995E-2</v>
      </c>
      <c r="W3754" t="s">
        <v>148</v>
      </c>
      <c r="X3754" t="s">
        <v>192</v>
      </c>
      <c r="Y3754" t="s">
        <v>89</v>
      </c>
      <c r="Z3754" t="s">
        <v>198</v>
      </c>
    </row>
    <row r="3755" spans="1:26" x14ac:dyDescent="0.25">
      <c r="A3755" s="147">
        <v>2012</v>
      </c>
      <c r="B3755" s="25">
        <v>42955</v>
      </c>
      <c r="C3755" t="s">
        <v>215</v>
      </c>
      <c r="D3755">
        <v>66</v>
      </c>
      <c r="E3755">
        <v>77</v>
      </c>
      <c r="F3755" t="s">
        <v>187</v>
      </c>
      <c r="G3755">
        <v>916148</v>
      </c>
      <c r="H3755">
        <v>13160</v>
      </c>
      <c r="I3755">
        <v>35.299999999999997</v>
      </c>
      <c r="J3755">
        <v>80</v>
      </c>
      <c r="K3755">
        <v>80</v>
      </c>
      <c r="L3755">
        <v>33.799999999999997</v>
      </c>
      <c r="M3755">
        <v>0.85601935874168178</v>
      </c>
      <c r="N3755">
        <v>5.0292000000000003</v>
      </c>
      <c r="O3755">
        <v>5.0122200000000001</v>
      </c>
      <c r="P3755">
        <v>0.373</v>
      </c>
      <c r="Q3755">
        <v>0.34499999999999997</v>
      </c>
      <c r="R3755">
        <v>5.1207000000000003</v>
      </c>
      <c r="S3755">
        <v>3.7999999999999999E-2</v>
      </c>
      <c r="T3755">
        <v>3.5000000000000003E-2</v>
      </c>
      <c r="U3755">
        <v>3.1E-2</v>
      </c>
      <c r="V3755">
        <v>3.1E-2</v>
      </c>
      <c r="W3755" t="s">
        <v>148</v>
      </c>
      <c r="X3755" t="s">
        <v>192</v>
      </c>
      <c r="Y3755" t="s">
        <v>89</v>
      </c>
      <c r="Z3755" t="s">
        <v>198</v>
      </c>
    </row>
    <row r="3756" spans="1:26" x14ac:dyDescent="0.25">
      <c r="A3756" s="147">
        <v>2011</v>
      </c>
      <c r="B3756" s="25">
        <v>42955</v>
      </c>
      <c r="C3756" t="s">
        <v>206</v>
      </c>
      <c r="D3756">
        <v>66</v>
      </c>
      <c r="E3756">
        <v>77</v>
      </c>
      <c r="F3756" t="s">
        <v>187</v>
      </c>
      <c r="G3756">
        <v>916148</v>
      </c>
      <c r="H3756">
        <v>13160</v>
      </c>
      <c r="I3756">
        <v>35.200000000000003</v>
      </c>
      <c r="J3756">
        <v>79</v>
      </c>
      <c r="K3756">
        <v>79</v>
      </c>
      <c r="L3756">
        <v>33.799999999999997</v>
      </c>
      <c r="M3756">
        <v>0.85601935874168178</v>
      </c>
      <c r="N3756">
        <v>5.0561999999999996</v>
      </c>
      <c r="O3756">
        <v>5.0662000000000003</v>
      </c>
      <c r="P3756">
        <v>0.59199999999999997</v>
      </c>
      <c r="Q3756">
        <v>0.53700000000000003</v>
      </c>
      <c r="R3756">
        <v>5.1207000000000003</v>
      </c>
      <c r="S3756">
        <v>0.06</v>
      </c>
      <c r="T3756">
        <v>5.3999999999999999E-2</v>
      </c>
      <c r="U3756">
        <v>4.9000000000000002E-2</v>
      </c>
      <c r="V3756">
        <v>4.9000000000000002E-2</v>
      </c>
      <c r="W3756" t="s">
        <v>148</v>
      </c>
      <c r="X3756" t="s">
        <v>192</v>
      </c>
      <c r="Y3756" t="s">
        <v>89</v>
      </c>
      <c r="Z3756" t="s">
        <v>198</v>
      </c>
    </row>
    <row r="3757" spans="1:26" x14ac:dyDescent="0.25">
      <c r="A3757" s="147">
        <v>2010</v>
      </c>
      <c r="B3757" s="25">
        <v>42955</v>
      </c>
      <c r="C3757" t="s">
        <v>526</v>
      </c>
      <c r="D3757">
        <v>66</v>
      </c>
      <c r="E3757">
        <v>77</v>
      </c>
      <c r="F3757" t="s">
        <v>193</v>
      </c>
      <c r="G3757">
        <v>625212</v>
      </c>
      <c r="H3757">
        <v>13160</v>
      </c>
      <c r="I3757">
        <v>20.7</v>
      </c>
      <c r="J3757">
        <v>85</v>
      </c>
      <c r="K3757">
        <v>85</v>
      </c>
      <c r="L3757">
        <v>19.3</v>
      </c>
      <c r="M3757">
        <v>0.93832891246684347</v>
      </c>
      <c r="N3757">
        <v>5.0922000000000001</v>
      </c>
      <c r="O3757">
        <v>5.0564999999999998</v>
      </c>
      <c r="P3757">
        <v>1.099</v>
      </c>
      <c r="Q3757">
        <v>1</v>
      </c>
      <c r="R3757">
        <v>5.1207000000000003</v>
      </c>
      <c r="S3757">
        <v>0.111</v>
      </c>
      <c r="T3757">
        <v>0.10100000000000001</v>
      </c>
      <c r="U3757">
        <v>9.9000000000000005E-2</v>
      </c>
      <c r="V3757">
        <v>9.9000000000000005E-2</v>
      </c>
      <c r="W3757" t="s">
        <v>148</v>
      </c>
      <c r="X3757" t="s">
        <v>192</v>
      </c>
      <c r="Y3757" t="s">
        <v>89</v>
      </c>
      <c r="Z3757" t="s">
        <v>198</v>
      </c>
    </row>
    <row r="3758" spans="1:26" x14ac:dyDescent="0.25">
      <c r="A3758" s="147">
        <v>2009</v>
      </c>
      <c r="B3758" s="25">
        <v>42955</v>
      </c>
      <c r="C3758" t="s">
        <v>525</v>
      </c>
      <c r="D3758">
        <v>67</v>
      </c>
      <c r="E3758">
        <v>77</v>
      </c>
      <c r="F3758" t="s">
        <v>193</v>
      </c>
      <c r="G3758">
        <v>625212</v>
      </c>
      <c r="H3758">
        <v>13160</v>
      </c>
      <c r="I3758">
        <v>21.2</v>
      </c>
      <c r="J3758">
        <v>88</v>
      </c>
      <c r="K3758">
        <v>88</v>
      </c>
      <c r="L3758">
        <v>19.600000000000001</v>
      </c>
      <c r="M3758">
        <v>0.93646591661151557</v>
      </c>
      <c r="N3758">
        <v>5.0292000000000003</v>
      </c>
      <c r="O3758">
        <v>5.0232000000000001</v>
      </c>
      <c r="P3758">
        <v>0.9</v>
      </c>
      <c r="Q3758">
        <v>0.99</v>
      </c>
      <c r="R3758">
        <v>5.1207000000000003</v>
      </c>
      <c r="S3758">
        <v>9.1999999999999998E-2</v>
      </c>
      <c r="T3758">
        <v>0.10100000000000001</v>
      </c>
      <c r="U3758">
        <v>0.09</v>
      </c>
      <c r="V3758">
        <v>0.09</v>
      </c>
      <c r="W3758" t="s">
        <v>148</v>
      </c>
      <c r="X3758" t="s">
        <v>192</v>
      </c>
      <c r="Y3758" t="s">
        <v>89</v>
      </c>
      <c r="Z3758" t="s">
        <v>198</v>
      </c>
    </row>
    <row r="3759" spans="1:26" x14ac:dyDescent="0.25">
      <c r="A3759" s="147">
        <v>2008</v>
      </c>
      <c r="B3759" s="25">
        <v>42955</v>
      </c>
      <c r="C3759" t="s">
        <v>440</v>
      </c>
      <c r="D3759">
        <v>66</v>
      </c>
      <c r="E3759">
        <v>77</v>
      </c>
      <c r="F3759" t="s">
        <v>187</v>
      </c>
      <c r="G3759">
        <v>916148</v>
      </c>
      <c r="H3759">
        <v>13160</v>
      </c>
      <c r="I3759">
        <v>35.5</v>
      </c>
      <c r="J3759">
        <v>78.5</v>
      </c>
      <c r="K3759">
        <v>78.5</v>
      </c>
      <c r="L3759">
        <v>33.799999999999997</v>
      </c>
      <c r="M3759">
        <v>0.85601935874168178</v>
      </c>
      <c r="N3759">
        <v>5.0292000000000003</v>
      </c>
      <c r="O3759">
        <v>5.0727000000000002</v>
      </c>
      <c r="P3759">
        <v>0.49</v>
      </c>
      <c r="Q3759">
        <v>0.43</v>
      </c>
      <c r="R3759">
        <v>5.1207000000000003</v>
      </c>
      <c r="S3759">
        <v>0.05</v>
      </c>
      <c r="T3759">
        <v>4.2999999999999997E-2</v>
      </c>
      <c r="U3759">
        <v>0.04</v>
      </c>
      <c r="V3759">
        <v>0.04</v>
      </c>
      <c r="W3759" t="s">
        <v>148</v>
      </c>
      <c r="X3759" t="s">
        <v>192</v>
      </c>
      <c r="Y3759" t="s">
        <v>89</v>
      </c>
      <c r="Z3759" t="s">
        <v>207</v>
      </c>
    </row>
    <row r="3760" spans="1:26" x14ac:dyDescent="0.25">
      <c r="A3760" s="147">
        <v>2007</v>
      </c>
      <c r="B3760" s="25">
        <v>42954</v>
      </c>
      <c r="C3760" t="s">
        <v>515</v>
      </c>
      <c r="D3760">
        <v>66</v>
      </c>
      <c r="E3760">
        <v>77</v>
      </c>
      <c r="F3760" t="s">
        <v>291</v>
      </c>
      <c r="G3760">
        <v>521333</v>
      </c>
      <c r="H3760">
        <v>13160</v>
      </c>
      <c r="I3760">
        <v>16.600000000000001</v>
      </c>
      <c r="J3760">
        <v>112</v>
      </c>
      <c r="K3760">
        <v>112</v>
      </c>
      <c r="L3760">
        <v>13.9</v>
      </c>
      <c r="M3760">
        <v>0.97317744154057773</v>
      </c>
      <c r="N3760">
        <v>2.0728</v>
      </c>
      <c r="O3760">
        <v>2.0836000000000001</v>
      </c>
      <c r="P3760">
        <v>1.3220000000000001</v>
      </c>
      <c r="Q3760">
        <v>1.3879999999999999</v>
      </c>
      <c r="R3760">
        <v>5.1284000000000001</v>
      </c>
      <c r="S3760">
        <v>0.32700000000000001</v>
      </c>
      <c r="T3760">
        <v>0.34200000000000003</v>
      </c>
      <c r="U3760">
        <v>0.32600000000000001</v>
      </c>
      <c r="V3760">
        <v>0.32600000000000001</v>
      </c>
      <c r="W3760" t="s">
        <v>148</v>
      </c>
      <c r="X3760" t="s">
        <v>274</v>
      </c>
      <c r="Y3760" t="s">
        <v>89</v>
      </c>
      <c r="Z3760" t="s">
        <v>198</v>
      </c>
    </row>
    <row r="3761" spans="1:26" x14ac:dyDescent="0.25">
      <c r="A3761" s="147">
        <v>2006</v>
      </c>
      <c r="B3761" s="25">
        <v>42954</v>
      </c>
      <c r="C3761" t="s">
        <v>430</v>
      </c>
      <c r="D3761">
        <v>666</v>
      </c>
      <c r="E3761">
        <v>77</v>
      </c>
      <c r="F3761" t="s">
        <v>291</v>
      </c>
      <c r="G3761">
        <v>521333</v>
      </c>
      <c r="H3761">
        <v>13160</v>
      </c>
      <c r="I3761">
        <v>16.3</v>
      </c>
      <c r="J3761">
        <v>106</v>
      </c>
      <c r="K3761">
        <v>106</v>
      </c>
      <c r="L3761">
        <v>13.9</v>
      </c>
      <c r="M3761">
        <v>0.97317744154057773</v>
      </c>
      <c r="N3761">
        <v>2.0926999999999998</v>
      </c>
      <c r="O3761">
        <v>2.077</v>
      </c>
      <c r="P3761">
        <v>1.452</v>
      </c>
      <c r="Q3761">
        <v>1.403</v>
      </c>
      <c r="R3761">
        <v>5.1284000000000001</v>
      </c>
      <c r="S3761">
        <v>0.35599999999999998</v>
      </c>
      <c r="T3761">
        <v>0.34599999999999997</v>
      </c>
      <c r="U3761">
        <v>0.34200000000000003</v>
      </c>
      <c r="V3761">
        <v>0.34200000000000003</v>
      </c>
      <c r="W3761" t="s">
        <v>148</v>
      </c>
      <c r="X3761" t="s">
        <v>274</v>
      </c>
      <c r="Y3761" t="s">
        <v>89</v>
      </c>
      <c r="Z3761" t="s">
        <v>198</v>
      </c>
    </row>
    <row r="3762" spans="1:26" x14ac:dyDescent="0.25">
      <c r="A3762" s="147">
        <v>2005</v>
      </c>
      <c r="B3762" s="25">
        <v>42954</v>
      </c>
      <c r="C3762" t="s">
        <v>518</v>
      </c>
      <c r="D3762">
        <v>66</v>
      </c>
      <c r="E3762">
        <v>77</v>
      </c>
      <c r="F3762" t="s">
        <v>291</v>
      </c>
      <c r="G3762">
        <v>521333</v>
      </c>
      <c r="H3762">
        <v>13160</v>
      </c>
      <c r="I3762">
        <v>15.3</v>
      </c>
      <c r="J3762">
        <v>89</v>
      </c>
      <c r="K3762">
        <v>89</v>
      </c>
      <c r="L3762">
        <v>13.8</v>
      </c>
      <c r="M3762">
        <v>0.97384721266345486</v>
      </c>
      <c r="N3762">
        <v>2.0219999999999998</v>
      </c>
      <c r="O3762">
        <v>2.0727000000000002</v>
      </c>
      <c r="P3762">
        <v>1.4219999999999999</v>
      </c>
      <c r="Q3762">
        <v>1.492</v>
      </c>
      <c r="R3762">
        <v>5.1284000000000001</v>
      </c>
      <c r="S3762">
        <v>0.36099999999999999</v>
      </c>
      <c r="T3762">
        <v>0.36899999999999999</v>
      </c>
      <c r="U3762">
        <v>0.35499999999999998</v>
      </c>
      <c r="V3762">
        <v>0.35499999999999998</v>
      </c>
      <c r="W3762" t="s">
        <v>148</v>
      </c>
      <c r="X3762" t="s">
        <v>274</v>
      </c>
      <c r="Y3762" t="s">
        <v>89</v>
      </c>
      <c r="Z3762" t="s">
        <v>198</v>
      </c>
    </row>
    <row r="3763" spans="1:26" x14ac:dyDescent="0.25">
      <c r="A3763" s="147">
        <v>2004</v>
      </c>
      <c r="B3763" s="25">
        <v>42954</v>
      </c>
      <c r="C3763" t="s">
        <v>524</v>
      </c>
      <c r="D3763">
        <v>66</v>
      </c>
      <c r="E3763">
        <v>77</v>
      </c>
      <c r="F3763" t="s">
        <v>291</v>
      </c>
      <c r="G3763">
        <v>521333</v>
      </c>
      <c r="H3763">
        <v>13160</v>
      </c>
      <c r="I3763">
        <v>16.600000000000001</v>
      </c>
      <c r="J3763">
        <v>112</v>
      </c>
      <c r="K3763">
        <v>112</v>
      </c>
      <c r="L3763">
        <v>13.9</v>
      </c>
      <c r="M3763">
        <v>0.97317744154057773</v>
      </c>
      <c r="N3763">
        <v>2.0192000000000001</v>
      </c>
      <c r="O3763">
        <v>2.0828000000000002</v>
      </c>
      <c r="P3763">
        <v>1.542</v>
      </c>
      <c r="Q3763">
        <v>1.5024999999999999</v>
      </c>
      <c r="R3763">
        <v>5.1284000000000001</v>
      </c>
      <c r="S3763">
        <v>0.39200000000000002</v>
      </c>
      <c r="T3763">
        <v>0.37</v>
      </c>
      <c r="U3763">
        <v>0.371</v>
      </c>
      <c r="V3763">
        <v>0.371</v>
      </c>
      <c r="W3763" t="s">
        <v>148</v>
      </c>
      <c r="X3763" t="s">
        <v>192</v>
      </c>
      <c r="Y3763" t="s">
        <v>89</v>
      </c>
      <c r="Z3763" t="s">
        <v>198</v>
      </c>
    </row>
    <row r="3764" spans="1:26" x14ac:dyDescent="0.25">
      <c r="A3764" s="147">
        <v>2003</v>
      </c>
      <c r="B3764" s="25">
        <v>42954</v>
      </c>
      <c r="C3764" t="s">
        <v>423</v>
      </c>
      <c r="D3764">
        <v>66</v>
      </c>
      <c r="E3764">
        <v>77</v>
      </c>
      <c r="F3764" t="s">
        <v>291</v>
      </c>
      <c r="G3764">
        <v>521333</v>
      </c>
      <c r="H3764">
        <v>13160</v>
      </c>
      <c r="I3764">
        <v>16.3</v>
      </c>
      <c r="J3764">
        <v>106</v>
      </c>
      <c r="K3764">
        <v>106</v>
      </c>
      <c r="L3764">
        <v>13.9</v>
      </c>
      <c r="M3764">
        <v>0.97317744154057773</v>
      </c>
      <c r="N3764">
        <v>2.0767000000000002</v>
      </c>
      <c r="O3764">
        <v>2.0583</v>
      </c>
      <c r="P3764">
        <v>1.512</v>
      </c>
      <c r="Q3764">
        <v>1.4561999999999999</v>
      </c>
      <c r="R3764">
        <v>5.1284000000000001</v>
      </c>
      <c r="S3764">
        <v>0.373</v>
      </c>
      <c r="T3764">
        <v>0.36299999999999999</v>
      </c>
      <c r="U3764">
        <v>0.35799999999999998</v>
      </c>
      <c r="V3764">
        <v>0.35799999999999998</v>
      </c>
      <c r="W3764" t="s">
        <v>148</v>
      </c>
      <c r="X3764" t="s">
        <v>274</v>
      </c>
      <c r="Y3764" t="s">
        <v>89</v>
      </c>
      <c r="Z3764" t="s">
        <v>198</v>
      </c>
    </row>
    <row r="3765" spans="1:26" x14ac:dyDescent="0.25">
      <c r="A3765" s="147">
        <v>2002</v>
      </c>
      <c r="B3765" s="25">
        <v>42954</v>
      </c>
      <c r="C3765" t="s">
        <v>523</v>
      </c>
      <c r="D3765">
        <v>67</v>
      </c>
      <c r="E3765">
        <v>77</v>
      </c>
      <c r="F3765" t="s">
        <v>291</v>
      </c>
      <c r="G3765">
        <v>521333</v>
      </c>
      <c r="H3765">
        <v>13160</v>
      </c>
      <c r="I3765">
        <v>16</v>
      </c>
      <c r="J3765">
        <v>101</v>
      </c>
      <c r="K3765">
        <v>101</v>
      </c>
      <c r="L3765">
        <v>13.9</v>
      </c>
      <c r="M3765">
        <v>0.97317744154057773</v>
      </c>
      <c r="N3765">
        <v>2.0771999999999999</v>
      </c>
      <c r="O3765">
        <v>2.0171999999999999</v>
      </c>
      <c r="P3765">
        <v>1.522</v>
      </c>
      <c r="Q3765">
        <v>1.4259999999999999</v>
      </c>
      <c r="R3765">
        <v>5.1284000000000001</v>
      </c>
      <c r="S3765">
        <v>0.376</v>
      </c>
      <c r="T3765">
        <v>0.36299999999999999</v>
      </c>
      <c r="U3765">
        <v>0.36</v>
      </c>
      <c r="V3765">
        <v>0.36</v>
      </c>
      <c r="W3765" t="s">
        <v>148</v>
      </c>
      <c r="X3765" t="s">
        <v>192</v>
      </c>
      <c r="Y3765" t="s">
        <v>89</v>
      </c>
      <c r="Z3765" t="s">
        <v>198</v>
      </c>
    </row>
    <row r="3766" spans="1:26" x14ac:dyDescent="0.25">
      <c r="A3766" s="147">
        <v>2001</v>
      </c>
      <c r="B3766" s="25">
        <v>42954</v>
      </c>
      <c r="C3766" t="s">
        <v>522</v>
      </c>
      <c r="D3766">
        <v>66</v>
      </c>
      <c r="E3766">
        <v>72</v>
      </c>
      <c r="F3766" t="s">
        <v>291</v>
      </c>
      <c r="G3766">
        <v>521333</v>
      </c>
      <c r="H3766">
        <v>13160</v>
      </c>
      <c r="I3766">
        <v>16.7</v>
      </c>
      <c r="J3766">
        <v>114</v>
      </c>
      <c r="K3766">
        <v>114</v>
      </c>
      <c r="L3766">
        <v>13.9</v>
      </c>
      <c r="M3766">
        <v>0.97317744154057773</v>
      </c>
      <c r="N3766">
        <v>2.0636999999999999</v>
      </c>
      <c r="O3766">
        <v>2.0737999999999999</v>
      </c>
      <c r="P3766">
        <v>1.512</v>
      </c>
      <c r="Q3766">
        <v>1.542</v>
      </c>
      <c r="R3766">
        <v>5.1284000000000001</v>
      </c>
      <c r="S3766">
        <v>0.376</v>
      </c>
      <c r="T3766">
        <v>0.38100000000000001</v>
      </c>
      <c r="U3766">
        <v>0.36799999999999999</v>
      </c>
      <c r="V3766">
        <v>0.36799999999999999</v>
      </c>
      <c r="W3766" t="s">
        <v>148</v>
      </c>
      <c r="X3766" t="s">
        <v>192</v>
      </c>
      <c r="Y3766" t="s">
        <v>89</v>
      </c>
      <c r="Z3766" t="s">
        <v>198</v>
      </c>
    </row>
    <row r="3767" spans="1:26" x14ac:dyDescent="0.25">
      <c r="A3767" s="147">
        <v>2000</v>
      </c>
      <c r="B3767" s="25">
        <v>42954</v>
      </c>
      <c r="C3767" t="s">
        <v>521</v>
      </c>
      <c r="D3767">
        <v>66</v>
      </c>
      <c r="E3767">
        <v>73</v>
      </c>
      <c r="F3767" t="s">
        <v>291</v>
      </c>
      <c r="G3767">
        <v>521333</v>
      </c>
      <c r="H3767">
        <v>13160</v>
      </c>
      <c r="I3767">
        <v>16.600000000000001</v>
      </c>
      <c r="J3767">
        <v>112</v>
      </c>
      <c r="K3767">
        <v>112</v>
      </c>
      <c r="L3767">
        <v>13.9</v>
      </c>
      <c r="M3767">
        <v>0.97317744154057773</v>
      </c>
      <c r="N3767">
        <v>2.0787</v>
      </c>
      <c r="O3767">
        <v>2.0636999999999999</v>
      </c>
      <c r="P3767">
        <v>1.542</v>
      </c>
      <c r="Q3767">
        <v>1.5660000000000001</v>
      </c>
      <c r="R3767">
        <v>5.1284000000000001</v>
      </c>
      <c r="S3767">
        <v>0.38</v>
      </c>
      <c r="T3767">
        <v>0.38900000000000001</v>
      </c>
      <c r="U3767">
        <v>0.374</v>
      </c>
      <c r="V3767">
        <v>0.374</v>
      </c>
      <c r="W3767" t="s">
        <v>148</v>
      </c>
      <c r="X3767" t="s">
        <v>274</v>
      </c>
      <c r="Y3767" t="s">
        <v>89</v>
      </c>
      <c r="Z3767" t="s">
        <v>198</v>
      </c>
    </row>
    <row r="3768" spans="1:26" x14ac:dyDescent="0.25">
      <c r="A3768" s="147">
        <v>1999</v>
      </c>
      <c r="B3768" s="25">
        <v>42954</v>
      </c>
      <c r="C3768" t="s">
        <v>520</v>
      </c>
      <c r="D3768">
        <v>66</v>
      </c>
      <c r="E3768">
        <v>77</v>
      </c>
      <c r="F3768" t="s">
        <v>291</v>
      </c>
      <c r="G3768">
        <v>521333</v>
      </c>
      <c r="H3768">
        <v>13160</v>
      </c>
      <c r="I3768">
        <v>16.399999999999999</v>
      </c>
      <c r="J3768">
        <v>110</v>
      </c>
      <c r="K3768">
        <v>110</v>
      </c>
      <c r="L3768">
        <v>13.8</v>
      </c>
      <c r="M3768">
        <v>0.97384721266345486</v>
      </c>
      <c r="N3768">
        <v>2.0289999999999999</v>
      </c>
      <c r="O3768">
        <v>2.0920000000000001</v>
      </c>
      <c r="P3768">
        <v>1.5389999999999999</v>
      </c>
      <c r="Q3768">
        <v>1.6040000000000001</v>
      </c>
      <c r="R3768">
        <v>5.1284000000000001</v>
      </c>
      <c r="S3768">
        <v>0.38900000000000001</v>
      </c>
      <c r="T3768">
        <v>0.39300000000000002</v>
      </c>
      <c r="U3768">
        <v>0.38100000000000001</v>
      </c>
      <c r="V3768">
        <v>0.38100000000000001</v>
      </c>
      <c r="W3768" t="s">
        <v>148</v>
      </c>
      <c r="X3768" t="s">
        <v>192</v>
      </c>
      <c r="Y3768" t="s">
        <v>89</v>
      </c>
      <c r="Z3768" t="s">
        <v>198</v>
      </c>
    </row>
    <row r="3769" spans="1:26" x14ac:dyDescent="0.25">
      <c r="A3769" s="147">
        <v>1998</v>
      </c>
      <c r="B3769" s="25">
        <v>42954</v>
      </c>
      <c r="C3769" t="s">
        <v>454</v>
      </c>
      <c r="D3769">
        <v>55</v>
      </c>
      <c r="E3769">
        <v>65</v>
      </c>
      <c r="F3769" t="s">
        <v>193</v>
      </c>
      <c r="G3769">
        <v>625212</v>
      </c>
      <c r="H3769">
        <v>13160</v>
      </c>
      <c r="I3769">
        <v>20.6</v>
      </c>
      <c r="J3769">
        <v>84</v>
      </c>
      <c r="K3769">
        <v>84</v>
      </c>
      <c r="L3769">
        <v>19.2</v>
      </c>
      <c r="M3769">
        <v>0.93895155938951569</v>
      </c>
      <c r="N3769">
        <v>5.0017199999999997</v>
      </c>
      <c r="O3769">
        <v>5.0928000000000004</v>
      </c>
      <c r="P3769">
        <v>0.89</v>
      </c>
      <c r="Q3769">
        <v>0.88600000000000001</v>
      </c>
      <c r="R3769">
        <v>5.1284000000000001</v>
      </c>
      <c r="S3769">
        <v>9.0999999999999998E-2</v>
      </c>
      <c r="T3769">
        <v>8.8999999999999996E-2</v>
      </c>
      <c r="U3769">
        <v>8.5000000000000006E-2</v>
      </c>
      <c r="V3769">
        <v>8.5000000000000006E-2</v>
      </c>
      <c r="W3769" t="s">
        <v>148</v>
      </c>
      <c r="X3769" t="s">
        <v>192</v>
      </c>
      <c r="Y3769" t="s">
        <v>89</v>
      </c>
      <c r="Z3769" t="s">
        <v>198</v>
      </c>
    </row>
    <row r="3770" spans="1:26" x14ac:dyDescent="0.25">
      <c r="A3770" s="147">
        <v>1997</v>
      </c>
      <c r="B3770" s="25">
        <v>42954</v>
      </c>
      <c r="C3770" t="s">
        <v>394</v>
      </c>
      <c r="D3770">
        <v>66</v>
      </c>
      <c r="E3770">
        <v>73</v>
      </c>
      <c r="F3770" t="s">
        <v>187</v>
      </c>
      <c r="G3770">
        <v>916148</v>
      </c>
      <c r="H3770">
        <v>13160</v>
      </c>
      <c r="I3770">
        <v>35.299999999999997</v>
      </c>
      <c r="J3770">
        <v>76</v>
      </c>
      <c r="K3770">
        <v>76</v>
      </c>
      <c r="L3770">
        <v>33.9</v>
      </c>
      <c r="M3770">
        <v>0.8555018137847642</v>
      </c>
      <c r="N3770">
        <v>5.0018000000000002</v>
      </c>
      <c r="O3770">
        <v>5.0162000000000004</v>
      </c>
      <c r="P3770">
        <v>0.34300000000000003</v>
      </c>
      <c r="Q3770">
        <v>0.35599999999999998</v>
      </c>
      <c r="R3770">
        <v>5.1284000000000001</v>
      </c>
      <c r="S3770">
        <v>3.5000000000000003E-2</v>
      </c>
      <c r="T3770">
        <v>3.5999999999999997E-2</v>
      </c>
      <c r="U3770">
        <v>0.03</v>
      </c>
      <c r="V3770">
        <v>0.03</v>
      </c>
      <c r="W3770" t="s">
        <v>148</v>
      </c>
      <c r="X3770" t="s">
        <v>192</v>
      </c>
      <c r="Y3770" t="s">
        <v>89</v>
      </c>
      <c r="Z3770" t="s">
        <v>207</v>
      </c>
    </row>
    <row r="3771" spans="1:26" x14ac:dyDescent="0.25">
      <c r="A3771" s="147">
        <v>1996</v>
      </c>
      <c r="B3771" s="25">
        <v>42954</v>
      </c>
      <c r="C3771" t="s">
        <v>331</v>
      </c>
      <c r="D3771">
        <v>66</v>
      </c>
      <c r="E3771">
        <v>77</v>
      </c>
      <c r="F3771" t="s">
        <v>187</v>
      </c>
      <c r="G3771">
        <v>916148</v>
      </c>
      <c r="H3771">
        <v>13160</v>
      </c>
      <c r="I3771">
        <v>35.200000000000003</v>
      </c>
      <c r="J3771">
        <v>78</v>
      </c>
      <c r="K3771">
        <v>78</v>
      </c>
      <c r="L3771">
        <v>33.6</v>
      </c>
      <c r="M3771">
        <v>0.85705632949727439</v>
      </c>
      <c r="N3771">
        <v>5.0026000000000002</v>
      </c>
      <c r="O3771">
        <v>5.0026200000000003</v>
      </c>
      <c r="P3771">
        <v>0.36299999999999999</v>
      </c>
      <c r="Q3771">
        <v>0.34799999999999998</v>
      </c>
      <c r="R3771">
        <v>5.1284000000000001</v>
      </c>
      <c r="S3771">
        <v>3.6999999999999998E-2</v>
      </c>
      <c r="T3771">
        <v>3.5999999999999997E-2</v>
      </c>
      <c r="U3771">
        <v>3.1E-2</v>
      </c>
      <c r="V3771">
        <v>3.1E-2</v>
      </c>
      <c r="W3771" t="s">
        <v>148</v>
      </c>
      <c r="X3771" t="s">
        <v>192</v>
      </c>
      <c r="Y3771" t="s">
        <v>89</v>
      </c>
      <c r="Z3771" t="s">
        <v>207</v>
      </c>
    </row>
    <row r="3772" spans="1:26" x14ac:dyDescent="0.25">
      <c r="A3772" s="147">
        <v>1995</v>
      </c>
      <c r="B3772" s="25">
        <v>42954</v>
      </c>
      <c r="C3772" t="s">
        <v>266</v>
      </c>
      <c r="D3772">
        <v>66</v>
      </c>
      <c r="E3772">
        <v>77</v>
      </c>
      <c r="F3772" t="s">
        <v>187</v>
      </c>
      <c r="G3772">
        <v>916148</v>
      </c>
      <c r="H3772">
        <v>13160</v>
      </c>
      <c r="I3772">
        <v>35.5</v>
      </c>
      <c r="J3772">
        <v>78</v>
      </c>
      <c r="K3772">
        <v>78</v>
      </c>
      <c r="L3772">
        <v>33.9</v>
      </c>
      <c r="M3772">
        <v>0.8555018137847642</v>
      </c>
      <c r="N3772">
        <v>5.0191999999999997</v>
      </c>
      <c r="O3772">
        <v>5.0519999999999996</v>
      </c>
      <c r="P3772">
        <v>0.46560000000000001</v>
      </c>
      <c r="Q3772">
        <v>0.42</v>
      </c>
      <c r="R3772">
        <v>5.1284000000000001</v>
      </c>
      <c r="S3772">
        <v>4.8000000000000001E-2</v>
      </c>
      <c r="T3772">
        <v>4.2999999999999997E-2</v>
      </c>
      <c r="U3772">
        <v>3.9E-2</v>
      </c>
      <c r="V3772">
        <v>3.9E-2</v>
      </c>
      <c r="W3772" t="s">
        <v>148</v>
      </c>
      <c r="X3772" t="s">
        <v>192</v>
      </c>
      <c r="Y3772" t="s">
        <v>89</v>
      </c>
      <c r="Z3772" t="s">
        <v>207</v>
      </c>
    </row>
    <row r="3773" spans="1:26" x14ac:dyDescent="0.25">
      <c r="A3773" s="147">
        <v>1994</v>
      </c>
      <c r="B3773" s="25">
        <v>42954</v>
      </c>
      <c r="C3773" t="s">
        <v>458</v>
      </c>
      <c r="D3773">
        <v>66</v>
      </c>
      <c r="E3773">
        <v>65</v>
      </c>
      <c r="F3773" t="s">
        <v>193</v>
      </c>
      <c r="G3773">
        <v>625212</v>
      </c>
      <c r="H3773">
        <v>13160</v>
      </c>
      <c r="I3773">
        <v>20.8</v>
      </c>
      <c r="J3773">
        <v>86</v>
      </c>
      <c r="K3773">
        <v>86</v>
      </c>
      <c r="L3773">
        <v>19.3</v>
      </c>
      <c r="M3773">
        <v>0.93832891246684347</v>
      </c>
      <c r="N3773">
        <v>5.0022000000000002</v>
      </c>
      <c r="O3773">
        <v>5.0271999999999997</v>
      </c>
      <c r="P3773">
        <v>0.98699999999999999</v>
      </c>
      <c r="Q3773">
        <v>0.91900000000000004</v>
      </c>
      <c r="R3773">
        <v>5.1284000000000001</v>
      </c>
      <c r="S3773">
        <v>0.10100000000000001</v>
      </c>
      <c r="T3773">
        <v>9.4E-2</v>
      </c>
      <c r="U3773">
        <v>9.0999999999999998E-2</v>
      </c>
      <c r="V3773">
        <v>9.0999999999999998E-2</v>
      </c>
      <c r="W3773" t="s">
        <v>148</v>
      </c>
      <c r="X3773" t="s">
        <v>192</v>
      </c>
      <c r="Y3773" t="s">
        <v>89</v>
      </c>
      <c r="Z3773" t="s">
        <v>198</v>
      </c>
    </row>
    <row r="3774" spans="1:26" x14ac:dyDescent="0.25">
      <c r="A3774" s="147">
        <v>1993</v>
      </c>
      <c r="B3774" s="25">
        <v>42954</v>
      </c>
      <c r="C3774" t="s">
        <v>519</v>
      </c>
      <c r="D3774">
        <v>66</v>
      </c>
      <c r="E3774">
        <v>77</v>
      </c>
      <c r="F3774" s="150" t="s">
        <v>193</v>
      </c>
      <c r="G3774">
        <v>625212</v>
      </c>
      <c r="H3774">
        <v>13160</v>
      </c>
      <c r="I3774">
        <v>20.8</v>
      </c>
      <c r="J3774">
        <v>86</v>
      </c>
      <c r="K3774">
        <v>86</v>
      </c>
      <c r="L3774">
        <v>19.3</v>
      </c>
      <c r="M3774">
        <v>0.93832891246684347</v>
      </c>
      <c r="N3774">
        <v>5.0262000000000002</v>
      </c>
      <c r="O3774">
        <v>5.2537000000000003</v>
      </c>
      <c r="P3774">
        <v>0.99299999999999999</v>
      </c>
      <c r="Q3774">
        <v>1.121</v>
      </c>
      <c r="R3774">
        <v>5.1284000000000001</v>
      </c>
      <c r="S3774">
        <v>0.10100000000000001</v>
      </c>
      <c r="T3774">
        <v>0.109</v>
      </c>
      <c r="U3774">
        <v>9.9000000000000005E-2</v>
      </c>
      <c r="V3774">
        <v>9.9000000000000005E-2</v>
      </c>
      <c r="W3774" t="s">
        <v>148</v>
      </c>
      <c r="X3774" t="s">
        <v>192</v>
      </c>
      <c r="Y3774" t="s">
        <v>89</v>
      </c>
      <c r="Z3774" t="s">
        <v>198</v>
      </c>
    </row>
    <row r="3775" spans="1:26" x14ac:dyDescent="0.25">
      <c r="A3775" s="147">
        <v>1992</v>
      </c>
      <c r="B3775" s="25">
        <v>42954</v>
      </c>
      <c r="C3775" t="s">
        <v>301</v>
      </c>
      <c r="D3775">
        <v>65</v>
      </c>
      <c r="E3775">
        <v>77</v>
      </c>
      <c r="F3775" s="150" t="s">
        <v>187</v>
      </c>
      <c r="G3775">
        <v>916148</v>
      </c>
      <c r="H3775">
        <v>13160</v>
      </c>
      <c r="I3775">
        <v>35.299999999999997</v>
      </c>
      <c r="J3775">
        <v>78</v>
      </c>
      <c r="K3775">
        <v>78</v>
      </c>
      <c r="L3775">
        <v>33.700000000000003</v>
      </c>
      <c r="M3775">
        <v>0.85653753026634394</v>
      </c>
      <c r="N3775">
        <v>5.0289999999999999</v>
      </c>
      <c r="O3775">
        <v>5.0182200000000003</v>
      </c>
      <c r="P3775">
        <v>0.28420000000000001</v>
      </c>
      <c r="Q3775">
        <v>0.28299999999999997</v>
      </c>
      <c r="R3775">
        <v>5.1284000000000001</v>
      </c>
      <c r="S3775">
        <v>2.9000000000000001E-2</v>
      </c>
      <c r="T3775">
        <v>2.9000000000000001E-2</v>
      </c>
      <c r="U3775">
        <v>2.5000000000000001E-2</v>
      </c>
      <c r="V3775">
        <v>2.5000000000000001E-2</v>
      </c>
      <c r="W3775" t="s">
        <v>148</v>
      </c>
      <c r="X3775" t="s">
        <v>192</v>
      </c>
      <c r="Y3775" t="s">
        <v>89</v>
      </c>
      <c r="Z3775" t="s">
        <v>207</v>
      </c>
    </row>
    <row r="3776" spans="1:26" x14ac:dyDescent="0.25">
      <c r="A3776" s="147">
        <v>1991</v>
      </c>
      <c r="B3776" s="25">
        <v>42953</v>
      </c>
      <c r="C3776" t="s">
        <v>518</v>
      </c>
      <c r="D3776">
        <v>65</v>
      </c>
      <c r="E3776">
        <v>66</v>
      </c>
      <c r="F3776" s="150" t="s">
        <v>291</v>
      </c>
      <c r="G3776">
        <v>521333</v>
      </c>
      <c r="H3776">
        <v>13160</v>
      </c>
      <c r="I3776">
        <v>15.4</v>
      </c>
      <c r="J3776">
        <v>91</v>
      </c>
      <c r="K3776">
        <v>91</v>
      </c>
      <c r="L3776">
        <v>13.8</v>
      </c>
      <c r="M3776">
        <v>0.97384721266345486</v>
      </c>
      <c r="N3776">
        <v>2.0182000000000002</v>
      </c>
      <c r="O3776">
        <v>2.0177</v>
      </c>
      <c r="P3776">
        <v>1.736</v>
      </c>
      <c r="Q3776">
        <v>1.696</v>
      </c>
      <c r="R3776">
        <v>5.1369999999999996</v>
      </c>
      <c r="S3776">
        <v>0.442</v>
      </c>
      <c r="T3776">
        <v>0.432</v>
      </c>
      <c r="U3776">
        <v>0.42599999999999999</v>
      </c>
      <c r="V3776">
        <v>0.42599999999999999</v>
      </c>
      <c r="W3776" t="s">
        <v>148</v>
      </c>
      <c r="X3776" t="s">
        <v>192</v>
      </c>
      <c r="Y3776" t="s">
        <v>89</v>
      </c>
      <c r="Z3776" t="s">
        <v>198</v>
      </c>
    </row>
    <row r="3777" spans="1:26" x14ac:dyDescent="0.25">
      <c r="A3777" s="147">
        <v>1990</v>
      </c>
      <c r="B3777" s="25">
        <v>42953</v>
      </c>
      <c r="C3777" t="s">
        <v>517</v>
      </c>
      <c r="D3777">
        <v>65</v>
      </c>
      <c r="E3777">
        <v>67</v>
      </c>
      <c r="F3777" s="150" t="s">
        <v>291</v>
      </c>
      <c r="G3777">
        <v>521333</v>
      </c>
      <c r="H3777">
        <v>13160</v>
      </c>
      <c r="I3777">
        <v>15.2</v>
      </c>
      <c r="J3777">
        <v>88</v>
      </c>
      <c r="K3777">
        <v>88</v>
      </c>
      <c r="L3777">
        <v>13.8</v>
      </c>
      <c r="M3777">
        <v>0.97384721266345486</v>
      </c>
      <c r="N3777">
        <v>2.0920000000000001</v>
      </c>
      <c r="O3777">
        <v>2.0182000000000002</v>
      </c>
      <c r="P3777">
        <v>1.6519999999999999</v>
      </c>
      <c r="Q3777">
        <v>1.6579999999999999</v>
      </c>
      <c r="R3777">
        <v>5.1369999999999996</v>
      </c>
      <c r="S3777">
        <v>0.40600000000000003</v>
      </c>
      <c r="T3777">
        <v>0.42199999999999999</v>
      </c>
      <c r="U3777">
        <v>0.40300000000000002</v>
      </c>
      <c r="V3777">
        <v>0.40300000000000002</v>
      </c>
      <c r="W3777" t="s">
        <v>148</v>
      </c>
      <c r="X3777" t="s">
        <v>192</v>
      </c>
      <c r="Y3777" t="s">
        <v>89</v>
      </c>
      <c r="Z3777" t="s">
        <v>198</v>
      </c>
    </row>
    <row r="3778" spans="1:26" x14ac:dyDescent="0.25">
      <c r="A3778" s="147">
        <v>1989</v>
      </c>
      <c r="B3778" s="25">
        <v>42953</v>
      </c>
      <c r="C3778" t="s">
        <v>433</v>
      </c>
      <c r="D3778">
        <v>65</v>
      </c>
      <c r="E3778">
        <v>76</v>
      </c>
      <c r="F3778" s="150" t="s">
        <v>291</v>
      </c>
      <c r="G3778">
        <v>521333</v>
      </c>
      <c r="H3778">
        <v>13160</v>
      </c>
      <c r="I3778">
        <v>15.3</v>
      </c>
      <c r="J3778">
        <v>88</v>
      </c>
      <c r="K3778">
        <v>88</v>
      </c>
      <c r="L3778">
        <v>13.9</v>
      </c>
      <c r="M3778">
        <v>0.97317744154057773</v>
      </c>
      <c r="N3778">
        <v>2.0182000000000002</v>
      </c>
      <c r="O3778">
        <v>2.1092</v>
      </c>
      <c r="P3778">
        <v>1.542</v>
      </c>
      <c r="Q3778">
        <v>1.6319999999999999</v>
      </c>
      <c r="R3778">
        <v>5.1369999999999996</v>
      </c>
      <c r="S3778">
        <v>0.39200000000000002</v>
      </c>
      <c r="T3778">
        <v>0.39700000000000002</v>
      </c>
      <c r="U3778">
        <v>0.38400000000000001</v>
      </c>
      <c r="V3778">
        <v>0.38400000000000001</v>
      </c>
      <c r="W3778" t="s">
        <v>148</v>
      </c>
      <c r="X3778" t="s">
        <v>192</v>
      </c>
      <c r="Y3778" t="s">
        <v>89</v>
      </c>
      <c r="Z3778" t="s">
        <v>198</v>
      </c>
    </row>
    <row r="3779" spans="1:26" x14ac:dyDescent="0.25">
      <c r="A3779" s="147">
        <v>1988</v>
      </c>
      <c r="B3779" s="25">
        <v>42953</v>
      </c>
      <c r="C3779" t="s">
        <v>516</v>
      </c>
      <c r="D3779">
        <v>65</v>
      </c>
      <c r="E3779">
        <v>67</v>
      </c>
      <c r="F3779" t="s">
        <v>291</v>
      </c>
      <c r="G3779">
        <v>521333</v>
      </c>
      <c r="H3779">
        <v>13160</v>
      </c>
      <c r="I3779">
        <v>15.2</v>
      </c>
      <c r="J3779">
        <v>87</v>
      </c>
      <c r="K3779">
        <v>87</v>
      </c>
      <c r="L3779">
        <v>13.8</v>
      </c>
      <c r="M3779">
        <v>0.97384721266345486</v>
      </c>
      <c r="N3779">
        <v>2.0920000000000001</v>
      </c>
      <c r="O3779">
        <v>2.0787</v>
      </c>
      <c r="P3779">
        <v>1.6220000000000001</v>
      </c>
      <c r="Q3779">
        <v>1.552</v>
      </c>
      <c r="R3779">
        <v>5.1369999999999996</v>
      </c>
      <c r="S3779">
        <v>0.39800000000000002</v>
      </c>
      <c r="T3779">
        <v>0.38400000000000001</v>
      </c>
      <c r="U3779">
        <v>0.38100000000000001</v>
      </c>
      <c r="V3779">
        <v>0.38100000000000001</v>
      </c>
      <c r="W3779" t="s">
        <v>148</v>
      </c>
      <c r="X3779" t="s">
        <v>192</v>
      </c>
      <c r="Y3779" t="s">
        <v>89</v>
      </c>
      <c r="Z3779" t="s">
        <v>198</v>
      </c>
    </row>
    <row r="3780" spans="1:26" x14ac:dyDescent="0.25">
      <c r="A3780" s="147">
        <v>1987</v>
      </c>
      <c r="B3780" s="25">
        <v>42953</v>
      </c>
      <c r="C3780" t="s">
        <v>515</v>
      </c>
      <c r="D3780">
        <v>56</v>
      </c>
      <c r="E3780">
        <v>76</v>
      </c>
      <c r="F3780" t="s">
        <v>291</v>
      </c>
      <c r="G3780">
        <v>521333</v>
      </c>
      <c r="H3780">
        <v>13160</v>
      </c>
      <c r="I3780">
        <v>15.3</v>
      </c>
      <c r="J3780">
        <v>89</v>
      </c>
      <c r="K3780">
        <v>89</v>
      </c>
      <c r="L3780">
        <v>13.8</v>
      </c>
      <c r="M3780">
        <v>0.97384721266345486</v>
      </c>
      <c r="N3780">
        <v>2.0291999999999999</v>
      </c>
      <c r="O3780">
        <v>2.0882000000000001</v>
      </c>
      <c r="P3780">
        <v>1.6220000000000001</v>
      </c>
      <c r="Q3780">
        <v>1.6619999999999999</v>
      </c>
      <c r="R3780">
        <v>5.1369999999999996</v>
      </c>
      <c r="S3780">
        <v>0.41099999999999998</v>
      </c>
      <c r="T3780">
        <v>0.40899999999999997</v>
      </c>
      <c r="U3780">
        <v>0.39900000000000002</v>
      </c>
      <c r="V3780">
        <v>0.39900000000000002</v>
      </c>
      <c r="W3780" t="s">
        <v>148</v>
      </c>
      <c r="X3780" t="s">
        <v>192</v>
      </c>
      <c r="Y3780" t="s">
        <v>89</v>
      </c>
      <c r="Z3780" t="s">
        <v>198</v>
      </c>
    </row>
    <row r="3781" spans="1:26" x14ac:dyDescent="0.25">
      <c r="A3781" s="147">
        <v>1986</v>
      </c>
      <c r="B3781" s="25">
        <v>42953</v>
      </c>
      <c r="C3781" t="s">
        <v>226</v>
      </c>
      <c r="D3781">
        <v>56</v>
      </c>
      <c r="E3781">
        <v>67</v>
      </c>
      <c r="F3781" t="s">
        <v>193</v>
      </c>
      <c r="G3781">
        <v>625212</v>
      </c>
      <c r="H3781">
        <v>13160</v>
      </c>
      <c r="I3781">
        <v>20.7</v>
      </c>
      <c r="J3781">
        <v>87</v>
      </c>
      <c r="K3781">
        <v>87</v>
      </c>
      <c r="L3781">
        <v>19.2</v>
      </c>
      <c r="M3781">
        <v>0.93895155938951569</v>
      </c>
      <c r="N3781">
        <v>5.0939300000000003</v>
      </c>
      <c r="O3781">
        <v>5.0728</v>
      </c>
      <c r="P3781">
        <v>0.76200000000000001</v>
      </c>
      <c r="Q3781">
        <v>0.82199999999999995</v>
      </c>
      <c r="R3781">
        <v>5.1369999999999996</v>
      </c>
      <c r="S3781">
        <v>7.6999999999999999E-2</v>
      </c>
      <c r="T3781">
        <v>8.3000000000000004E-2</v>
      </c>
      <c r="U3781">
        <v>7.4999999999999997E-2</v>
      </c>
      <c r="V3781">
        <v>7.4999999999999997E-2</v>
      </c>
      <c r="W3781" t="s">
        <v>148</v>
      </c>
      <c r="X3781" t="s">
        <v>192</v>
      </c>
      <c r="Y3781" t="s">
        <v>89</v>
      </c>
      <c r="Z3781" t="s">
        <v>198</v>
      </c>
    </row>
    <row r="3782" spans="1:26" x14ac:dyDescent="0.25">
      <c r="A3782" s="147">
        <v>1985</v>
      </c>
      <c r="B3782" s="25">
        <v>42953</v>
      </c>
      <c r="C3782" t="s">
        <v>259</v>
      </c>
      <c r="D3782">
        <v>65</v>
      </c>
      <c r="E3782">
        <v>65</v>
      </c>
      <c r="F3782" t="s">
        <v>193</v>
      </c>
      <c r="G3782">
        <v>625212</v>
      </c>
      <c r="H3782">
        <v>13160</v>
      </c>
      <c r="I3782">
        <v>20.9</v>
      </c>
      <c r="J3782">
        <v>86</v>
      </c>
      <c r="K3782">
        <v>86</v>
      </c>
      <c r="L3782">
        <v>19.399999999999999</v>
      </c>
      <c r="M3782">
        <v>0.9377070907886017</v>
      </c>
      <c r="N3782">
        <v>5.01912</v>
      </c>
      <c r="O3782">
        <v>5.1092000000000004</v>
      </c>
      <c r="P3782">
        <v>0.99919999999999998</v>
      </c>
      <c r="Q3782">
        <v>1.0389999999999999</v>
      </c>
      <c r="R3782">
        <v>5.1369999999999996</v>
      </c>
      <c r="S3782">
        <v>0.10199999999999999</v>
      </c>
      <c r="T3782">
        <v>0.104</v>
      </c>
      <c r="U3782">
        <v>9.7000000000000003E-2</v>
      </c>
      <c r="V3782">
        <v>9.7000000000000003E-2</v>
      </c>
      <c r="W3782" t="s">
        <v>148</v>
      </c>
      <c r="X3782" t="s">
        <v>192</v>
      </c>
      <c r="Y3782" t="s">
        <v>89</v>
      </c>
      <c r="Z3782" t="s">
        <v>198</v>
      </c>
    </row>
    <row r="3783" spans="1:26" x14ac:dyDescent="0.25">
      <c r="A3783" s="147">
        <v>1984</v>
      </c>
      <c r="B3783" s="25">
        <v>42953</v>
      </c>
      <c r="C3783" t="s">
        <v>288</v>
      </c>
      <c r="D3783">
        <v>67</v>
      </c>
      <c r="E3783">
        <v>74</v>
      </c>
      <c r="F3783" t="s">
        <v>193</v>
      </c>
      <c r="G3783">
        <v>625212</v>
      </c>
      <c r="H3783">
        <v>13160</v>
      </c>
      <c r="I3783">
        <v>21.2</v>
      </c>
      <c r="J3783">
        <v>87</v>
      </c>
      <c r="K3783">
        <v>87</v>
      </c>
      <c r="L3783">
        <v>19.3</v>
      </c>
      <c r="M3783">
        <v>0.93832891246684347</v>
      </c>
      <c r="N3783">
        <v>5.0929200000000003</v>
      </c>
      <c r="O3783">
        <v>5.0829000000000004</v>
      </c>
      <c r="P3783">
        <v>0.90910000000000002</v>
      </c>
      <c r="Q3783">
        <v>0.98899999999999999</v>
      </c>
      <c r="R3783">
        <v>5.1369999999999996</v>
      </c>
      <c r="S3783">
        <v>9.1999999999999998E-2</v>
      </c>
      <c r="T3783">
        <v>0.1</v>
      </c>
      <c r="U3783">
        <v>0.09</v>
      </c>
      <c r="V3783">
        <v>0.09</v>
      </c>
      <c r="W3783" t="s">
        <v>148</v>
      </c>
      <c r="X3783" t="s">
        <v>192</v>
      </c>
      <c r="Y3783" t="s">
        <v>89</v>
      </c>
      <c r="Z3783" t="s">
        <v>207</v>
      </c>
    </row>
    <row r="3784" spans="1:26" x14ac:dyDescent="0.25">
      <c r="A3784" s="147">
        <v>1983</v>
      </c>
      <c r="B3784" s="25">
        <v>42953</v>
      </c>
      <c r="C3784" t="s">
        <v>262</v>
      </c>
      <c r="D3784">
        <v>66</v>
      </c>
      <c r="E3784">
        <v>77</v>
      </c>
      <c r="F3784" t="s">
        <v>187</v>
      </c>
      <c r="G3784">
        <v>916148</v>
      </c>
      <c r="H3784">
        <v>13160</v>
      </c>
      <c r="I3784">
        <v>35.200000000000003</v>
      </c>
      <c r="J3784">
        <v>79</v>
      </c>
      <c r="K3784">
        <v>79</v>
      </c>
      <c r="L3784">
        <v>33.5</v>
      </c>
      <c r="M3784">
        <v>0.85757575757575755</v>
      </c>
      <c r="N3784">
        <v>5.0292000000000003</v>
      </c>
      <c r="O3784">
        <v>5.0833000000000004</v>
      </c>
      <c r="P3784">
        <v>0.49299999999999999</v>
      </c>
      <c r="Q3784">
        <v>0.45200000000000001</v>
      </c>
      <c r="R3784">
        <v>5.1369999999999996</v>
      </c>
      <c r="S3784">
        <v>0.05</v>
      </c>
      <c r="T3784">
        <v>4.5999999999999999E-2</v>
      </c>
      <c r="U3784">
        <v>4.1000000000000002E-2</v>
      </c>
      <c r="V3784">
        <v>4.1000000000000002E-2</v>
      </c>
      <c r="W3784" t="s">
        <v>148</v>
      </c>
      <c r="X3784" t="s">
        <v>192</v>
      </c>
      <c r="Y3784" t="s">
        <v>89</v>
      </c>
      <c r="Z3784" t="s">
        <v>207</v>
      </c>
    </row>
    <row r="3785" spans="1:26" x14ac:dyDescent="0.25">
      <c r="A3785" s="147">
        <v>1982</v>
      </c>
      <c r="B3785" s="25">
        <v>42953</v>
      </c>
      <c r="C3785" t="s">
        <v>514</v>
      </c>
      <c r="D3785">
        <v>77</v>
      </c>
      <c r="E3785">
        <v>76</v>
      </c>
      <c r="F3785" t="s">
        <v>187</v>
      </c>
      <c r="G3785">
        <v>916148</v>
      </c>
      <c r="H3785">
        <v>13160</v>
      </c>
      <c r="I3785">
        <v>35.5</v>
      </c>
      <c r="J3785">
        <v>77</v>
      </c>
      <c r="K3785">
        <v>77</v>
      </c>
      <c r="L3785">
        <v>34</v>
      </c>
      <c r="M3785">
        <v>0.85498489425981872</v>
      </c>
      <c r="N3785">
        <v>5.0191999999999997</v>
      </c>
      <c r="O3785">
        <v>5.0727000000000002</v>
      </c>
      <c r="P3785">
        <v>0.24199999999999999</v>
      </c>
      <c r="Q3785">
        <v>0.33400000000000002</v>
      </c>
      <c r="R3785">
        <v>5.1369999999999996</v>
      </c>
      <c r="S3785">
        <v>2.5000000000000001E-2</v>
      </c>
      <c r="T3785">
        <v>3.4000000000000002E-2</v>
      </c>
      <c r="U3785">
        <v>2.5000000000000001E-2</v>
      </c>
      <c r="V3785">
        <v>2.5000000000000001E-2</v>
      </c>
      <c r="W3785" t="s">
        <v>148</v>
      </c>
      <c r="X3785" t="s">
        <v>192</v>
      </c>
      <c r="Y3785" t="s">
        <v>89</v>
      </c>
      <c r="Z3785" t="s">
        <v>207</v>
      </c>
    </row>
    <row r="3786" spans="1:26" x14ac:dyDescent="0.25">
      <c r="A3786" s="147">
        <v>1981</v>
      </c>
      <c r="B3786" s="25">
        <v>42953</v>
      </c>
      <c r="C3786" t="s">
        <v>513</v>
      </c>
      <c r="D3786">
        <v>67</v>
      </c>
      <c r="E3786">
        <v>76</v>
      </c>
      <c r="F3786" s="150" t="s">
        <v>193</v>
      </c>
      <c r="G3786">
        <v>625212</v>
      </c>
      <c r="H3786">
        <v>13160</v>
      </c>
      <c r="I3786">
        <v>20.8</v>
      </c>
      <c r="J3786">
        <v>86</v>
      </c>
      <c r="K3786">
        <v>86</v>
      </c>
      <c r="L3786">
        <v>19.3</v>
      </c>
      <c r="M3786">
        <v>0.93832891246684347</v>
      </c>
      <c r="N3786">
        <v>5.0929000000000002</v>
      </c>
      <c r="O3786">
        <v>5.1192000000000002</v>
      </c>
      <c r="P3786">
        <v>0.76200000000000001</v>
      </c>
      <c r="Q3786">
        <v>0.78700000000000003</v>
      </c>
      <c r="R3786">
        <v>5.1369999999999996</v>
      </c>
      <c r="S3786">
        <v>7.6999999999999999E-2</v>
      </c>
      <c r="T3786">
        <v>7.9000000000000001E-2</v>
      </c>
      <c r="U3786">
        <v>7.2999999999999995E-2</v>
      </c>
      <c r="V3786">
        <v>7.2999999999999995E-2</v>
      </c>
      <c r="W3786" t="s">
        <v>148</v>
      </c>
      <c r="X3786" t="s">
        <v>192</v>
      </c>
      <c r="Y3786" t="s">
        <v>89</v>
      </c>
      <c r="Z3786" t="s">
        <v>198</v>
      </c>
    </row>
    <row r="3787" spans="1:26" x14ac:dyDescent="0.25">
      <c r="A3787" s="147">
        <v>1980</v>
      </c>
      <c r="B3787" s="25">
        <v>42953</v>
      </c>
      <c r="C3787" t="s">
        <v>511</v>
      </c>
      <c r="D3787">
        <v>66</v>
      </c>
      <c r="E3787">
        <v>64</v>
      </c>
      <c r="F3787" s="150" t="s">
        <v>291</v>
      </c>
      <c r="G3787">
        <v>521333</v>
      </c>
      <c r="H3787">
        <v>13160</v>
      </c>
      <c r="I3787">
        <v>15.3</v>
      </c>
      <c r="J3787">
        <v>89</v>
      </c>
      <c r="K3787">
        <v>89</v>
      </c>
      <c r="L3787">
        <v>13.8</v>
      </c>
      <c r="M3787">
        <v>0.97384721266345486</v>
      </c>
      <c r="N3787">
        <v>2.0920000000000001</v>
      </c>
      <c r="O3787">
        <v>2.1027</v>
      </c>
      <c r="P3787">
        <v>1.752</v>
      </c>
      <c r="Q3787">
        <v>1.8220000000000001</v>
      </c>
      <c r="R3787">
        <v>5.1369999999999996</v>
      </c>
      <c r="S3787">
        <v>0.43</v>
      </c>
      <c r="T3787">
        <v>0.44500000000000001</v>
      </c>
      <c r="U3787">
        <v>0.42599999999999999</v>
      </c>
      <c r="V3787">
        <v>0.42599999999999999</v>
      </c>
      <c r="W3787" t="s">
        <v>148</v>
      </c>
      <c r="X3787" t="s">
        <v>192</v>
      </c>
      <c r="Y3787" t="s">
        <v>89</v>
      </c>
      <c r="Z3787" t="s">
        <v>198</v>
      </c>
    </row>
    <row r="3788" spans="1:26" x14ac:dyDescent="0.25">
      <c r="A3788" s="147">
        <v>1979</v>
      </c>
      <c r="B3788" s="25">
        <v>42953</v>
      </c>
      <c r="C3788" t="s">
        <v>512</v>
      </c>
      <c r="D3788">
        <v>61</v>
      </c>
      <c r="E3788">
        <v>72</v>
      </c>
      <c r="F3788" s="150" t="s">
        <v>291</v>
      </c>
      <c r="G3788">
        <v>521333</v>
      </c>
      <c r="H3788">
        <v>13160</v>
      </c>
      <c r="I3788">
        <v>15.2</v>
      </c>
      <c r="J3788">
        <v>87</v>
      </c>
      <c r="K3788">
        <v>87</v>
      </c>
      <c r="L3788">
        <v>13.8</v>
      </c>
      <c r="M3788">
        <v>0.97384721266345486</v>
      </c>
      <c r="N3788">
        <v>2.093</v>
      </c>
      <c r="O3788">
        <v>2.0783</v>
      </c>
      <c r="P3788">
        <v>1.992</v>
      </c>
      <c r="Q3788">
        <v>1.9028</v>
      </c>
      <c r="R3788">
        <v>5.1284000000000001</v>
      </c>
      <c r="S3788">
        <v>0.48799999999999999</v>
      </c>
      <c r="T3788">
        <v>0.47</v>
      </c>
      <c r="U3788">
        <v>0.46600000000000003</v>
      </c>
      <c r="V3788">
        <v>0.46600000000000003</v>
      </c>
      <c r="W3788" t="s">
        <v>148</v>
      </c>
      <c r="X3788" t="s">
        <v>192</v>
      </c>
      <c r="Y3788" t="s">
        <v>89</v>
      </c>
      <c r="Z3788" t="s">
        <v>198</v>
      </c>
    </row>
    <row r="3789" spans="1:26" x14ac:dyDescent="0.25">
      <c r="A3789" s="147">
        <v>1978</v>
      </c>
      <c r="B3789" s="25">
        <v>42952</v>
      </c>
      <c r="C3789" t="s">
        <v>510</v>
      </c>
      <c r="D3789">
        <v>65</v>
      </c>
      <c r="E3789">
        <v>77</v>
      </c>
      <c r="F3789" s="150" t="s">
        <v>291</v>
      </c>
      <c r="G3789">
        <v>521333</v>
      </c>
      <c r="H3789">
        <v>13160</v>
      </c>
      <c r="I3789">
        <v>15.8</v>
      </c>
      <c r="J3789">
        <v>98</v>
      </c>
      <c r="K3789">
        <v>98</v>
      </c>
      <c r="L3789">
        <v>13.8</v>
      </c>
      <c r="M3789">
        <v>0.97384721266345486</v>
      </c>
      <c r="N3789">
        <v>2.0291999999999999</v>
      </c>
      <c r="O3789">
        <v>2.0188000000000001</v>
      </c>
      <c r="P3789">
        <v>1.8640000000000001</v>
      </c>
      <c r="Q3789">
        <v>1.8180000000000001</v>
      </c>
      <c r="R3789">
        <v>5.1482999999999999</v>
      </c>
      <c r="S3789">
        <v>0.47299999999999998</v>
      </c>
      <c r="T3789">
        <v>0.46400000000000002</v>
      </c>
      <c r="U3789">
        <v>0.45600000000000002</v>
      </c>
      <c r="V3789">
        <v>0.45600000000000002</v>
      </c>
      <c r="W3789" t="s">
        <v>148</v>
      </c>
      <c r="X3789" t="s">
        <v>192</v>
      </c>
      <c r="Y3789" t="s">
        <v>89</v>
      </c>
      <c r="Z3789" t="s">
        <v>198</v>
      </c>
    </row>
    <row r="3790" spans="1:26" x14ac:dyDescent="0.25">
      <c r="A3790" s="147">
        <v>1977</v>
      </c>
      <c r="B3790" s="25">
        <v>42952</v>
      </c>
      <c r="C3790" t="s">
        <v>509</v>
      </c>
      <c r="D3790">
        <v>66</v>
      </c>
      <c r="E3790">
        <v>76</v>
      </c>
      <c r="F3790" s="150" t="s">
        <v>291</v>
      </c>
      <c r="G3790">
        <v>521333</v>
      </c>
      <c r="H3790">
        <v>13160</v>
      </c>
      <c r="I3790">
        <v>17.2</v>
      </c>
      <c r="J3790">
        <v>110</v>
      </c>
      <c r="K3790">
        <v>110</v>
      </c>
      <c r="L3790">
        <v>13.9</v>
      </c>
      <c r="M3790">
        <v>0.97317744154057773</v>
      </c>
      <c r="N3790">
        <v>2.0190000000000001</v>
      </c>
      <c r="O3790">
        <v>2.0152000000000001</v>
      </c>
      <c r="P3790">
        <v>3.8319999999999999</v>
      </c>
      <c r="Q3790">
        <v>3.9032</v>
      </c>
      <c r="R3790">
        <v>5.1482999999999999</v>
      </c>
      <c r="S3790">
        <v>0.97699999999999998</v>
      </c>
      <c r="T3790">
        <v>0.997</v>
      </c>
      <c r="U3790">
        <v>0.96099999999999997</v>
      </c>
      <c r="V3790">
        <v>0.96099999999999997</v>
      </c>
      <c r="W3790" t="s">
        <v>148</v>
      </c>
      <c r="X3790" t="s">
        <v>192</v>
      </c>
      <c r="Y3790" t="s">
        <v>89</v>
      </c>
      <c r="Z3790" t="s">
        <v>207</v>
      </c>
    </row>
    <row r="3791" spans="1:26" x14ac:dyDescent="0.25">
      <c r="A3791" s="147">
        <v>1976</v>
      </c>
      <c r="B3791" s="25">
        <v>42952</v>
      </c>
      <c r="C3791" t="s">
        <v>507</v>
      </c>
      <c r="D3791">
        <v>55</v>
      </c>
      <c r="E3791">
        <v>77</v>
      </c>
      <c r="F3791" t="s">
        <v>291</v>
      </c>
      <c r="G3791">
        <v>521333</v>
      </c>
      <c r="H3791">
        <v>13160</v>
      </c>
      <c r="I3791">
        <v>16.600000000000001</v>
      </c>
      <c r="J3791">
        <v>114.5</v>
      </c>
      <c r="K3791">
        <v>114.5</v>
      </c>
      <c r="L3791">
        <v>13.8</v>
      </c>
      <c r="M3791">
        <v>0.97384721266345486</v>
      </c>
      <c r="N3791">
        <v>2.0192000000000001</v>
      </c>
      <c r="O3791">
        <v>2.0272000000000001</v>
      </c>
      <c r="P3791">
        <v>2.6619999999999999</v>
      </c>
      <c r="Q3791">
        <v>2.673</v>
      </c>
      <c r="R3791">
        <v>5.1482999999999999</v>
      </c>
      <c r="S3791">
        <v>0.67900000000000005</v>
      </c>
      <c r="T3791">
        <v>0.67900000000000005</v>
      </c>
      <c r="U3791">
        <v>0.66100000000000003</v>
      </c>
      <c r="V3791">
        <v>0.66100000000000003</v>
      </c>
      <c r="W3791" t="s">
        <v>148</v>
      </c>
      <c r="X3791" t="s">
        <v>192</v>
      </c>
      <c r="Y3791" t="s">
        <v>89</v>
      </c>
      <c r="Z3791" t="s">
        <v>198</v>
      </c>
    </row>
    <row r="3792" spans="1:26" x14ac:dyDescent="0.25">
      <c r="A3792" s="147">
        <v>1975</v>
      </c>
      <c r="B3792" s="25">
        <v>42952</v>
      </c>
      <c r="C3792" t="s">
        <v>506</v>
      </c>
      <c r="D3792">
        <v>55</v>
      </c>
      <c r="E3792">
        <v>77</v>
      </c>
      <c r="F3792" t="s">
        <v>291</v>
      </c>
      <c r="G3792">
        <v>521333</v>
      </c>
      <c r="H3792">
        <v>13160</v>
      </c>
      <c r="I3792">
        <v>16.7</v>
      </c>
      <c r="J3792">
        <v>114</v>
      </c>
      <c r="K3792">
        <v>114</v>
      </c>
      <c r="L3792">
        <v>13.9</v>
      </c>
      <c r="M3792">
        <v>0.97317744154057773</v>
      </c>
      <c r="N3792">
        <v>2.0182000000000002</v>
      </c>
      <c r="O3792">
        <v>2.0188199999999998</v>
      </c>
      <c r="P3792">
        <v>2.8620000000000001</v>
      </c>
      <c r="Q3792">
        <v>2.8570000000000002</v>
      </c>
      <c r="R3792">
        <v>5.1482999999999999</v>
      </c>
      <c r="S3792">
        <v>0.73</v>
      </c>
      <c r="T3792">
        <v>0.72899999999999998</v>
      </c>
      <c r="U3792">
        <v>0.71</v>
      </c>
      <c r="V3792">
        <v>0.71</v>
      </c>
      <c r="W3792" t="s">
        <v>148</v>
      </c>
      <c r="X3792" t="s">
        <v>192</v>
      </c>
      <c r="Y3792" t="s">
        <v>89</v>
      </c>
      <c r="Z3792" t="s">
        <v>198</v>
      </c>
    </row>
    <row r="3793" spans="1:26" x14ac:dyDescent="0.25">
      <c r="A3793" s="147">
        <v>1974</v>
      </c>
      <c r="B3793" s="25">
        <v>42952</v>
      </c>
      <c r="C3793" t="s">
        <v>505</v>
      </c>
      <c r="D3793">
        <v>55</v>
      </c>
      <c r="E3793">
        <v>77</v>
      </c>
      <c r="F3793" t="s">
        <v>291</v>
      </c>
      <c r="G3793">
        <v>521333</v>
      </c>
      <c r="H3793">
        <v>13160</v>
      </c>
      <c r="I3793">
        <v>16.600000000000001</v>
      </c>
      <c r="J3793">
        <v>114.5</v>
      </c>
      <c r="K3793">
        <v>114.5</v>
      </c>
      <c r="L3793">
        <v>13.8</v>
      </c>
      <c r="M3793">
        <v>0.97384721266345486</v>
      </c>
      <c r="N3793">
        <v>2.0154000000000001</v>
      </c>
      <c r="O3793">
        <v>2.0177999999999998</v>
      </c>
      <c r="P3793">
        <v>2.7759999999999998</v>
      </c>
      <c r="Q3793">
        <v>2.79</v>
      </c>
      <c r="R3793">
        <v>5.1482999999999999</v>
      </c>
      <c r="S3793">
        <v>0.70899999999999996</v>
      </c>
      <c r="T3793">
        <v>0.71199999999999997</v>
      </c>
      <c r="U3793">
        <v>0.69199999999999995</v>
      </c>
      <c r="V3793">
        <v>0.69199999999999995</v>
      </c>
      <c r="W3793" t="s">
        <v>148</v>
      </c>
      <c r="X3793" t="s">
        <v>192</v>
      </c>
      <c r="Y3793" t="s">
        <v>89</v>
      </c>
      <c r="Z3793" t="s">
        <v>198</v>
      </c>
    </row>
    <row r="3794" spans="1:26" x14ac:dyDescent="0.25">
      <c r="A3794" s="147">
        <v>1973</v>
      </c>
      <c r="B3794" s="25">
        <v>42952</v>
      </c>
      <c r="C3794" t="s">
        <v>504</v>
      </c>
      <c r="D3794">
        <v>55</v>
      </c>
      <c r="E3794">
        <v>77</v>
      </c>
      <c r="F3794" t="s">
        <v>193</v>
      </c>
      <c r="G3794">
        <v>625212</v>
      </c>
      <c r="H3794">
        <v>13160</v>
      </c>
      <c r="I3794">
        <v>21</v>
      </c>
      <c r="J3794">
        <v>86</v>
      </c>
      <c r="K3794">
        <v>86</v>
      </c>
      <c r="L3794">
        <v>19.5</v>
      </c>
      <c r="M3794">
        <v>0.9370860927152318</v>
      </c>
      <c r="N3794">
        <v>5.0737300000000003</v>
      </c>
      <c r="O3794">
        <v>5.0928199999999997</v>
      </c>
      <c r="P3794">
        <v>0.97599999999999998</v>
      </c>
      <c r="Q3794">
        <v>0.97599999999999998</v>
      </c>
      <c r="R3794">
        <v>5.1482999999999999</v>
      </c>
      <c r="S3794">
        <v>9.9000000000000005E-2</v>
      </c>
      <c r="T3794">
        <v>9.9000000000000005E-2</v>
      </c>
      <c r="U3794">
        <v>9.2999999999999999E-2</v>
      </c>
      <c r="V3794">
        <v>9.2999999999999999E-2</v>
      </c>
      <c r="W3794" t="s">
        <v>148</v>
      </c>
      <c r="X3794" t="s">
        <v>192</v>
      </c>
      <c r="Y3794" t="s">
        <v>89</v>
      </c>
      <c r="Z3794" t="s">
        <v>198</v>
      </c>
    </row>
    <row r="3795" spans="1:26" x14ac:dyDescent="0.25">
      <c r="A3795" s="147">
        <v>1972</v>
      </c>
      <c r="B3795" s="25">
        <v>42952</v>
      </c>
      <c r="C3795" t="s">
        <v>229</v>
      </c>
      <c r="D3795">
        <v>0</v>
      </c>
      <c r="E3795">
        <v>0</v>
      </c>
      <c r="F3795">
        <v>0</v>
      </c>
      <c r="G3795">
        <v>916148</v>
      </c>
      <c r="H3795">
        <v>13160</v>
      </c>
      <c r="I3795">
        <v>20.7</v>
      </c>
      <c r="J3795">
        <v>85</v>
      </c>
      <c r="K3795">
        <v>85</v>
      </c>
      <c r="L3795">
        <v>19.3</v>
      </c>
      <c r="M3795">
        <v>0.93832891246684347</v>
      </c>
      <c r="N3795">
        <v>5.0198999999999998</v>
      </c>
      <c r="O3795">
        <v>5.0179</v>
      </c>
      <c r="P3795">
        <v>0.91800000000000004</v>
      </c>
      <c r="Q3795">
        <v>0.98199999999999998</v>
      </c>
      <c r="R3795">
        <v>5.1482999999999999</v>
      </c>
      <c r="S3795">
        <v>9.4E-2</v>
      </c>
      <c r="T3795">
        <v>0.10100000000000001</v>
      </c>
      <c r="U3795">
        <v>9.0999999999999998E-2</v>
      </c>
      <c r="V3795">
        <v>9.0999999999999998E-2</v>
      </c>
      <c r="W3795" t="s">
        <v>148</v>
      </c>
      <c r="X3795" t="s">
        <v>192</v>
      </c>
      <c r="Y3795" t="s">
        <v>89</v>
      </c>
      <c r="Z3795" t="s">
        <v>198</v>
      </c>
    </row>
    <row r="3796" spans="1:26" x14ac:dyDescent="0.25">
      <c r="A3796" s="147">
        <v>1971</v>
      </c>
      <c r="B3796" s="25">
        <v>42952</v>
      </c>
      <c r="C3796" t="s">
        <v>237</v>
      </c>
      <c r="D3796">
        <v>55</v>
      </c>
      <c r="E3796">
        <v>77</v>
      </c>
      <c r="F3796" t="s">
        <v>193</v>
      </c>
      <c r="G3796">
        <v>625212</v>
      </c>
      <c r="H3796">
        <v>13160</v>
      </c>
      <c r="I3796">
        <v>22.3</v>
      </c>
      <c r="J3796">
        <v>84</v>
      </c>
      <c r="K3796">
        <v>84</v>
      </c>
      <c r="L3796">
        <v>20.9</v>
      </c>
      <c r="M3796">
        <v>0.92847769028871385</v>
      </c>
      <c r="N3796">
        <v>5.0198200000000002</v>
      </c>
      <c r="O3796">
        <v>5.0187999999999997</v>
      </c>
      <c r="P3796">
        <v>0.90800000000000003</v>
      </c>
      <c r="Q3796">
        <v>0.89900000000000002</v>
      </c>
      <c r="R3796">
        <v>5.1482999999999999</v>
      </c>
      <c r="S3796">
        <v>9.2999999999999999E-2</v>
      </c>
      <c r="T3796">
        <v>9.1999999999999998E-2</v>
      </c>
      <c r="U3796">
        <v>8.5999999999999993E-2</v>
      </c>
      <c r="V3796">
        <v>8.5999999999999993E-2</v>
      </c>
      <c r="W3796" t="s">
        <v>148</v>
      </c>
      <c r="X3796" t="s">
        <v>192</v>
      </c>
      <c r="Y3796" t="s">
        <v>89</v>
      </c>
      <c r="Z3796" t="s">
        <v>198</v>
      </c>
    </row>
    <row r="3797" spans="1:26" x14ac:dyDescent="0.25">
      <c r="A3797" s="147">
        <v>1970</v>
      </c>
      <c r="B3797" s="25">
        <v>42952</v>
      </c>
      <c r="C3797" t="s">
        <v>328</v>
      </c>
      <c r="D3797">
        <v>55</v>
      </c>
      <c r="E3797">
        <v>77</v>
      </c>
      <c r="F3797" t="s">
        <v>193</v>
      </c>
      <c r="G3797">
        <v>625212</v>
      </c>
      <c r="H3797">
        <v>13160</v>
      </c>
      <c r="I3797">
        <v>22.4</v>
      </c>
      <c r="J3797">
        <v>84</v>
      </c>
      <c r="K3797">
        <v>84</v>
      </c>
      <c r="L3797">
        <v>21</v>
      </c>
      <c r="M3797">
        <v>0.9278688524590164</v>
      </c>
      <c r="N3797">
        <v>5.0171000000000001</v>
      </c>
      <c r="O3797">
        <v>5.0189000000000004</v>
      </c>
      <c r="P3797">
        <v>0.80800000000000005</v>
      </c>
      <c r="Q3797">
        <v>0.86499999999999999</v>
      </c>
      <c r="R3797">
        <v>5.1482999999999999</v>
      </c>
      <c r="S3797">
        <v>8.3000000000000004E-2</v>
      </c>
      <c r="T3797">
        <v>8.8999999999999996E-2</v>
      </c>
      <c r="U3797">
        <v>0.08</v>
      </c>
      <c r="V3797">
        <v>0.08</v>
      </c>
      <c r="W3797" t="s">
        <v>148</v>
      </c>
      <c r="X3797" t="s">
        <v>192</v>
      </c>
      <c r="Y3797" t="s">
        <v>89</v>
      </c>
      <c r="Z3797" t="s">
        <v>198</v>
      </c>
    </row>
    <row r="3798" spans="1:26" x14ac:dyDescent="0.25">
      <c r="A3798" s="147">
        <v>1969</v>
      </c>
      <c r="B3798" s="25">
        <v>42952</v>
      </c>
      <c r="C3798" t="s">
        <v>219</v>
      </c>
      <c r="D3798">
        <v>55</v>
      </c>
      <c r="E3798">
        <v>77</v>
      </c>
      <c r="F3798" t="s">
        <v>187</v>
      </c>
      <c r="G3798">
        <v>916148</v>
      </c>
      <c r="H3798">
        <v>13160</v>
      </c>
      <c r="I3798">
        <v>35.700000000000003</v>
      </c>
      <c r="J3798">
        <v>76</v>
      </c>
      <c r="K3798">
        <v>76</v>
      </c>
      <c r="L3798">
        <v>34.299999999999997</v>
      </c>
      <c r="M3798">
        <v>0.85343787696019291</v>
      </c>
      <c r="N3798">
        <v>5.0736999999999997</v>
      </c>
      <c r="O3798">
        <v>5.0243000000000002</v>
      </c>
      <c r="P3798">
        <v>0.64700000000000002</v>
      </c>
      <c r="Q3798">
        <v>0.61</v>
      </c>
      <c r="R3798">
        <v>5.1482999999999999</v>
      </c>
      <c r="S3798">
        <v>6.6000000000000003E-2</v>
      </c>
      <c r="T3798">
        <v>6.3E-2</v>
      </c>
      <c r="U3798">
        <v>5.5E-2</v>
      </c>
      <c r="V3798">
        <v>5.5E-2</v>
      </c>
      <c r="W3798" t="s">
        <v>148</v>
      </c>
      <c r="X3798" t="s">
        <v>192</v>
      </c>
      <c r="Y3798" t="s">
        <v>89</v>
      </c>
      <c r="Z3798" t="s">
        <v>207</v>
      </c>
    </row>
    <row r="3799" spans="1:26" x14ac:dyDescent="0.25">
      <c r="A3799" s="147">
        <v>1968</v>
      </c>
      <c r="B3799" s="25">
        <v>42952</v>
      </c>
      <c r="C3799" t="s">
        <v>232</v>
      </c>
      <c r="D3799">
        <v>55</v>
      </c>
      <c r="E3799">
        <v>77</v>
      </c>
      <c r="F3799" t="s">
        <v>193</v>
      </c>
      <c r="G3799">
        <v>625212</v>
      </c>
      <c r="H3799">
        <v>13160</v>
      </c>
      <c r="I3799">
        <v>21.2</v>
      </c>
      <c r="J3799">
        <v>89</v>
      </c>
      <c r="K3799">
        <v>89</v>
      </c>
      <c r="L3799">
        <v>19.5</v>
      </c>
      <c r="M3799">
        <v>0.9370860927152318</v>
      </c>
      <c r="N3799">
        <v>5.0838299999999998</v>
      </c>
      <c r="O3799">
        <v>5.0838000000000001</v>
      </c>
      <c r="P3799">
        <v>0.85699999999999998</v>
      </c>
      <c r="Q3799">
        <v>0.78700000000000003</v>
      </c>
      <c r="R3799">
        <v>5.1482999999999999</v>
      </c>
      <c r="S3799">
        <v>8.6999999999999994E-2</v>
      </c>
      <c r="T3799">
        <v>0.08</v>
      </c>
      <c r="U3799">
        <v>7.8E-2</v>
      </c>
      <c r="V3799">
        <v>7.8E-2</v>
      </c>
      <c r="W3799" t="s">
        <v>148</v>
      </c>
      <c r="X3799" t="s">
        <v>192</v>
      </c>
      <c r="Y3799" t="s">
        <v>89</v>
      </c>
      <c r="Z3799" t="s">
        <v>198</v>
      </c>
    </row>
    <row r="3800" spans="1:26" x14ac:dyDescent="0.25">
      <c r="A3800" s="147">
        <v>1967</v>
      </c>
      <c r="B3800" s="25">
        <v>42952</v>
      </c>
      <c r="C3800" t="s">
        <v>503</v>
      </c>
      <c r="D3800">
        <v>55</v>
      </c>
      <c r="E3800">
        <v>77</v>
      </c>
      <c r="F3800" t="s">
        <v>187</v>
      </c>
      <c r="G3800">
        <v>916148</v>
      </c>
      <c r="H3800">
        <v>13160</v>
      </c>
      <c r="I3800">
        <v>35.9</v>
      </c>
      <c r="J3800">
        <v>76</v>
      </c>
      <c r="K3800">
        <v>76</v>
      </c>
      <c r="L3800">
        <v>34.5</v>
      </c>
      <c r="M3800">
        <v>0.85240963855421692</v>
      </c>
      <c r="N3800">
        <v>5.0444000000000004</v>
      </c>
      <c r="O3800">
        <v>5.0928000000000004</v>
      </c>
      <c r="P3800">
        <v>0.54500000000000004</v>
      </c>
      <c r="Q3800">
        <v>0.57399999999999995</v>
      </c>
      <c r="R3800">
        <v>5.1482999999999999</v>
      </c>
      <c r="S3800">
        <v>5.6000000000000001E-2</v>
      </c>
      <c r="T3800">
        <v>5.8000000000000003E-2</v>
      </c>
      <c r="U3800">
        <v>4.9000000000000002E-2</v>
      </c>
      <c r="V3800">
        <v>4.9000000000000002E-2</v>
      </c>
      <c r="W3800" t="s">
        <v>148</v>
      </c>
      <c r="X3800" t="s">
        <v>192</v>
      </c>
      <c r="Y3800" t="s">
        <v>89</v>
      </c>
      <c r="Z3800" t="s">
        <v>207</v>
      </c>
    </row>
    <row r="3801" spans="1:26" x14ac:dyDescent="0.25">
      <c r="A3801" s="147">
        <v>1966</v>
      </c>
      <c r="B3801" s="25">
        <v>42952</v>
      </c>
      <c r="C3801" t="s">
        <v>502</v>
      </c>
      <c r="D3801">
        <v>55</v>
      </c>
      <c r="E3801">
        <v>77</v>
      </c>
      <c r="F3801" t="s">
        <v>187</v>
      </c>
      <c r="G3801">
        <v>916148</v>
      </c>
      <c r="H3801">
        <v>13160</v>
      </c>
      <c r="I3801">
        <v>35.700000000000003</v>
      </c>
      <c r="J3801">
        <v>76</v>
      </c>
      <c r="K3801">
        <v>76</v>
      </c>
      <c r="L3801">
        <v>34.299999999999997</v>
      </c>
      <c r="M3801">
        <v>0.85343787696019291</v>
      </c>
      <c r="N3801">
        <v>5.0736999999999997</v>
      </c>
      <c r="O3801">
        <v>5.0564999999999998</v>
      </c>
      <c r="P3801">
        <v>0.45500000000000002</v>
      </c>
      <c r="Q3801">
        <v>0.47599999999999998</v>
      </c>
      <c r="R3801">
        <v>5.1482999999999999</v>
      </c>
      <c r="S3801">
        <v>4.5999999999999999E-2</v>
      </c>
      <c r="T3801">
        <v>4.8000000000000001E-2</v>
      </c>
      <c r="U3801">
        <v>0.04</v>
      </c>
      <c r="V3801">
        <v>0.04</v>
      </c>
      <c r="W3801" t="s">
        <v>148</v>
      </c>
      <c r="X3801" t="s">
        <v>192</v>
      </c>
      <c r="Y3801" t="s">
        <v>89</v>
      </c>
      <c r="Z3801" t="s">
        <v>207</v>
      </c>
    </row>
    <row r="3802" spans="1:26" x14ac:dyDescent="0.25">
      <c r="A3802" s="147">
        <v>1965</v>
      </c>
      <c r="B3802" s="25">
        <v>42952</v>
      </c>
      <c r="C3802" t="s">
        <v>501</v>
      </c>
      <c r="D3802">
        <v>55</v>
      </c>
      <c r="E3802">
        <v>77</v>
      </c>
      <c r="F3802" s="150" t="s">
        <v>193</v>
      </c>
      <c r="G3802">
        <v>625212</v>
      </c>
      <c r="H3802">
        <v>13160</v>
      </c>
      <c r="I3802">
        <v>22.3</v>
      </c>
      <c r="J3802">
        <v>84</v>
      </c>
      <c r="K3802">
        <v>84</v>
      </c>
      <c r="L3802">
        <v>20.9</v>
      </c>
      <c r="M3802">
        <v>0.92847769028871385</v>
      </c>
      <c r="N3802">
        <v>5.0555000000000003</v>
      </c>
      <c r="O3802">
        <v>5.0993000000000004</v>
      </c>
      <c r="P3802">
        <v>0.66500000000000004</v>
      </c>
      <c r="Q3802">
        <v>0.67600000000000005</v>
      </c>
      <c r="R3802">
        <v>5.1482999999999999</v>
      </c>
      <c r="S3802">
        <v>6.8000000000000005E-2</v>
      </c>
      <c r="T3802">
        <v>6.8000000000000005E-2</v>
      </c>
      <c r="U3802">
        <v>6.3E-2</v>
      </c>
      <c r="V3802">
        <v>6.3E-2</v>
      </c>
      <c r="W3802" t="s">
        <v>148</v>
      </c>
      <c r="X3802" t="s">
        <v>192</v>
      </c>
      <c r="Y3802" t="s">
        <v>89</v>
      </c>
      <c r="Z3802" t="s">
        <v>198</v>
      </c>
    </row>
    <row r="3803" spans="1:26" x14ac:dyDescent="0.25">
      <c r="A3803" s="147">
        <v>1964</v>
      </c>
      <c r="B3803" s="25">
        <v>42952</v>
      </c>
      <c r="C3803" t="s">
        <v>449</v>
      </c>
      <c r="D3803">
        <v>55</v>
      </c>
      <c r="E3803">
        <v>77</v>
      </c>
      <c r="F3803" s="150" t="s">
        <v>187</v>
      </c>
      <c r="G3803">
        <v>916148</v>
      </c>
      <c r="H3803">
        <v>13160</v>
      </c>
      <c r="I3803">
        <v>35.700000000000003</v>
      </c>
      <c r="J3803">
        <v>76</v>
      </c>
      <c r="K3803">
        <v>76</v>
      </c>
      <c r="L3803">
        <v>34.299999999999997</v>
      </c>
      <c r="M3803">
        <v>0.85343787696019291</v>
      </c>
      <c r="N3803">
        <v>5.0279999999999996</v>
      </c>
      <c r="O3803">
        <v>5.0625999999999998</v>
      </c>
      <c r="P3803">
        <v>0.49299999999999999</v>
      </c>
      <c r="Q3803">
        <v>0.503</v>
      </c>
      <c r="R3803">
        <v>5.1482999999999999</v>
      </c>
      <c r="S3803">
        <v>0.05</v>
      </c>
      <c r="T3803">
        <v>5.0999999999999997E-2</v>
      </c>
      <c r="U3803">
        <v>4.2999999999999997E-2</v>
      </c>
      <c r="V3803">
        <v>4.2999999999999997E-2</v>
      </c>
      <c r="W3803" t="s">
        <v>148</v>
      </c>
      <c r="X3803">
        <v>0</v>
      </c>
      <c r="Y3803" t="s">
        <v>89</v>
      </c>
      <c r="Z3803" t="s">
        <v>207</v>
      </c>
    </row>
    <row r="3804" spans="1:26" x14ac:dyDescent="0.25">
      <c r="A3804" s="147">
        <v>1963</v>
      </c>
      <c r="B3804" s="25">
        <v>42951</v>
      </c>
      <c r="C3804" t="s">
        <v>497</v>
      </c>
      <c r="D3804">
        <v>65</v>
      </c>
      <c r="E3804">
        <v>56</v>
      </c>
      <c r="F3804" s="150" t="s">
        <v>291</v>
      </c>
      <c r="G3804">
        <v>521333</v>
      </c>
      <c r="H3804">
        <v>13160</v>
      </c>
      <c r="I3804">
        <v>16.8</v>
      </c>
      <c r="J3804">
        <v>115.5</v>
      </c>
      <c r="K3804">
        <v>115.5</v>
      </c>
      <c r="L3804">
        <v>13.9</v>
      </c>
      <c r="M3804">
        <v>0.97317744154057773</v>
      </c>
      <c r="N3804">
        <v>2.0190999999999999</v>
      </c>
      <c r="O3804">
        <v>2.0280999999999998</v>
      </c>
      <c r="P3804">
        <v>2.88</v>
      </c>
      <c r="Q3804">
        <v>2.84</v>
      </c>
      <c r="R3804">
        <v>5.2394999999999996</v>
      </c>
      <c r="S3804">
        <v>0.747</v>
      </c>
      <c r="T3804">
        <v>0.73399999999999999</v>
      </c>
      <c r="U3804">
        <v>0.72099999999999997</v>
      </c>
      <c r="V3804">
        <v>0.72099999999999997</v>
      </c>
      <c r="W3804" t="s">
        <v>148</v>
      </c>
      <c r="X3804" t="s">
        <v>192</v>
      </c>
      <c r="Y3804" t="s">
        <v>89</v>
      </c>
      <c r="Z3804" t="s">
        <v>198</v>
      </c>
    </row>
    <row r="3805" spans="1:26" x14ac:dyDescent="0.25">
      <c r="A3805" s="147">
        <v>1962</v>
      </c>
      <c r="B3805" s="25">
        <v>42951</v>
      </c>
      <c r="C3805" t="s">
        <v>455</v>
      </c>
      <c r="D3805">
        <v>65</v>
      </c>
      <c r="E3805">
        <v>56</v>
      </c>
      <c r="F3805" t="s">
        <v>291</v>
      </c>
      <c r="G3805">
        <v>521333</v>
      </c>
      <c r="H3805">
        <v>13160</v>
      </c>
      <c r="I3805">
        <v>16.7</v>
      </c>
      <c r="J3805">
        <v>114</v>
      </c>
      <c r="K3805">
        <v>114</v>
      </c>
      <c r="L3805">
        <v>13.9</v>
      </c>
      <c r="M3805">
        <v>0.97317744154057773</v>
      </c>
      <c r="N3805">
        <v>2.0190999999999999</v>
      </c>
      <c r="O3805">
        <v>2.0828000000000002</v>
      </c>
      <c r="P3805">
        <v>2.7080000000000002</v>
      </c>
      <c r="Q3805">
        <v>2.7919999999999998</v>
      </c>
      <c r="R3805">
        <v>5.2394999999999996</v>
      </c>
      <c r="S3805">
        <v>0.70299999999999996</v>
      </c>
      <c r="T3805">
        <v>0.70199999999999996</v>
      </c>
      <c r="U3805">
        <v>0.68400000000000005</v>
      </c>
      <c r="V3805">
        <v>0.68400000000000005</v>
      </c>
      <c r="W3805" t="s">
        <v>148</v>
      </c>
      <c r="X3805" t="s">
        <v>192</v>
      </c>
      <c r="Y3805" t="s">
        <v>89</v>
      </c>
      <c r="Z3805" t="s">
        <v>198</v>
      </c>
    </row>
    <row r="3806" spans="1:26" x14ac:dyDescent="0.25">
      <c r="A3806" s="147">
        <v>1961</v>
      </c>
      <c r="B3806" s="25">
        <v>42951</v>
      </c>
      <c r="C3806" t="s">
        <v>428</v>
      </c>
      <c r="D3806">
        <v>65</v>
      </c>
      <c r="E3806">
        <v>56</v>
      </c>
      <c r="F3806" t="s">
        <v>291</v>
      </c>
      <c r="G3806">
        <v>521333</v>
      </c>
      <c r="H3806">
        <v>13160</v>
      </c>
      <c r="I3806">
        <v>16.600000000000001</v>
      </c>
      <c r="J3806">
        <v>114.5</v>
      </c>
      <c r="K3806">
        <v>114.5</v>
      </c>
      <c r="L3806">
        <v>13.8</v>
      </c>
      <c r="M3806">
        <v>0.97384721266345486</v>
      </c>
      <c r="N3806">
        <v>2.0760000000000001</v>
      </c>
      <c r="O3806">
        <v>2.0453999999999999</v>
      </c>
      <c r="P3806">
        <v>2.907</v>
      </c>
      <c r="Q3806">
        <v>2.9449999999999998</v>
      </c>
      <c r="R3806">
        <v>5.2394999999999996</v>
      </c>
      <c r="S3806">
        <v>0.73399999999999999</v>
      </c>
      <c r="T3806">
        <v>0.754</v>
      </c>
      <c r="U3806">
        <v>0.72499999999999998</v>
      </c>
      <c r="V3806">
        <v>0.72499999999999998</v>
      </c>
      <c r="W3806" t="s">
        <v>148</v>
      </c>
      <c r="X3806" t="s">
        <v>192</v>
      </c>
      <c r="Y3806" t="s">
        <v>89</v>
      </c>
      <c r="Z3806" t="s">
        <v>198</v>
      </c>
    </row>
    <row r="3807" spans="1:26" x14ac:dyDescent="0.25">
      <c r="A3807" s="147">
        <v>1960</v>
      </c>
      <c r="B3807" s="25">
        <v>42951</v>
      </c>
      <c r="C3807" t="s">
        <v>496</v>
      </c>
      <c r="D3807">
        <v>56</v>
      </c>
      <c r="E3807">
        <v>65</v>
      </c>
      <c r="F3807" t="s">
        <v>291</v>
      </c>
      <c r="G3807">
        <v>521333</v>
      </c>
      <c r="H3807">
        <v>13160</v>
      </c>
      <c r="I3807">
        <v>16.7</v>
      </c>
      <c r="J3807">
        <v>114</v>
      </c>
      <c r="K3807">
        <v>114</v>
      </c>
      <c r="L3807">
        <v>13.9</v>
      </c>
      <c r="M3807">
        <v>0.97317744154057773</v>
      </c>
      <c r="N3807">
        <v>2.0539999999999998</v>
      </c>
      <c r="O3807">
        <v>2.0878000000000001</v>
      </c>
      <c r="P3807">
        <v>2.8090000000000002</v>
      </c>
      <c r="Q3807">
        <v>2.8849999999999998</v>
      </c>
      <c r="R3807">
        <v>5.2394999999999996</v>
      </c>
      <c r="S3807">
        <v>0.71699999999999997</v>
      </c>
      <c r="T3807">
        <v>0.72399999999999998</v>
      </c>
      <c r="U3807">
        <v>0.70099999999999996</v>
      </c>
      <c r="V3807">
        <v>0.70099999999999996</v>
      </c>
      <c r="W3807" t="s">
        <v>148</v>
      </c>
      <c r="X3807" t="s">
        <v>192</v>
      </c>
      <c r="Y3807" t="s">
        <v>89</v>
      </c>
      <c r="Z3807" t="s">
        <v>198</v>
      </c>
    </row>
    <row r="3808" spans="1:26" x14ac:dyDescent="0.25">
      <c r="A3808" s="147">
        <v>1959</v>
      </c>
      <c r="B3808" s="25">
        <v>42951</v>
      </c>
      <c r="C3808" t="s">
        <v>471</v>
      </c>
      <c r="D3808">
        <v>56</v>
      </c>
      <c r="E3808">
        <v>65</v>
      </c>
      <c r="F3808" t="s">
        <v>291</v>
      </c>
      <c r="G3808">
        <v>521333</v>
      </c>
      <c r="H3808">
        <v>13160</v>
      </c>
      <c r="I3808">
        <v>16.7</v>
      </c>
      <c r="J3808">
        <v>115.5</v>
      </c>
      <c r="K3808">
        <v>115.5</v>
      </c>
      <c r="L3808">
        <v>13.8</v>
      </c>
      <c r="M3808">
        <v>0.97384721266345486</v>
      </c>
      <c r="N3808">
        <v>0</v>
      </c>
      <c r="O3808">
        <v>0</v>
      </c>
      <c r="P3808">
        <v>0</v>
      </c>
      <c r="Q3808">
        <v>0</v>
      </c>
      <c r="R3808">
        <v>5.2394999999999996</v>
      </c>
      <c r="S3808" t="s">
        <v>468</v>
      </c>
      <c r="T3808" t="s">
        <v>468</v>
      </c>
      <c r="U3808" t="s">
        <v>468</v>
      </c>
      <c r="V3808">
        <v>2.2000000000000002</v>
      </c>
      <c r="W3808" t="s">
        <v>482</v>
      </c>
      <c r="X3808" t="s">
        <v>192</v>
      </c>
      <c r="Y3808" t="s">
        <v>89</v>
      </c>
      <c r="Z3808" t="s">
        <v>198</v>
      </c>
    </row>
    <row r="3809" spans="1:26" x14ac:dyDescent="0.25">
      <c r="A3809" s="147">
        <v>1958</v>
      </c>
      <c r="B3809" s="25">
        <v>42951</v>
      </c>
      <c r="C3809" t="s">
        <v>244</v>
      </c>
      <c r="D3809">
        <v>67</v>
      </c>
      <c r="E3809">
        <v>65</v>
      </c>
      <c r="F3809" t="s">
        <v>291</v>
      </c>
      <c r="G3809">
        <v>521333</v>
      </c>
      <c r="H3809">
        <v>13160</v>
      </c>
      <c r="I3809">
        <v>16.600000000000001</v>
      </c>
      <c r="J3809">
        <v>114</v>
      </c>
      <c r="K3809">
        <v>114</v>
      </c>
      <c r="L3809">
        <v>13.8</v>
      </c>
      <c r="M3809">
        <v>0.97384721266345486</v>
      </c>
      <c r="N3809">
        <v>0</v>
      </c>
      <c r="O3809">
        <v>0</v>
      </c>
      <c r="P3809">
        <v>0</v>
      </c>
      <c r="Q3809">
        <v>0</v>
      </c>
      <c r="R3809">
        <v>5.2394999999999996</v>
      </c>
      <c r="S3809" t="s">
        <v>468</v>
      </c>
      <c r="T3809" t="s">
        <v>468</v>
      </c>
      <c r="U3809" t="s">
        <v>468</v>
      </c>
      <c r="V3809">
        <v>2.2000000000000002</v>
      </c>
      <c r="W3809" t="s">
        <v>482</v>
      </c>
      <c r="X3809" t="s">
        <v>192</v>
      </c>
      <c r="Y3809" t="s">
        <v>89</v>
      </c>
      <c r="Z3809" t="s">
        <v>198</v>
      </c>
    </row>
    <row r="3810" spans="1:26" x14ac:dyDescent="0.25">
      <c r="A3810" s="147">
        <v>1957</v>
      </c>
      <c r="B3810" s="25">
        <v>42951</v>
      </c>
      <c r="C3810" t="s">
        <v>494</v>
      </c>
      <c r="D3810">
        <v>76</v>
      </c>
      <c r="E3810">
        <v>67</v>
      </c>
      <c r="F3810" t="s">
        <v>187</v>
      </c>
      <c r="G3810">
        <v>916148</v>
      </c>
      <c r="H3810">
        <v>13160</v>
      </c>
      <c r="I3810">
        <v>36.1</v>
      </c>
      <c r="J3810">
        <v>79.5</v>
      </c>
      <c r="K3810">
        <v>79.5</v>
      </c>
      <c r="L3810">
        <v>34.6</v>
      </c>
      <c r="M3810">
        <v>0.85189644792293806</v>
      </c>
      <c r="N3810">
        <v>5.0555000000000003</v>
      </c>
      <c r="O3810">
        <v>5.0121000000000002</v>
      </c>
      <c r="P3810">
        <v>0.373</v>
      </c>
      <c r="Q3810">
        <v>0.443</v>
      </c>
      <c r="R3810">
        <v>5.2394999999999996</v>
      </c>
      <c r="S3810">
        <v>3.9E-2</v>
      </c>
      <c r="T3810">
        <v>4.5999999999999999E-2</v>
      </c>
      <c r="U3810">
        <v>3.5999999999999997E-2</v>
      </c>
      <c r="V3810">
        <v>3.5999999999999997E-2</v>
      </c>
      <c r="W3810" t="s">
        <v>205</v>
      </c>
      <c r="X3810">
        <v>0</v>
      </c>
      <c r="Y3810" t="s">
        <v>89</v>
      </c>
      <c r="Z3810" t="s">
        <v>198</v>
      </c>
    </row>
    <row r="3811" spans="1:26" x14ac:dyDescent="0.25">
      <c r="A3811" s="147">
        <v>1956</v>
      </c>
      <c r="B3811" s="25">
        <v>42951</v>
      </c>
      <c r="C3811" t="s">
        <v>493</v>
      </c>
      <c r="D3811">
        <v>76</v>
      </c>
      <c r="E3811">
        <v>67</v>
      </c>
      <c r="F3811" t="s">
        <v>193</v>
      </c>
      <c r="G3811">
        <v>625212</v>
      </c>
      <c r="H3811">
        <v>13160</v>
      </c>
      <c r="I3811">
        <v>22.3</v>
      </c>
      <c r="J3811">
        <v>85</v>
      </c>
      <c r="K3811">
        <v>85</v>
      </c>
      <c r="L3811">
        <v>20.8</v>
      </c>
      <c r="M3811">
        <v>0.92908732764281021</v>
      </c>
      <c r="N3811">
        <v>5.0141999999999998</v>
      </c>
      <c r="O3811">
        <v>5.0151000000000003</v>
      </c>
      <c r="P3811">
        <v>0.76300000000000001</v>
      </c>
      <c r="Q3811">
        <v>0.79600000000000004</v>
      </c>
      <c r="R3811">
        <v>5.2394999999999996</v>
      </c>
      <c r="S3811">
        <v>0.08</v>
      </c>
      <c r="T3811">
        <v>8.3000000000000004E-2</v>
      </c>
      <c r="U3811">
        <v>7.5999999999999998E-2</v>
      </c>
      <c r="V3811">
        <v>7.5999999999999998E-2</v>
      </c>
      <c r="W3811" t="s">
        <v>148</v>
      </c>
      <c r="X3811" t="s">
        <v>192</v>
      </c>
      <c r="Y3811" t="s">
        <v>89</v>
      </c>
      <c r="Z3811" t="s">
        <v>198</v>
      </c>
    </row>
    <row r="3812" spans="1:26" x14ac:dyDescent="0.25">
      <c r="A3812" s="147">
        <v>1955</v>
      </c>
      <c r="B3812" s="25">
        <v>42951</v>
      </c>
      <c r="C3812" t="s">
        <v>315</v>
      </c>
      <c r="D3812">
        <v>76</v>
      </c>
      <c r="E3812">
        <v>67</v>
      </c>
      <c r="F3812" s="150" t="s">
        <v>187</v>
      </c>
      <c r="G3812">
        <v>916148</v>
      </c>
      <c r="H3812">
        <v>13160</v>
      </c>
      <c r="I3812">
        <v>36.5</v>
      </c>
      <c r="J3812">
        <v>84</v>
      </c>
      <c r="K3812">
        <v>84</v>
      </c>
      <c r="L3812">
        <v>34.299999999999997</v>
      </c>
      <c r="M3812">
        <v>0.85343787696019291</v>
      </c>
      <c r="N3812">
        <v>5.0737300000000003</v>
      </c>
      <c r="O3812">
        <v>5.0730000000000004</v>
      </c>
      <c r="P3812">
        <v>0.34300000000000003</v>
      </c>
      <c r="Q3812">
        <v>0.33</v>
      </c>
      <c r="R3812">
        <v>5.2394999999999996</v>
      </c>
      <c r="S3812">
        <v>3.5000000000000003E-2</v>
      </c>
      <c r="T3812">
        <v>3.4000000000000002E-2</v>
      </c>
      <c r="U3812">
        <v>2.9000000000000001E-2</v>
      </c>
      <c r="V3812">
        <v>2.9000000000000001E-2</v>
      </c>
      <c r="W3812" t="s">
        <v>148</v>
      </c>
      <c r="X3812">
        <v>0</v>
      </c>
      <c r="Y3812" t="s">
        <v>89</v>
      </c>
      <c r="Z3812" t="s">
        <v>207</v>
      </c>
    </row>
    <row r="3813" spans="1:26" x14ac:dyDescent="0.25">
      <c r="A3813" s="147">
        <v>1954</v>
      </c>
      <c r="B3813" s="25">
        <v>42951</v>
      </c>
      <c r="C3813" t="s">
        <v>350</v>
      </c>
      <c r="D3813">
        <v>76</v>
      </c>
      <c r="E3813">
        <v>67</v>
      </c>
      <c r="F3813" s="150" t="s">
        <v>193</v>
      </c>
      <c r="G3813">
        <v>625212</v>
      </c>
      <c r="H3813">
        <v>13160</v>
      </c>
      <c r="I3813">
        <v>22.6</v>
      </c>
      <c r="J3813">
        <v>82</v>
      </c>
      <c r="K3813">
        <v>82</v>
      </c>
      <c r="L3813">
        <v>21</v>
      </c>
      <c r="M3813">
        <v>0.9278688524590164</v>
      </c>
      <c r="N3813">
        <v>5.0008400000000002</v>
      </c>
      <c r="O3813">
        <v>5.1920000000000002</v>
      </c>
      <c r="P3813">
        <v>0.72</v>
      </c>
      <c r="Q3813">
        <v>0.72899999999999998</v>
      </c>
      <c r="R3813">
        <v>5.2394999999999996</v>
      </c>
      <c r="S3813">
        <v>7.4999999999999997E-2</v>
      </c>
      <c r="T3813">
        <v>7.3999999999999996E-2</v>
      </c>
      <c r="U3813">
        <v>6.9000000000000006E-2</v>
      </c>
      <c r="V3813">
        <v>6.9000000000000006E-2</v>
      </c>
      <c r="W3813" t="s">
        <v>148</v>
      </c>
      <c r="X3813" t="s">
        <v>192</v>
      </c>
      <c r="Y3813" t="s">
        <v>89</v>
      </c>
      <c r="Z3813" t="s">
        <v>207</v>
      </c>
    </row>
    <row r="3814" spans="1:26" x14ac:dyDescent="0.25">
      <c r="A3814" s="147">
        <v>1953</v>
      </c>
      <c r="B3814" s="25">
        <v>42951</v>
      </c>
      <c r="C3814" t="s">
        <v>218</v>
      </c>
      <c r="D3814">
        <v>76</v>
      </c>
      <c r="E3814">
        <v>67</v>
      </c>
      <c r="F3814" t="s">
        <v>187</v>
      </c>
      <c r="G3814">
        <v>916148</v>
      </c>
      <c r="H3814">
        <v>13160</v>
      </c>
      <c r="I3814">
        <v>36.700000000000003</v>
      </c>
      <c r="J3814">
        <v>83</v>
      </c>
      <c r="K3814">
        <v>83</v>
      </c>
      <c r="L3814">
        <v>34.6</v>
      </c>
      <c r="M3814">
        <v>0.85189644792293806</v>
      </c>
      <c r="N3814">
        <v>5.0033000000000003</v>
      </c>
      <c r="O3814">
        <v>5.0827</v>
      </c>
      <c r="P3814">
        <v>0.30299999999999999</v>
      </c>
      <c r="Q3814">
        <v>0.33400000000000002</v>
      </c>
      <c r="R3814">
        <v>5.2394999999999996</v>
      </c>
      <c r="S3814">
        <v>3.2000000000000001E-2</v>
      </c>
      <c r="T3814">
        <v>3.4000000000000002E-2</v>
      </c>
      <c r="U3814">
        <v>2.8000000000000001E-2</v>
      </c>
      <c r="V3814">
        <v>2.8000000000000001E-2</v>
      </c>
      <c r="W3814" t="s">
        <v>148</v>
      </c>
      <c r="X3814" t="s">
        <v>192</v>
      </c>
      <c r="Y3814" t="s">
        <v>89</v>
      </c>
      <c r="Z3814" t="s">
        <v>207</v>
      </c>
    </row>
    <row r="3815" spans="1:26" x14ac:dyDescent="0.25">
      <c r="A3815" s="147">
        <v>1952</v>
      </c>
      <c r="B3815" s="25">
        <v>42951</v>
      </c>
      <c r="C3815" t="s">
        <v>492</v>
      </c>
      <c r="D3815">
        <v>76</v>
      </c>
      <c r="E3815">
        <v>67</v>
      </c>
      <c r="F3815" t="s">
        <v>193</v>
      </c>
      <c r="G3815">
        <v>625212</v>
      </c>
      <c r="H3815">
        <v>13160</v>
      </c>
      <c r="I3815">
        <v>22.3</v>
      </c>
      <c r="J3815">
        <v>81</v>
      </c>
      <c r="K3815">
        <v>81</v>
      </c>
      <c r="L3815">
        <v>21.1</v>
      </c>
      <c r="M3815">
        <v>0.92726081258191351</v>
      </c>
      <c r="N3815">
        <v>5.1820000000000004</v>
      </c>
      <c r="O3815">
        <v>5.0919999999999996</v>
      </c>
      <c r="P3815">
        <v>0.77300000000000002</v>
      </c>
      <c r="Q3815">
        <v>0.78100000000000003</v>
      </c>
      <c r="R3815">
        <v>5.2394999999999996</v>
      </c>
      <c r="S3815">
        <v>7.8E-2</v>
      </c>
      <c r="T3815">
        <v>0.08</v>
      </c>
      <c r="U3815">
        <v>7.2999999999999995E-2</v>
      </c>
      <c r="V3815">
        <v>7.2999999999999995E-2</v>
      </c>
      <c r="W3815" t="s">
        <v>148</v>
      </c>
      <c r="X3815" t="s">
        <v>192</v>
      </c>
      <c r="Y3815" t="s">
        <v>89</v>
      </c>
      <c r="Z3815" t="s">
        <v>198</v>
      </c>
    </row>
    <row r="3816" spans="1:26" x14ac:dyDescent="0.25">
      <c r="A3816" s="147">
        <v>1951</v>
      </c>
      <c r="B3816" s="25">
        <v>42951</v>
      </c>
      <c r="C3816" t="s">
        <v>233</v>
      </c>
      <c r="D3816">
        <v>74</v>
      </c>
      <c r="E3816">
        <v>81</v>
      </c>
      <c r="F3816" t="s">
        <v>187</v>
      </c>
      <c r="G3816">
        <v>916148</v>
      </c>
      <c r="H3816">
        <v>13160</v>
      </c>
      <c r="I3816">
        <v>22.3</v>
      </c>
      <c r="J3816">
        <v>81</v>
      </c>
      <c r="K3816">
        <v>81</v>
      </c>
      <c r="L3816">
        <v>21.1</v>
      </c>
      <c r="M3816">
        <v>0.92726081258191351</v>
      </c>
      <c r="N3816">
        <v>5.0424199999999999</v>
      </c>
      <c r="O3816">
        <v>5.1919000000000004</v>
      </c>
      <c r="P3816">
        <v>0.81200000000000006</v>
      </c>
      <c r="Q3816">
        <v>0.89200000000000002</v>
      </c>
      <c r="R3816">
        <v>5.2394999999999996</v>
      </c>
      <c r="S3816">
        <v>8.4000000000000005E-2</v>
      </c>
      <c r="T3816">
        <v>0.09</v>
      </c>
      <c r="U3816">
        <v>8.1000000000000003E-2</v>
      </c>
      <c r="V3816">
        <v>8.1000000000000003E-2</v>
      </c>
      <c r="W3816" t="s">
        <v>148</v>
      </c>
      <c r="X3816" t="s">
        <v>192</v>
      </c>
      <c r="Y3816" t="s">
        <v>89</v>
      </c>
      <c r="Z3816" t="s">
        <v>198</v>
      </c>
    </row>
    <row r="3817" spans="1:26" x14ac:dyDescent="0.25">
      <c r="A3817" s="147">
        <v>1950</v>
      </c>
      <c r="B3817" s="25">
        <v>42951</v>
      </c>
      <c r="C3817" t="s">
        <v>461</v>
      </c>
      <c r="D3817">
        <v>70</v>
      </c>
      <c r="E3817">
        <v>61</v>
      </c>
      <c r="F3817" t="s">
        <v>187</v>
      </c>
      <c r="G3817">
        <v>916148</v>
      </c>
      <c r="H3817">
        <v>13160</v>
      </c>
      <c r="I3817">
        <v>37</v>
      </c>
      <c r="J3817">
        <v>85</v>
      </c>
      <c r="K3817">
        <v>85</v>
      </c>
      <c r="L3817">
        <v>34.700000000000003</v>
      </c>
      <c r="M3817">
        <v>0.85138387484957889</v>
      </c>
      <c r="N3817">
        <v>5.0522</v>
      </c>
      <c r="O3817">
        <v>5.0271999999999997</v>
      </c>
      <c r="P3817">
        <v>0.39900000000000002</v>
      </c>
      <c r="Q3817">
        <v>0.41199999999999998</v>
      </c>
      <c r="R3817">
        <v>5.2394999999999996</v>
      </c>
      <c r="S3817">
        <v>4.1000000000000002E-2</v>
      </c>
      <c r="T3817">
        <v>4.2999999999999997E-2</v>
      </c>
      <c r="U3817">
        <v>3.5999999999999997E-2</v>
      </c>
      <c r="V3817">
        <v>3.5999999999999997E-2</v>
      </c>
      <c r="W3817" t="s">
        <v>148</v>
      </c>
      <c r="X3817" t="s">
        <v>192</v>
      </c>
      <c r="Y3817" t="s">
        <v>89</v>
      </c>
      <c r="Z3817" t="s">
        <v>207</v>
      </c>
    </row>
    <row r="3818" spans="1:26" x14ac:dyDescent="0.25">
      <c r="A3818" s="147">
        <v>1949</v>
      </c>
      <c r="B3818" s="25">
        <v>42950</v>
      </c>
      <c r="C3818" t="s">
        <v>491</v>
      </c>
      <c r="D3818">
        <v>68.7</v>
      </c>
      <c r="E3818">
        <v>50</v>
      </c>
      <c r="F3818" t="s">
        <v>291</v>
      </c>
      <c r="G3818">
        <v>521333</v>
      </c>
      <c r="H3818">
        <v>13160</v>
      </c>
      <c r="I3818">
        <v>16.8</v>
      </c>
      <c r="J3818">
        <v>115.5</v>
      </c>
      <c r="K3818">
        <v>115.5</v>
      </c>
      <c r="L3818">
        <v>13.9</v>
      </c>
      <c r="M3818">
        <v>0.97317744154057773</v>
      </c>
      <c r="N3818">
        <v>0</v>
      </c>
      <c r="O3818">
        <v>0</v>
      </c>
      <c r="P3818">
        <v>0</v>
      </c>
      <c r="Q3818">
        <v>0</v>
      </c>
      <c r="R3818">
        <v>5.2016</v>
      </c>
      <c r="S3818" t="s">
        <v>468</v>
      </c>
      <c r="T3818" t="s">
        <v>468</v>
      </c>
      <c r="U3818" t="s">
        <v>468</v>
      </c>
      <c r="V3818">
        <v>2.2000000000000002</v>
      </c>
      <c r="W3818" t="s">
        <v>482</v>
      </c>
      <c r="X3818" t="s">
        <v>192</v>
      </c>
      <c r="Y3818" t="s">
        <v>89</v>
      </c>
      <c r="Z3818" t="s">
        <v>198</v>
      </c>
    </row>
    <row r="3819" spans="1:26" x14ac:dyDescent="0.25">
      <c r="A3819" s="147">
        <v>1948</v>
      </c>
      <c r="B3819" s="25">
        <v>42950</v>
      </c>
      <c r="C3819" t="s">
        <v>490</v>
      </c>
      <c r="D3819">
        <v>68.7</v>
      </c>
      <c r="E3819">
        <v>50</v>
      </c>
      <c r="F3819" t="s">
        <v>291</v>
      </c>
      <c r="G3819">
        <v>521333</v>
      </c>
      <c r="H3819">
        <v>13160</v>
      </c>
      <c r="I3819">
        <v>16.600000000000001</v>
      </c>
      <c r="J3819">
        <v>114.5</v>
      </c>
      <c r="K3819">
        <v>114.5</v>
      </c>
      <c r="L3819">
        <v>13.8</v>
      </c>
      <c r="M3819">
        <v>0.97384721266345486</v>
      </c>
      <c r="N3819">
        <v>0</v>
      </c>
      <c r="O3819">
        <v>0</v>
      </c>
      <c r="P3819">
        <v>0</v>
      </c>
      <c r="Q3819">
        <v>0</v>
      </c>
      <c r="R3819">
        <v>5.2016</v>
      </c>
      <c r="S3819" t="s">
        <v>468</v>
      </c>
      <c r="T3819" t="s">
        <v>468</v>
      </c>
      <c r="U3819" t="s">
        <v>468</v>
      </c>
      <c r="V3819">
        <v>2</v>
      </c>
      <c r="W3819" t="s">
        <v>482</v>
      </c>
      <c r="X3819" t="s">
        <v>192</v>
      </c>
      <c r="Y3819" t="s">
        <v>89</v>
      </c>
      <c r="Z3819" t="s">
        <v>198</v>
      </c>
    </row>
    <row r="3820" spans="1:26" x14ac:dyDescent="0.25">
      <c r="A3820" s="147">
        <v>1647</v>
      </c>
      <c r="B3820" s="25">
        <v>42950</v>
      </c>
      <c r="C3820" t="s">
        <v>489</v>
      </c>
      <c r="D3820">
        <v>68.7</v>
      </c>
      <c r="E3820">
        <v>50</v>
      </c>
      <c r="F3820" t="s">
        <v>291</v>
      </c>
      <c r="G3820">
        <v>521333</v>
      </c>
      <c r="H3820">
        <v>13160</v>
      </c>
      <c r="I3820">
        <v>16.7</v>
      </c>
      <c r="J3820">
        <v>115</v>
      </c>
      <c r="K3820">
        <v>115</v>
      </c>
      <c r="L3820">
        <v>13.8</v>
      </c>
      <c r="M3820">
        <v>0.97384721266345486</v>
      </c>
      <c r="N3820">
        <v>0</v>
      </c>
      <c r="O3820">
        <v>0</v>
      </c>
      <c r="P3820">
        <v>0</v>
      </c>
      <c r="Q3820">
        <v>0</v>
      </c>
      <c r="R3820">
        <v>5.2016</v>
      </c>
      <c r="S3820" t="s">
        <v>468</v>
      </c>
      <c r="T3820" t="s">
        <v>468</v>
      </c>
      <c r="U3820" t="s">
        <v>468</v>
      </c>
      <c r="V3820">
        <v>2</v>
      </c>
      <c r="W3820" t="s">
        <v>482</v>
      </c>
      <c r="X3820" t="s">
        <v>192</v>
      </c>
      <c r="Y3820" t="s">
        <v>89</v>
      </c>
      <c r="Z3820" t="s">
        <v>198</v>
      </c>
    </row>
    <row r="3821" spans="1:26" x14ac:dyDescent="0.25">
      <c r="A3821" s="147">
        <v>1946</v>
      </c>
      <c r="B3821" s="25">
        <v>42950</v>
      </c>
      <c r="C3821" t="s">
        <v>488</v>
      </c>
      <c r="D3821">
        <v>68.7</v>
      </c>
      <c r="E3821">
        <v>50</v>
      </c>
      <c r="F3821" t="s">
        <v>291</v>
      </c>
      <c r="G3821">
        <v>521333</v>
      </c>
      <c r="H3821">
        <v>13160</v>
      </c>
      <c r="I3821">
        <v>16.600000000000001</v>
      </c>
      <c r="J3821">
        <v>114</v>
      </c>
      <c r="K3821">
        <v>114</v>
      </c>
      <c r="L3821">
        <v>13.8</v>
      </c>
      <c r="M3821">
        <v>0.97384721266345486</v>
      </c>
      <c r="N3821">
        <v>0</v>
      </c>
      <c r="O3821">
        <v>0</v>
      </c>
      <c r="P3821">
        <v>0</v>
      </c>
      <c r="Q3821">
        <v>0</v>
      </c>
      <c r="R3821">
        <v>5.2016</v>
      </c>
      <c r="S3821" t="s">
        <v>468</v>
      </c>
      <c r="T3821" t="s">
        <v>468</v>
      </c>
      <c r="U3821" t="s">
        <v>468</v>
      </c>
      <c r="V3821">
        <v>2.8</v>
      </c>
      <c r="W3821" t="s">
        <v>482</v>
      </c>
      <c r="X3821" t="s">
        <v>192</v>
      </c>
      <c r="Y3821" t="s">
        <v>89</v>
      </c>
      <c r="Z3821" t="s">
        <v>198</v>
      </c>
    </row>
    <row r="3822" spans="1:26" x14ac:dyDescent="0.25">
      <c r="A3822" s="147">
        <v>1945</v>
      </c>
      <c r="B3822" s="25">
        <v>42950</v>
      </c>
      <c r="C3822" t="s">
        <v>487</v>
      </c>
      <c r="D3822">
        <v>68.7</v>
      </c>
      <c r="E3822">
        <v>50</v>
      </c>
      <c r="F3822" t="s">
        <v>291</v>
      </c>
      <c r="G3822">
        <v>521333</v>
      </c>
      <c r="H3822">
        <v>13160</v>
      </c>
      <c r="I3822">
        <v>16.8</v>
      </c>
      <c r="J3822">
        <v>118</v>
      </c>
      <c r="K3822">
        <v>118</v>
      </c>
      <c r="L3822">
        <v>13.8</v>
      </c>
      <c r="M3822">
        <v>0.97384721266345486</v>
      </c>
      <c r="N3822">
        <v>0</v>
      </c>
      <c r="O3822">
        <v>0</v>
      </c>
      <c r="P3822">
        <v>0</v>
      </c>
      <c r="Q3822">
        <v>0</v>
      </c>
      <c r="R3822">
        <v>5.2016</v>
      </c>
      <c r="S3822" t="s">
        <v>468</v>
      </c>
      <c r="T3822" t="s">
        <v>468</v>
      </c>
      <c r="U3822" t="s">
        <v>468</v>
      </c>
      <c r="V3822">
        <v>3</v>
      </c>
      <c r="W3822" t="s">
        <v>482</v>
      </c>
      <c r="X3822" t="s">
        <v>191</v>
      </c>
      <c r="Y3822" t="s">
        <v>89</v>
      </c>
      <c r="Z3822" t="s">
        <v>198</v>
      </c>
    </row>
    <row r="3823" spans="1:26" x14ac:dyDescent="0.25">
      <c r="A3823" s="147">
        <v>1944</v>
      </c>
      <c r="B3823" s="25">
        <v>42950</v>
      </c>
      <c r="C3823" t="s">
        <v>486</v>
      </c>
      <c r="D3823">
        <v>68.7</v>
      </c>
      <c r="E3823">
        <v>50</v>
      </c>
      <c r="F3823" t="s">
        <v>291</v>
      </c>
      <c r="G3823">
        <v>521333</v>
      </c>
      <c r="H3823">
        <v>13160</v>
      </c>
      <c r="I3823">
        <v>16.7</v>
      </c>
      <c r="J3823">
        <v>114.5</v>
      </c>
      <c r="K3823">
        <v>114.5</v>
      </c>
      <c r="L3823">
        <v>13.9</v>
      </c>
      <c r="M3823">
        <v>0.97317744154057773</v>
      </c>
      <c r="N3823">
        <v>0</v>
      </c>
      <c r="O3823">
        <v>0</v>
      </c>
      <c r="P3823">
        <v>0</v>
      </c>
      <c r="Q3823">
        <v>0</v>
      </c>
      <c r="R3823">
        <v>5.2016</v>
      </c>
      <c r="S3823" t="s">
        <v>468</v>
      </c>
      <c r="T3823" t="s">
        <v>468</v>
      </c>
      <c r="U3823" t="s">
        <v>468</v>
      </c>
      <c r="V3823">
        <v>4.8</v>
      </c>
      <c r="W3823" t="s">
        <v>482</v>
      </c>
      <c r="X3823" t="s">
        <v>191</v>
      </c>
      <c r="Y3823" t="s">
        <v>89</v>
      </c>
      <c r="Z3823" t="s">
        <v>198</v>
      </c>
    </row>
    <row r="3824" spans="1:26" x14ac:dyDescent="0.25">
      <c r="A3824" s="147">
        <v>1943</v>
      </c>
      <c r="B3824" s="25">
        <v>42950</v>
      </c>
      <c r="C3824" t="s">
        <v>485</v>
      </c>
      <c r="D3824">
        <v>68.7</v>
      </c>
      <c r="E3824">
        <v>50</v>
      </c>
      <c r="F3824" t="s">
        <v>291</v>
      </c>
      <c r="G3824">
        <v>521333</v>
      </c>
      <c r="H3824">
        <v>13160</v>
      </c>
      <c r="I3824">
        <v>16.600000000000001</v>
      </c>
      <c r="J3824">
        <v>112</v>
      </c>
      <c r="K3824">
        <v>112</v>
      </c>
      <c r="L3824">
        <v>13.9</v>
      </c>
      <c r="M3824">
        <v>0.97317744154057773</v>
      </c>
      <c r="N3824">
        <v>0</v>
      </c>
      <c r="O3824">
        <v>0</v>
      </c>
      <c r="P3824">
        <v>0</v>
      </c>
      <c r="Q3824">
        <v>0</v>
      </c>
      <c r="R3824">
        <v>5.2016</v>
      </c>
      <c r="S3824" t="s">
        <v>468</v>
      </c>
      <c r="T3824" t="s">
        <v>468</v>
      </c>
      <c r="U3824" t="s">
        <v>468</v>
      </c>
      <c r="V3824">
        <v>4.4000000000000004</v>
      </c>
      <c r="W3824" t="s">
        <v>482</v>
      </c>
      <c r="X3824" t="s">
        <v>191</v>
      </c>
      <c r="Y3824" t="s">
        <v>89</v>
      </c>
      <c r="Z3824" t="s">
        <v>198</v>
      </c>
    </row>
    <row r="3825" spans="1:26" x14ac:dyDescent="0.25">
      <c r="A3825" s="147">
        <v>1942</v>
      </c>
      <c r="B3825" s="25">
        <v>42950</v>
      </c>
      <c r="C3825" t="s">
        <v>466</v>
      </c>
      <c r="D3825">
        <v>68.7</v>
      </c>
      <c r="E3825">
        <v>50</v>
      </c>
      <c r="F3825" t="s">
        <v>291</v>
      </c>
      <c r="G3825">
        <v>521333</v>
      </c>
      <c r="H3825">
        <v>13160</v>
      </c>
      <c r="I3825">
        <v>16.7</v>
      </c>
      <c r="J3825">
        <v>116</v>
      </c>
      <c r="K3825">
        <v>116</v>
      </c>
      <c r="L3825">
        <v>13.8</v>
      </c>
      <c r="M3825">
        <v>0.97384721266345486</v>
      </c>
      <c r="N3825">
        <v>0</v>
      </c>
      <c r="O3825">
        <v>0</v>
      </c>
      <c r="P3825">
        <v>0</v>
      </c>
      <c r="Q3825">
        <v>0</v>
      </c>
      <c r="R3825">
        <v>5.2016</v>
      </c>
      <c r="S3825" t="s">
        <v>468</v>
      </c>
      <c r="T3825" t="s">
        <v>468</v>
      </c>
      <c r="U3825" t="s">
        <v>468</v>
      </c>
      <c r="V3825">
        <v>4.8</v>
      </c>
      <c r="W3825" t="s">
        <v>482</v>
      </c>
      <c r="X3825" t="s">
        <v>191</v>
      </c>
      <c r="Y3825" t="s">
        <v>89</v>
      </c>
      <c r="Z3825" t="s">
        <v>198</v>
      </c>
    </row>
    <row r="3826" spans="1:26" x14ac:dyDescent="0.25">
      <c r="A3826" s="147">
        <v>1941</v>
      </c>
      <c r="B3826" s="25">
        <v>42950</v>
      </c>
      <c r="C3826" t="s">
        <v>484</v>
      </c>
      <c r="D3826">
        <v>68.7</v>
      </c>
      <c r="E3826">
        <v>50</v>
      </c>
      <c r="F3826" t="s">
        <v>193</v>
      </c>
      <c r="G3826">
        <v>625212</v>
      </c>
      <c r="H3826">
        <v>13160</v>
      </c>
      <c r="I3826">
        <v>22.6</v>
      </c>
      <c r="J3826">
        <v>89</v>
      </c>
      <c r="K3826">
        <v>89</v>
      </c>
      <c r="L3826">
        <v>20.9</v>
      </c>
      <c r="M3826">
        <v>0.92847769028871385</v>
      </c>
      <c r="N3826">
        <v>4.8803000000000001</v>
      </c>
      <c r="O3826">
        <v>5.0266999999999999</v>
      </c>
      <c r="P3826">
        <v>0.874</v>
      </c>
      <c r="Q3826">
        <v>0.83399999999999996</v>
      </c>
      <c r="R3826">
        <v>5.2016</v>
      </c>
      <c r="S3826">
        <v>9.2999999999999999E-2</v>
      </c>
      <c r="T3826">
        <v>8.5999999999999993E-2</v>
      </c>
      <c r="U3826">
        <v>8.3000000000000004E-2</v>
      </c>
      <c r="V3826">
        <v>8.3000000000000004E-2</v>
      </c>
      <c r="W3826" t="s">
        <v>148</v>
      </c>
      <c r="X3826" t="s">
        <v>191</v>
      </c>
      <c r="Y3826" t="s">
        <v>89</v>
      </c>
      <c r="Z3826" t="s">
        <v>198</v>
      </c>
    </row>
    <row r="3827" spans="1:26" x14ac:dyDescent="0.25">
      <c r="A3827" s="147">
        <v>1940</v>
      </c>
      <c r="B3827" s="25">
        <v>42950</v>
      </c>
      <c r="C3827" t="s">
        <v>395</v>
      </c>
      <c r="D3827">
        <v>68.7</v>
      </c>
      <c r="E3827">
        <v>50</v>
      </c>
      <c r="F3827" t="s">
        <v>187</v>
      </c>
      <c r="G3827">
        <v>916148</v>
      </c>
      <c r="H3827">
        <v>13160</v>
      </c>
      <c r="I3827">
        <v>36.200000000000003</v>
      </c>
      <c r="J3827">
        <v>79</v>
      </c>
      <c r="K3827">
        <v>79</v>
      </c>
      <c r="L3827">
        <v>34.5</v>
      </c>
      <c r="M3827">
        <v>0.85240963855421692</v>
      </c>
      <c r="N3827">
        <v>4.8821000000000003</v>
      </c>
      <c r="O3827">
        <v>5.0171999999999999</v>
      </c>
      <c r="P3827">
        <v>0.54300000000000004</v>
      </c>
      <c r="Q3827">
        <v>0.57799999999999996</v>
      </c>
      <c r="R3827">
        <v>5.2016</v>
      </c>
      <c r="S3827">
        <v>5.8000000000000003E-2</v>
      </c>
      <c r="T3827">
        <v>0.06</v>
      </c>
      <c r="U3827">
        <v>0.05</v>
      </c>
      <c r="V3827">
        <v>0.05</v>
      </c>
      <c r="W3827" t="s">
        <v>148</v>
      </c>
      <c r="X3827" t="s">
        <v>191</v>
      </c>
      <c r="Y3827" t="s">
        <v>89</v>
      </c>
      <c r="Z3827" t="s">
        <v>207</v>
      </c>
    </row>
    <row r="3828" spans="1:26" x14ac:dyDescent="0.25">
      <c r="A3828" s="147">
        <v>1939</v>
      </c>
      <c r="B3828" s="25">
        <v>42950</v>
      </c>
      <c r="C3828" t="s">
        <v>483</v>
      </c>
      <c r="D3828">
        <v>68.7</v>
      </c>
      <c r="E3828">
        <v>50</v>
      </c>
      <c r="F3828" t="s">
        <v>193</v>
      </c>
      <c r="G3828">
        <v>625212</v>
      </c>
      <c r="H3828">
        <v>13160</v>
      </c>
      <c r="I3828">
        <v>22.8</v>
      </c>
      <c r="J3828">
        <v>89.5</v>
      </c>
      <c r="K3828">
        <v>89.5</v>
      </c>
      <c r="L3828">
        <v>21</v>
      </c>
      <c r="M3828">
        <v>0.9278688524590164</v>
      </c>
      <c r="N3828">
        <v>4.9721000000000002</v>
      </c>
      <c r="O3828">
        <v>4.9823000000000004</v>
      </c>
      <c r="P3828">
        <v>0.78900000000000003</v>
      </c>
      <c r="Q3828">
        <v>0.76200000000000001</v>
      </c>
      <c r="R3828">
        <v>5.2016</v>
      </c>
      <c r="S3828">
        <v>8.3000000000000004E-2</v>
      </c>
      <c r="T3828">
        <v>0.08</v>
      </c>
      <c r="U3828">
        <v>7.5999999999999998E-2</v>
      </c>
      <c r="V3828">
        <v>7.5999999999999998E-2</v>
      </c>
      <c r="W3828" t="s">
        <v>148</v>
      </c>
      <c r="X3828" t="s">
        <v>191</v>
      </c>
      <c r="Y3828" t="s">
        <v>89</v>
      </c>
      <c r="Z3828" t="s">
        <v>198</v>
      </c>
    </row>
    <row r="3829" spans="1:26" x14ac:dyDescent="0.25">
      <c r="A3829" s="147">
        <v>1938</v>
      </c>
      <c r="B3829" s="25">
        <v>42950</v>
      </c>
      <c r="C3829" t="s">
        <v>413</v>
      </c>
      <c r="D3829">
        <v>68.7</v>
      </c>
      <c r="E3829">
        <v>50</v>
      </c>
      <c r="F3829" t="s">
        <v>193</v>
      </c>
      <c r="G3829">
        <v>625212</v>
      </c>
      <c r="H3829">
        <v>13160</v>
      </c>
      <c r="I3829">
        <v>23</v>
      </c>
      <c r="J3829">
        <v>89</v>
      </c>
      <c r="K3829">
        <v>89</v>
      </c>
      <c r="L3829">
        <v>20.9</v>
      </c>
      <c r="M3829">
        <v>0.92847769028871385</v>
      </c>
      <c r="N3829">
        <v>5.0240999999999998</v>
      </c>
      <c r="O3829">
        <v>4.9023000000000003</v>
      </c>
      <c r="P3829">
        <v>0.86099999999999999</v>
      </c>
      <c r="Q3829">
        <v>0.81200000000000006</v>
      </c>
      <c r="R3829">
        <v>5.2016</v>
      </c>
      <c r="S3829">
        <v>8.8999999999999996E-2</v>
      </c>
      <c r="T3829">
        <v>8.5999999999999993E-2</v>
      </c>
      <c r="U3829">
        <v>8.1000000000000003E-2</v>
      </c>
      <c r="V3829">
        <v>8.1000000000000003E-2</v>
      </c>
      <c r="W3829" t="s">
        <v>148</v>
      </c>
      <c r="X3829" t="s">
        <v>191</v>
      </c>
      <c r="Y3829" t="s">
        <v>89</v>
      </c>
      <c r="Z3829" t="s">
        <v>207</v>
      </c>
    </row>
    <row r="3830" spans="1:26" x14ac:dyDescent="0.25">
      <c r="A3830" s="147">
        <v>1937</v>
      </c>
      <c r="B3830" s="25">
        <v>42950</v>
      </c>
      <c r="C3830" t="s">
        <v>440</v>
      </c>
      <c r="D3830">
        <v>68.7</v>
      </c>
      <c r="E3830">
        <v>50</v>
      </c>
      <c r="F3830" t="s">
        <v>187</v>
      </c>
      <c r="G3830">
        <v>916148</v>
      </c>
      <c r="H3830">
        <v>13160</v>
      </c>
      <c r="I3830">
        <v>36.1</v>
      </c>
      <c r="J3830">
        <v>79</v>
      </c>
      <c r="K3830">
        <v>79</v>
      </c>
      <c r="L3830">
        <v>34.4</v>
      </c>
      <c r="M3830">
        <v>0.85292344786015672</v>
      </c>
      <c r="N3830">
        <v>5.0237999999999996</v>
      </c>
      <c r="O3830">
        <v>4.8822999999999999</v>
      </c>
      <c r="P3830">
        <v>0.53200000000000003</v>
      </c>
      <c r="Q3830">
        <v>0.46200000000000002</v>
      </c>
      <c r="R3830">
        <v>5.2016</v>
      </c>
      <c r="S3830">
        <v>5.5E-2</v>
      </c>
      <c r="T3830">
        <v>4.9000000000000002E-2</v>
      </c>
      <c r="U3830">
        <v>4.3999999999999997E-2</v>
      </c>
      <c r="V3830">
        <v>4.3999999999999997E-2</v>
      </c>
      <c r="W3830" t="s">
        <v>148</v>
      </c>
      <c r="X3830" t="s">
        <v>191</v>
      </c>
      <c r="Y3830" t="s">
        <v>89</v>
      </c>
      <c r="Z3830" t="s">
        <v>207</v>
      </c>
    </row>
    <row r="3831" spans="1:26" x14ac:dyDescent="0.25">
      <c r="A3831" s="147">
        <v>1936</v>
      </c>
      <c r="B3831" s="25">
        <v>42950</v>
      </c>
      <c r="C3831" t="s">
        <v>314</v>
      </c>
      <c r="D3831">
        <v>68.7</v>
      </c>
      <c r="E3831">
        <v>50</v>
      </c>
      <c r="F3831" t="s">
        <v>193</v>
      </c>
      <c r="G3831">
        <v>625212</v>
      </c>
      <c r="H3831">
        <v>13160</v>
      </c>
      <c r="I3831">
        <v>22.5</v>
      </c>
      <c r="J3831">
        <v>89</v>
      </c>
      <c r="K3831">
        <v>89</v>
      </c>
      <c r="L3831">
        <v>20.8</v>
      </c>
      <c r="M3831">
        <v>0.92908732764281021</v>
      </c>
      <c r="N3831">
        <v>5.0231000000000003</v>
      </c>
      <c r="O3831">
        <v>5.0083000000000002</v>
      </c>
      <c r="P3831">
        <v>0.81200000000000006</v>
      </c>
      <c r="Q3831">
        <v>0.78300000000000003</v>
      </c>
      <c r="R3831">
        <v>5.2016</v>
      </c>
      <c r="S3831">
        <v>8.4000000000000005E-2</v>
      </c>
      <c r="T3831">
        <v>8.1000000000000003E-2</v>
      </c>
      <c r="U3831">
        <v>7.6999999999999999E-2</v>
      </c>
      <c r="V3831">
        <v>7.6999999999999999E-2</v>
      </c>
      <c r="W3831" t="s">
        <v>148</v>
      </c>
      <c r="X3831" t="s">
        <v>191</v>
      </c>
      <c r="Y3831" t="s">
        <v>89</v>
      </c>
      <c r="Z3831" t="s">
        <v>198</v>
      </c>
    </row>
    <row r="3832" spans="1:26" x14ac:dyDescent="0.25">
      <c r="A3832" s="147">
        <v>1933</v>
      </c>
      <c r="B3832" s="25">
        <v>42949</v>
      </c>
      <c r="C3832" t="s">
        <v>418</v>
      </c>
      <c r="D3832">
        <v>69.400000000000006</v>
      </c>
      <c r="E3832">
        <v>68</v>
      </c>
      <c r="F3832" t="s">
        <v>291</v>
      </c>
      <c r="G3832">
        <v>521333</v>
      </c>
      <c r="H3832">
        <v>13160</v>
      </c>
      <c r="I3832">
        <v>16.8</v>
      </c>
      <c r="J3832">
        <v>115</v>
      </c>
      <c r="K3832">
        <v>115</v>
      </c>
      <c r="L3832">
        <v>13.9</v>
      </c>
      <c r="M3832">
        <v>0.97317744154057773</v>
      </c>
      <c r="N3832">
        <v>0</v>
      </c>
      <c r="O3832">
        <v>0</v>
      </c>
      <c r="P3832">
        <v>0</v>
      </c>
      <c r="Q3832">
        <v>0</v>
      </c>
      <c r="R3832">
        <v>5.1165000000000003</v>
      </c>
      <c r="S3832" t="s">
        <v>468</v>
      </c>
      <c r="T3832" t="s">
        <v>468</v>
      </c>
      <c r="U3832" t="s">
        <v>468</v>
      </c>
      <c r="V3832">
        <v>4.4000000000000004</v>
      </c>
      <c r="W3832" t="s">
        <v>482</v>
      </c>
      <c r="X3832" t="s">
        <v>191</v>
      </c>
      <c r="Y3832" t="s">
        <v>89</v>
      </c>
      <c r="Z3832" t="s">
        <v>198</v>
      </c>
    </row>
    <row r="3833" spans="1:26" x14ac:dyDescent="0.25">
      <c r="A3833" s="147">
        <v>1932</v>
      </c>
      <c r="B3833" s="25">
        <v>42949</v>
      </c>
      <c r="C3833" t="s">
        <v>481</v>
      </c>
      <c r="D3833">
        <v>69.400000000000006</v>
      </c>
      <c r="E3833">
        <v>68</v>
      </c>
      <c r="F3833" t="s">
        <v>291</v>
      </c>
      <c r="G3833">
        <v>521333</v>
      </c>
      <c r="H3833">
        <v>13160</v>
      </c>
      <c r="I3833">
        <v>16.7</v>
      </c>
      <c r="J3833">
        <v>116</v>
      </c>
      <c r="K3833">
        <v>116</v>
      </c>
      <c r="L3833">
        <v>13.8</v>
      </c>
      <c r="M3833">
        <v>0.97384721266345486</v>
      </c>
      <c r="N3833">
        <v>0</v>
      </c>
      <c r="O3833">
        <v>0</v>
      </c>
      <c r="P3833">
        <v>0</v>
      </c>
      <c r="Q3833">
        <v>0</v>
      </c>
      <c r="R3833">
        <v>5.1165000000000003</v>
      </c>
      <c r="S3833" t="s">
        <v>468</v>
      </c>
      <c r="T3833" t="s">
        <v>468</v>
      </c>
      <c r="U3833" t="s">
        <v>468</v>
      </c>
      <c r="V3833">
        <v>4.8</v>
      </c>
      <c r="W3833" t="s">
        <v>482</v>
      </c>
      <c r="X3833" t="s">
        <v>191</v>
      </c>
      <c r="Y3833" t="s">
        <v>89</v>
      </c>
      <c r="Z3833" t="s">
        <v>198</v>
      </c>
    </row>
    <row r="3834" spans="1:26" x14ac:dyDescent="0.25">
      <c r="A3834" s="147">
        <v>1931</v>
      </c>
      <c r="B3834" s="25">
        <v>42949</v>
      </c>
      <c r="C3834" t="s">
        <v>287</v>
      </c>
      <c r="D3834">
        <v>69.400000000000006</v>
      </c>
      <c r="E3834">
        <v>68</v>
      </c>
      <c r="F3834" t="s">
        <v>291</v>
      </c>
      <c r="G3834">
        <v>521333</v>
      </c>
      <c r="H3834">
        <v>13160</v>
      </c>
      <c r="I3834">
        <v>16.7</v>
      </c>
      <c r="J3834">
        <v>116</v>
      </c>
      <c r="K3834">
        <v>116</v>
      </c>
      <c r="L3834">
        <v>13.8</v>
      </c>
      <c r="M3834">
        <v>0.97384721266345486</v>
      </c>
      <c r="N3834">
        <v>0</v>
      </c>
      <c r="O3834">
        <v>0</v>
      </c>
      <c r="P3834">
        <v>0</v>
      </c>
      <c r="Q3834">
        <v>0</v>
      </c>
      <c r="R3834">
        <v>5.1165000000000003</v>
      </c>
      <c r="S3834" t="s">
        <v>468</v>
      </c>
      <c r="T3834" t="s">
        <v>468</v>
      </c>
      <c r="U3834" t="s">
        <v>468</v>
      </c>
      <c r="V3834">
        <v>4.4000000000000004</v>
      </c>
      <c r="W3834" t="s">
        <v>148</v>
      </c>
      <c r="X3834" t="s">
        <v>191</v>
      </c>
      <c r="Y3834" t="s">
        <v>89</v>
      </c>
      <c r="Z3834" t="s">
        <v>198</v>
      </c>
    </row>
    <row r="3835" spans="1:26" x14ac:dyDescent="0.25">
      <c r="A3835" s="147">
        <v>1930</v>
      </c>
      <c r="B3835" s="25">
        <v>42949</v>
      </c>
      <c r="C3835" t="s">
        <v>480</v>
      </c>
      <c r="D3835">
        <v>69.400000000000006</v>
      </c>
      <c r="E3835">
        <v>68</v>
      </c>
      <c r="F3835" t="s">
        <v>291</v>
      </c>
      <c r="G3835">
        <v>521333</v>
      </c>
      <c r="H3835">
        <v>13160</v>
      </c>
      <c r="I3835">
        <v>16.8</v>
      </c>
      <c r="J3835">
        <v>115</v>
      </c>
      <c r="K3835">
        <v>115</v>
      </c>
      <c r="L3835">
        <v>13.9</v>
      </c>
      <c r="M3835">
        <v>0.97317744154057773</v>
      </c>
      <c r="N3835">
        <v>0</v>
      </c>
      <c r="O3835">
        <v>0</v>
      </c>
      <c r="P3835">
        <v>0</v>
      </c>
      <c r="Q3835">
        <v>0</v>
      </c>
      <c r="R3835">
        <v>5.1165000000000003</v>
      </c>
      <c r="S3835" t="s">
        <v>468</v>
      </c>
      <c r="T3835" t="s">
        <v>468</v>
      </c>
      <c r="U3835" t="s">
        <v>468</v>
      </c>
      <c r="V3835">
        <v>8</v>
      </c>
      <c r="W3835" t="s">
        <v>478</v>
      </c>
      <c r="X3835" t="s">
        <v>191</v>
      </c>
      <c r="Y3835" t="s">
        <v>89</v>
      </c>
      <c r="Z3835" t="s">
        <v>198</v>
      </c>
    </row>
    <row r="3836" spans="1:26" x14ac:dyDescent="0.25">
      <c r="A3836" s="147">
        <v>1934</v>
      </c>
      <c r="B3836" s="25">
        <v>42949</v>
      </c>
      <c r="C3836" t="s">
        <v>210</v>
      </c>
      <c r="D3836">
        <v>69.400000000000006</v>
      </c>
      <c r="E3836">
        <v>68</v>
      </c>
      <c r="F3836" t="s">
        <v>187</v>
      </c>
      <c r="G3836">
        <v>916148</v>
      </c>
      <c r="H3836">
        <v>13160</v>
      </c>
      <c r="I3836">
        <v>35.6</v>
      </c>
      <c r="J3836">
        <v>79</v>
      </c>
      <c r="K3836">
        <v>79</v>
      </c>
      <c r="L3836">
        <v>33.9</v>
      </c>
      <c r="M3836">
        <v>0.8555018137847642</v>
      </c>
      <c r="N3836">
        <v>4.8890000000000002</v>
      </c>
      <c r="O3836">
        <v>4.9230999999999998</v>
      </c>
      <c r="P3836">
        <v>0.45600000000000002</v>
      </c>
      <c r="Q3836">
        <v>0.47899999999999998</v>
      </c>
      <c r="R3836">
        <v>5.1165000000000003</v>
      </c>
      <c r="S3836">
        <v>4.8000000000000001E-2</v>
      </c>
      <c r="T3836">
        <v>0.05</v>
      </c>
      <c r="U3836">
        <v>4.2000000000000003E-2</v>
      </c>
      <c r="V3836">
        <v>4.2000000000000003E-2</v>
      </c>
      <c r="W3836" t="s">
        <v>148</v>
      </c>
      <c r="X3836" t="s">
        <v>191</v>
      </c>
      <c r="Y3836" t="s">
        <v>89</v>
      </c>
      <c r="Z3836" t="s">
        <v>207</v>
      </c>
    </row>
    <row r="3837" spans="1:26" x14ac:dyDescent="0.25">
      <c r="A3837" s="147">
        <v>1933</v>
      </c>
      <c r="B3837" s="25">
        <v>42949</v>
      </c>
      <c r="C3837" t="s">
        <v>479</v>
      </c>
      <c r="D3837">
        <v>69.400000000000006</v>
      </c>
      <c r="E3837">
        <v>68</v>
      </c>
      <c r="F3837" t="s">
        <v>193</v>
      </c>
      <c r="G3837">
        <v>625212</v>
      </c>
      <c r="H3837">
        <v>13160</v>
      </c>
      <c r="I3837">
        <v>22.5</v>
      </c>
      <c r="J3837">
        <v>86</v>
      </c>
      <c r="K3837">
        <v>86</v>
      </c>
      <c r="L3837">
        <v>21</v>
      </c>
      <c r="M3837">
        <v>0.9278688524590164</v>
      </c>
      <c r="N3837">
        <v>5.2145000000000001</v>
      </c>
      <c r="O3837">
        <v>4.8906999999999998</v>
      </c>
      <c r="P3837">
        <v>0.78600000000000003</v>
      </c>
      <c r="Q3837">
        <v>0.75600000000000001</v>
      </c>
      <c r="R3837">
        <v>5.1165000000000003</v>
      </c>
      <c r="S3837">
        <v>7.6999999999999999E-2</v>
      </c>
      <c r="T3837">
        <v>7.9000000000000001E-2</v>
      </c>
      <c r="U3837">
        <v>7.1999999999999995E-2</v>
      </c>
      <c r="V3837">
        <v>7.1999999999999995E-2</v>
      </c>
      <c r="W3837" t="s">
        <v>148</v>
      </c>
      <c r="X3837" t="s">
        <v>191</v>
      </c>
      <c r="Y3837" t="s">
        <v>89</v>
      </c>
      <c r="Z3837" t="s">
        <v>198</v>
      </c>
    </row>
    <row r="3838" spans="1:26" x14ac:dyDescent="0.25">
      <c r="A3838" s="147">
        <v>1929</v>
      </c>
      <c r="B3838" s="25">
        <v>42949</v>
      </c>
      <c r="C3838" t="s">
        <v>477</v>
      </c>
      <c r="D3838">
        <v>69.400000000000006</v>
      </c>
      <c r="E3838">
        <v>68</v>
      </c>
      <c r="F3838" t="s">
        <v>291</v>
      </c>
      <c r="G3838">
        <v>521333</v>
      </c>
      <c r="H3838">
        <v>13160</v>
      </c>
      <c r="I3838">
        <v>16.5</v>
      </c>
      <c r="J3838">
        <v>115</v>
      </c>
      <c r="K3838">
        <v>115</v>
      </c>
      <c r="L3838">
        <v>13.7</v>
      </c>
      <c r="M3838">
        <v>0.97451790633608826</v>
      </c>
      <c r="N3838">
        <v>0</v>
      </c>
      <c r="O3838">
        <v>0</v>
      </c>
      <c r="P3838">
        <v>0</v>
      </c>
      <c r="Q3838">
        <v>0</v>
      </c>
      <c r="R3838">
        <v>5.1165000000000003</v>
      </c>
      <c r="S3838" t="s">
        <v>468</v>
      </c>
      <c r="T3838" t="s">
        <v>468</v>
      </c>
      <c r="U3838" t="s">
        <v>468</v>
      </c>
      <c r="V3838">
        <v>8</v>
      </c>
      <c r="W3838" t="s">
        <v>478</v>
      </c>
      <c r="X3838" t="s">
        <v>191</v>
      </c>
      <c r="Y3838" t="s">
        <v>89</v>
      </c>
      <c r="Z3838" t="s">
        <v>198</v>
      </c>
    </row>
    <row r="3839" spans="1:26" x14ac:dyDescent="0.25">
      <c r="A3839" s="147">
        <v>1928</v>
      </c>
      <c r="B3839" s="25">
        <v>42949</v>
      </c>
      <c r="C3839" t="s">
        <v>397</v>
      </c>
      <c r="D3839">
        <v>69.400000000000006</v>
      </c>
      <c r="E3839">
        <v>68</v>
      </c>
      <c r="F3839" t="s">
        <v>193</v>
      </c>
      <c r="G3839">
        <v>625212</v>
      </c>
      <c r="H3839">
        <v>13160</v>
      </c>
      <c r="I3839">
        <v>22.5</v>
      </c>
      <c r="J3839">
        <v>85.5</v>
      </c>
      <c r="K3839">
        <v>85.5</v>
      </c>
      <c r="L3839">
        <v>21</v>
      </c>
      <c r="M3839">
        <v>0.9278688524590164</v>
      </c>
      <c r="N3839">
        <v>4.8823999999999996</v>
      </c>
      <c r="O3839">
        <v>4.8921000000000001</v>
      </c>
      <c r="P3839">
        <v>0.82299999999999995</v>
      </c>
      <c r="Q3839">
        <v>0.90400000000000003</v>
      </c>
      <c r="R3839">
        <v>5.1165000000000003</v>
      </c>
      <c r="S3839">
        <v>8.5999999999999993E-2</v>
      </c>
      <c r="T3839">
        <v>9.5000000000000001E-2</v>
      </c>
      <c r="U3839">
        <v>8.4000000000000005E-2</v>
      </c>
      <c r="V3839">
        <v>8.4000000000000005E-2</v>
      </c>
      <c r="W3839" t="s">
        <v>148</v>
      </c>
      <c r="X3839" t="s">
        <v>191</v>
      </c>
      <c r="Y3839" t="s">
        <v>89</v>
      </c>
      <c r="Z3839" t="s">
        <v>198</v>
      </c>
    </row>
    <row r="3840" spans="1:26" x14ac:dyDescent="0.25">
      <c r="A3840" s="147">
        <v>1927</v>
      </c>
      <c r="B3840" s="25">
        <v>42949</v>
      </c>
      <c r="C3840" t="s">
        <v>476</v>
      </c>
      <c r="D3840">
        <v>69.400000000000006</v>
      </c>
      <c r="E3840">
        <v>68</v>
      </c>
      <c r="F3840" t="s">
        <v>187</v>
      </c>
      <c r="G3840">
        <v>916148</v>
      </c>
      <c r="H3840">
        <v>13160</v>
      </c>
      <c r="I3840">
        <v>35.799999999999997</v>
      </c>
      <c r="J3840">
        <v>79</v>
      </c>
      <c r="K3840">
        <v>79</v>
      </c>
      <c r="L3840">
        <v>34.299999999999997</v>
      </c>
      <c r="M3840">
        <v>0.85343787696019291</v>
      </c>
      <c r="N3840">
        <v>5.0021000000000004</v>
      </c>
      <c r="O3840">
        <v>4.7763</v>
      </c>
      <c r="P3840">
        <v>0.51200000000000001</v>
      </c>
      <c r="Q3840">
        <v>0.432</v>
      </c>
      <c r="R3840">
        <v>5.1165000000000003</v>
      </c>
      <c r="S3840">
        <v>5.1999999999999998E-2</v>
      </c>
      <c r="T3840">
        <v>4.5999999999999999E-2</v>
      </c>
      <c r="U3840">
        <v>4.2000000000000003E-2</v>
      </c>
      <c r="V3840">
        <v>4.2000000000000003E-2</v>
      </c>
      <c r="W3840" t="s">
        <v>148</v>
      </c>
      <c r="X3840" t="s">
        <v>191</v>
      </c>
      <c r="Y3840" t="s">
        <v>89</v>
      </c>
      <c r="Z3840" t="s">
        <v>198</v>
      </c>
    </row>
    <row r="3841" spans="1:26" x14ac:dyDescent="0.25">
      <c r="A3841" s="147">
        <v>1926</v>
      </c>
      <c r="B3841" s="25">
        <v>42949</v>
      </c>
      <c r="C3841" t="s">
        <v>475</v>
      </c>
      <c r="D3841">
        <v>69.400000000000006</v>
      </c>
      <c r="E3841">
        <v>68</v>
      </c>
      <c r="F3841" t="s">
        <v>193</v>
      </c>
      <c r="G3841">
        <v>625212</v>
      </c>
      <c r="H3841">
        <v>13160</v>
      </c>
      <c r="I3841">
        <v>22.3</v>
      </c>
      <c r="J3841">
        <v>86</v>
      </c>
      <c r="K3841">
        <v>86</v>
      </c>
      <c r="L3841">
        <v>20.8</v>
      </c>
      <c r="M3841">
        <v>0.92908732764281021</v>
      </c>
      <c r="N3841">
        <v>5.0121000000000002</v>
      </c>
      <c r="O3841">
        <v>5.1123000000000003</v>
      </c>
      <c r="P3841">
        <v>0.876</v>
      </c>
      <c r="Q3841">
        <v>0.82299999999999995</v>
      </c>
      <c r="R3841">
        <v>5.1165000000000003</v>
      </c>
      <c r="S3841">
        <v>8.8999999999999996E-2</v>
      </c>
      <c r="T3841">
        <v>8.2000000000000003E-2</v>
      </c>
      <c r="U3841">
        <v>7.9000000000000001E-2</v>
      </c>
      <c r="V3841">
        <v>7.9000000000000001E-2</v>
      </c>
      <c r="W3841" t="s">
        <v>148</v>
      </c>
      <c r="X3841" t="s">
        <v>191</v>
      </c>
      <c r="Y3841" t="s">
        <v>89</v>
      </c>
      <c r="Z3841" t="s">
        <v>198</v>
      </c>
    </row>
    <row r="3842" spans="1:26" x14ac:dyDescent="0.25">
      <c r="A3842" s="147">
        <v>1925</v>
      </c>
      <c r="B3842" s="25">
        <v>42949</v>
      </c>
      <c r="C3842" t="s">
        <v>474</v>
      </c>
      <c r="D3842">
        <v>69.400000000000006</v>
      </c>
      <c r="E3842">
        <v>68</v>
      </c>
      <c r="F3842" t="s">
        <v>193</v>
      </c>
      <c r="G3842">
        <v>625212</v>
      </c>
      <c r="H3842">
        <v>13160</v>
      </c>
      <c r="I3842">
        <v>21.2</v>
      </c>
      <c r="J3842">
        <v>86.5</v>
      </c>
      <c r="K3842">
        <v>86.5</v>
      </c>
      <c r="L3842">
        <v>19.7</v>
      </c>
      <c r="M3842">
        <v>0.93584656084656093</v>
      </c>
      <c r="N3842">
        <v>5.1321000000000003</v>
      </c>
      <c r="O3842">
        <v>5.2230999999999996</v>
      </c>
      <c r="P3842">
        <v>0.78900000000000003</v>
      </c>
      <c r="Q3842">
        <v>0.83199999999999996</v>
      </c>
      <c r="R3842">
        <v>5.1165000000000003</v>
      </c>
      <c r="S3842">
        <v>7.9000000000000001E-2</v>
      </c>
      <c r="T3842">
        <v>8.2000000000000003E-2</v>
      </c>
      <c r="U3842">
        <v>7.4999999999999997E-2</v>
      </c>
      <c r="V3842">
        <v>7.4999999999999997E-2</v>
      </c>
      <c r="W3842" t="s">
        <v>148</v>
      </c>
      <c r="X3842" t="s">
        <v>191</v>
      </c>
      <c r="Y3842" t="s">
        <v>89</v>
      </c>
      <c r="Z3842" t="s">
        <v>198</v>
      </c>
    </row>
    <row r="3843" spans="1:26" x14ac:dyDescent="0.25">
      <c r="A3843" s="147">
        <v>1924</v>
      </c>
      <c r="B3843" s="25">
        <v>42949</v>
      </c>
      <c r="C3843" t="s">
        <v>230</v>
      </c>
      <c r="D3843">
        <v>69.400000000000006</v>
      </c>
      <c r="E3843">
        <v>68</v>
      </c>
      <c r="F3843" t="s">
        <v>187</v>
      </c>
      <c r="G3843">
        <v>916148</v>
      </c>
      <c r="H3843">
        <v>13160</v>
      </c>
      <c r="I3843">
        <v>35.700000000000003</v>
      </c>
      <c r="J3843">
        <v>85.5</v>
      </c>
      <c r="K3843">
        <v>85.5</v>
      </c>
      <c r="L3843">
        <v>33.4</v>
      </c>
      <c r="M3843">
        <v>0.85809581564584592</v>
      </c>
      <c r="N3843">
        <v>5.0125999999999999</v>
      </c>
      <c r="O3843">
        <v>4.9230999999999998</v>
      </c>
      <c r="P3843">
        <v>0.45600000000000002</v>
      </c>
      <c r="Q3843">
        <v>0.41199999999999998</v>
      </c>
      <c r="R3843">
        <v>5.1165000000000003</v>
      </c>
      <c r="S3843">
        <v>4.7E-2</v>
      </c>
      <c r="T3843">
        <v>4.2999999999999997E-2</v>
      </c>
      <c r="U3843">
        <v>3.9E-2</v>
      </c>
      <c r="V3843">
        <v>3.9E-2</v>
      </c>
      <c r="W3843" t="s">
        <v>148</v>
      </c>
      <c r="X3843" t="s">
        <v>191</v>
      </c>
      <c r="Y3843" t="s">
        <v>89</v>
      </c>
      <c r="Z3843" t="s">
        <v>207</v>
      </c>
    </row>
    <row r="3844" spans="1:26" x14ac:dyDescent="0.25">
      <c r="A3844" s="147">
        <v>1923</v>
      </c>
      <c r="B3844" s="25">
        <v>42949</v>
      </c>
      <c r="C3844" t="s">
        <v>473</v>
      </c>
      <c r="D3844">
        <v>69.400000000000006</v>
      </c>
      <c r="E3844">
        <v>68</v>
      </c>
      <c r="F3844" t="s">
        <v>193</v>
      </c>
      <c r="G3844">
        <v>625212</v>
      </c>
      <c r="H3844">
        <v>13160</v>
      </c>
      <c r="I3844">
        <v>21.3</v>
      </c>
      <c r="J3844">
        <v>86</v>
      </c>
      <c r="K3844">
        <v>86</v>
      </c>
      <c r="L3844">
        <v>19.8</v>
      </c>
      <c r="M3844">
        <v>0.93522802379378711</v>
      </c>
      <c r="N3844">
        <v>5.0420999999999996</v>
      </c>
      <c r="O3844">
        <v>4.8731999999999998</v>
      </c>
      <c r="P3844">
        <v>0.82299999999999995</v>
      </c>
      <c r="Q3844">
        <v>0.77600000000000002</v>
      </c>
      <c r="R3844">
        <v>5.1165000000000003</v>
      </c>
      <c r="S3844">
        <v>8.4000000000000005E-2</v>
      </c>
      <c r="T3844">
        <v>8.1000000000000003E-2</v>
      </c>
      <c r="U3844">
        <v>7.6999999999999999E-2</v>
      </c>
      <c r="V3844">
        <v>7.6999999999999999E-2</v>
      </c>
      <c r="W3844" t="s">
        <v>148</v>
      </c>
      <c r="X3844" t="s">
        <v>191</v>
      </c>
      <c r="Y3844" t="s">
        <v>89</v>
      </c>
      <c r="Z3844" t="s">
        <v>198</v>
      </c>
    </row>
    <row r="3845" spans="1:26" x14ac:dyDescent="0.25">
      <c r="A3845" s="147">
        <v>1922</v>
      </c>
      <c r="B3845" s="25">
        <v>42949</v>
      </c>
      <c r="C3845" t="s">
        <v>301</v>
      </c>
      <c r="D3845">
        <v>69.400000000000006</v>
      </c>
      <c r="E3845">
        <v>68</v>
      </c>
      <c r="F3845" t="s">
        <v>187</v>
      </c>
      <c r="G3845">
        <v>916148</v>
      </c>
      <c r="H3845">
        <v>13160</v>
      </c>
      <c r="I3845">
        <v>36.1</v>
      </c>
      <c r="J3845">
        <v>80</v>
      </c>
      <c r="K3845">
        <v>80</v>
      </c>
      <c r="L3845">
        <v>34.299999999999997</v>
      </c>
      <c r="M3845">
        <v>0.85343787696019291</v>
      </c>
      <c r="N3845">
        <v>5.1235999999999997</v>
      </c>
      <c r="O3845">
        <v>5.1124000000000001</v>
      </c>
      <c r="P3845">
        <v>0.56399999999999995</v>
      </c>
      <c r="Q3845">
        <v>0.53200000000000003</v>
      </c>
      <c r="R3845">
        <v>5.1165000000000003</v>
      </c>
      <c r="S3845">
        <v>5.6000000000000001E-2</v>
      </c>
      <c r="T3845">
        <v>5.2999999999999999E-2</v>
      </c>
      <c r="U3845">
        <v>4.7E-2</v>
      </c>
      <c r="V3845">
        <v>4.7E-2</v>
      </c>
      <c r="W3845" t="s">
        <v>148</v>
      </c>
      <c r="X3845" t="s">
        <v>191</v>
      </c>
      <c r="Y3845" t="s">
        <v>89</v>
      </c>
      <c r="Z3845" t="s">
        <v>207</v>
      </c>
    </row>
    <row r="3846" spans="1:26" x14ac:dyDescent="0.25">
      <c r="A3846" s="147">
        <v>1921</v>
      </c>
      <c r="B3846" s="25">
        <v>42949</v>
      </c>
      <c r="C3846" t="s">
        <v>428</v>
      </c>
      <c r="D3846">
        <v>69.400000000000006</v>
      </c>
      <c r="E3846">
        <v>68</v>
      </c>
      <c r="F3846" t="s">
        <v>291</v>
      </c>
      <c r="G3846">
        <v>521333</v>
      </c>
      <c r="H3846">
        <v>13160</v>
      </c>
      <c r="I3846">
        <v>16.7</v>
      </c>
      <c r="J3846">
        <v>116</v>
      </c>
      <c r="K3846">
        <v>116</v>
      </c>
      <c r="L3846">
        <v>13.8</v>
      </c>
      <c r="M3846">
        <v>0.97384721266345486</v>
      </c>
      <c r="N3846">
        <v>0</v>
      </c>
      <c r="O3846">
        <v>0</v>
      </c>
      <c r="P3846">
        <v>0</v>
      </c>
      <c r="Q3846">
        <v>0</v>
      </c>
      <c r="R3846">
        <v>5.1165000000000003</v>
      </c>
      <c r="S3846" t="s">
        <v>468</v>
      </c>
      <c r="T3846" t="s">
        <v>468</v>
      </c>
      <c r="U3846" t="s">
        <v>468</v>
      </c>
      <c r="V3846">
        <v>6</v>
      </c>
      <c r="W3846" t="s">
        <v>467</v>
      </c>
      <c r="X3846" t="s">
        <v>191</v>
      </c>
      <c r="Y3846" t="s">
        <v>89</v>
      </c>
      <c r="Z3846" t="s">
        <v>198</v>
      </c>
    </row>
    <row r="3847" spans="1:26" x14ac:dyDescent="0.25">
      <c r="A3847" s="147">
        <v>1920</v>
      </c>
      <c r="B3847" s="25">
        <v>42949</v>
      </c>
      <c r="C3847" t="s">
        <v>471</v>
      </c>
      <c r="D3847">
        <v>69.400000000000006</v>
      </c>
      <c r="E3847">
        <v>68</v>
      </c>
      <c r="F3847" t="s">
        <v>291</v>
      </c>
      <c r="G3847">
        <v>521333</v>
      </c>
      <c r="H3847">
        <v>13160</v>
      </c>
      <c r="I3847">
        <v>16.7</v>
      </c>
      <c r="J3847">
        <v>116</v>
      </c>
      <c r="K3847">
        <v>116</v>
      </c>
      <c r="L3847">
        <v>13.8</v>
      </c>
      <c r="M3847">
        <v>0.97384721266345486</v>
      </c>
      <c r="N3847">
        <v>0</v>
      </c>
      <c r="O3847">
        <v>0</v>
      </c>
      <c r="P3847">
        <v>0</v>
      </c>
      <c r="Q3847">
        <v>0</v>
      </c>
      <c r="R3847">
        <v>5.1165000000000003</v>
      </c>
      <c r="S3847" t="s">
        <v>468</v>
      </c>
      <c r="T3847" t="s">
        <v>468</v>
      </c>
      <c r="U3847" t="s">
        <v>468</v>
      </c>
      <c r="V3847">
        <v>8</v>
      </c>
      <c r="W3847" t="s">
        <v>472</v>
      </c>
      <c r="X3847" t="s">
        <v>191</v>
      </c>
      <c r="Y3847" t="s">
        <v>89</v>
      </c>
      <c r="Z3847" t="s">
        <v>198</v>
      </c>
    </row>
    <row r="3848" spans="1:26" x14ac:dyDescent="0.25">
      <c r="A3848" s="147">
        <v>1919</v>
      </c>
      <c r="B3848" s="25">
        <v>42948</v>
      </c>
      <c r="C3848" t="s">
        <v>289</v>
      </c>
      <c r="D3848">
        <v>71</v>
      </c>
      <c r="E3848">
        <v>67.599999999999994</v>
      </c>
      <c r="F3848" t="s">
        <v>193</v>
      </c>
      <c r="G3848">
        <v>625212</v>
      </c>
      <c r="H3848">
        <v>13160</v>
      </c>
      <c r="I3848">
        <v>22.3</v>
      </c>
      <c r="J3848">
        <v>83</v>
      </c>
      <c r="K3848">
        <v>83</v>
      </c>
      <c r="L3848">
        <v>20.9</v>
      </c>
      <c r="M3848">
        <v>0.92847769028871385</v>
      </c>
      <c r="N3848">
        <v>5.0921000000000003</v>
      </c>
      <c r="O3848">
        <v>5.0872000000000002</v>
      </c>
      <c r="P3848">
        <v>0.66800000000000004</v>
      </c>
      <c r="Q3848">
        <v>0.64200000000000002</v>
      </c>
      <c r="R3848">
        <v>5.1623000000000001</v>
      </c>
      <c r="S3848">
        <v>6.8000000000000005E-2</v>
      </c>
      <c r="T3848">
        <v>6.5000000000000002E-2</v>
      </c>
      <c r="U3848">
        <v>6.2E-2</v>
      </c>
      <c r="V3848">
        <v>6.2E-2</v>
      </c>
      <c r="W3848" t="s">
        <v>148</v>
      </c>
      <c r="X3848" t="s">
        <v>191</v>
      </c>
      <c r="Y3848" t="s">
        <v>89</v>
      </c>
      <c r="Z3848" t="s">
        <v>198</v>
      </c>
    </row>
    <row r="3849" spans="1:26" x14ac:dyDescent="0.25">
      <c r="A3849" s="147">
        <v>1918</v>
      </c>
      <c r="B3849" s="25">
        <v>42948</v>
      </c>
      <c r="C3849" t="s">
        <v>469</v>
      </c>
      <c r="D3849">
        <v>67.599999999999994</v>
      </c>
      <c r="E3849">
        <v>71</v>
      </c>
      <c r="F3849" t="s">
        <v>193</v>
      </c>
      <c r="G3849">
        <v>625212</v>
      </c>
      <c r="H3849">
        <v>13160</v>
      </c>
      <c r="I3849">
        <v>22.4</v>
      </c>
      <c r="J3849">
        <v>83.5</v>
      </c>
      <c r="K3849">
        <v>83.5</v>
      </c>
      <c r="L3849">
        <v>21</v>
      </c>
      <c r="M3849">
        <v>0.9278688524590164</v>
      </c>
      <c r="N3849">
        <v>5.1430999999999996</v>
      </c>
      <c r="O3849">
        <v>5.0762</v>
      </c>
      <c r="P3849">
        <v>0.754</v>
      </c>
      <c r="Q3849">
        <v>0.72099999999999997</v>
      </c>
      <c r="R3849">
        <v>5.1623000000000001</v>
      </c>
      <c r="S3849">
        <v>7.5999999999999998E-2</v>
      </c>
      <c r="T3849">
        <v>7.2999999999999995E-2</v>
      </c>
      <c r="U3849">
        <v>6.9000000000000006E-2</v>
      </c>
      <c r="V3849">
        <v>6.9000000000000006E-2</v>
      </c>
      <c r="W3849" t="s">
        <v>148</v>
      </c>
      <c r="X3849" t="s">
        <v>191</v>
      </c>
      <c r="Y3849" t="s">
        <v>89</v>
      </c>
      <c r="Z3849" t="s">
        <v>198</v>
      </c>
    </row>
    <row r="3850" spans="1:26" x14ac:dyDescent="0.25">
      <c r="A3850" s="147">
        <v>1917</v>
      </c>
      <c r="B3850" s="25">
        <v>42948</v>
      </c>
      <c r="C3850" t="s">
        <v>272</v>
      </c>
      <c r="D3850">
        <v>67.599999999999994</v>
      </c>
      <c r="E3850">
        <v>71</v>
      </c>
      <c r="F3850" t="s">
        <v>193</v>
      </c>
      <c r="G3850">
        <v>625212</v>
      </c>
      <c r="H3850">
        <v>13160</v>
      </c>
      <c r="I3850">
        <v>22.3</v>
      </c>
      <c r="J3850">
        <v>83</v>
      </c>
      <c r="K3850">
        <v>83</v>
      </c>
      <c r="L3850">
        <v>20.9</v>
      </c>
      <c r="M3850">
        <v>0.92847769028871385</v>
      </c>
      <c r="N3850">
        <v>5.1123000000000003</v>
      </c>
      <c r="O3850">
        <v>5.1231</v>
      </c>
      <c r="P3850">
        <v>0.65500000000000003</v>
      </c>
      <c r="Q3850">
        <v>0.67800000000000005</v>
      </c>
      <c r="R3850">
        <v>5.1623000000000001</v>
      </c>
      <c r="S3850">
        <v>6.6000000000000003E-2</v>
      </c>
      <c r="T3850">
        <v>6.8000000000000005E-2</v>
      </c>
      <c r="U3850">
        <v>6.2E-2</v>
      </c>
      <c r="V3850">
        <v>6.2E-2</v>
      </c>
      <c r="W3850" t="s">
        <v>148</v>
      </c>
      <c r="X3850" t="s">
        <v>191</v>
      </c>
      <c r="Y3850" t="s">
        <v>89</v>
      </c>
      <c r="Z3850" t="s">
        <v>198</v>
      </c>
    </row>
    <row r="3851" spans="1:26" x14ac:dyDescent="0.25">
      <c r="A3851" s="147">
        <v>1916</v>
      </c>
      <c r="B3851" s="25">
        <v>42948</v>
      </c>
      <c r="C3851" t="s">
        <v>379</v>
      </c>
      <c r="D3851">
        <v>67.599999999999994</v>
      </c>
      <c r="E3851">
        <v>71</v>
      </c>
      <c r="F3851" t="s">
        <v>187</v>
      </c>
      <c r="G3851">
        <v>916148</v>
      </c>
      <c r="H3851">
        <v>13160</v>
      </c>
      <c r="I3851">
        <v>36.1</v>
      </c>
      <c r="J3851">
        <v>79</v>
      </c>
      <c r="K3851">
        <v>79</v>
      </c>
      <c r="L3851">
        <v>34.4</v>
      </c>
      <c r="M3851">
        <v>0.85292344786015672</v>
      </c>
      <c r="N3851">
        <v>5.1092000000000004</v>
      </c>
      <c r="O3851">
        <v>5.0876000000000001</v>
      </c>
      <c r="P3851">
        <v>0.38200000000000001</v>
      </c>
      <c r="Q3851">
        <v>0.34499999999999997</v>
      </c>
      <c r="R3851">
        <v>5.1623000000000001</v>
      </c>
      <c r="S3851">
        <v>3.9E-2</v>
      </c>
      <c r="T3851">
        <v>3.5000000000000003E-2</v>
      </c>
      <c r="U3851">
        <v>3.2000000000000001E-2</v>
      </c>
      <c r="V3851">
        <v>3.2000000000000001E-2</v>
      </c>
      <c r="W3851" t="s">
        <v>148</v>
      </c>
      <c r="X3851" t="s">
        <v>191</v>
      </c>
      <c r="Y3851" t="s">
        <v>89</v>
      </c>
      <c r="Z3851" t="s">
        <v>207</v>
      </c>
    </row>
    <row r="3852" spans="1:26" x14ac:dyDescent="0.25">
      <c r="A3852" s="147">
        <v>1915</v>
      </c>
      <c r="B3852" s="25">
        <v>42948</v>
      </c>
      <c r="C3852" t="s">
        <v>254</v>
      </c>
      <c r="D3852">
        <v>67.599999999999994</v>
      </c>
      <c r="E3852">
        <v>71</v>
      </c>
      <c r="F3852" t="s">
        <v>193</v>
      </c>
      <c r="G3852">
        <v>625212</v>
      </c>
      <c r="H3852">
        <v>13160</v>
      </c>
      <c r="I3852">
        <v>22.4</v>
      </c>
      <c r="J3852">
        <v>83</v>
      </c>
      <c r="K3852">
        <v>83</v>
      </c>
      <c r="L3852">
        <v>21</v>
      </c>
      <c r="M3852">
        <v>0.9278688524590164</v>
      </c>
      <c r="N3852">
        <v>5.1123000000000003</v>
      </c>
      <c r="O3852">
        <v>5.1332000000000004</v>
      </c>
      <c r="P3852">
        <v>0.92400000000000004</v>
      </c>
      <c r="Q3852">
        <v>0.94099999999999995</v>
      </c>
      <c r="R3852">
        <v>5.1623000000000001</v>
      </c>
      <c r="S3852">
        <v>9.2999999999999999E-2</v>
      </c>
      <c r="T3852">
        <v>9.5000000000000001E-2</v>
      </c>
      <c r="U3852">
        <v>8.6999999999999994E-2</v>
      </c>
      <c r="V3852">
        <v>8.6999999999999994E-2</v>
      </c>
      <c r="W3852" t="s">
        <v>148</v>
      </c>
      <c r="X3852" t="s">
        <v>191</v>
      </c>
      <c r="Y3852" t="s">
        <v>89</v>
      </c>
      <c r="Z3852" t="s">
        <v>198</v>
      </c>
    </row>
    <row r="3853" spans="1:26" x14ac:dyDescent="0.25">
      <c r="A3853" s="147">
        <v>1914</v>
      </c>
      <c r="B3853" s="25">
        <v>42948</v>
      </c>
      <c r="C3853" t="s">
        <v>226</v>
      </c>
      <c r="D3853">
        <v>67.599999999999994</v>
      </c>
      <c r="E3853">
        <v>71</v>
      </c>
      <c r="F3853" t="s">
        <v>193</v>
      </c>
      <c r="G3853">
        <v>625212</v>
      </c>
      <c r="H3853">
        <v>13160</v>
      </c>
      <c r="I3853">
        <v>21.3</v>
      </c>
      <c r="J3853">
        <v>83</v>
      </c>
      <c r="K3853">
        <v>83</v>
      </c>
      <c r="L3853">
        <v>20</v>
      </c>
      <c r="M3853">
        <v>0.93399339933993397</v>
      </c>
      <c r="N3853">
        <v>5.1125999999999996</v>
      </c>
      <c r="O3853">
        <v>5.0128000000000004</v>
      </c>
      <c r="P3853">
        <v>0.95599999999999996</v>
      </c>
      <c r="Q3853">
        <v>0.91500000000000004</v>
      </c>
      <c r="R3853">
        <v>5.1623000000000001</v>
      </c>
      <c r="S3853">
        <v>9.7000000000000003E-2</v>
      </c>
      <c r="T3853">
        <v>9.4E-2</v>
      </c>
      <c r="U3853">
        <v>8.8999999999999996E-2</v>
      </c>
      <c r="V3853">
        <v>8.8999999999999996E-2</v>
      </c>
      <c r="W3853" t="s">
        <v>148</v>
      </c>
      <c r="X3853" t="s">
        <v>191</v>
      </c>
      <c r="Y3853" t="s">
        <v>89</v>
      </c>
      <c r="Z3853" t="s">
        <v>198</v>
      </c>
    </row>
    <row r="3854" spans="1:26" x14ac:dyDescent="0.25">
      <c r="A3854" s="147">
        <v>1913</v>
      </c>
      <c r="B3854" s="25">
        <v>42948</v>
      </c>
      <c r="C3854" t="s">
        <v>449</v>
      </c>
      <c r="D3854">
        <v>67.599999999999994</v>
      </c>
      <c r="E3854">
        <v>71</v>
      </c>
      <c r="F3854" t="s">
        <v>187</v>
      </c>
      <c r="G3854">
        <v>916148</v>
      </c>
      <c r="H3854">
        <v>13160</v>
      </c>
      <c r="I3854">
        <v>35.9</v>
      </c>
      <c r="J3854">
        <v>79</v>
      </c>
      <c r="K3854">
        <v>79</v>
      </c>
      <c r="L3854">
        <v>34.200000000000003</v>
      </c>
      <c r="M3854">
        <v>0.85395292697646352</v>
      </c>
      <c r="N3854">
        <v>5.1071999999999997</v>
      </c>
      <c r="O3854">
        <v>5.0236000000000001</v>
      </c>
      <c r="P3854">
        <v>0.46200000000000002</v>
      </c>
      <c r="Q3854">
        <v>0.49199999999999999</v>
      </c>
      <c r="R3854">
        <v>5.1623000000000001</v>
      </c>
      <c r="S3854">
        <v>4.7E-2</v>
      </c>
      <c r="T3854">
        <v>5.0999999999999997E-2</v>
      </c>
      <c r="U3854">
        <v>4.2000000000000003E-2</v>
      </c>
      <c r="V3854">
        <v>4.2000000000000003E-2</v>
      </c>
      <c r="W3854" t="s">
        <v>148</v>
      </c>
      <c r="X3854" t="s">
        <v>191</v>
      </c>
      <c r="Y3854" t="s">
        <v>89</v>
      </c>
      <c r="Z3854" t="s">
        <v>207</v>
      </c>
    </row>
    <row r="3855" spans="1:26" x14ac:dyDescent="0.25">
      <c r="A3855" s="147">
        <v>1896</v>
      </c>
      <c r="B3855" s="25">
        <v>42946</v>
      </c>
      <c r="C3855" t="s">
        <v>466</v>
      </c>
      <c r="D3855">
        <v>68.900000000000006</v>
      </c>
      <c r="E3855">
        <v>74</v>
      </c>
      <c r="F3855" t="s">
        <v>291</v>
      </c>
      <c r="G3855">
        <v>521333</v>
      </c>
      <c r="H3855">
        <v>13160</v>
      </c>
      <c r="I3855">
        <v>16.7</v>
      </c>
      <c r="J3855">
        <v>116</v>
      </c>
      <c r="K3855">
        <v>116</v>
      </c>
      <c r="L3855">
        <v>13.8</v>
      </c>
      <c r="M3855">
        <v>0.97384721266345486</v>
      </c>
      <c r="N3855">
        <v>1.0562</v>
      </c>
      <c r="O3855">
        <v>1.0423</v>
      </c>
      <c r="P3855">
        <v>3.9769999999999999</v>
      </c>
      <c r="Q3855">
        <v>3.911</v>
      </c>
      <c r="R3855">
        <v>5.1169000000000002</v>
      </c>
      <c r="S3855">
        <v>1.927</v>
      </c>
      <c r="T3855">
        <v>1.92</v>
      </c>
      <c r="U3855">
        <v>1.873</v>
      </c>
      <c r="V3855">
        <v>1.873</v>
      </c>
      <c r="W3855" t="s">
        <v>148</v>
      </c>
      <c r="X3855" t="s">
        <v>191</v>
      </c>
      <c r="Y3855" t="s">
        <v>89</v>
      </c>
      <c r="Z3855" t="s">
        <v>198</v>
      </c>
    </row>
    <row r="3856" spans="1:26" x14ac:dyDescent="0.25">
      <c r="A3856" s="147">
        <v>1893</v>
      </c>
      <c r="B3856" s="25">
        <v>42946</v>
      </c>
      <c r="C3856" t="s">
        <v>465</v>
      </c>
      <c r="D3856">
        <v>68.900000000000006</v>
      </c>
      <c r="E3856">
        <v>74</v>
      </c>
      <c r="F3856" t="s">
        <v>291</v>
      </c>
      <c r="G3856">
        <v>521333</v>
      </c>
      <c r="H3856">
        <v>13160</v>
      </c>
      <c r="I3856">
        <v>16.5</v>
      </c>
      <c r="J3856">
        <v>115</v>
      </c>
      <c r="K3856">
        <v>115</v>
      </c>
      <c r="L3856">
        <v>13.7</v>
      </c>
      <c r="M3856">
        <v>0.97451790633608826</v>
      </c>
      <c r="N3856">
        <v>1.0021</v>
      </c>
      <c r="O3856">
        <v>1.0931999999999999</v>
      </c>
      <c r="P3856">
        <v>3.6880000000000002</v>
      </c>
      <c r="Q3856">
        <v>4.0730000000000004</v>
      </c>
      <c r="R3856">
        <v>5.1169000000000002</v>
      </c>
      <c r="S3856">
        <v>1.883</v>
      </c>
      <c r="T3856">
        <v>1.9059999999999999</v>
      </c>
      <c r="U3856">
        <v>1.8460000000000001</v>
      </c>
      <c r="V3856">
        <v>1.8460000000000001</v>
      </c>
      <c r="W3856" t="s">
        <v>148</v>
      </c>
      <c r="X3856" t="s">
        <v>191</v>
      </c>
      <c r="Y3856" t="s">
        <v>89</v>
      </c>
      <c r="Z3856" t="s">
        <v>198</v>
      </c>
    </row>
    <row r="3857" spans="1:26" x14ac:dyDescent="0.25">
      <c r="A3857" s="147">
        <v>1907</v>
      </c>
      <c r="B3857" s="25">
        <v>42947</v>
      </c>
      <c r="C3857" t="s">
        <v>229</v>
      </c>
      <c r="D3857">
        <v>69.2</v>
      </c>
      <c r="E3857">
        <v>71</v>
      </c>
      <c r="F3857" t="s">
        <v>193</v>
      </c>
      <c r="G3857">
        <v>625212</v>
      </c>
      <c r="H3857">
        <v>13160</v>
      </c>
      <c r="I3857">
        <v>21.5</v>
      </c>
      <c r="J3857">
        <v>85</v>
      </c>
      <c r="K3857">
        <v>85</v>
      </c>
      <c r="L3857">
        <v>20</v>
      </c>
      <c r="M3857">
        <v>0.93399339933993397</v>
      </c>
      <c r="N3857">
        <v>5.0891000000000002</v>
      </c>
      <c r="O3857">
        <v>5.1482999999999999</v>
      </c>
      <c r="P3857">
        <v>0.93400000000000005</v>
      </c>
      <c r="Q3857">
        <v>0.94199999999999995</v>
      </c>
      <c r="R3857">
        <v>5.2606000000000002</v>
      </c>
      <c r="S3857">
        <v>9.7000000000000003E-2</v>
      </c>
      <c r="T3857">
        <v>9.6000000000000002E-2</v>
      </c>
      <c r="U3857">
        <v>0.09</v>
      </c>
      <c r="V3857">
        <v>0.09</v>
      </c>
      <c r="W3857" t="s">
        <v>148</v>
      </c>
      <c r="X3857" t="s">
        <v>191</v>
      </c>
      <c r="Y3857" t="s">
        <v>89</v>
      </c>
      <c r="Z3857" t="s">
        <v>198</v>
      </c>
    </row>
    <row r="3858" spans="1:26" x14ac:dyDescent="0.25">
      <c r="A3858" s="147">
        <v>1906</v>
      </c>
      <c r="B3858" s="25">
        <v>42947</v>
      </c>
      <c r="C3858" t="s">
        <v>233</v>
      </c>
      <c r="D3858">
        <v>69.2</v>
      </c>
      <c r="E3858">
        <v>71</v>
      </c>
      <c r="F3858" t="s">
        <v>193</v>
      </c>
      <c r="G3858">
        <v>625212</v>
      </c>
      <c r="H3858">
        <v>13160</v>
      </c>
      <c r="I3858">
        <v>21.4</v>
      </c>
      <c r="J3858">
        <v>84</v>
      </c>
      <c r="K3858">
        <v>84</v>
      </c>
      <c r="L3858">
        <v>20</v>
      </c>
      <c r="M3858">
        <v>0.93399339933993397</v>
      </c>
      <c r="N3858">
        <v>5.2134</v>
      </c>
      <c r="O3858">
        <v>5.1360999999999999</v>
      </c>
      <c r="P3858">
        <v>0.93200000000000005</v>
      </c>
      <c r="Q3858">
        <v>0.90400000000000003</v>
      </c>
      <c r="R3858">
        <v>5.2606000000000002</v>
      </c>
      <c r="S3858">
        <v>9.4E-2</v>
      </c>
      <c r="T3858">
        <v>9.2999999999999999E-2</v>
      </c>
      <c r="U3858">
        <v>8.6999999999999994E-2</v>
      </c>
      <c r="V3858">
        <v>8.6999999999999994E-2</v>
      </c>
      <c r="W3858" t="s">
        <v>148</v>
      </c>
      <c r="X3858" t="s">
        <v>191</v>
      </c>
      <c r="Y3858" t="s">
        <v>89</v>
      </c>
      <c r="Z3858" t="s">
        <v>198</v>
      </c>
    </row>
    <row r="3859" spans="1:26" x14ac:dyDescent="0.25">
      <c r="A3859" s="147">
        <v>1905</v>
      </c>
      <c r="B3859" s="25">
        <v>42947</v>
      </c>
      <c r="C3859" t="s">
        <v>464</v>
      </c>
      <c r="D3859">
        <v>69.2</v>
      </c>
      <c r="E3859">
        <v>71</v>
      </c>
      <c r="F3859" t="s">
        <v>193</v>
      </c>
      <c r="G3859">
        <v>625212</v>
      </c>
      <c r="H3859">
        <v>13160</v>
      </c>
      <c r="I3859">
        <v>21.3</v>
      </c>
      <c r="J3859">
        <v>84</v>
      </c>
      <c r="K3859">
        <v>84</v>
      </c>
      <c r="L3859">
        <v>19.899999999999999</v>
      </c>
      <c r="M3859">
        <v>0.93461030383091148</v>
      </c>
      <c r="N3859">
        <v>5.0231000000000003</v>
      </c>
      <c r="O3859">
        <v>5.0091999999999999</v>
      </c>
      <c r="P3859">
        <v>0.873</v>
      </c>
      <c r="Q3859">
        <v>0.88500000000000001</v>
      </c>
      <c r="R3859">
        <v>5.2606000000000002</v>
      </c>
      <c r="S3859">
        <v>9.0999999999999998E-2</v>
      </c>
      <c r="T3859">
        <v>9.2999999999999999E-2</v>
      </c>
      <c r="U3859">
        <v>8.5999999999999993E-2</v>
      </c>
      <c r="V3859">
        <v>8.5999999999999993E-2</v>
      </c>
      <c r="W3859" t="s">
        <v>148</v>
      </c>
      <c r="X3859" t="s">
        <v>191</v>
      </c>
      <c r="Y3859" t="s">
        <v>89</v>
      </c>
      <c r="Z3859" t="s">
        <v>198</v>
      </c>
    </row>
    <row r="3860" spans="1:26" x14ac:dyDescent="0.25">
      <c r="A3860" s="147">
        <v>1904</v>
      </c>
      <c r="B3860" s="25">
        <v>42947</v>
      </c>
      <c r="C3860" t="s">
        <v>463</v>
      </c>
      <c r="D3860">
        <v>69.2</v>
      </c>
      <c r="E3860">
        <v>71</v>
      </c>
      <c r="F3860" t="s">
        <v>193</v>
      </c>
      <c r="G3860">
        <v>625212</v>
      </c>
      <c r="H3860">
        <v>13160</v>
      </c>
      <c r="I3860">
        <v>21.5</v>
      </c>
      <c r="J3860">
        <v>84.5</v>
      </c>
      <c r="K3860">
        <v>84.5</v>
      </c>
      <c r="L3860">
        <v>20.100000000000001</v>
      </c>
      <c r="M3860">
        <v>0.9333773087071241</v>
      </c>
      <c r="N3860">
        <v>5.1128</v>
      </c>
      <c r="O3860">
        <v>5.0530999999999997</v>
      </c>
      <c r="P3860">
        <v>0.83199999999999996</v>
      </c>
      <c r="Q3860">
        <v>0.81</v>
      </c>
      <c r="R3860">
        <v>5.2606000000000002</v>
      </c>
      <c r="S3860">
        <v>8.5999999999999993E-2</v>
      </c>
      <c r="T3860">
        <v>8.4000000000000005E-2</v>
      </c>
      <c r="U3860">
        <v>7.9000000000000001E-2</v>
      </c>
      <c r="V3860">
        <v>7.9000000000000001E-2</v>
      </c>
      <c r="W3860" t="s">
        <v>148</v>
      </c>
      <c r="X3860" t="s">
        <v>191</v>
      </c>
      <c r="Y3860" t="s">
        <v>89</v>
      </c>
      <c r="Z3860" t="s">
        <v>198</v>
      </c>
    </row>
    <row r="3861" spans="1:26" x14ac:dyDescent="0.25">
      <c r="A3861" s="147">
        <v>1903</v>
      </c>
      <c r="B3861" s="25">
        <v>42947</v>
      </c>
      <c r="C3861" t="s">
        <v>282</v>
      </c>
      <c r="D3861">
        <v>69.2</v>
      </c>
      <c r="E3861">
        <v>71</v>
      </c>
      <c r="F3861" t="s">
        <v>193</v>
      </c>
      <c r="G3861">
        <v>625212</v>
      </c>
      <c r="H3861">
        <v>13160</v>
      </c>
      <c r="I3861">
        <v>21.4</v>
      </c>
      <c r="J3861">
        <v>84</v>
      </c>
      <c r="K3861">
        <v>84</v>
      </c>
      <c r="L3861">
        <v>20</v>
      </c>
      <c r="M3861">
        <v>0.93399339933993397</v>
      </c>
      <c r="N3861">
        <v>5.0926999999999998</v>
      </c>
      <c r="O3861">
        <v>5.1125999999999996</v>
      </c>
      <c r="P3861">
        <v>0.82299999999999995</v>
      </c>
      <c r="Q3861">
        <v>0.872</v>
      </c>
      <c r="R3861">
        <v>5.2606000000000002</v>
      </c>
      <c r="S3861">
        <v>8.5000000000000006E-2</v>
      </c>
      <c r="T3861">
        <v>0.09</v>
      </c>
      <c r="U3861">
        <v>8.2000000000000003E-2</v>
      </c>
      <c r="V3861">
        <v>8.2000000000000003E-2</v>
      </c>
      <c r="W3861" t="s">
        <v>148</v>
      </c>
      <c r="X3861" t="s">
        <v>191</v>
      </c>
      <c r="Y3861" t="s">
        <v>89</v>
      </c>
      <c r="Z3861" t="s">
        <v>198</v>
      </c>
    </row>
    <row r="3862" spans="1:26" x14ac:dyDescent="0.25">
      <c r="A3862" s="147">
        <v>1902</v>
      </c>
      <c r="B3862" s="25">
        <v>42947</v>
      </c>
      <c r="C3862" t="s">
        <v>462</v>
      </c>
      <c r="D3862">
        <v>69.2</v>
      </c>
      <c r="E3862">
        <v>71</v>
      </c>
      <c r="F3862" t="s">
        <v>187</v>
      </c>
      <c r="G3862">
        <v>916148</v>
      </c>
      <c r="H3862">
        <v>13160</v>
      </c>
      <c r="I3862">
        <v>34.9</v>
      </c>
      <c r="J3862">
        <v>78</v>
      </c>
      <c r="K3862">
        <v>78</v>
      </c>
      <c r="L3862">
        <v>33.299999999999997</v>
      </c>
      <c r="M3862">
        <v>0.85861650485436891</v>
      </c>
      <c r="N3862">
        <v>5.0163000000000002</v>
      </c>
      <c r="O3862">
        <v>5.1207000000000003</v>
      </c>
      <c r="P3862">
        <v>0.32400000000000001</v>
      </c>
      <c r="Q3862">
        <v>0.39700000000000002</v>
      </c>
      <c r="R3862">
        <v>5.2606000000000002</v>
      </c>
      <c r="S3862">
        <v>3.4000000000000002E-2</v>
      </c>
      <c r="T3862">
        <v>4.1000000000000002E-2</v>
      </c>
      <c r="U3862">
        <v>3.2000000000000001E-2</v>
      </c>
      <c r="V3862">
        <v>3.2000000000000001E-2</v>
      </c>
      <c r="W3862" t="s">
        <v>148</v>
      </c>
      <c r="X3862" t="s">
        <v>191</v>
      </c>
      <c r="Y3862" t="s">
        <v>89</v>
      </c>
      <c r="Z3862" t="s">
        <v>207</v>
      </c>
    </row>
    <row r="3863" spans="1:26" x14ac:dyDescent="0.25">
      <c r="A3863" s="147">
        <v>1901</v>
      </c>
      <c r="B3863" s="25">
        <v>42947</v>
      </c>
      <c r="C3863" t="s">
        <v>440</v>
      </c>
      <c r="D3863">
        <v>69.2</v>
      </c>
      <c r="E3863">
        <v>71</v>
      </c>
      <c r="F3863">
        <v>0</v>
      </c>
      <c r="G3863">
        <v>916148</v>
      </c>
      <c r="H3863">
        <v>13160</v>
      </c>
      <c r="I3863">
        <v>34.799999999999997</v>
      </c>
      <c r="J3863">
        <v>78</v>
      </c>
      <c r="K3863">
        <v>78</v>
      </c>
      <c r="L3863">
        <v>33.200000000000003</v>
      </c>
      <c r="M3863">
        <v>0.85913782635094116</v>
      </c>
      <c r="N3863">
        <v>5.1132</v>
      </c>
      <c r="O3863">
        <v>5.0324</v>
      </c>
      <c r="P3863">
        <v>0.32100000000000001</v>
      </c>
      <c r="Q3863">
        <v>0.28599999999999998</v>
      </c>
      <c r="R3863">
        <v>5.2606000000000002</v>
      </c>
      <c r="S3863">
        <v>3.3000000000000002E-2</v>
      </c>
      <c r="T3863">
        <v>0.03</v>
      </c>
      <c r="U3863">
        <v>2.7E-2</v>
      </c>
      <c r="V3863">
        <v>2.7E-2</v>
      </c>
      <c r="W3863" t="s">
        <v>148</v>
      </c>
      <c r="X3863" t="s">
        <v>191</v>
      </c>
      <c r="Y3863" t="s">
        <v>89</v>
      </c>
      <c r="Z3863" t="s">
        <v>207</v>
      </c>
    </row>
    <row r="3864" spans="1:26" x14ac:dyDescent="0.25">
      <c r="A3864" s="147">
        <v>1895</v>
      </c>
      <c r="B3864" s="25">
        <v>42946</v>
      </c>
      <c r="C3864" t="s">
        <v>461</v>
      </c>
      <c r="D3864">
        <v>68.900000000000006</v>
      </c>
      <c r="E3864">
        <v>74</v>
      </c>
      <c r="F3864" t="s">
        <v>187</v>
      </c>
      <c r="G3864">
        <v>916148</v>
      </c>
      <c r="H3864">
        <v>13160</v>
      </c>
      <c r="I3864">
        <v>34.799999999999997</v>
      </c>
      <c r="J3864">
        <v>76.5</v>
      </c>
      <c r="K3864">
        <v>76.5</v>
      </c>
      <c r="L3864">
        <v>33.299999999999997</v>
      </c>
      <c r="M3864">
        <v>0.85861650485436891</v>
      </c>
      <c r="N3864">
        <v>5.1131000000000002</v>
      </c>
      <c r="O3864">
        <v>5.0823</v>
      </c>
      <c r="P3864">
        <v>0.41099999999999998</v>
      </c>
      <c r="Q3864">
        <v>0.39600000000000002</v>
      </c>
      <c r="R3864">
        <v>5.1169000000000002</v>
      </c>
      <c r="S3864">
        <v>4.1000000000000002E-2</v>
      </c>
      <c r="T3864">
        <v>0.04</v>
      </c>
      <c r="U3864">
        <v>3.5000000000000003E-2</v>
      </c>
      <c r="V3864">
        <v>3.5000000000000003E-2</v>
      </c>
      <c r="W3864" t="s">
        <v>148</v>
      </c>
      <c r="X3864" t="s">
        <v>191</v>
      </c>
      <c r="Y3864" t="s">
        <v>89</v>
      </c>
      <c r="Z3864" t="s">
        <v>207</v>
      </c>
    </row>
    <row r="3865" spans="1:26" x14ac:dyDescent="0.25">
      <c r="A3865" s="147">
        <v>1894</v>
      </c>
      <c r="B3865" s="25">
        <v>42946</v>
      </c>
      <c r="C3865" t="s">
        <v>460</v>
      </c>
      <c r="D3865">
        <v>68.900000000000006</v>
      </c>
      <c r="E3865">
        <v>74</v>
      </c>
      <c r="F3865" t="s">
        <v>187</v>
      </c>
      <c r="G3865">
        <v>916148</v>
      </c>
      <c r="H3865">
        <v>13160</v>
      </c>
      <c r="I3865">
        <v>34.799999999999997</v>
      </c>
      <c r="J3865">
        <v>76</v>
      </c>
      <c r="K3865">
        <v>76</v>
      </c>
      <c r="L3865">
        <v>33.4</v>
      </c>
      <c r="M3865">
        <v>0.85809581564584592</v>
      </c>
      <c r="N3865">
        <v>5.1231</v>
      </c>
      <c r="O3865">
        <v>5.2342000000000004</v>
      </c>
      <c r="P3865">
        <v>0.45600000000000002</v>
      </c>
      <c r="Q3865">
        <v>0.498</v>
      </c>
      <c r="R3865">
        <v>5.1169000000000002</v>
      </c>
      <c r="S3865">
        <v>4.5999999999999999E-2</v>
      </c>
      <c r="T3865">
        <v>4.9000000000000002E-2</v>
      </c>
      <c r="U3865">
        <v>4.1000000000000002E-2</v>
      </c>
      <c r="V3865">
        <v>4.1000000000000002E-2</v>
      </c>
      <c r="W3865" t="s">
        <v>148</v>
      </c>
      <c r="X3865" t="s">
        <v>191</v>
      </c>
      <c r="Y3865" t="s">
        <v>89</v>
      </c>
      <c r="Z3865" t="s">
        <v>207</v>
      </c>
    </row>
    <row r="3866" spans="1:26" x14ac:dyDescent="0.25">
      <c r="A3866" s="147">
        <v>1892</v>
      </c>
      <c r="B3866" s="25">
        <v>42946</v>
      </c>
      <c r="C3866" t="s">
        <v>300</v>
      </c>
      <c r="D3866">
        <v>68.900000000000006</v>
      </c>
      <c r="E3866">
        <v>74</v>
      </c>
      <c r="F3866" t="s">
        <v>193</v>
      </c>
      <c r="G3866">
        <v>625212</v>
      </c>
      <c r="H3866">
        <v>13160</v>
      </c>
      <c r="I3866">
        <v>21.1</v>
      </c>
      <c r="J3866">
        <v>84</v>
      </c>
      <c r="K3866">
        <v>84</v>
      </c>
      <c r="L3866">
        <v>19.7</v>
      </c>
      <c r="M3866">
        <v>0.93584656084656093</v>
      </c>
      <c r="N3866">
        <v>4.9977</v>
      </c>
      <c r="O3866">
        <v>5.0983000000000001</v>
      </c>
      <c r="P3866">
        <v>0.73199999999999998</v>
      </c>
      <c r="Q3866">
        <v>0.78900000000000003</v>
      </c>
      <c r="R3866">
        <v>5.1169000000000002</v>
      </c>
      <c r="S3866">
        <v>7.4999999999999997E-2</v>
      </c>
      <c r="T3866">
        <v>7.9000000000000001E-2</v>
      </c>
      <c r="U3866">
        <v>7.1999999999999995E-2</v>
      </c>
      <c r="V3866">
        <v>7.1999999999999995E-2</v>
      </c>
      <c r="W3866" t="s">
        <v>148</v>
      </c>
      <c r="X3866" t="s">
        <v>191</v>
      </c>
      <c r="Y3866" t="s">
        <v>89</v>
      </c>
      <c r="Z3866" t="s">
        <v>198</v>
      </c>
    </row>
    <row r="3867" spans="1:26" x14ac:dyDescent="0.25">
      <c r="A3867" s="147">
        <v>1888</v>
      </c>
      <c r="B3867" s="25">
        <v>42946</v>
      </c>
      <c r="C3867" t="s">
        <v>435</v>
      </c>
      <c r="D3867">
        <v>68.900000000000006</v>
      </c>
      <c r="E3867">
        <v>74</v>
      </c>
      <c r="F3867" t="s">
        <v>187</v>
      </c>
      <c r="G3867">
        <v>916148</v>
      </c>
      <c r="H3867">
        <v>13160</v>
      </c>
      <c r="I3867">
        <v>34.799999999999997</v>
      </c>
      <c r="J3867">
        <v>76.5</v>
      </c>
      <c r="K3867">
        <v>76.5</v>
      </c>
      <c r="L3867">
        <v>33.299999999999997</v>
      </c>
      <c r="M3867">
        <v>0.85861650485436891</v>
      </c>
      <c r="N3867">
        <v>5.1426999999999996</v>
      </c>
      <c r="O3867">
        <v>5.0315000000000003</v>
      </c>
      <c r="P3867">
        <v>0.45800000000000002</v>
      </c>
      <c r="Q3867">
        <v>0.46100000000000002</v>
      </c>
      <c r="R3867">
        <v>5.1169000000000002</v>
      </c>
      <c r="S3867">
        <v>4.5999999999999999E-2</v>
      </c>
      <c r="T3867">
        <v>4.7E-2</v>
      </c>
      <c r="U3867">
        <v>0.04</v>
      </c>
      <c r="V3867">
        <v>0.04</v>
      </c>
      <c r="W3867" t="s">
        <v>148</v>
      </c>
      <c r="X3867" t="s">
        <v>191</v>
      </c>
      <c r="Y3867" t="s">
        <v>89</v>
      </c>
      <c r="Z3867" t="s">
        <v>207</v>
      </c>
    </row>
    <row r="3868" spans="1:26" x14ac:dyDescent="0.25">
      <c r="A3868" s="147">
        <v>1891</v>
      </c>
      <c r="B3868" s="25">
        <v>42946</v>
      </c>
      <c r="C3868" t="s">
        <v>459</v>
      </c>
      <c r="D3868">
        <v>68.900000000000006</v>
      </c>
      <c r="E3868">
        <v>74</v>
      </c>
      <c r="F3868" t="s">
        <v>193</v>
      </c>
      <c r="G3868">
        <v>625212</v>
      </c>
      <c r="H3868">
        <v>13160</v>
      </c>
      <c r="I3868">
        <v>21.2</v>
      </c>
      <c r="J3868">
        <v>84</v>
      </c>
      <c r="K3868">
        <v>84</v>
      </c>
      <c r="L3868">
        <v>19.8</v>
      </c>
      <c r="M3868">
        <v>0.93522802379378711</v>
      </c>
      <c r="N3868">
        <v>5.1003999999999996</v>
      </c>
      <c r="O3868">
        <v>5.1045999999999996</v>
      </c>
      <c r="P3868">
        <v>0.81799999999999995</v>
      </c>
      <c r="Q3868">
        <v>0.82299999999999995</v>
      </c>
      <c r="R3868">
        <v>5.1169000000000002</v>
      </c>
      <c r="S3868">
        <v>8.2000000000000003E-2</v>
      </c>
      <c r="T3868">
        <v>8.2000000000000003E-2</v>
      </c>
      <c r="U3868">
        <v>7.6999999999999999E-2</v>
      </c>
      <c r="V3868">
        <v>7.6999999999999999E-2</v>
      </c>
      <c r="W3868" t="s">
        <v>148</v>
      </c>
      <c r="X3868" t="s">
        <v>191</v>
      </c>
      <c r="Y3868" t="s">
        <v>89</v>
      </c>
      <c r="Z3868" t="s">
        <v>198</v>
      </c>
    </row>
    <row r="3869" spans="1:26" x14ac:dyDescent="0.25">
      <c r="A3869" s="147">
        <v>1890</v>
      </c>
      <c r="B3869" s="25">
        <v>42946</v>
      </c>
      <c r="C3869" t="s">
        <v>458</v>
      </c>
      <c r="D3869">
        <v>68.900000000000006</v>
      </c>
      <c r="E3869">
        <v>74</v>
      </c>
      <c r="F3869" t="s">
        <v>193</v>
      </c>
      <c r="G3869">
        <v>625212</v>
      </c>
      <c r="H3869">
        <v>13160</v>
      </c>
      <c r="I3869">
        <v>20.7</v>
      </c>
      <c r="J3869">
        <v>84</v>
      </c>
      <c r="K3869">
        <v>84</v>
      </c>
      <c r="L3869">
        <v>19.3</v>
      </c>
      <c r="M3869">
        <v>0.93832891246684347</v>
      </c>
      <c r="N3869">
        <v>5.0031999999999996</v>
      </c>
      <c r="O3869">
        <v>5.1227</v>
      </c>
      <c r="P3869">
        <v>0.69299999999999995</v>
      </c>
      <c r="Q3869">
        <v>0.70599999999999996</v>
      </c>
      <c r="R3869">
        <v>5.1169000000000002</v>
      </c>
      <c r="S3869">
        <v>7.0999999999999994E-2</v>
      </c>
      <c r="T3869">
        <v>7.0999999999999994E-2</v>
      </c>
      <c r="U3869">
        <v>6.7000000000000004E-2</v>
      </c>
      <c r="V3869">
        <v>6.7000000000000004E-2</v>
      </c>
      <c r="W3869" t="s">
        <v>148</v>
      </c>
      <c r="X3869" t="s">
        <v>191</v>
      </c>
      <c r="Y3869" t="s">
        <v>89</v>
      </c>
      <c r="Z3869" t="s">
        <v>198</v>
      </c>
    </row>
    <row r="3870" spans="1:26" x14ac:dyDescent="0.25">
      <c r="A3870" s="147">
        <v>1889</v>
      </c>
      <c r="B3870" s="25">
        <v>42946</v>
      </c>
      <c r="C3870" t="s">
        <v>248</v>
      </c>
      <c r="D3870">
        <v>68.900000000000006</v>
      </c>
      <c r="E3870">
        <v>74</v>
      </c>
      <c r="F3870" t="s">
        <v>193</v>
      </c>
      <c r="G3870">
        <v>625212</v>
      </c>
      <c r="H3870">
        <v>13160</v>
      </c>
      <c r="I3870">
        <v>20.3</v>
      </c>
      <c r="J3870">
        <v>84.5</v>
      </c>
      <c r="K3870">
        <v>84.5</v>
      </c>
      <c r="L3870">
        <v>18.899999999999999</v>
      </c>
      <c r="M3870">
        <v>0.94082446808510634</v>
      </c>
      <c r="N3870">
        <v>5.1128</v>
      </c>
      <c r="O3870">
        <v>5.0712000000000002</v>
      </c>
      <c r="P3870">
        <v>0.91</v>
      </c>
      <c r="Q3870">
        <v>0.90200000000000002</v>
      </c>
      <c r="R3870">
        <v>5.1169000000000002</v>
      </c>
      <c r="S3870">
        <v>9.0999999999999998E-2</v>
      </c>
      <c r="T3870">
        <v>9.0999999999999998E-2</v>
      </c>
      <c r="U3870">
        <v>8.5999999999999993E-2</v>
      </c>
      <c r="V3870">
        <v>8.5999999999999993E-2</v>
      </c>
      <c r="W3870" t="s">
        <v>148</v>
      </c>
      <c r="X3870" t="s">
        <v>191</v>
      </c>
      <c r="Y3870" t="s">
        <v>89</v>
      </c>
      <c r="Z3870" t="s">
        <v>198</v>
      </c>
    </row>
    <row r="3871" spans="1:26" x14ac:dyDescent="0.25">
      <c r="A3871" s="147">
        <v>1887</v>
      </c>
      <c r="B3871" s="25">
        <v>42946</v>
      </c>
      <c r="C3871" t="s">
        <v>396</v>
      </c>
      <c r="D3871">
        <v>68.900000000000006</v>
      </c>
      <c r="E3871">
        <v>74</v>
      </c>
      <c r="F3871" t="s">
        <v>187</v>
      </c>
      <c r="G3871">
        <v>916148</v>
      </c>
      <c r="H3871">
        <v>13160</v>
      </c>
      <c r="I3871">
        <v>34.799999999999997</v>
      </c>
      <c r="J3871">
        <v>76</v>
      </c>
      <c r="K3871">
        <v>76</v>
      </c>
      <c r="L3871">
        <v>33.4</v>
      </c>
      <c r="M3871">
        <v>0.85809581564584592</v>
      </c>
      <c r="N3871">
        <v>5.0172999999999996</v>
      </c>
      <c r="O3871">
        <v>5.0831999999999997</v>
      </c>
      <c r="P3871">
        <v>0.36799999999999999</v>
      </c>
      <c r="Q3871">
        <v>0.41199999999999998</v>
      </c>
      <c r="R3871">
        <v>5.1169000000000002</v>
      </c>
      <c r="S3871">
        <v>3.7999999999999999E-2</v>
      </c>
      <c r="T3871">
        <v>4.1000000000000002E-2</v>
      </c>
      <c r="U3871">
        <v>3.4000000000000002E-2</v>
      </c>
      <c r="V3871">
        <v>3.4000000000000002E-2</v>
      </c>
      <c r="W3871" t="s">
        <v>148</v>
      </c>
      <c r="X3871" t="s">
        <v>191</v>
      </c>
      <c r="Y3871" t="s">
        <v>89</v>
      </c>
      <c r="Z3871" t="s">
        <v>207</v>
      </c>
    </row>
    <row r="3872" spans="1:26" x14ac:dyDescent="0.25">
      <c r="A3872" s="147">
        <v>1886</v>
      </c>
      <c r="B3872" s="25">
        <v>42945</v>
      </c>
      <c r="C3872" t="s">
        <v>457</v>
      </c>
      <c r="D3872">
        <v>68.5</v>
      </c>
      <c r="E3872">
        <v>72</v>
      </c>
      <c r="F3872" t="s">
        <v>291</v>
      </c>
      <c r="G3872">
        <v>521333</v>
      </c>
      <c r="H3872">
        <v>13160</v>
      </c>
      <c r="I3872">
        <v>16.600000000000001</v>
      </c>
      <c r="J3872">
        <v>116.5</v>
      </c>
      <c r="K3872">
        <v>116.5</v>
      </c>
      <c r="L3872">
        <v>13.7</v>
      </c>
      <c r="M3872">
        <v>0.97451790633608826</v>
      </c>
      <c r="N3872">
        <v>1.0931999999999999</v>
      </c>
      <c r="O3872">
        <v>1.2249000000000001</v>
      </c>
      <c r="P3872">
        <v>2.6110000000000002</v>
      </c>
      <c r="Q3872">
        <v>2.9340000000000002</v>
      </c>
      <c r="R3872">
        <v>5.4103000000000003</v>
      </c>
      <c r="S3872">
        <v>1.292</v>
      </c>
      <c r="T3872">
        <v>1.296</v>
      </c>
      <c r="U3872">
        <v>1.2609999999999999</v>
      </c>
      <c r="V3872">
        <v>1.2609999999999999</v>
      </c>
      <c r="W3872" t="s">
        <v>148</v>
      </c>
      <c r="X3872" t="s">
        <v>191</v>
      </c>
      <c r="Y3872" t="s">
        <v>89</v>
      </c>
      <c r="Z3872" t="s">
        <v>198</v>
      </c>
    </row>
    <row r="3873" spans="1:26" x14ac:dyDescent="0.25">
      <c r="A3873" s="147">
        <v>1885</v>
      </c>
      <c r="B3873" s="25">
        <v>42945</v>
      </c>
      <c r="C3873" t="s">
        <v>456</v>
      </c>
      <c r="D3873">
        <v>68.5</v>
      </c>
      <c r="E3873">
        <v>72</v>
      </c>
      <c r="F3873" t="s">
        <v>291</v>
      </c>
      <c r="G3873">
        <v>521333</v>
      </c>
      <c r="H3873">
        <v>13160</v>
      </c>
      <c r="I3873">
        <v>16.7</v>
      </c>
      <c r="J3873">
        <v>115.5</v>
      </c>
      <c r="K3873">
        <v>115.5</v>
      </c>
      <c r="L3873">
        <v>13.8</v>
      </c>
      <c r="M3873">
        <v>0.97384721266345486</v>
      </c>
      <c r="N3873">
        <v>1.1513</v>
      </c>
      <c r="O3873">
        <v>1.2133</v>
      </c>
      <c r="P3873">
        <v>2.7429999999999999</v>
      </c>
      <c r="Q3873">
        <v>2.8639999999999999</v>
      </c>
      <c r="R3873">
        <v>5.4103000000000003</v>
      </c>
      <c r="S3873">
        <v>1.2889999999999999</v>
      </c>
      <c r="T3873">
        <v>1.2769999999999999</v>
      </c>
      <c r="U3873">
        <v>1.2490000000000001</v>
      </c>
      <c r="V3873">
        <v>1.2490000000000001</v>
      </c>
      <c r="W3873" t="s">
        <v>148</v>
      </c>
      <c r="X3873" t="s">
        <v>191</v>
      </c>
      <c r="Y3873" t="s">
        <v>89</v>
      </c>
      <c r="Z3873" t="s">
        <v>198</v>
      </c>
    </row>
    <row r="3874" spans="1:26" x14ac:dyDescent="0.25">
      <c r="A3874" s="147">
        <v>1884</v>
      </c>
      <c r="B3874" s="25">
        <v>42945</v>
      </c>
      <c r="C3874" t="s">
        <v>392</v>
      </c>
      <c r="D3874">
        <v>68.5</v>
      </c>
      <c r="E3874">
        <v>72</v>
      </c>
      <c r="F3874" t="s">
        <v>291</v>
      </c>
      <c r="G3874">
        <v>521333</v>
      </c>
      <c r="H3874">
        <v>13160</v>
      </c>
      <c r="I3874">
        <v>16.7</v>
      </c>
      <c r="J3874">
        <v>116</v>
      </c>
      <c r="K3874">
        <v>116</v>
      </c>
      <c r="L3874">
        <v>13.8</v>
      </c>
      <c r="M3874">
        <v>0.97384721266345486</v>
      </c>
      <c r="N3874">
        <v>1.0927</v>
      </c>
      <c r="O3874">
        <v>1.1427</v>
      </c>
      <c r="P3874">
        <v>2.3340000000000001</v>
      </c>
      <c r="Q3874">
        <v>2.387</v>
      </c>
      <c r="R3874">
        <v>5.4103000000000003</v>
      </c>
      <c r="S3874">
        <v>1.1559999999999999</v>
      </c>
      <c r="T3874">
        <v>1.1299999999999999</v>
      </c>
      <c r="U3874">
        <v>1.113</v>
      </c>
      <c r="V3874">
        <v>1.113</v>
      </c>
      <c r="W3874" t="s">
        <v>148</v>
      </c>
      <c r="X3874" t="s">
        <v>191</v>
      </c>
      <c r="Y3874" t="s">
        <v>89</v>
      </c>
      <c r="Z3874" t="s">
        <v>198</v>
      </c>
    </row>
    <row r="3875" spans="1:26" x14ac:dyDescent="0.25">
      <c r="A3875" s="147">
        <v>1883</v>
      </c>
      <c r="B3875" s="25">
        <v>42945</v>
      </c>
      <c r="C3875" t="s">
        <v>455</v>
      </c>
      <c r="D3875">
        <v>68.5</v>
      </c>
      <c r="E3875">
        <v>72</v>
      </c>
      <c r="F3875" t="s">
        <v>291</v>
      </c>
      <c r="G3875">
        <v>521333</v>
      </c>
      <c r="H3875">
        <v>13160</v>
      </c>
      <c r="I3875">
        <v>16.7</v>
      </c>
      <c r="J3875">
        <v>115.5</v>
      </c>
      <c r="K3875">
        <v>115.5</v>
      </c>
      <c r="L3875">
        <v>13.8</v>
      </c>
      <c r="M3875">
        <v>0.97384721266345486</v>
      </c>
      <c r="N3875">
        <v>1.1127</v>
      </c>
      <c r="O3875">
        <v>1.0031000000000001</v>
      </c>
      <c r="P3875">
        <v>2.2639999999999998</v>
      </c>
      <c r="Q3875">
        <v>2.1579999999999999</v>
      </c>
      <c r="R3875">
        <v>5.4103000000000003</v>
      </c>
      <c r="S3875">
        <v>1.101</v>
      </c>
      <c r="T3875">
        <v>1.1639999999999999</v>
      </c>
      <c r="U3875">
        <v>1.103</v>
      </c>
      <c r="V3875">
        <v>1.103</v>
      </c>
      <c r="W3875" t="s">
        <v>148</v>
      </c>
      <c r="X3875" t="s">
        <v>191</v>
      </c>
      <c r="Y3875" t="s">
        <v>89</v>
      </c>
      <c r="Z3875" t="s">
        <v>198</v>
      </c>
    </row>
    <row r="3876" spans="1:26" x14ac:dyDescent="0.25">
      <c r="A3876" s="147">
        <v>1882</v>
      </c>
      <c r="B3876" s="25">
        <v>42945</v>
      </c>
      <c r="C3876" t="s">
        <v>369</v>
      </c>
      <c r="D3876">
        <v>68.5</v>
      </c>
      <c r="E3876">
        <v>72</v>
      </c>
      <c r="F3876" t="s">
        <v>291</v>
      </c>
      <c r="G3876">
        <v>521333</v>
      </c>
      <c r="H3876">
        <v>13160</v>
      </c>
      <c r="I3876">
        <v>16.600000000000001</v>
      </c>
      <c r="J3876">
        <v>116</v>
      </c>
      <c r="K3876">
        <v>116</v>
      </c>
      <c r="L3876">
        <v>13.7</v>
      </c>
      <c r="M3876">
        <v>0.97451790633608826</v>
      </c>
      <c r="N3876">
        <v>1.0237000000000001</v>
      </c>
      <c r="O3876">
        <v>1.0819000000000001</v>
      </c>
      <c r="P3876">
        <v>2.2309999999999999</v>
      </c>
      <c r="Q3876">
        <v>2.27</v>
      </c>
      <c r="R3876">
        <v>5.4103000000000003</v>
      </c>
      <c r="S3876">
        <v>1.179</v>
      </c>
      <c r="T3876">
        <v>1.135</v>
      </c>
      <c r="U3876">
        <v>1.1279999999999999</v>
      </c>
      <c r="V3876">
        <v>1.1279999999999999</v>
      </c>
      <c r="W3876">
        <v>0</v>
      </c>
      <c r="X3876" t="s">
        <v>191</v>
      </c>
      <c r="Y3876" t="s">
        <v>89</v>
      </c>
      <c r="Z3876" t="s">
        <v>198</v>
      </c>
    </row>
    <row r="3877" spans="1:26" x14ac:dyDescent="0.25">
      <c r="A3877" s="147">
        <v>1881</v>
      </c>
      <c r="B3877" s="25">
        <v>42944</v>
      </c>
      <c r="C3877" t="s">
        <v>454</v>
      </c>
      <c r="D3877">
        <v>68.5</v>
      </c>
      <c r="E3877">
        <v>72</v>
      </c>
      <c r="F3877" t="s">
        <v>193</v>
      </c>
      <c r="G3877">
        <v>625212</v>
      </c>
      <c r="H3877">
        <v>13160</v>
      </c>
      <c r="I3877">
        <v>21.1</v>
      </c>
      <c r="J3877">
        <v>84</v>
      </c>
      <c r="K3877">
        <v>84</v>
      </c>
      <c r="L3877">
        <v>19.7</v>
      </c>
      <c r="M3877">
        <v>0.93584656084656093</v>
      </c>
      <c r="N3877">
        <v>5.0434000000000001</v>
      </c>
      <c r="O3877">
        <v>5.0031999999999996</v>
      </c>
      <c r="P3877">
        <v>0.96199999999999997</v>
      </c>
      <c r="Q3877">
        <v>0.93200000000000005</v>
      </c>
      <c r="R3877">
        <v>5.1092000000000004</v>
      </c>
      <c r="S3877">
        <v>9.7000000000000003E-2</v>
      </c>
      <c r="T3877">
        <v>9.5000000000000001E-2</v>
      </c>
      <c r="U3877">
        <v>0.09</v>
      </c>
      <c r="V3877">
        <v>0.09</v>
      </c>
      <c r="W3877" t="s">
        <v>148</v>
      </c>
      <c r="X3877" t="s">
        <v>191</v>
      </c>
      <c r="Y3877" t="s">
        <v>89</v>
      </c>
      <c r="Z3877" t="s">
        <v>198</v>
      </c>
    </row>
    <row r="3878" spans="1:26" x14ac:dyDescent="0.25">
      <c r="A3878" s="147">
        <v>1880</v>
      </c>
      <c r="B3878" s="25">
        <v>42944</v>
      </c>
      <c r="C3878" t="s">
        <v>453</v>
      </c>
      <c r="D3878">
        <v>68.5</v>
      </c>
      <c r="E3878">
        <v>72</v>
      </c>
      <c r="F3878" t="s">
        <v>187</v>
      </c>
      <c r="G3878">
        <v>916148</v>
      </c>
      <c r="H3878">
        <v>13160</v>
      </c>
      <c r="I3878">
        <v>35.9</v>
      </c>
      <c r="J3878">
        <v>76.5</v>
      </c>
      <c r="K3878">
        <v>76.5</v>
      </c>
      <c r="L3878">
        <v>34.4</v>
      </c>
      <c r="M3878">
        <v>0.85292344786015672</v>
      </c>
      <c r="N3878">
        <v>5.0122999999999998</v>
      </c>
      <c r="O3878">
        <v>5.0614999999999997</v>
      </c>
      <c r="P3878">
        <v>0.35199999999999998</v>
      </c>
      <c r="Q3878">
        <v>0.41199999999999998</v>
      </c>
      <c r="R3878">
        <v>5.1092000000000004</v>
      </c>
      <c r="S3878">
        <v>3.5999999999999997E-2</v>
      </c>
      <c r="T3878">
        <v>4.2000000000000003E-2</v>
      </c>
      <c r="U3878">
        <v>3.3000000000000002E-2</v>
      </c>
      <c r="V3878">
        <v>3.3000000000000002E-2</v>
      </c>
      <c r="W3878" t="s">
        <v>148</v>
      </c>
      <c r="X3878" t="s">
        <v>191</v>
      </c>
      <c r="Y3878" t="s">
        <v>89</v>
      </c>
      <c r="Z3878" t="s">
        <v>207</v>
      </c>
    </row>
    <row r="3879" spans="1:26" x14ac:dyDescent="0.25">
      <c r="A3879" s="147">
        <v>1879</v>
      </c>
      <c r="B3879" s="25">
        <v>42944</v>
      </c>
      <c r="C3879" t="s">
        <v>239</v>
      </c>
      <c r="D3879">
        <v>68.5</v>
      </c>
      <c r="E3879">
        <v>72</v>
      </c>
      <c r="F3879" t="s">
        <v>187</v>
      </c>
      <c r="G3879">
        <v>916148</v>
      </c>
      <c r="H3879">
        <v>13160</v>
      </c>
      <c r="I3879">
        <v>34.5</v>
      </c>
      <c r="J3879">
        <v>77</v>
      </c>
      <c r="K3879">
        <v>77</v>
      </c>
      <c r="L3879">
        <v>33.200000000000003</v>
      </c>
      <c r="M3879">
        <v>0.85913782635094116</v>
      </c>
      <c r="N3879">
        <v>5.0872000000000002</v>
      </c>
      <c r="O3879">
        <v>5.1127000000000002</v>
      </c>
      <c r="P3879">
        <v>0.36199999999999999</v>
      </c>
      <c r="Q3879">
        <v>0.37</v>
      </c>
      <c r="R3879">
        <v>5.1092000000000004</v>
      </c>
      <c r="S3879">
        <v>3.5999999999999997E-2</v>
      </c>
      <c r="T3879">
        <v>3.6999999999999998E-2</v>
      </c>
      <c r="U3879">
        <v>3.1E-2</v>
      </c>
      <c r="V3879">
        <v>3.1E-2</v>
      </c>
      <c r="W3879" t="s">
        <v>148</v>
      </c>
      <c r="X3879" t="s">
        <v>191</v>
      </c>
      <c r="Y3879" t="s">
        <v>89</v>
      </c>
      <c r="Z3879" t="s">
        <v>198</v>
      </c>
    </row>
    <row r="3880" spans="1:26" x14ac:dyDescent="0.25">
      <c r="A3880" s="147">
        <v>1877</v>
      </c>
      <c r="B3880" s="25">
        <v>42944</v>
      </c>
      <c r="C3880" t="s">
        <v>447</v>
      </c>
      <c r="D3880">
        <v>69.2</v>
      </c>
      <c r="E3880">
        <v>72</v>
      </c>
      <c r="F3880" t="s">
        <v>291</v>
      </c>
      <c r="G3880">
        <v>521333</v>
      </c>
      <c r="H3880">
        <v>13160</v>
      </c>
      <c r="I3880">
        <v>16.7</v>
      </c>
      <c r="J3880">
        <v>116</v>
      </c>
      <c r="K3880">
        <v>116</v>
      </c>
      <c r="L3880">
        <v>13.8</v>
      </c>
      <c r="M3880">
        <v>0.97384721266345486</v>
      </c>
      <c r="N3880">
        <v>2.0236999999999998</v>
      </c>
      <c r="O3880">
        <v>2.1132</v>
      </c>
      <c r="P3880">
        <v>4.5229999999999997</v>
      </c>
      <c r="Q3880">
        <v>4.7210000000000001</v>
      </c>
      <c r="R3880">
        <v>5.1092000000000004</v>
      </c>
      <c r="S3880">
        <v>1.1419999999999999</v>
      </c>
      <c r="T3880">
        <v>1.141</v>
      </c>
      <c r="U3880">
        <v>1.1120000000000001</v>
      </c>
      <c r="V3880">
        <v>1.1120000000000001</v>
      </c>
      <c r="W3880" t="s">
        <v>148</v>
      </c>
      <c r="X3880" t="s">
        <v>191</v>
      </c>
      <c r="Y3880" t="s">
        <v>89</v>
      </c>
      <c r="Z3880" t="s">
        <v>198</v>
      </c>
    </row>
    <row r="3881" spans="1:26" x14ac:dyDescent="0.25">
      <c r="A3881" s="147">
        <v>1876</v>
      </c>
      <c r="B3881" s="25">
        <v>42944</v>
      </c>
      <c r="C3881" t="s">
        <v>445</v>
      </c>
      <c r="D3881">
        <v>69.2</v>
      </c>
      <c r="E3881">
        <v>72</v>
      </c>
      <c r="F3881" t="s">
        <v>291</v>
      </c>
      <c r="G3881">
        <v>521333</v>
      </c>
      <c r="H3881">
        <v>13160</v>
      </c>
      <c r="I3881">
        <v>16.7</v>
      </c>
      <c r="J3881">
        <v>115.5</v>
      </c>
      <c r="K3881">
        <v>115.5</v>
      </c>
      <c r="L3881">
        <v>13.8</v>
      </c>
      <c r="M3881">
        <v>0.97384721266345486</v>
      </c>
      <c r="N3881">
        <v>2.0871</v>
      </c>
      <c r="O3881">
        <v>2.2342</v>
      </c>
      <c r="P3881">
        <v>3.056</v>
      </c>
      <c r="Q3881">
        <v>3.2360000000000002</v>
      </c>
      <c r="R3881">
        <v>5.1092000000000004</v>
      </c>
      <c r="S3881">
        <v>0.748</v>
      </c>
      <c r="T3881">
        <v>0.74</v>
      </c>
      <c r="U3881">
        <v>0.72499999999999998</v>
      </c>
      <c r="V3881">
        <v>0.72499999999999998</v>
      </c>
      <c r="W3881" t="s">
        <v>148</v>
      </c>
      <c r="X3881" t="s">
        <v>191</v>
      </c>
      <c r="Y3881" t="s">
        <v>89</v>
      </c>
      <c r="Z3881" t="s">
        <v>198</v>
      </c>
    </row>
    <row r="3882" spans="1:26" x14ac:dyDescent="0.25">
      <c r="A3882" s="147">
        <v>1872</v>
      </c>
      <c r="B3882" s="25">
        <v>42944</v>
      </c>
      <c r="C3882" t="s">
        <v>452</v>
      </c>
      <c r="D3882">
        <v>69.2</v>
      </c>
      <c r="E3882">
        <v>72</v>
      </c>
      <c r="F3882" t="s">
        <v>291</v>
      </c>
      <c r="G3882">
        <v>521333</v>
      </c>
      <c r="H3882">
        <v>13160</v>
      </c>
      <c r="I3882">
        <v>16.7</v>
      </c>
      <c r="J3882">
        <v>115</v>
      </c>
      <c r="K3882">
        <v>115</v>
      </c>
      <c r="L3882">
        <v>13.8</v>
      </c>
      <c r="M3882">
        <v>0.97384721266345486</v>
      </c>
      <c r="N3882">
        <v>2.3123999999999998</v>
      </c>
      <c r="O3882">
        <v>2.0345</v>
      </c>
      <c r="P3882">
        <v>3.3460000000000001</v>
      </c>
      <c r="Q3882">
        <v>2.9359999999999999</v>
      </c>
      <c r="R3882">
        <v>5.1092000000000004</v>
      </c>
      <c r="S3882">
        <v>0.73899999999999999</v>
      </c>
      <c r="T3882">
        <v>0.73699999999999999</v>
      </c>
      <c r="U3882">
        <v>0.71899999999999997</v>
      </c>
      <c r="V3882">
        <v>0.71899999999999997</v>
      </c>
      <c r="W3882" t="s">
        <v>148</v>
      </c>
      <c r="X3882" t="s">
        <v>191</v>
      </c>
      <c r="Y3882" t="s">
        <v>89</v>
      </c>
      <c r="Z3882" t="s">
        <v>198</v>
      </c>
    </row>
    <row r="3883" spans="1:26" x14ac:dyDescent="0.25">
      <c r="A3883" s="147">
        <v>1878</v>
      </c>
      <c r="B3883" s="25">
        <v>42945</v>
      </c>
      <c r="C3883" t="s">
        <v>216</v>
      </c>
      <c r="D3883">
        <v>68.5</v>
      </c>
      <c r="E3883">
        <v>67</v>
      </c>
      <c r="F3883" t="s">
        <v>187</v>
      </c>
      <c r="G3883">
        <v>916148</v>
      </c>
      <c r="H3883">
        <v>13160</v>
      </c>
      <c r="I3883">
        <v>34.5</v>
      </c>
      <c r="J3883">
        <v>76</v>
      </c>
      <c r="K3883">
        <v>76</v>
      </c>
      <c r="L3883">
        <v>33.1</v>
      </c>
      <c r="M3883">
        <v>0.85965978128797083</v>
      </c>
      <c r="N3883">
        <v>5.1231</v>
      </c>
      <c r="O3883">
        <v>5.0751999999999997</v>
      </c>
      <c r="P3883">
        <v>0.435</v>
      </c>
      <c r="Q3883">
        <v>0.38700000000000001</v>
      </c>
      <c r="R3883">
        <v>5.4103000000000003</v>
      </c>
      <c r="S3883">
        <v>4.5999999999999999E-2</v>
      </c>
      <c r="T3883">
        <v>4.1000000000000002E-2</v>
      </c>
      <c r="U3883">
        <v>3.6999999999999998E-2</v>
      </c>
      <c r="V3883">
        <v>3.6999999999999998E-2</v>
      </c>
      <c r="W3883" t="s">
        <v>148</v>
      </c>
      <c r="X3883" t="s">
        <v>191</v>
      </c>
      <c r="Y3883" t="s">
        <v>89</v>
      </c>
      <c r="Z3883" t="s">
        <v>207</v>
      </c>
    </row>
    <row r="3884" spans="1:26" x14ac:dyDescent="0.25">
      <c r="A3884" s="147">
        <v>1871</v>
      </c>
      <c r="B3884" s="25">
        <v>42944</v>
      </c>
      <c r="C3884" t="s">
        <v>365</v>
      </c>
      <c r="D3884">
        <v>69.400000000000006</v>
      </c>
      <c r="E3884">
        <v>72</v>
      </c>
      <c r="F3884" t="s">
        <v>291</v>
      </c>
      <c r="G3884">
        <v>521333</v>
      </c>
      <c r="H3884">
        <v>13160</v>
      </c>
      <c r="I3884">
        <v>16.7</v>
      </c>
      <c r="J3884">
        <v>116.5</v>
      </c>
      <c r="K3884">
        <v>116.5</v>
      </c>
      <c r="L3884">
        <v>13.8</v>
      </c>
      <c r="M3884">
        <v>0.97384721266345486</v>
      </c>
      <c r="N3884">
        <v>2.0987</v>
      </c>
      <c r="O3884">
        <v>2.1341999999999999</v>
      </c>
      <c r="P3884">
        <v>2.6419999999999999</v>
      </c>
      <c r="Q3884">
        <v>2.665</v>
      </c>
      <c r="R3884">
        <v>5.1092000000000004</v>
      </c>
      <c r="S3884">
        <v>0.64300000000000002</v>
      </c>
      <c r="T3884">
        <v>0.63800000000000001</v>
      </c>
      <c r="U3884">
        <v>0.624</v>
      </c>
      <c r="V3884">
        <v>0.624</v>
      </c>
      <c r="W3884" t="s">
        <v>148</v>
      </c>
      <c r="X3884" t="s">
        <v>191</v>
      </c>
      <c r="Y3884" t="s">
        <v>89</v>
      </c>
      <c r="Z3884" t="s">
        <v>198</v>
      </c>
    </row>
    <row r="3885" spans="1:26" x14ac:dyDescent="0.25">
      <c r="A3885" s="147">
        <v>1870</v>
      </c>
      <c r="B3885" s="25">
        <v>42945</v>
      </c>
      <c r="C3885" t="s">
        <v>451</v>
      </c>
      <c r="D3885">
        <v>69.400000000000006</v>
      </c>
      <c r="E3885">
        <v>72</v>
      </c>
      <c r="F3885" t="s">
        <v>291</v>
      </c>
      <c r="G3885">
        <v>521333</v>
      </c>
      <c r="H3885">
        <v>13160</v>
      </c>
      <c r="I3885">
        <v>16.7</v>
      </c>
      <c r="J3885">
        <v>116</v>
      </c>
      <c r="K3885">
        <v>116</v>
      </c>
      <c r="L3885">
        <v>13.8</v>
      </c>
      <c r="M3885">
        <v>0.97384721266345486</v>
      </c>
      <c r="N3885">
        <v>2.1124000000000001</v>
      </c>
      <c r="O3885">
        <v>2.0341</v>
      </c>
      <c r="P3885">
        <v>2.5209999999999999</v>
      </c>
      <c r="Q3885">
        <v>2.4430000000000001</v>
      </c>
      <c r="R3885">
        <v>5.4103000000000003</v>
      </c>
      <c r="S3885">
        <v>0.64600000000000002</v>
      </c>
      <c r="T3885">
        <v>0.65</v>
      </c>
      <c r="U3885">
        <v>0.63100000000000001</v>
      </c>
      <c r="V3885">
        <v>0.63100000000000001</v>
      </c>
      <c r="W3885" t="s">
        <v>148</v>
      </c>
      <c r="X3885" t="s">
        <v>191</v>
      </c>
      <c r="Y3885" t="s">
        <v>89</v>
      </c>
      <c r="Z3885" t="s">
        <v>198</v>
      </c>
    </row>
    <row r="3886" spans="1:26" x14ac:dyDescent="0.25">
      <c r="A3886" s="147">
        <v>1869</v>
      </c>
      <c r="B3886" s="25">
        <v>42944</v>
      </c>
      <c r="C3886" t="s">
        <v>450</v>
      </c>
      <c r="D3886">
        <v>69.400000000000006</v>
      </c>
      <c r="E3886">
        <v>72</v>
      </c>
      <c r="F3886" t="s">
        <v>291</v>
      </c>
      <c r="G3886">
        <v>521333</v>
      </c>
      <c r="H3886">
        <v>13160</v>
      </c>
      <c r="I3886">
        <v>16.7</v>
      </c>
      <c r="J3886">
        <v>115</v>
      </c>
      <c r="K3886">
        <v>115</v>
      </c>
      <c r="L3886">
        <v>13.8</v>
      </c>
      <c r="M3886">
        <v>0.97384721266345486</v>
      </c>
      <c r="N3886">
        <v>2.3144999999999998</v>
      </c>
      <c r="O3886">
        <v>2.097</v>
      </c>
      <c r="P3886">
        <v>2.8730000000000002</v>
      </c>
      <c r="Q3886">
        <v>2.6120000000000001</v>
      </c>
      <c r="R3886">
        <v>5.1092000000000004</v>
      </c>
      <c r="S3886">
        <v>0.63400000000000001</v>
      </c>
      <c r="T3886">
        <v>0.63600000000000001</v>
      </c>
      <c r="U3886">
        <v>0.61799999999999999</v>
      </c>
      <c r="V3886">
        <v>0.61799999999999999</v>
      </c>
      <c r="W3886" t="s">
        <v>148</v>
      </c>
      <c r="X3886" t="s">
        <v>191</v>
      </c>
      <c r="Y3886" t="s">
        <v>89</v>
      </c>
      <c r="Z3886" t="s">
        <v>198</v>
      </c>
    </row>
    <row r="3887" spans="1:26" x14ac:dyDescent="0.25">
      <c r="A3887" s="147">
        <v>1868</v>
      </c>
      <c r="B3887" s="25">
        <v>42944</v>
      </c>
      <c r="C3887" t="s">
        <v>422</v>
      </c>
      <c r="D3887">
        <v>69.3</v>
      </c>
      <c r="E3887">
        <v>71</v>
      </c>
      <c r="F3887" t="s">
        <v>291</v>
      </c>
      <c r="G3887">
        <v>521333</v>
      </c>
      <c r="H3887">
        <v>13160</v>
      </c>
      <c r="I3887">
        <v>16.8</v>
      </c>
      <c r="J3887">
        <v>115</v>
      </c>
      <c r="K3887">
        <v>115</v>
      </c>
      <c r="L3887">
        <v>13.9</v>
      </c>
      <c r="M3887">
        <v>0.97317744154057773</v>
      </c>
      <c r="N3887">
        <v>2.0124</v>
      </c>
      <c r="O3887">
        <v>2.1234999999999999</v>
      </c>
      <c r="P3887">
        <v>2.4350000000000001</v>
      </c>
      <c r="Q3887">
        <v>2.6560000000000001</v>
      </c>
      <c r="R3887">
        <v>5.1092000000000004</v>
      </c>
      <c r="S3887">
        <v>0.61799999999999999</v>
      </c>
      <c r="T3887">
        <v>0.63900000000000001</v>
      </c>
      <c r="U3887">
        <v>0.61199999999999999</v>
      </c>
      <c r="V3887">
        <v>0.61199999999999999</v>
      </c>
      <c r="W3887" t="s">
        <v>148</v>
      </c>
      <c r="X3887" t="s">
        <v>191</v>
      </c>
      <c r="Y3887" t="s">
        <v>89</v>
      </c>
      <c r="Z3887" t="s">
        <v>198</v>
      </c>
    </row>
    <row r="3888" spans="1:26" x14ac:dyDescent="0.25">
      <c r="A3888" s="147">
        <v>1875</v>
      </c>
      <c r="B3888" s="25">
        <v>42944</v>
      </c>
      <c r="C3888" t="s">
        <v>331</v>
      </c>
      <c r="D3888">
        <v>69.3</v>
      </c>
      <c r="E3888">
        <v>70</v>
      </c>
      <c r="F3888" t="s">
        <v>187</v>
      </c>
      <c r="G3888">
        <v>916148</v>
      </c>
      <c r="H3888">
        <v>13160</v>
      </c>
      <c r="I3888">
        <v>34.9</v>
      </c>
      <c r="J3888">
        <v>79.5</v>
      </c>
      <c r="K3888">
        <v>79.5</v>
      </c>
      <c r="L3888">
        <v>33.200000000000003</v>
      </c>
      <c r="M3888">
        <v>0.85913782635094116</v>
      </c>
      <c r="N3888">
        <v>5.0327999999999999</v>
      </c>
      <c r="O3888">
        <v>5.0773000000000001</v>
      </c>
      <c r="P3888">
        <v>0.42299999999999999</v>
      </c>
      <c r="Q3888">
        <v>0.44700000000000001</v>
      </c>
      <c r="R3888">
        <v>5.1092000000000004</v>
      </c>
      <c r="S3888">
        <v>4.2999999999999997E-2</v>
      </c>
      <c r="T3888">
        <v>4.4999999999999998E-2</v>
      </c>
      <c r="U3888">
        <v>3.7999999999999999E-2</v>
      </c>
      <c r="V3888">
        <v>3.7999999999999999E-2</v>
      </c>
      <c r="W3888" t="s">
        <v>148</v>
      </c>
      <c r="X3888" t="s">
        <v>191</v>
      </c>
      <c r="Y3888" t="s">
        <v>89</v>
      </c>
      <c r="Z3888" t="s">
        <v>207</v>
      </c>
    </row>
    <row r="3889" spans="1:26" x14ac:dyDescent="0.25">
      <c r="A3889" s="147">
        <v>1874</v>
      </c>
      <c r="B3889" s="25">
        <v>42944</v>
      </c>
      <c r="C3889" t="s">
        <v>328</v>
      </c>
      <c r="D3889">
        <v>69.2</v>
      </c>
      <c r="E3889">
        <v>72</v>
      </c>
      <c r="F3889" t="s">
        <v>193</v>
      </c>
      <c r="G3889">
        <v>625212</v>
      </c>
      <c r="H3889">
        <v>13160</v>
      </c>
      <c r="I3889">
        <v>20.3</v>
      </c>
      <c r="J3889">
        <v>85</v>
      </c>
      <c r="K3889">
        <v>85</v>
      </c>
      <c r="L3889">
        <v>18.899999999999999</v>
      </c>
      <c r="M3889">
        <v>0.94082446808510634</v>
      </c>
      <c r="N3889">
        <v>5.0126999999999997</v>
      </c>
      <c r="O3889">
        <v>5.0031999999999996</v>
      </c>
      <c r="P3889">
        <v>0.91300000000000003</v>
      </c>
      <c r="Q3889">
        <v>0.86399999999999999</v>
      </c>
      <c r="R3889">
        <v>5.1092000000000004</v>
      </c>
      <c r="S3889">
        <v>9.2999999999999999E-2</v>
      </c>
      <c r="T3889">
        <v>8.7999999999999995E-2</v>
      </c>
      <c r="U3889">
        <v>8.5000000000000006E-2</v>
      </c>
      <c r="V3889">
        <v>8.5000000000000006E-2</v>
      </c>
      <c r="W3889" t="s">
        <v>148</v>
      </c>
      <c r="X3889" t="s">
        <v>191</v>
      </c>
      <c r="Y3889" t="s">
        <v>89</v>
      </c>
      <c r="Z3889" t="s">
        <v>198</v>
      </c>
    </row>
    <row r="3890" spans="1:26" x14ac:dyDescent="0.25">
      <c r="A3890" s="147">
        <v>1873</v>
      </c>
      <c r="B3890" s="25">
        <v>42944</v>
      </c>
      <c r="C3890" t="s">
        <v>449</v>
      </c>
      <c r="D3890">
        <v>70.2</v>
      </c>
      <c r="E3890">
        <v>70</v>
      </c>
      <c r="F3890" t="s">
        <v>187</v>
      </c>
      <c r="G3890">
        <v>916148</v>
      </c>
      <c r="H3890">
        <v>13160</v>
      </c>
      <c r="I3890">
        <v>34.6</v>
      </c>
      <c r="J3890">
        <v>79.5</v>
      </c>
      <c r="K3890">
        <v>79.5</v>
      </c>
      <c r="L3890">
        <v>33.1</v>
      </c>
      <c r="M3890">
        <v>0.85965978128797083</v>
      </c>
      <c r="N3890">
        <v>5.1123000000000003</v>
      </c>
      <c r="O3890">
        <v>5.0891999999999999</v>
      </c>
      <c r="P3890">
        <v>0.372</v>
      </c>
      <c r="Q3890">
        <v>0.35599999999999998</v>
      </c>
      <c r="R3890">
        <v>5.1092000000000004</v>
      </c>
      <c r="S3890">
        <v>3.6999999999999998E-2</v>
      </c>
      <c r="T3890">
        <v>3.5999999999999997E-2</v>
      </c>
      <c r="U3890">
        <v>3.1E-2</v>
      </c>
      <c r="V3890">
        <v>3.1E-2</v>
      </c>
      <c r="W3890" t="s">
        <v>148</v>
      </c>
      <c r="X3890" t="s">
        <v>191</v>
      </c>
      <c r="Y3890" t="s">
        <v>89</v>
      </c>
      <c r="Z3890" t="s">
        <v>198</v>
      </c>
    </row>
    <row r="3891" spans="1:26" x14ac:dyDescent="0.25">
      <c r="A3891" s="147">
        <v>1867</v>
      </c>
      <c r="B3891" s="25">
        <v>42944</v>
      </c>
      <c r="C3891" t="s">
        <v>351</v>
      </c>
      <c r="D3891">
        <v>69.400000000000006</v>
      </c>
      <c r="E3891">
        <v>71</v>
      </c>
      <c r="F3891" t="s">
        <v>193</v>
      </c>
      <c r="G3891">
        <v>625212</v>
      </c>
      <c r="H3891">
        <v>13160</v>
      </c>
      <c r="I3891">
        <v>20.3</v>
      </c>
      <c r="J3891">
        <v>84</v>
      </c>
      <c r="K3891">
        <v>84</v>
      </c>
      <c r="L3891">
        <v>18.899999999999999</v>
      </c>
      <c r="M3891">
        <v>0.94082446808510634</v>
      </c>
      <c r="N3891">
        <v>5.1231</v>
      </c>
      <c r="O3891">
        <v>5.0982000000000003</v>
      </c>
      <c r="P3891">
        <v>0.97799999999999998</v>
      </c>
      <c r="Q3891">
        <v>0.94199999999999995</v>
      </c>
      <c r="R3891">
        <v>5.1092000000000004</v>
      </c>
      <c r="S3891">
        <v>9.8000000000000004E-2</v>
      </c>
      <c r="T3891">
        <v>9.4E-2</v>
      </c>
      <c r="U3891">
        <v>0.09</v>
      </c>
      <c r="V3891">
        <v>0.09</v>
      </c>
      <c r="W3891" t="s">
        <v>148</v>
      </c>
      <c r="X3891" t="s">
        <v>191</v>
      </c>
      <c r="Y3891" t="s">
        <v>89</v>
      </c>
      <c r="Z3891" t="s">
        <v>198</v>
      </c>
    </row>
    <row r="3892" spans="1:26" x14ac:dyDescent="0.25">
      <c r="A3892" s="147">
        <v>1866</v>
      </c>
      <c r="B3892" s="25">
        <v>42944</v>
      </c>
      <c r="C3892" t="s">
        <v>234</v>
      </c>
      <c r="D3892">
        <v>69.599999999999994</v>
      </c>
      <c r="E3892">
        <v>72</v>
      </c>
      <c r="F3892" t="s">
        <v>193</v>
      </c>
      <c r="G3892">
        <v>625212</v>
      </c>
      <c r="H3892">
        <v>13160</v>
      </c>
      <c r="I3892">
        <v>19.899999999999999</v>
      </c>
      <c r="J3892">
        <v>84</v>
      </c>
      <c r="K3892">
        <v>84</v>
      </c>
      <c r="L3892">
        <v>18.5</v>
      </c>
      <c r="M3892">
        <v>0.94333333333333336</v>
      </c>
      <c r="N3892">
        <v>5.0126999999999997</v>
      </c>
      <c r="O3892">
        <v>5.0731999999999999</v>
      </c>
      <c r="P3892">
        <v>0.90200000000000002</v>
      </c>
      <c r="Q3892">
        <v>0.92300000000000004</v>
      </c>
      <c r="R3892">
        <v>5.1092000000000004</v>
      </c>
      <c r="S3892">
        <v>9.1999999999999998E-2</v>
      </c>
      <c r="T3892">
        <v>9.2999999999999999E-2</v>
      </c>
      <c r="U3892">
        <v>8.6999999999999994E-2</v>
      </c>
      <c r="V3892">
        <v>8.6999999999999994E-2</v>
      </c>
      <c r="W3892" t="s">
        <v>148</v>
      </c>
      <c r="X3892" t="s">
        <v>191</v>
      </c>
      <c r="Y3892" t="s">
        <v>89</v>
      </c>
      <c r="Z3892" t="s">
        <v>198</v>
      </c>
    </row>
    <row r="3893" spans="1:26" x14ac:dyDescent="0.25">
      <c r="A3893" s="147">
        <v>1865</v>
      </c>
      <c r="B3893" s="25">
        <v>42944</v>
      </c>
      <c r="C3893" t="s">
        <v>314</v>
      </c>
      <c r="D3893">
        <v>69.400000000000006</v>
      </c>
      <c r="E3893">
        <v>72</v>
      </c>
      <c r="F3893" t="s">
        <v>193</v>
      </c>
      <c r="G3893">
        <v>625212</v>
      </c>
      <c r="H3893">
        <v>13160</v>
      </c>
      <c r="I3893">
        <v>20.2</v>
      </c>
      <c r="J3893">
        <v>83.5</v>
      </c>
      <c r="K3893">
        <v>83.5</v>
      </c>
      <c r="L3893">
        <v>18.899999999999999</v>
      </c>
      <c r="M3893">
        <v>0.94082446808510634</v>
      </c>
      <c r="N3893">
        <v>5.0762999999999998</v>
      </c>
      <c r="O3893">
        <v>5.1024000000000003</v>
      </c>
      <c r="P3893">
        <v>0.93400000000000005</v>
      </c>
      <c r="Q3893">
        <v>0.997</v>
      </c>
      <c r="R3893">
        <v>5.1092000000000004</v>
      </c>
      <c r="S3893">
        <v>9.4E-2</v>
      </c>
      <c r="T3893">
        <v>0.1</v>
      </c>
      <c r="U3893">
        <v>9.0999999999999998E-2</v>
      </c>
      <c r="V3893">
        <v>9.0999999999999998E-2</v>
      </c>
      <c r="W3893" t="s">
        <v>148</v>
      </c>
      <c r="X3893" t="s">
        <v>191</v>
      </c>
      <c r="Y3893" t="s">
        <v>89</v>
      </c>
      <c r="Z3893" t="s">
        <v>198</v>
      </c>
    </row>
    <row r="3894" spans="1:26" x14ac:dyDescent="0.25">
      <c r="A3894" s="147">
        <v>1864</v>
      </c>
      <c r="B3894" s="25">
        <v>42944</v>
      </c>
      <c r="C3894" t="s">
        <v>313</v>
      </c>
      <c r="D3894">
        <v>69.400000000000006</v>
      </c>
      <c r="E3894">
        <v>72</v>
      </c>
      <c r="F3894" t="s">
        <v>193</v>
      </c>
      <c r="G3894">
        <v>625212</v>
      </c>
      <c r="H3894">
        <v>13160</v>
      </c>
      <c r="I3894">
        <v>19.7</v>
      </c>
      <c r="J3894">
        <v>83.5</v>
      </c>
      <c r="K3894">
        <v>83.5</v>
      </c>
      <c r="L3894">
        <v>18.399999999999999</v>
      </c>
      <c r="M3894">
        <v>0.94396264176117406</v>
      </c>
      <c r="N3894">
        <v>4.9707999999999997</v>
      </c>
      <c r="O3894">
        <v>4.9234</v>
      </c>
      <c r="P3894">
        <v>0.80300000000000005</v>
      </c>
      <c r="Q3894">
        <v>0.76800000000000002</v>
      </c>
      <c r="R3894">
        <v>5.1092000000000004</v>
      </c>
      <c r="S3894">
        <v>8.3000000000000004E-2</v>
      </c>
      <c r="T3894">
        <v>0.08</v>
      </c>
      <c r="U3894">
        <v>7.6999999999999999E-2</v>
      </c>
      <c r="V3894">
        <v>7.6999999999999999E-2</v>
      </c>
      <c r="W3894" t="s">
        <v>148</v>
      </c>
      <c r="X3894" t="s">
        <v>191</v>
      </c>
      <c r="Y3894" t="s">
        <v>89</v>
      </c>
      <c r="Z3894" t="s">
        <v>198</v>
      </c>
    </row>
    <row r="3895" spans="1:26" x14ac:dyDescent="0.25">
      <c r="A3895" s="147">
        <v>1863</v>
      </c>
      <c r="B3895" s="25">
        <v>42944</v>
      </c>
      <c r="C3895" t="s">
        <v>232</v>
      </c>
      <c r="D3895">
        <v>69.400000000000006</v>
      </c>
      <c r="E3895">
        <v>72</v>
      </c>
      <c r="F3895" t="s">
        <v>193</v>
      </c>
      <c r="G3895">
        <v>625212</v>
      </c>
      <c r="H3895">
        <v>13160</v>
      </c>
      <c r="I3895">
        <v>19.5</v>
      </c>
      <c r="J3895">
        <v>83</v>
      </c>
      <c r="K3895">
        <v>83</v>
      </c>
      <c r="L3895">
        <v>18.2</v>
      </c>
      <c r="M3895">
        <v>0.9452237808951236</v>
      </c>
      <c r="N3895">
        <v>5.3124000000000002</v>
      </c>
      <c r="O3895">
        <v>5.0125000000000002</v>
      </c>
      <c r="P3895">
        <v>0.876</v>
      </c>
      <c r="Q3895">
        <v>0.91300000000000003</v>
      </c>
      <c r="R3895">
        <v>5.1092000000000004</v>
      </c>
      <c r="S3895">
        <v>8.4000000000000005E-2</v>
      </c>
      <c r="T3895">
        <v>9.2999999999999999E-2</v>
      </c>
      <c r="U3895">
        <v>8.4000000000000005E-2</v>
      </c>
      <c r="V3895">
        <v>8.4000000000000005E-2</v>
      </c>
      <c r="W3895" t="s">
        <v>148</v>
      </c>
      <c r="X3895" t="s">
        <v>191</v>
      </c>
      <c r="Y3895" t="s">
        <v>89</v>
      </c>
      <c r="Z3895" t="s">
        <v>198</v>
      </c>
    </row>
    <row r="3896" spans="1:26" x14ac:dyDescent="0.25">
      <c r="A3896" s="147">
        <v>1862</v>
      </c>
      <c r="B3896" s="25">
        <v>42944</v>
      </c>
      <c r="C3896" t="s">
        <v>235</v>
      </c>
      <c r="D3896">
        <v>69.400000000000006</v>
      </c>
      <c r="E3896">
        <v>72</v>
      </c>
      <c r="F3896" t="s">
        <v>187</v>
      </c>
      <c r="G3896">
        <v>916148</v>
      </c>
      <c r="H3896">
        <v>13160</v>
      </c>
      <c r="I3896">
        <v>34.4</v>
      </c>
      <c r="J3896">
        <v>77</v>
      </c>
      <c r="K3896">
        <v>77</v>
      </c>
      <c r="L3896">
        <v>33.1</v>
      </c>
      <c r="M3896">
        <v>0.85965978128797083</v>
      </c>
      <c r="N3896">
        <v>5.1246</v>
      </c>
      <c r="O3896">
        <v>5.0871000000000004</v>
      </c>
      <c r="P3896">
        <v>0.443</v>
      </c>
      <c r="Q3896">
        <v>0.40899999999999997</v>
      </c>
      <c r="R3896">
        <v>5.1092000000000004</v>
      </c>
      <c r="S3896">
        <v>4.3999999999999997E-2</v>
      </c>
      <c r="T3896">
        <v>4.1000000000000002E-2</v>
      </c>
      <c r="U3896">
        <v>3.6999999999999998E-2</v>
      </c>
      <c r="V3896">
        <v>3.6999999999999998E-2</v>
      </c>
      <c r="W3896" t="s">
        <v>148</v>
      </c>
      <c r="X3896" t="s">
        <v>191</v>
      </c>
      <c r="Y3896" t="s">
        <v>89</v>
      </c>
      <c r="Z3896" t="s">
        <v>198</v>
      </c>
    </row>
    <row r="3897" spans="1:26" x14ac:dyDescent="0.25">
      <c r="A3897" s="147">
        <v>1861</v>
      </c>
      <c r="B3897" s="25">
        <v>42943</v>
      </c>
      <c r="C3897" t="s">
        <v>214</v>
      </c>
      <c r="D3897">
        <v>67</v>
      </c>
      <c r="E3897">
        <v>68</v>
      </c>
      <c r="F3897" t="s">
        <v>193</v>
      </c>
      <c r="G3897">
        <v>625212</v>
      </c>
      <c r="H3897">
        <v>13160</v>
      </c>
      <c r="I3897">
        <v>20</v>
      </c>
      <c r="J3897">
        <v>83</v>
      </c>
      <c r="K3897">
        <v>83</v>
      </c>
      <c r="L3897">
        <v>18.7</v>
      </c>
      <c r="M3897">
        <v>0.94207723035952073</v>
      </c>
      <c r="N3897">
        <v>5.1234000000000002</v>
      </c>
      <c r="O3897">
        <v>5.0128000000000004</v>
      </c>
      <c r="P3897">
        <v>0.81200000000000006</v>
      </c>
      <c r="Q3897">
        <v>0.80600000000000005</v>
      </c>
      <c r="R3897">
        <v>5.2115999999999998</v>
      </c>
      <c r="S3897">
        <v>8.3000000000000004E-2</v>
      </c>
      <c r="T3897">
        <v>8.4000000000000005E-2</v>
      </c>
      <c r="U3897">
        <v>7.9000000000000001E-2</v>
      </c>
      <c r="V3897">
        <v>7.9000000000000001E-2</v>
      </c>
      <c r="W3897" t="s">
        <v>148</v>
      </c>
      <c r="X3897" t="s">
        <v>191</v>
      </c>
      <c r="Y3897" t="s">
        <v>89</v>
      </c>
      <c r="Z3897" t="s">
        <v>198</v>
      </c>
    </row>
    <row r="3898" spans="1:26" x14ac:dyDescent="0.25">
      <c r="A3898" s="147">
        <v>1860</v>
      </c>
      <c r="B3898" s="25">
        <v>42943</v>
      </c>
      <c r="C3898" t="s">
        <v>283</v>
      </c>
      <c r="D3898">
        <v>68</v>
      </c>
      <c r="E3898">
        <v>69</v>
      </c>
      <c r="F3898" t="s">
        <v>187</v>
      </c>
      <c r="G3898">
        <v>916148</v>
      </c>
      <c r="H3898">
        <v>13160</v>
      </c>
      <c r="I3898">
        <v>34.4</v>
      </c>
      <c r="J3898">
        <v>79</v>
      </c>
      <c r="K3898">
        <v>79</v>
      </c>
      <c r="L3898">
        <v>33</v>
      </c>
      <c r="M3898">
        <v>0.86018237082066873</v>
      </c>
      <c r="N3898">
        <v>5.0213999999999999</v>
      </c>
      <c r="O3898">
        <v>4.8795000000000002</v>
      </c>
      <c r="P3898">
        <v>0.36099999999999999</v>
      </c>
      <c r="Q3898">
        <v>0.32500000000000001</v>
      </c>
      <c r="R3898">
        <v>5.2115999999999998</v>
      </c>
      <c r="S3898">
        <v>3.6999999999999998E-2</v>
      </c>
      <c r="T3898">
        <v>3.5000000000000003E-2</v>
      </c>
      <c r="U3898">
        <v>3.1E-2</v>
      </c>
      <c r="V3898">
        <v>3.1E-2</v>
      </c>
      <c r="W3898" t="s">
        <v>148</v>
      </c>
      <c r="X3898" t="s">
        <v>191</v>
      </c>
      <c r="Y3898" t="s">
        <v>89</v>
      </c>
      <c r="Z3898" t="s">
        <v>198</v>
      </c>
    </row>
    <row r="3899" spans="1:26" x14ac:dyDescent="0.25">
      <c r="A3899" s="147">
        <v>1859</v>
      </c>
      <c r="B3899" s="25">
        <v>42943</v>
      </c>
      <c r="C3899" t="s">
        <v>249</v>
      </c>
      <c r="D3899">
        <v>68</v>
      </c>
      <c r="E3899">
        <v>70</v>
      </c>
      <c r="F3899" t="s">
        <v>187</v>
      </c>
      <c r="G3899">
        <v>916148</v>
      </c>
      <c r="H3899">
        <v>13160</v>
      </c>
      <c r="I3899">
        <v>34.4</v>
      </c>
      <c r="J3899">
        <v>79.5</v>
      </c>
      <c r="K3899">
        <v>79.5</v>
      </c>
      <c r="L3899">
        <v>32.9</v>
      </c>
      <c r="M3899">
        <v>0.86070559610705588</v>
      </c>
      <c r="N3899">
        <v>5.2013999999999996</v>
      </c>
      <c r="O3899">
        <v>5.0896999999999997</v>
      </c>
      <c r="P3899">
        <v>0.41499999999999998</v>
      </c>
      <c r="Q3899">
        <v>0.38400000000000001</v>
      </c>
      <c r="R3899">
        <v>5.2115999999999998</v>
      </c>
      <c r="S3899">
        <v>4.2000000000000003E-2</v>
      </c>
      <c r="T3899">
        <v>3.9E-2</v>
      </c>
      <c r="U3899">
        <v>3.5000000000000003E-2</v>
      </c>
      <c r="V3899">
        <v>3.5000000000000003E-2</v>
      </c>
      <c r="W3899" t="s">
        <v>148</v>
      </c>
      <c r="X3899" t="s">
        <v>191</v>
      </c>
      <c r="Y3899" t="s">
        <v>89</v>
      </c>
      <c r="Z3899" t="s">
        <v>198</v>
      </c>
    </row>
    <row r="3900" spans="1:26" x14ac:dyDescent="0.25">
      <c r="A3900" s="147">
        <v>1858</v>
      </c>
      <c r="B3900" s="25">
        <v>42943</v>
      </c>
      <c r="C3900" t="s">
        <v>210</v>
      </c>
      <c r="D3900">
        <v>67</v>
      </c>
      <c r="E3900">
        <v>71</v>
      </c>
      <c r="F3900" t="s">
        <v>187</v>
      </c>
      <c r="G3900">
        <v>916148</v>
      </c>
      <c r="H3900">
        <v>13160</v>
      </c>
      <c r="I3900">
        <v>34.6</v>
      </c>
      <c r="J3900">
        <v>79</v>
      </c>
      <c r="K3900">
        <v>79</v>
      </c>
      <c r="L3900">
        <v>33.200000000000003</v>
      </c>
      <c r="M3900">
        <v>0.85913782635094116</v>
      </c>
      <c r="N3900">
        <v>5.0922999999999998</v>
      </c>
      <c r="O3900">
        <v>5.2134</v>
      </c>
      <c r="P3900">
        <v>0.312</v>
      </c>
      <c r="Q3900">
        <v>0.33400000000000002</v>
      </c>
      <c r="R3900">
        <v>5.2115999999999998</v>
      </c>
      <c r="S3900">
        <v>3.2000000000000001E-2</v>
      </c>
      <c r="T3900">
        <v>3.3000000000000002E-2</v>
      </c>
      <c r="U3900">
        <v>2.8000000000000001E-2</v>
      </c>
      <c r="V3900">
        <v>2.8000000000000001E-2</v>
      </c>
      <c r="W3900" t="s">
        <v>148</v>
      </c>
      <c r="X3900" t="s">
        <v>191</v>
      </c>
      <c r="Y3900" t="s">
        <v>89</v>
      </c>
      <c r="Z3900" t="s">
        <v>198</v>
      </c>
    </row>
    <row r="3901" spans="1:26" x14ac:dyDescent="0.25">
      <c r="A3901" s="147">
        <v>1864</v>
      </c>
      <c r="B3901" s="25">
        <v>42943</v>
      </c>
      <c r="C3901" t="s">
        <v>448</v>
      </c>
      <c r="D3901">
        <v>67</v>
      </c>
      <c r="E3901">
        <v>63</v>
      </c>
      <c r="F3901" t="s">
        <v>291</v>
      </c>
      <c r="G3901">
        <v>521333</v>
      </c>
      <c r="H3901">
        <v>13160</v>
      </c>
      <c r="I3901">
        <v>16.600000000000001</v>
      </c>
      <c r="J3901">
        <v>115.5</v>
      </c>
      <c r="K3901">
        <v>115.5</v>
      </c>
      <c r="L3901">
        <v>13.7</v>
      </c>
      <c r="M3901">
        <v>0.97451790633608826</v>
      </c>
      <c r="N3901">
        <v>2.1124999999999998</v>
      </c>
      <c r="O3901">
        <v>2.0457999999999998</v>
      </c>
      <c r="P3901">
        <v>1.923</v>
      </c>
      <c r="Q3901">
        <v>1.867</v>
      </c>
      <c r="R3901">
        <v>5.2115999999999998</v>
      </c>
      <c r="S3901">
        <v>0.47399999999999998</v>
      </c>
      <c r="T3901">
        <v>0.47599999999999998</v>
      </c>
      <c r="U3901">
        <v>0.46300000000000002</v>
      </c>
      <c r="V3901">
        <v>0.46300000000000002</v>
      </c>
      <c r="W3901" t="s">
        <v>148</v>
      </c>
      <c r="X3901" t="s">
        <v>191</v>
      </c>
      <c r="Y3901" t="s">
        <v>89</v>
      </c>
      <c r="Z3901" t="s">
        <v>198</v>
      </c>
    </row>
    <row r="3902" spans="1:26" x14ac:dyDescent="0.25">
      <c r="A3902" s="147">
        <v>1857</v>
      </c>
      <c r="B3902" s="25">
        <v>42943</v>
      </c>
      <c r="C3902" t="s">
        <v>381</v>
      </c>
      <c r="D3902">
        <v>68</v>
      </c>
      <c r="E3902">
        <v>65</v>
      </c>
      <c r="F3902" t="s">
        <v>291</v>
      </c>
      <c r="G3902">
        <v>521333</v>
      </c>
      <c r="H3902">
        <v>13160</v>
      </c>
      <c r="I3902">
        <v>16.5</v>
      </c>
      <c r="J3902">
        <v>116</v>
      </c>
      <c r="K3902">
        <v>116</v>
      </c>
      <c r="L3902">
        <v>13.6</v>
      </c>
      <c r="M3902">
        <v>0.97518952446588558</v>
      </c>
      <c r="N3902">
        <v>2.1126999999999998</v>
      </c>
      <c r="O3902">
        <v>2.1366999999999998</v>
      </c>
      <c r="P3902">
        <v>2</v>
      </c>
      <c r="Q3902">
        <v>1.9870000000000001</v>
      </c>
      <c r="R3902">
        <v>5.2115999999999998</v>
      </c>
      <c r="S3902">
        <v>0.49299999999999999</v>
      </c>
      <c r="T3902">
        <v>0.48499999999999999</v>
      </c>
      <c r="U3902">
        <v>0.47699999999999998</v>
      </c>
      <c r="V3902">
        <v>0.47699999999999998</v>
      </c>
      <c r="W3902" t="s">
        <v>148</v>
      </c>
      <c r="X3902" t="s">
        <v>191</v>
      </c>
      <c r="Y3902" t="s">
        <v>89</v>
      </c>
      <c r="Z3902" t="s">
        <v>198</v>
      </c>
    </row>
    <row r="3903" spans="1:26" x14ac:dyDescent="0.25">
      <c r="A3903" s="147">
        <v>1856</v>
      </c>
      <c r="B3903" s="25">
        <v>42943</v>
      </c>
      <c r="C3903" t="s">
        <v>369</v>
      </c>
      <c r="D3903">
        <v>68</v>
      </c>
      <c r="E3903">
        <v>65</v>
      </c>
      <c r="F3903" t="s">
        <v>291</v>
      </c>
      <c r="G3903">
        <v>521333</v>
      </c>
      <c r="H3903">
        <v>13160</v>
      </c>
      <c r="I3903">
        <v>16.7</v>
      </c>
      <c r="J3903">
        <v>115.5</v>
      </c>
      <c r="K3903">
        <v>115.5</v>
      </c>
      <c r="L3903">
        <v>13.8</v>
      </c>
      <c r="M3903">
        <v>0.97384721266345486</v>
      </c>
      <c r="N3903">
        <v>2.0451000000000001</v>
      </c>
      <c r="O3903">
        <v>2.0651999999999999</v>
      </c>
      <c r="P3903">
        <v>1.623</v>
      </c>
      <c r="Q3903">
        <v>1.657</v>
      </c>
      <c r="R3903">
        <v>5.2115999999999998</v>
      </c>
      <c r="S3903">
        <v>0.41399999999999998</v>
      </c>
      <c r="T3903">
        <v>0.41799999999999998</v>
      </c>
      <c r="U3903">
        <v>0.40500000000000003</v>
      </c>
      <c r="V3903">
        <v>0.40500000000000003</v>
      </c>
      <c r="W3903" t="s">
        <v>148</v>
      </c>
      <c r="X3903" t="s">
        <v>191</v>
      </c>
      <c r="Y3903" t="s">
        <v>89</v>
      </c>
      <c r="Z3903" t="s">
        <v>198</v>
      </c>
    </row>
    <row r="3904" spans="1:26" x14ac:dyDescent="0.25">
      <c r="A3904" s="147">
        <v>1855</v>
      </c>
      <c r="B3904" s="25">
        <v>42943</v>
      </c>
      <c r="C3904" t="s">
        <v>447</v>
      </c>
      <c r="D3904">
        <v>68</v>
      </c>
      <c r="E3904">
        <v>70</v>
      </c>
      <c r="F3904" t="s">
        <v>291</v>
      </c>
      <c r="G3904">
        <v>521333</v>
      </c>
      <c r="H3904">
        <v>13160</v>
      </c>
      <c r="I3904">
        <v>16.5</v>
      </c>
      <c r="J3904">
        <v>115</v>
      </c>
      <c r="K3904">
        <v>115</v>
      </c>
      <c r="L3904">
        <v>13.7</v>
      </c>
      <c r="M3904">
        <v>0.97451790633608826</v>
      </c>
      <c r="N3904">
        <v>2.0215000000000001</v>
      </c>
      <c r="O3904">
        <v>2.1234000000000002</v>
      </c>
      <c r="P3904">
        <v>1.603</v>
      </c>
      <c r="Q3904">
        <v>1.6870000000000001</v>
      </c>
      <c r="R3904">
        <v>5.2115999999999998</v>
      </c>
      <c r="S3904">
        <v>0.41299999999999998</v>
      </c>
      <c r="T3904">
        <v>0.41399999999999998</v>
      </c>
      <c r="U3904">
        <v>0.40300000000000002</v>
      </c>
      <c r="V3904">
        <v>0.40300000000000002</v>
      </c>
      <c r="W3904" t="s">
        <v>148</v>
      </c>
      <c r="X3904" t="s">
        <v>191</v>
      </c>
      <c r="Y3904" t="s">
        <v>89</v>
      </c>
      <c r="Z3904" t="s">
        <v>198</v>
      </c>
    </row>
    <row r="3905" spans="1:26" x14ac:dyDescent="0.25">
      <c r="A3905" s="147">
        <v>1854</v>
      </c>
      <c r="B3905" s="25">
        <v>42943</v>
      </c>
      <c r="C3905" t="s">
        <v>367</v>
      </c>
      <c r="D3905">
        <v>68</v>
      </c>
      <c r="E3905">
        <v>65</v>
      </c>
      <c r="F3905" t="s">
        <v>291</v>
      </c>
      <c r="G3905">
        <v>521333</v>
      </c>
      <c r="H3905">
        <v>13160</v>
      </c>
      <c r="I3905">
        <v>16.600000000000001</v>
      </c>
      <c r="J3905">
        <v>115</v>
      </c>
      <c r="K3905">
        <v>115</v>
      </c>
      <c r="L3905">
        <v>13.8</v>
      </c>
      <c r="M3905">
        <v>0.97384721266345486</v>
      </c>
      <c r="N3905">
        <v>1.8633999999999999</v>
      </c>
      <c r="O3905">
        <v>1.9266000000000001</v>
      </c>
      <c r="P3905">
        <v>1.355</v>
      </c>
      <c r="Q3905">
        <v>1.4119999999999999</v>
      </c>
      <c r="R3905">
        <v>5.2115999999999998</v>
      </c>
      <c r="S3905">
        <v>0.379</v>
      </c>
      <c r="T3905">
        <v>0.38200000000000001</v>
      </c>
      <c r="U3905">
        <v>0.371</v>
      </c>
      <c r="V3905">
        <v>0.371</v>
      </c>
      <c r="W3905">
        <v>0</v>
      </c>
      <c r="X3905" t="s">
        <v>188</v>
      </c>
      <c r="Y3905" t="s">
        <v>89</v>
      </c>
      <c r="Z3905" t="s">
        <v>198</v>
      </c>
    </row>
    <row r="3906" spans="1:26" x14ac:dyDescent="0.25">
      <c r="A3906" s="147">
        <v>1853</v>
      </c>
      <c r="B3906" s="25">
        <v>42943</v>
      </c>
      <c r="C3906" t="s">
        <v>446</v>
      </c>
      <c r="D3906">
        <v>68</v>
      </c>
      <c r="E3906">
        <v>63</v>
      </c>
      <c r="F3906" t="s">
        <v>291</v>
      </c>
      <c r="G3906">
        <v>521333</v>
      </c>
      <c r="H3906">
        <v>13160</v>
      </c>
      <c r="I3906">
        <v>16.399999999999999</v>
      </c>
      <c r="J3906">
        <v>111</v>
      </c>
      <c r="K3906">
        <v>111</v>
      </c>
      <c r="L3906">
        <v>13.8</v>
      </c>
      <c r="M3906">
        <v>0.97384721266345486</v>
      </c>
      <c r="N3906">
        <v>1.5968</v>
      </c>
      <c r="O3906">
        <v>2.1017000000000001</v>
      </c>
      <c r="P3906">
        <v>1.3029999999999999</v>
      </c>
      <c r="Q3906">
        <v>1.65</v>
      </c>
      <c r="R3906">
        <v>5.2115999999999998</v>
      </c>
      <c r="S3906">
        <v>0.42499999999999999</v>
      </c>
      <c r="T3906">
        <v>0.40899999999999997</v>
      </c>
      <c r="U3906">
        <v>0.40600000000000003</v>
      </c>
      <c r="V3906">
        <v>0.40600000000000003</v>
      </c>
      <c r="W3906">
        <v>0</v>
      </c>
      <c r="X3906" t="s">
        <v>188</v>
      </c>
      <c r="Y3906" t="s">
        <v>89</v>
      </c>
      <c r="Z3906" t="s">
        <v>198</v>
      </c>
    </row>
    <row r="3907" spans="1:26" x14ac:dyDescent="0.25">
      <c r="A3907" s="147">
        <v>1852</v>
      </c>
      <c r="B3907" s="25">
        <v>42943</v>
      </c>
      <c r="C3907" t="s">
        <v>445</v>
      </c>
      <c r="D3907">
        <v>70</v>
      </c>
      <c r="E3907">
        <v>65</v>
      </c>
      <c r="F3907" t="s">
        <v>291</v>
      </c>
      <c r="G3907">
        <v>521333</v>
      </c>
      <c r="H3907">
        <v>13160</v>
      </c>
      <c r="I3907">
        <v>16.5</v>
      </c>
      <c r="J3907">
        <v>110</v>
      </c>
      <c r="K3907">
        <v>110</v>
      </c>
      <c r="L3907">
        <v>16.5</v>
      </c>
      <c r="M3907">
        <v>0.95608108108108103</v>
      </c>
      <c r="N3907">
        <v>1.7431000000000001</v>
      </c>
      <c r="O3907">
        <v>1.6904999999999999</v>
      </c>
      <c r="P3907">
        <v>1.214</v>
      </c>
      <c r="Q3907">
        <v>1.1890000000000001</v>
      </c>
      <c r="R3907">
        <v>5.2115999999999998</v>
      </c>
      <c r="S3907">
        <v>0.36299999999999999</v>
      </c>
      <c r="T3907">
        <v>0.36699999999999999</v>
      </c>
      <c r="U3907">
        <v>0.34899999999999998</v>
      </c>
      <c r="V3907">
        <v>0.34899999999999998</v>
      </c>
      <c r="W3907">
        <v>0</v>
      </c>
      <c r="X3907" t="s">
        <v>188</v>
      </c>
      <c r="Y3907" t="s">
        <v>89</v>
      </c>
      <c r="Z3907" t="s">
        <v>198</v>
      </c>
    </row>
    <row r="3908" spans="1:26" x14ac:dyDescent="0.25">
      <c r="A3908" s="147">
        <v>1851</v>
      </c>
      <c r="B3908" s="25">
        <v>42943</v>
      </c>
      <c r="C3908" t="s">
        <v>444</v>
      </c>
      <c r="D3908">
        <v>69</v>
      </c>
      <c r="E3908">
        <v>65</v>
      </c>
      <c r="F3908" t="s">
        <v>291</v>
      </c>
      <c r="G3908">
        <v>521333</v>
      </c>
      <c r="H3908">
        <v>13160</v>
      </c>
      <c r="I3908">
        <v>16.5</v>
      </c>
      <c r="J3908">
        <v>110</v>
      </c>
      <c r="K3908">
        <v>110</v>
      </c>
      <c r="L3908">
        <v>13.9</v>
      </c>
      <c r="M3908">
        <v>0.97317744154057773</v>
      </c>
      <c r="N3908">
        <v>1.8819999999999999</v>
      </c>
      <c r="O3908">
        <v>1.9436</v>
      </c>
      <c r="P3908">
        <v>1.37</v>
      </c>
      <c r="Q3908">
        <v>1.3939999999999999</v>
      </c>
      <c r="R3908">
        <v>5.2115999999999998</v>
      </c>
      <c r="S3908" s="81">
        <v>0.379</v>
      </c>
      <c r="T3908" s="81">
        <v>0.374</v>
      </c>
      <c r="U3908" s="81">
        <v>0.36599999999999999</v>
      </c>
      <c r="V3908" s="81">
        <v>0.36599999999999999</v>
      </c>
      <c r="W3908">
        <v>0</v>
      </c>
      <c r="X3908" t="s">
        <v>188</v>
      </c>
      <c r="Y3908" t="s">
        <v>89</v>
      </c>
      <c r="Z3908" t="s">
        <v>198</v>
      </c>
    </row>
    <row r="3909" spans="1:26" x14ac:dyDescent="0.25">
      <c r="A3909" s="147">
        <v>1850</v>
      </c>
      <c r="B3909" s="25">
        <v>42942</v>
      </c>
      <c r="C3909" t="s">
        <v>443</v>
      </c>
      <c r="D3909">
        <v>68</v>
      </c>
      <c r="E3909">
        <v>60</v>
      </c>
      <c r="F3909" t="s">
        <v>291</v>
      </c>
      <c r="G3909">
        <v>521333</v>
      </c>
      <c r="H3909">
        <v>13160</v>
      </c>
      <c r="I3909">
        <v>16.399999999999999</v>
      </c>
      <c r="J3909">
        <v>110</v>
      </c>
      <c r="K3909">
        <v>110</v>
      </c>
      <c r="L3909">
        <v>13.8</v>
      </c>
      <c r="M3909">
        <v>0.97384721266345486</v>
      </c>
      <c r="N3909">
        <v>1.7741</v>
      </c>
      <c r="O3909">
        <v>1.8633999999999999</v>
      </c>
      <c r="P3909">
        <v>1.2330000000000001</v>
      </c>
      <c r="Q3909">
        <v>1.339</v>
      </c>
      <c r="R3909">
        <v>5.2324000000000002</v>
      </c>
      <c r="S3909">
        <v>0.36399999999999999</v>
      </c>
      <c r="T3909">
        <v>0.376</v>
      </c>
      <c r="U3909">
        <v>0.36</v>
      </c>
      <c r="V3909">
        <v>0.36</v>
      </c>
      <c r="W3909">
        <v>0</v>
      </c>
      <c r="X3909" t="s">
        <v>188</v>
      </c>
      <c r="Y3909" t="s">
        <v>89</v>
      </c>
      <c r="Z3909" t="s">
        <v>198</v>
      </c>
    </row>
    <row r="3910" spans="1:26" x14ac:dyDescent="0.25">
      <c r="A3910" s="147">
        <v>1849</v>
      </c>
      <c r="B3910" s="25">
        <v>42942</v>
      </c>
      <c r="C3910" t="s">
        <v>442</v>
      </c>
      <c r="D3910">
        <v>68</v>
      </c>
      <c r="E3910">
        <v>60</v>
      </c>
      <c r="F3910" t="s">
        <v>291</v>
      </c>
      <c r="G3910">
        <v>521333</v>
      </c>
      <c r="H3910">
        <v>13160</v>
      </c>
      <c r="I3910">
        <v>16.5</v>
      </c>
      <c r="J3910">
        <v>110</v>
      </c>
      <c r="K3910">
        <v>110</v>
      </c>
      <c r="L3910">
        <v>13.9</v>
      </c>
      <c r="M3910">
        <v>0.97317744154057773</v>
      </c>
      <c r="N3910">
        <v>1.8747</v>
      </c>
      <c r="O3910">
        <v>1.9200999999999999</v>
      </c>
      <c r="P3910">
        <v>1.488</v>
      </c>
      <c r="Q3910">
        <v>1.504</v>
      </c>
      <c r="R3910">
        <v>5.2324000000000002</v>
      </c>
      <c r="S3910">
        <v>0.41499999999999998</v>
      </c>
      <c r="T3910">
        <v>0.41</v>
      </c>
      <c r="U3910">
        <v>0.40100000000000002</v>
      </c>
      <c r="V3910">
        <v>0.40100000000000002</v>
      </c>
      <c r="W3910">
        <v>0</v>
      </c>
      <c r="X3910" t="s">
        <v>188</v>
      </c>
      <c r="Y3910" t="s">
        <v>89</v>
      </c>
      <c r="Z3910" t="s">
        <v>198</v>
      </c>
    </row>
    <row r="3911" spans="1:26" x14ac:dyDescent="0.25">
      <c r="A3911" s="147">
        <v>1848</v>
      </c>
      <c r="B3911" s="25">
        <v>42942</v>
      </c>
      <c r="C3911" t="s">
        <v>288</v>
      </c>
      <c r="D3911">
        <v>0</v>
      </c>
      <c r="E3911">
        <v>0</v>
      </c>
      <c r="F3911" t="s">
        <v>193</v>
      </c>
      <c r="G3911">
        <v>625212</v>
      </c>
      <c r="H3911">
        <v>13160</v>
      </c>
      <c r="I3911">
        <v>20.7</v>
      </c>
      <c r="J3911">
        <v>84</v>
      </c>
      <c r="K3911">
        <v>84</v>
      </c>
      <c r="L3911">
        <v>19</v>
      </c>
      <c r="M3911">
        <v>0.94019933554817281</v>
      </c>
      <c r="N3911">
        <v>4.8807999999999998</v>
      </c>
      <c r="O3911">
        <v>4.3933999999999997</v>
      </c>
      <c r="P3911">
        <v>0.51400000000000001</v>
      </c>
      <c r="Q3911">
        <v>0.49299999999999999</v>
      </c>
      <c r="R3911">
        <v>5.2324000000000002</v>
      </c>
      <c r="S3911">
        <v>5.5E-2</v>
      </c>
      <c r="T3911">
        <v>5.8999999999999997E-2</v>
      </c>
      <c r="U3911">
        <v>5.3999999999999999E-2</v>
      </c>
      <c r="V3911">
        <v>5.3999999999999999E-2</v>
      </c>
      <c r="W3911">
        <v>0</v>
      </c>
      <c r="X3911" t="s">
        <v>188</v>
      </c>
      <c r="Y3911" t="s">
        <v>89</v>
      </c>
      <c r="Z3911" t="s">
        <v>207</v>
      </c>
    </row>
    <row r="3912" spans="1:26" x14ac:dyDescent="0.25">
      <c r="A3912" s="147">
        <v>1847</v>
      </c>
      <c r="B3912" s="25">
        <v>42942</v>
      </c>
      <c r="C3912" t="s">
        <v>441</v>
      </c>
      <c r="D3912">
        <v>68</v>
      </c>
      <c r="E3912">
        <v>60</v>
      </c>
      <c r="F3912" t="s">
        <v>291</v>
      </c>
      <c r="G3912">
        <v>521333</v>
      </c>
      <c r="H3912">
        <v>13160</v>
      </c>
      <c r="I3912">
        <v>16.5</v>
      </c>
      <c r="J3912">
        <v>112</v>
      </c>
      <c r="K3912">
        <v>112</v>
      </c>
      <c r="L3912">
        <v>13.8</v>
      </c>
      <c r="M3912">
        <v>0.97384721266345486</v>
      </c>
      <c r="N3912">
        <v>1.6874</v>
      </c>
      <c r="O3912">
        <v>1.9204000000000001</v>
      </c>
      <c r="P3912">
        <v>1.1659999999999999</v>
      </c>
      <c r="Q3912">
        <v>1.3169999999999999</v>
      </c>
      <c r="R3912">
        <v>5.2324000000000002</v>
      </c>
      <c r="S3912">
        <v>0.36199999999999999</v>
      </c>
      <c r="T3912">
        <v>0.35899999999999999</v>
      </c>
      <c r="U3912">
        <v>0.35099999999999998</v>
      </c>
      <c r="V3912">
        <v>0.35099999999999998</v>
      </c>
      <c r="W3912">
        <v>0</v>
      </c>
      <c r="X3912" t="s">
        <v>188</v>
      </c>
      <c r="Y3912" t="s">
        <v>89</v>
      </c>
      <c r="Z3912" t="s">
        <v>198</v>
      </c>
    </row>
    <row r="3913" spans="1:26" x14ac:dyDescent="0.25">
      <c r="A3913" s="147">
        <v>1846</v>
      </c>
      <c r="B3913" s="25">
        <v>42942</v>
      </c>
      <c r="C3913" t="s">
        <v>440</v>
      </c>
      <c r="D3913">
        <v>70</v>
      </c>
      <c r="E3913">
        <v>60</v>
      </c>
      <c r="F3913" t="s">
        <v>187</v>
      </c>
      <c r="G3913">
        <v>916148</v>
      </c>
      <c r="H3913">
        <v>13160</v>
      </c>
      <c r="I3913">
        <v>35.4</v>
      </c>
      <c r="J3913">
        <v>80</v>
      </c>
      <c r="K3913">
        <v>80</v>
      </c>
      <c r="L3913">
        <v>33.6</v>
      </c>
      <c r="M3913">
        <v>0.85705632949727439</v>
      </c>
      <c r="N3913">
        <v>5.202</v>
      </c>
      <c r="O3913">
        <v>4.9874000000000001</v>
      </c>
      <c r="P3913">
        <v>0.22500000000000001</v>
      </c>
      <c r="Q3913">
        <v>0.19900000000000001</v>
      </c>
      <c r="R3913">
        <v>5.2324000000000002</v>
      </c>
      <c r="S3913">
        <v>2.3E-2</v>
      </c>
      <c r="T3913">
        <v>2.1000000000000001E-2</v>
      </c>
      <c r="U3913">
        <v>1.9E-2</v>
      </c>
      <c r="V3913">
        <v>1.9E-2</v>
      </c>
      <c r="W3913">
        <v>0</v>
      </c>
      <c r="X3913" t="s">
        <v>188</v>
      </c>
      <c r="Y3913" t="s">
        <v>89</v>
      </c>
      <c r="Z3913" t="s">
        <v>207</v>
      </c>
    </row>
    <row r="3914" spans="1:26" x14ac:dyDescent="0.25">
      <c r="A3914" s="147">
        <v>1845</v>
      </c>
      <c r="B3914" s="25">
        <v>42942</v>
      </c>
      <c r="C3914" t="s">
        <v>439</v>
      </c>
      <c r="D3914">
        <v>67</v>
      </c>
      <c r="E3914">
        <v>60</v>
      </c>
      <c r="F3914" t="s">
        <v>291</v>
      </c>
      <c r="G3914">
        <v>521333</v>
      </c>
      <c r="H3914">
        <v>13160</v>
      </c>
      <c r="I3914">
        <v>16.600000000000001</v>
      </c>
      <c r="J3914">
        <v>115</v>
      </c>
      <c r="K3914">
        <v>115</v>
      </c>
      <c r="L3914">
        <v>13.8</v>
      </c>
      <c r="M3914">
        <v>0.97384721266345486</v>
      </c>
      <c r="N3914">
        <v>1.9279999999999999</v>
      </c>
      <c r="O3914">
        <v>1.6939</v>
      </c>
      <c r="P3914">
        <v>1.4390000000000001</v>
      </c>
      <c r="Q3914">
        <v>1.2889999999999999</v>
      </c>
      <c r="R3914">
        <v>5.2324000000000002</v>
      </c>
      <c r="S3914">
        <v>0.39100000000000001</v>
      </c>
      <c r="T3914">
        <v>0.39800000000000002</v>
      </c>
      <c r="U3914">
        <v>0.38400000000000001</v>
      </c>
      <c r="V3914">
        <v>0.38400000000000001</v>
      </c>
      <c r="W3914">
        <v>0</v>
      </c>
      <c r="X3914" t="s">
        <v>188</v>
      </c>
      <c r="Y3914" t="s">
        <v>89</v>
      </c>
      <c r="Z3914" t="s">
        <v>198</v>
      </c>
    </row>
    <row r="3915" spans="1:26" x14ac:dyDescent="0.25">
      <c r="A3915" s="147">
        <v>1844</v>
      </c>
      <c r="B3915" s="25">
        <v>42942</v>
      </c>
      <c r="C3915" t="s">
        <v>438</v>
      </c>
      <c r="D3915">
        <v>68</v>
      </c>
      <c r="E3915">
        <v>60</v>
      </c>
      <c r="F3915" t="s">
        <v>193</v>
      </c>
      <c r="G3915">
        <v>625212</v>
      </c>
      <c r="H3915">
        <v>13160</v>
      </c>
      <c r="I3915">
        <v>20.6</v>
      </c>
      <c r="J3915">
        <v>85</v>
      </c>
      <c r="K3915">
        <v>85</v>
      </c>
      <c r="L3915">
        <v>18.8</v>
      </c>
      <c r="M3915">
        <v>0.94145043246839644</v>
      </c>
      <c r="N3915">
        <v>4.3021000000000003</v>
      </c>
      <c r="O3915">
        <v>4.8554000000000004</v>
      </c>
      <c r="P3915">
        <v>0.441</v>
      </c>
      <c r="Q3915">
        <v>0.48599999999999999</v>
      </c>
      <c r="R3915">
        <v>5.2324000000000002</v>
      </c>
      <c r="S3915">
        <v>5.3999999999999999E-2</v>
      </c>
      <c r="T3915">
        <v>5.1999999999999998E-2</v>
      </c>
      <c r="U3915">
        <v>0.05</v>
      </c>
      <c r="V3915">
        <v>0.05</v>
      </c>
      <c r="W3915">
        <v>0</v>
      </c>
      <c r="X3915" t="s">
        <v>188</v>
      </c>
      <c r="Y3915" t="s">
        <v>89</v>
      </c>
      <c r="Z3915" t="s">
        <v>207</v>
      </c>
    </row>
    <row r="3916" spans="1:26" x14ac:dyDescent="0.25">
      <c r="A3916" s="147">
        <v>1843</v>
      </c>
      <c r="B3916" s="25">
        <v>42942</v>
      </c>
      <c r="C3916" t="s">
        <v>350</v>
      </c>
      <c r="D3916">
        <v>68</v>
      </c>
      <c r="E3916">
        <v>60</v>
      </c>
      <c r="F3916" t="s">
        <v>193</v>
      </c>
      <c r="G3916">
        <v>625212</v>
      </c>
      <c r="H3916">
        <v>13160</v>
      </c>
      <c r="I3916">
        <v>20.6</v>
      </c>
      <c r="J3916">
        <v>84</v>
      </c>
      <c r="K3916">
        <v>84</v>
      </c>
      <c r="L3916">
        <v>18.899999999999999</v>
      </c>
      <c r="M3916">
        <v>0.94082446808510634</v>
      </c>
      <c r="N3916">
        <v>4.7873000000000001</v>
      </c>
      <c r="O3916">
        <v>4.93</v>
      </c>
      <c r="P3916">
        <v>0.81899999999999995</v>
      </c>
      <c r="Q3916">
        <v>0.83299999999999996</v>
      </c>
      <c r="R3916">
        <v>5.2324000000000002</v>
      </c>
      <c r="S3916">
        <v>0.09</v>
      </c>
      <c r="T3916">
        <v>8.7999999999999995E-2</v>
      </c>
      <c r="U3916">
        <v>8.4000000000000005E-2</v>
      </c>
      <c r="V3916">
        <v>8.4000000000000005E-2</v>
      </c>
      <c r="W3916">
        <v>0</v>
      </c>
      <c r="X3916" t="s">
        <v>188</v>
      </c>
      <c r="Y3916" t="s">
        <v>89</v>
      </c>
      <c r="Z3916" t="s">
        <v>207</v>
      </c>
    </row>
    <row r="3917" spans="1:26" x14ac:dyDescent="0.25">
      <c r="A3917" s="147">
        <v>1842</v>
      </c>
      <c r="B3917" s="25">
        <v>42942</v>
      </c>
      <c r="C3917" t="s">
        <v>365</v>
      </c>
      <c r="D3917">
        <v>68</v>
      </c>
      <c r="E3917">
        <v>60</v>
      </c>
      <c r="F3917" t="s">
        <v>193</v>
      </c>
      <c r="G3917">
        <v>625212</v>
      </c>
      <c r="H3917">
        <v>13160</v>
      </c>
      <c r="I3917">
        <v>20.6</v>
      </c>
      <c r="J3917">
        <v>84</v>
      </c>
      <c r="K3917">
        <v>84</v>
      </c>
      <c r="L3917">
        <v>18.899999999999999</v>
      </c>
      <c r="M3917">
        <v>0.94082446808510634</v>
      </c>
      <c r="N3917">
        <v>4.657</v>
      </c>
      <c r="O3917">
        <v>4.5987999999999998</v>
      </c>
      <c r="P3917">
        <v>0.68700000000000006</v>
      </c>
      <c r="Q3917">
        <v>0.69099999999999995</v>
      </c>
      <c r="R3917">
        <v>5.2324000000000002</v>
      </c>
      <c r="S3917">
        <v>7.6999999999999999E-2</v>
      </c>
      <c r="T3917">
        <v>7.9000000000000001E-2</v>
      </c>
      <c r="U3917">
        <v>7.2999999999999995E-2</v>
      </c>
      <c r="V3917">
        <v>7.2999999999999995E-2</v>
      </c>
      <c r="W3917">
        <v>0</v>
      </c>
      <c r="X3917" t="s">
        <v>188</v>
      </c>
      <c r="Y3917" t="s">
        <v>89</v>
      </c>
      <c r="Z3917" t="s">
        <v>207</v>
      </c>
    </row>
    <row r="3918" spans="1:26" x14ac:dyDescent="0.25">
      <c r="A3918" s="147">
        <v>1841</v>
      </c>
      <c r="B3918" s="25">
        <v>42942</v>
      </c>
      <c r="C3918" t="s">
        <v>277</v>
      </c>
      <c r="D3918">
        <v>60</v>
      </c>
      <c r="E3918">
        <v>70</v>
      </c>
      <c r="F3918" t="s">
        <v>193</v>
      </c>
      <c r="G3918">
        <v>625212</v>
      </c>
      <c r="H3918">
        <v>13160</v>
      </c>
      <c r="I3918">
        <v>21.1</v>
      </c>
      <c r="J3918">
        <v>83</v>
      </c>
      <c r="K3918">
        <v>83</v>
      </c>
      <c r="L3918">
        <v>19.5</v>
      </c>
      <c r="M3918">
        <v>0.9370860927152318</v>
      </c>
      <c r="N3918">
        <v>4.0509000000000004</v>
      </c>
      <c r="O3918">
        <v>4.3948</v>
      </c>
      <c r="P3918">
        <v>0.51100000000000001</v>
      </c>
      <c r="Q3918">
        <v>0.53600000000000003</v>
      </c>
      <c r="R3918">
        <v>5.2324000000000002</v>
      </c>
      <c r="S3918">
        <v>6.6000000000000003E-2</v>
      </c>
      <c r="T3918">
        <v>6.4000000000000001E-2</v>
      </c>
      <c r="U3918">
        <v>6.0999999999999999E-2</v>
      </c>
      <c r="V3918">
        <v>6.0999999999999999E-2</v>
      </c>
      <c r="W3918">
        <v>0</v>
      </c>
      <c r="X3918" t="s">
        <v>188</v>
      </c>
      <c r="Y3918" t="s">
        <v>89</v>
      </c>
      <c r="Z3918" t="s">
        <v>207</v>
      </c>
    </row>
    <row r="3919" spans="1:26" x14ac:dyDescent="0.25">
      <c r="A3919" s="147">
        <v>1840</v>
      </c>
      <c r="B3919" s="25">
        <v>42942</v>
      </c>
      <c r="C3919" t="s">
        <v>225</v>
      </c>
      <c r="D3919">
        <v>68</v>
      </c>
      <c r="E3919">
        <v>70</v>
      </c>
      <c r="F3919" t="s">
        <v>187</v>
      </c>
      <c r="G3919">
        <v>916148</v>
      </c>
      <c r="H3919">
        <v>13160</v>
      </c>
      <c r="I3919">
        <v>35.200000000000003</v>
      </c>
      <c r="J3919">
        <v>78</v>
      </c>
      <c r="K3919">
        <v>78</v>
      </c>
      <c r="L3919">
        <v>33.6</v>
      </c>
      <c r="M3919">
        <v>0.85705632949727439</v>
      </c>
      <c r="N3919">
        <v>4.2108999999999996</v>
      </c>
      <c r="O3919">
        <v>4.9603000000000002</v>
      </c>
      <c r="P3919">
        <v>0.19700000000000001</v>
      </c>
      <c r="Q3919">
        <v>0.215</v>
      </c>
      <c r="R3919">
        <v>5.2324000000000002</v>
      </c>
      <c r="S3919">
        <v>2.4E-2</v>
      </c>
      <c r="T3919">
        <v>2.3E-2</v>
      </c>
      <c r="U3919">
        <v>0.02</v>
      </c>
      <c r="V3919">
        <v>0.02</v>
      </c>
      <c r="W3919">
        <v>0</v>
      </c>
      <c r="X3919" t="s">
        <v>188</v>
      </c>
      <c r="Y3919" t="s">
        <v>89</v>
      </c>
      <c r="Z3919" t="s">
        <v>207</v>
      </c>
    </row>
    <row r="3920" spans="1:26" x14ac:dyDescent="0.25">
      <c r="A3920" s="147">
        <v>1839</v>
      </c>
      <c r="B3920" s="25">
        <v>42942</v>
      </c>
      <c r="C3920" t="s">
        <v>237</v>
      </c>
      <c r="D3920">
        <v>68</v>
      </c>
      <c r="E3920">
        <v>70</v>
      </c>
      <c r="F3920" t="s">
        <v>193</v>
      </c>
      <c r="G3920">
        <v>625212</v>
      </c>
      <c r="H3920">
        <v>13160</v>
      </c>
      <c r="I3920">
        <v>22.8</v>
      </c>
      <c r="J3920">
        <v>84</v>
      </c>
      <c r="K3920">
        <v>84</v>
      </c>
      <c r="L3920">
        <v>21</v>
      </c>
      <c r="M3920">
        <v>0.9278688524590164</v>
      </c>
      <c r="N3920">
        <v>4.6931000000000003</v>
      </c>
      <c r="O3920">
        <v>4.7725</v>
      </c>
      <c r="P3920">
        <v>0.51100000000000001</v>
      </c>
      <c r="Q3920">
        <v>0.52600000000000002</v>
      </c>
      <c r="R3920">
        <v>5.2324000000000002</v>
      </c>
      <c r="S3920">
        <v>5.7000000000000002E-2</v>
      </c>
      <c r="T3920">
        <v>5.8000000000000003E-2</v>
      </c>
      <c r="U3920">
        <v>5.2999999999999999E-2</v>
      </c>
      <c r="V3920">
        <v>5.2999999999999999E-2</v>
      </c>
      <c r="W3920">
        <v>0</v>
      </c>
      <c r="X3920" t="s">
        <v>188</v>
      </c>
      <c r="Y3920" t="s">
        <v>89</v>
      </c>
      <c r="Z3920" t="s">
        <v>207</v>
      </c>
    </row>
    <row r="3921" spans="1:26" x14ac:dyDescent="0.25">
      <c r="A3921" s="147">
        <v>1838</v>
      </c>
      <c r="B3921" s="25">
        <v>42941</v>
      </c>
      <c r="C3921" t="s">
        <v>436</v>
      </c>
      <c r="D3921">
        <v>68</v>
      </c>
      <c r="E3921">
        <v>73</v>
      </c>
      <c r="F3921" t="s">
        <v>291</v>
      </c>
      <c r="G3921">
        <v>521333</v>
      </c>
      <c r="H3921">
        <v>13160</v>
      </c>
      <c r="I3921">
        <v>16.7</v>
      </c>
      <c r="J3921">
        <v>114</v>
      </c>
      <c r="K3921">
        <v>114</v>
      </c>
      <c r="L3921">
        <v>13.9</v>
      </c>
      <c r="M3921">
        <v>0.97317744154057773</v>
      </c>
      <c r="N3921">
        <v>1.9772000000000001</v>
      </c>
      <c r="O3921">
        <v>1.9928999999999999</v>
      </c>
      <c r="P3921">
        <v>1.2989999999999999</v>
      </c>
      <c r="Q3921">
        <v>1.2869999999999999</v>
      </c>
      <c r="R3921">
        <v>5.2511999999999999</v>
      </c>
      <c r="S3921">
        <v>0.34499999999999997</v>
      </c>
      <c r="T3921">
        <v>0.33900000000000002</v>
      </c>
      <c r="U3921">
        <v>0.33300000000000002</v>
      </c>
      <c r="V3921">
        <v>0.33300000000000002</v>
      </c>
      <c r="W3921" t="s">
        <v>148</v>
      </c>
      <c r="X3921" t="s">
        <v>189</v>
      </c>
      <c r="Y3921" t="s">
        <v>89</v>
      </c>
      <c r="Z3921" t="s">
        <v>198</v>
      </c>
    </row>
    <row r="3922" spans="1:26" x14ac:dyDescent="0.25">
      <c r="A3922" s="147">
        <v>1837</v>
      </c>
      <c r="B3922" s="25">
        <v>42941</v>
      </c>
      <c r="C3922" t="s">
        <v>424</v>
      </c>
      <c r="D3922">
        <v>68</v>
      </c>
      <c r="E3922">
        <v>73</v>
      </c>
      <c r="F3922" t="s">
        <v>291</v>
      </c>
      <c r="G3922">
        <v>521333</v>
      </c>
      <c r="H3922">
        <v>13160</v>
      </c>
      <c r="I3922">
        <v>16.600000000000001</v>
      </c>
      <c r="J3922">
        <v>113</v>
      </c>
      <c r="K3922">
        <v>113</v>
      </c>
      <c r="L3922">
        <v>13.9</v>
      </c>
      <c r="M3922">
        <v>0.97317744154057773</v>
      </c>
      <c r="N3922">
        <v>2.1044</v>
      </c>
      <c r="O3922">
        <v>2.2151000000000001</v>
      </c>
      <c r="P3922">
        <v>1.359</v>
      </c>
      <c r="Q3922">
        <v>1.3959999999999999</v>
      </c>
      <c r="R3922">
        <v>5.2511999999999999</v>
      </c>
      <c r="S3922">
        <v>0.33900000000000002</v>
      </c>
      <c r="T3922">
        <v>0.33100000000000002</v>
      </c>
      <c r="U3922">
        <v>0.32600000000000001</v>
      </c>
      <c r="V3922">
        <v>0.32600000000000001</v>
      </c>
      <c r="W3922" t="s">
        <v>148</v>
      </c>
      <c r="X3922" t="s">
        <v>189</v>
      </c>
      <c r="Y3922" t="s">
        <v>89</v>
      </c>
      <c r="Z3922" t="s">
        <v>198</v>
      </c>
    </row>
    <row r="3923" spans="1:26" x14ac:dyDescent="0.25">
      <c r="A3923" s="147">
        <v>1836</v>
      </c>
      <c r="B3923" s="25">
        <v>42941</v>
      </c>
      <c r="C3923" t="s">
        <v>268</v>
      </c>
      <c r="D3923">
        <v>68</v>
      </c>
      <c r="E3923">
        <v>60</v>
      </c>
      <c r="F3923" t="s">
        <v>187</v>
      </c>
      <c r="G3923">
        <v>916148</v>
      </c>
      <c r="H3923">
        <v>13160</v>
      </c>
      <c r="I3923">
        <v>35.799999999999997</v>
      </c>
      <c r="J3923">
        <v>78</v>
      </c>
      <c r="K3923">
        <v>78</v>
      </c>
      <c r="L3923">
        <v>34.200000000000003</v>
      </c>
      <c r="M3923">
        <v>0.85395292697646352</v>
      </c>
      <c r="N3923">
        <v>4.1928000000000001</v>
      </c>
      <c r="O3923">
        <v>4.5731000000000002</v>
      </c>
      <c r="P3923">
        <v>0.23799999999999999</v>
      </c>
      <c r="Q3923">
        <v>0.26800000000000002</v>
      </c>
      <c r="R3923">
        <v>5.2511999999999999</v>
      </c>
      <c r="S3923">
        <v>0.03</v>
      </c>
      <c r="T3923">
        <v>3.1E-2</v>
      </c>
      <c r="U3923">
        <v>2.5999999999999999E-2</v>
      </c>
      <c r="V3923">
        <v>2.5999999999999999E-2</v>
      </c>
      <c r="W3923">
        <v>0</v>
      </c>
      <c r="X3923" t="s">
        <v>188</v>
      </c>
      <c r="Y3923" t="s">
        <v>89</v>
      </c>
      <c r="Z3923" t="s">
        <v>207</v>
      </c>
    </row>
    <row r="3924" spans="1:26" x14ac:dyDescent="0.25">
      <c r="A3924" s="147">
        <v>1835</v>
      </c>
      <c r="B3924" s="25">
        <v>42941</v>
      </c>
      <c r="C3924" t="s">
        <v>262</v>
      </c>
      <c r="D3924">
        <v>68</v>
      </c>
      <c r="E3924">
        <v>60</v>
      </c>
      <c r="F3924" t="s">
        <v>187</v>
      </c>
      <c r="G3924">
        <v>916148</v>
      </c>
      <c r="H3924">
        <v>13160</v>
      </c>
      <c r="I3924">
        <v>35.5</v>
      </c>
      <c r="J3924">
        <v>78</v>
      </c>
      <c r="K3924">
        <v>78</v>
      </c>
      <c r="L3924">
        <v>33.9</v>
      </c>
      <c r="M3924">
        <v>0.8555018137847642</v>
      </c>
      <c r="N3924">
        <v>4.6601999999999997</v>
      </c>
      <c r="O3924">
        <v>4.8947000000000003</v>
      </c>
      <c r="P3924">
        <v>0.28699999999999998</v>
      </c>
      <c r="Q3924">
        <v>0.27400000000000002</v>
      </c>
      <c r="R3924">
        <v>5.2511999999999999</v>
      </c>
      <c r="S3924">
        <v>3.2000000000000001E-2</v>
      </c>
      <c r="T3924">
        <v>2.9000000000000001E-2</v>
      </c>
      <c r="U3924">
        <v>2.5999999999999999E-2</v>
      </c>
      <c r="V3924">
        <v>2.5999999999999999E-2</v>
      </c>
      <c r="W3924">
        <v>0</v>
      </c>
      <c r="X3924" t="s">
        <v>188</v>
      </c>
      <c r="Y3924" t="s">
        <v>89</v>
      </c>
      <c r="Z3924" t="s">
        <v>207</v>
      </c>
    </row>
    <row r="3925" spans="1:26" x14ac:dyDescent="0.25">
      <c r="A3925" s="147">
        <v>1834</v>
      </c>
      <c r="B3925" s="25">
        <v>42941</v>
      </c>
      <c r="C3925" t="s">
        <v>303</v>
      </c>
      <c r="D3925">
        <v>68</v>
      </c>
      <c r="E3925">
        <v>60</v>
      </c>
      <c r="F3925" t="s">
        <v>187</v>
      </c>
      <c r="G3925">
        <v>916148</v>
      </c>
      <c r="H3925">
        <v>13160</v>
      </c>
      <c r="I3925">
        <v>20.8</v>
      </c>
      <c r="J3925">
        <v>85</v>
      </c>
      <c r="K3925">
        <v>85</v>
      </c>
      <c r="L3925">
        <v>19</v>
      </c>
      <c r="M3925">
        <v>0.94019933554817281</v>
      </c>
      <c r="N3925">
        <v>4.1917999999999997</v>
      </c>
      <c r="O3925">
        <v>4.2935999999999996</v>
      </c>
      <c r="P3925">
        <v>0.63500000000000001</v>
      </c>
      <c r="Q3925">
        <v>0.71099999999999997</v>
      </c>
      <c r="R3925">
        <v>5.2511999999999999</v>
      </c>
      <c r="S3925">
        <v>0.08</v>
      </c>
      <c r="T3925">
        <v>8.6999999999999994E-2</v>
      </c>
      <c r="U3925">
        <v>7.9000000000000001E-2</v>
      </c>
      <c r="V3925">
        <v>7.9000000000000001E-2</v>
      </c>
      <c r="W3925">
        <v>0</v>
      </c>
      <c r="X3925" t="s">
        <v>188</v>
      </c>
      <c r="Y3925" t="s">
        <v>89</v>
      </c>
      <c r="Z3925" t="s">
        <v>207</v>
      </c>
    </row>
    <row r="3926" spans="1:26" x14ac:dyDescent="0.25">
      <c r="A3926" s="147">
        <v>1833</v>
      </c>
      <c r="B3926" s="25">
        <v>42941</v>
      </c>
      <c r="C3926" t="s">
        <v>304</v>
      </c>
      <c r="D3926">
        <v>68</v>
      </c>
      <c r="E3926">
        <v>60</v>
      </c>
      <c r="F3926" t="s">
        <v>187</v>
      </c>
      <c r="G3926">
        <v>916148</v>
      </c>
      <c r="H3926">
        <v>13160</v>
      </c>
      <c r="I3926">
        <v>35.9</v>
      </c>
      <c r="J3926">
        <v>75</v>
      </c>
      <c r="K3926">
        <v>75</v>
      </c>
      <c r="L3926">
        <v>34.5</v>
      </c>
      <c r="M3926">
        <v>0.85240963855421692</v>
      </c>
      <c r="N3926">
        <v>4.7710999999999997</v>
      </c>
      <c r="O3926">
        <v>4.9630999999999998</v>
      </c>
      <c r="P3926">
        <v>0.33100000000000002</v>
      </c>
      <c r="Q3926">
        <v>0.29799999999999999</v>
      </c>
      <c r="R3926">
        <v>5.2511999999999999</v>
      </c>
      <c r="S3926">
        <v>3.5999999999999997E-2</v>
      </c>
      <c r="T3926">
        <v>3.2000000000000001E-2</v>
      </c>
      <c r="U3926">
        <v>2.9000000000000001E-2</v>
      </c>
      <c r="V3926">
        <v>2.9000000000000001E-2</v>
      </c>
      <c r="W3926">
        <v>0</v>
      </c>
      <c r="X3926" t="s">
        <v>188</v>
      </c>
      <c r="Y3926" t="s">
        <v>89</v>
      </c>
      <c r="Z3926" t="s">
        <v>207</v>
      </c>
    </row>
    <row r="3927" spans="1:26" x14ac:dyDescent="0.25">
      <c r="A3927" s="147">
        <v>1832</v>
      </c>
      <c r="B3927" s="25">
        <v>42941</v>
      </c>
      <c r="C3927" t="s">
        <v>435</v>
      </c>
      <c r="D3927">
        <v>68</v>
      </c>
      <c r="E3927">
        <v>60</v>
      </c>
      <c r="F3927" t="s">
        <v>187</v>
      </c>
      <c r="G3927">
        <v>916148</v>
      </c>
      <c r="H3927">
        <v>13160</v>
      </c>
      <c r="I3927">
        <v>35.299999999999997</v>
      </c>
      <c r="J3927">
        <v>73</v>
      </c>
      <c r="K3927">
        <v>73</v>
      </c>
      <c r="L3927">
        <v>34.1</v>
      </c>
      <c r="M3927">
        <v>0.85446859903381644</v>
      </c>
      <c r="N3927">
        <v>4.8987999999999996</v>
      </c>
      <c r="O3927">
        <v>4.7363999999999997</v>
      </c>
      <c r="P3927">
        <v>0.379</v>
      </c>
      <c r="Q3927">
        <v>0.34100000000000003</v>
      </c>
      <c r="R3927">
        <v>5.2511999999999999</v>
      </c>
      <c r="S3927">
        <v>4.1000000000000002E-2</v>
      </c>
      <c r="T3927">
        <v>3.7999999999999999E-2</v>
      </c>
      <c r="U3927">
        <v>3.4000000000000002E-2</v>
      </c>
      <c r="V3927">
        <v>3.4000000000000002E-2</v>
      </c>
      <c r="W3927">
        <v>0</v>
      </c>
      <c r="X3927" t="s">
        <v>188</v>
      </c>
      <c r="Y3927" t="s">
        <v>89</v>
      </c>
      <c r="Z3927" t="s">
        <v>207</v>
      </c>
    </row>
    <row r="3928" spans="1:26" x14ac:dyDescent="0.25">
      <c r="A3928" s="147">
        <v>1831</v>
      </c>
      <c r="B3928" s="25">
        <v>42941</v>
      </c>
      <c r="C3928" t="s">
        <v>295</v>
      </c>
      <c r="D3928">
        <v>68</v>
      </c>
      <c r="E3928">
        <v>60</v>
      </c>
      <c r="F3928" t="s">
        <v>193</v>
      </c>
      <c r="G3928">
        <v>625212</v>
      </c>
      <c r="H3928">
        <v>13160</v>
      </c>
      <c r="I3928">
        <v>21.3</v>
      </c>
      <c r="J3928">
        <v>87</v>
      </c>
      <c r="K3928">
        <v>87</v>
      </c>
      <c r="L3928">
        <v>19.399999999999999</v>
      </c>
      <c r="M3928">
        <v>0.9377070907886017</v>
      </c>
      <c r="N3928">
        <v>4.8708999999999998</v>
      </c>
      <c r="O3928">
        <v>4.9905999999999997</v>
      </c>
      <c r="P3928">
        <v>0.69899999999999995</v>
      </c>
      <c r="Q3928">
        <v>0.68700000000000006</v>
      </c>
      <c r="R3928">
        <v>5.2511999999999999</v>
      </c>
      <c r="S3928">
        <v>7.4999999999999997E-2</v>
      </c>
      <c r="T3928">
        <v>7.1999999999999995E-2</v>
      </c>
      <c r="U3928">
        <v>6.9000000000000006E-2</v>
      </c>
      <c r="V3928">
        <v>6.9000000000000006E-2</v>
      </c>
      <c r="W3928">
        <v>0</v>
      </c>
      <c r="X3928" t="s">
        <v>188</v>
      </c>
      <c r="Y3928" t="s">
        <v>89</v>
      </c>
      <c r="Z3928" t="s">
        <v>207</v>
      </c>
    </row>
    <row r="3929" spans="1:26" x14ac:dyDescent="0.25">
      <c r="A3929" s="147">
        <v>1830</v>
      </c>
      <c r="B3929" s="25">
        <v>42941</v>
      </c>
      <c r="C3929" t="s">
        <v>289</v>
      </c>
      <c r="D3929">
        <v>68</v>
      </c>
      <c r="E3929">
        <v>60</v>
      </c>
      <c r="F3929" t="s">
        <v>193</v>
      </c>
      <c r="G3929">
        <v>625212</v>
      </c>
      <c r="H3929">
        <v>13160</v>
      </c>
      <c r="I3929">
        <v>21.3</v>
      </c>
      <c r="J3929">
        <v>87</v>
      </c>
      <c r="K3929">
        <v>87</v>
      </c>
      <c r="L3929">
        <v>19.399999999999999</v>
      </c>
      <c r="M3929">
        <v>0.9377070907886017</v>
      </c>
      <c r="N3929">
        <v>4.5502000000000002</v>
      </c>
      <c r="O3929">
        <v>4.4339000000000004</v>
      </c>
      <c r="P3929">
        <v>0.41699999999999998</v>
      </c>
      <c r="Q3929">
        <v>0.43099999999999999</v>
      </c>
      <c r="R3929">
        <v>5.2511999999999999</v>
      </c>
      <c r="S3929">
        <v>4.8000000000000001E-2</v>
      </c>
      <c r="T3929">
        <v>5.0999999999999997E-2</v>
      </c>
      <c r="U3929">
        <v>4.5999999999999999E-2</v>
      </c>
      <c r="V3929">
        <v>4.5999999999999999E-2</v>
      </c>
      <c r="W3929">
        <v>0</v>
      </c>
      <c r="X3929" t="s">
        <v>188</v>
      </c>
      <c r="Y3929" t="s">
        <v>89</v>
      </c>
      <c r="Z3929" t="s">
        <v>207</v>
      </c>
    </row>
    <row r="3930" spans="1:26" x14ac:dyDescent="0.25">
      <c r="A3930" s="147">
        <v>1829</v>
      </c>
      <c r="B3930" s="25">
        <v>42941</v>
      </c>
      <c r="C3930" t="s">
        <v>204</v>
      </c>
      <c r="D3930">
        <v>68</v>
      </c>
      <c r="E3930">
        <v>60</v>
      </c>
      <c r="F3930" t="s">
        <v>193</v>
      </c>
      <c r="G3930">
        <v>625212</v>
      </c>
      <c r="H3930">
        <v>13160</v>
      </c>
      <c r="I3930">
        <v>23.2</v>
      </c>
      <c r="J3930">
        <v>89</v>
      </c>
      <c r="K3930">
        <v>89</v>
      </c>
      <c r="L3930">
        <v>21.1</v>
      </c>
      <c r="M3930">
        <v>0.92726081258191351</v>
      </c>
      <c r="N3930">
        <v>4.1805000000000003</v>
      </c>
      <c r="O3930">
        <v>4.9303999999999997</v>
      </c>
      <c r="P3930">
        <v>0.753</v>
      </c>
      <c r="Q3930">
        <v>0.86899999999999999</v>
      </c>
      <c r="R3930">
        <v>5.2511999999999999</v>
      </c>
      <c r="S3930">
        <v>9.5000000000000001E-2</v>
      </c>
      <c r="T3930">
        <v>9.2999999999999999E-2</v>
      </c>
      <c r="U3930">
        <v>8.6999999999999994E-2</v>
      </c>
      <c r="V3930">
        <v>8.6999999999999994E-2</v>
      </c>
      <c r="W3930">
        <v>0</v>
      </c>
      <c r="X3930" t="s">
        <v>188</v>
      </c>
      <c r="Y3930" t="s">
        <v>89</v>
      </c>
      <c r="Z3930" t="s">
        <v>207</v>
      </c>
    </row>
    <row r="3931" spans="1:26" x14ac:dyDescent="0.25">
      <c r="A3931" s="147">
        <v>1828</v>
      </c>
      <c r="B3931" s="25">
        <v>42941</v>
      </c>
      <c r="C3931" t="s">
        <v>328</v>
      </c>
      <c r="D3931">
        <v>68</v>
      </c>
      <c r="E3931">
        <v>60</v>
      </c>
      <c r="F3931" t="s">
        <v>193</v>
      </c>
      <c r="G3931">
        <v>625212</v>
      </c>
      <c r="H3931">
        <v>13160</v>
      </c>
      <c r="I3931">
        <v>23.1</v>
      </c>
      <c r="J3931">
        <v>88</v>
      </c>
      <c r="K3931">
        <v>88</v>
      </c>
      <c r="L3931">
        <v>21</v>
      </c>
      <c r="M3931">
        <v>0.9278688524590164</v>
      </c>
      <c r="N3931">
        <v>4.6319999999999997</v>
      </c>
      <c r="O3931">
        <v>4.7930000000000001</v>
      </c>
      <c r="P3931">
        <v>0.60399999999999998</v>
      </c>
      <c r="Q3931">
        <v>0.61099999999999999</v>
      </c>
      <c r="R3931">
        <v>5.2511999999999999</v>
      </c>
      <c r="S3931">
        <v>6.8000000000000005E-2</v>
      </c>
      <c r="T3931">
        <v>6.7000000000000004E-2</v>
      </c>
      <c r="U3931">
        <v>6.3E-2</v>
      </c>
      <c r="V3931">
        <v>6.3E-2</v>
      </c>
      <c r="W3931">
        <v>0</v>
      </c>
      <c r="X3931" t="s">
        <v>188</v>
      </c>
      <c r="Y3931" t="s">
        <v>89</v>
      </c>
      <c r="Z3931" t="s">
        <v>207</v>
      </c>
    </row>
    <row r="3932" spans="1:26" x14ac:dyDescent="0.25">
      <c r="A3932" s="147">
        <v>1827</v>
      </c>
      <c r="B3932" s="25">
        <v>42941</v>
      </c>
      <c r="C3932" t="s">
        <v>431</v>
      </c>
      <c r="D3932">
        <v>70</v>
      </c>
      <c r="E3932">
        <v>65</v>
      </c>
      <c r="F3932" t="s">
        <v>291</v>
      </c>
      <c r="G3932">
        <v>521333</v>
      </c>
      <c r="H3932">
        <v>13160</v>
      </c>
      <c r="I3932">
        <v>16.399999999999999</v>
      </c>
      <c r="J3932">
        <v>110</v>
      </c>
      <c r="K3932">
        <v>110</v>
      </c>
      <c r="L3932">
        <v>13.8</v>
      </c>
      <c r="M3932">
        <v>0.97384721266345486</v>
      </c>
      <c r="N3932">
        <v>1.8270999999999999</v>
      </c>
      <c r="O3932">
        <v>2.0436000000000001</v>
      </c>
      <c r="P3932">
        <v>1.409</v>
      </c>
      <c r="Q3932">
        <v>1.4810000000000001</v>
      </c>
      <c r="R3932">
        <v>5.2511999999999999</v>
      </c>
      <c r="S3932">
        <v>0.40500000000000003</v>
      </c>
      <c r="T3932">
        <v>0.38100000000000001</v>
      </c>
      <c r="U3932">
        <v>0.38300000000000001</v>
      </c>
      <c r="V3932">
        <v>0.38300000000000001</v>
      </c>
      <c r="W3932">
        <v>0</v>
      </c>
      <c r="X3932" t="s">
        <v>188</v>
      </c>
      <c r="Y3932" t="s">
        <v>89</v>
      </c>
      <c r="Z3932" t="s">
        <v>198</v>
      </c>
    </row>
    <row r="3933" spans="1:26" x14ac:dyDescent="0.25">
      <c r="A3933" s="147">
        <v>1826</v>
      </c>
      <c r="B3933" s="25">
        <v>42941</v>
      </c>
      <c r="C3933" t="s">
        <v>425</v>
      </c>
      <c r="D3933">
        <v>68</v>
      </c>
      <c r="E3933">
        <v>73</v>
      </c>
      <c r="F3933" t="s">
        <v>291</v>
      </c>
      <c r="G3933">
        <v>521333</v>
      </c>
      <c r="H3933">
        <v>13160</v>
      </c>
      <c r="I3933">
        <v>16.7</v>
      </c>
      <c r="J3933">
        <v>116</v>
      </c>
      <c r="K3933">
        <v>116</v>
      </c>
      <c r="L3933">
        <v>13.8</v>
      </c>
      <c r="M3933">
        <v>0.97384721266345486</v>
      </c>
      <c r="N3933">
        <v>2.1859000000000002</v>
      </c>
      <c r="O3933">
        <v>2.2563</v>
      </c>
      <c r="P3933">
        <v>1.399</v>
      </c>
      <c r="Q3933">
        <v>1.4179999999999999</v>
      </c>
      <c r="R3933">
        <v>5.2511999999999999</v>
      </c>
      <c r="S3933">
        <v>0.33600000000000002</v>
      </c>
      <c r="T3933">
        <v>0.33</v>
      </c>
      <c r="U3933">
        <v>0.32400000000000001</v>
      </c>
      <c r="V3933">
        <v>0.32400000000000001</v>
      </c>
      <c r="W3933" t="s">
        <v>148</v>
      </c>
      <c r="X3933" t="s">
        <v>189</v>
      </c>
      <c r="Y3933" t="s">
        <v>89</v>
      </c>
      <c r="Z3933" t="s">
        <v>198</v>
      </c>
    </row>
    <row r="3934" spans="1:26" x14ac:dyDescent="0.25">
      <c r="A3934" s="147">
        <v>1825</v>
      </c>
      <c r="B3934" s="25">
        <v>42941</v>
      </c>
      <c r="C3934" t="s">
        <v>428</v>
      </c>
      <c r="D3934">
        <v>68</v>
      </c>
      <c r="E3934">
        <v>73</v>
      </c>
      <c r="F3934" t="s">
        <v>291</v>
      </c>
      <c r="G3934">
        <v>521333</v>
      </c>
      <c r="H3934">
        <v>13160</v>
      </c>
      <c r="I3934">
        <v>16.600000000000001</v>
      </c>
      <c r="J3934">
        <v>113</v>
      </c>
      <c r="K3934">
        <v>113</v>
      </c>
      <c r="L3934">
        <v>13.9</v>
      </c>
      <c r="M3934">
        <v>0.97317744154057773</v>
      </c>
      <c r="N3934">
        <v>1.8845000000000001</v>
      </c>
      <c r="O3934">
        <v>1.9560999999999999</v>
      </c>
      <c r="P3934">
        <v>1.3420000000000001</v>
      </c>
      <c r="Q3934">
        <v>1.371</v>
      </c>
      <c r="R3934">
        <v>5.2511999999999999</v>
      </c>
      <c r="S3934">
        <v>0.374</v>
      </c>
      <c r="T3934">
        <v>0.36799999999999999</v>
      </c>
      <c r="U3934">
        <v>0.36099999999999999</v>
      </c>
      <c r="V3934">
        <v>0.36099999999999999</v>
      </c>
      <c r="W3934" t="s">
        <v>148</v>
      </c>
      <c r="X3934" t="s">
        <v>189</v>
      </c>
      <c r="Y3934" t="s">
        <v>89</v>
      </c>
      <c r="Z3934" t="s">
        <v>198</v>
      </c>
    </row>
    <row r="3935" spans="1:26" x14ac:dyDescent="0.25">
      <c r="A3935" s="147">
        <v>1824</v>
      </c>
      <c r="B3935" s="25">
        <v>42941</v>
      </c>
      <c r="C3935" t="s">
        <v>285</v>
      </c>
      <c r="D3935">
        <v>68</v>
      </c>
      <c r="E3935">
        <v>73</v>
      </c>
      <c r="F3935" t="s">
        <v>291</v>
      </c>
      <c r="G3935">
        <v>521333</v>
      </c>
      <c r="H3935">
        <v>13160</v>
      </c>
      <c r="I3935">
        <v>16.600000000000001</v>
      </c>
      <c r="J3935">
        <v>113</v>
      </c>
      <c r="K3935">
        <v>113</v>
      </c>
      <c r="L3935">
        <v>13.9</v>
      </c>
      <c r="M3935">
        <v>0.97317744154057773</v>
      </c>
      <c r="N3935">
        <v>2.2067999999999999</v>
      </c>
      <c r="O3935">
        <v>1.9711000000000001</v>
      </c>
      <c r="P3935">
        <v>1.538</v>
      </c>
      <c r="Q3935">
        <v>1.359</v>
      </c>
      <c r="R3935">
        <v>5.2511999999999999</v>
      </c>
      <c r="S3935">
        <v>0.36599999999999999</v>
      </c>
      <c r="T3935">
        <v>0.36199999999999999</v>
      </c>
      <c r="U3935">
        <v>0.35399999999999998</v>
      </c>
      <c r="V3935">
        <v>0.35399999999999998</v>
      </c>
      <c r="W3935">
        <v>0</v>
      </c>
      <c r="X3935">
        <v>0</v>
      </c>
      <c r="Y3935" t="s">
        <v>89</v>
      </c>
      <c r="Z3935" t="s">
        <v>198</v>
      </c>
    </row>
    <row r="3936" spans="1:26" x14ac:dyDescent="0.25">
      <c r="A3936" s="147">
        <v>1823</v>
      </c>
      <c r="B3936" s="25">
        <v>42941</v>
      </c>
      <c r="C3936" t="s">
        <v>424</v>
      </c>
      <c r="D3936">
        <v>68</v>
      </c>
      <c r="E3936">
        <v>73</v>
      </c>
      <c r="F3936" t="s">
        <v>291</v>
      </c>
      <c r="G3936">
        <v>521333</v>
      </c>
      <c r="H3936">
        <v>13160</v>
      </c>
      <c r="I3936">
        <v>16.5</v>
      </c>
      <c r="J3936">
        <v>113</v>
      </c>
      <c r="K3936">
        <v>113</v>
      </c>
      <c r="L3936">
        <v>13.8</v>
      </c>
      <c r="M3936">
        <v>0.97384721266345486</v>
      </c>
      <c r="N3936">
        <v>1.994</v>
      </c>
      <c r="O3936">
        <v>2.1764999999999999</v>
      </c>
      <c r="P3936">
        <v>1.244</v>
      </c>
      <c r="Q3936">
        <v>1.3260000000000001</v>
      </c>
      <c r="R3936">
        <v>5.2511999999999999</v>
      </c>
      <c r="S3936">
        <v>0.32800000000000001</v>
      </c>
      <c r="T3936">
        <v>0.32</v>
      </c>
      <c r="U3936">
        <v>0.316</v>
      </c>
      <c r="V3936">
        <v>0.316</v>
      </c>
      <c r="W3936" t="s">
        <v>148</v>
      </c>
      <c r="X3936" t="s">
        <v>189</v>
      </c>
      <c r="Y3936" t="s">
        <v>89</v>
      </c>
      <c r="Z3936" t="s">
        <v>198</v>
      </c>
    </row>
    <row r="3937" spans="1:26" x14ac:dyDescent="0.25">
      <c r="A3937" s="147">
        <v>1822</v>
      </c>
      <c r="B3937" s="25">
        <v>42941</v>
      </c>
      <c r="C3937" t="s">
        <v>434</v>
      </c>
      <c r="D3937">
        <v>68</v>
      </c>
      <c r="E3937">
        <v>73</v>
      </c>
      <c r="F3937" t="s">
        <v>291</v>
      </c>
      <c r="G3937">
        <v>521333</v>
      </c>
      <c r="H3937">
        <v>13160</v>
      </c>
      <c r="I3937">
        <v>16.600000000000001</v>
      </c>
      <c r="J3937">
        <v>113</v>
      </c>
      <c r="K3937">
        <v>113</v>
      </c>
      <c r="L3937">
        <v>13.9</v>
      </c>
      <c r="M3937">
        <v>0.97317744154057773</v>
      </c>
      <c r="N3937">
        <v>2.2166000000000001</v>
      </c>
      <c r="O3937">
        <v>2.1353</v>
      </c>
      <c r="P3937">
        <v>1.4350000000000001</v>
      </c>
      <c r="Q3937">
        <v>1.3660000000000001</v>
      </c>
      <c r="R3937">
        <v>5.2511999999999999</v>
      </c>
      <c r="S3937">
        <v>0.34</v>
      </c>
      <c r="T3937">
        <v>0.33600000000000002</v>
      </c>
      <c r="U3937">
        <v>0.32900000000000001</v>
      </c>
      <c r="V3937">
        <v>0.32900000000000001</v>
      </c>
      <c r="W3937" t="s">
        <v>148</v>
      </c>
      <c r="X3937" t="s">
        <v>189</v>
      </c>
      <c r="Y3937" t="s">
        <v>89</v>
      </c>
      <c r="Z3937" t="s">
        <v>198</v>
      </c>
    </row>
    <row r="3938" spans="1:26" x14ac:dyDescent="0.25">
      <c r="A3938" s="147">
        <v>1821</v>
      </c>
      <c r="B3938" s="25">
        <v>42940</v>
      </c>
      <c r="C3938" t="s">
        <v>433</v>
      </c>
      <c r="D3938">
        <v>68</v>
      </c>
      <c r="E3938">
        <v>56</v>
      </c>
      <c r="F3938" t="s">
        <v>291</v>
      </c>
      <c r="G3938">
        <v>521333</v>
      </c>
      <c r="H3938">
        <v>13160</v>
      </c>
      <c r="I3938">
        <v>16.600000000000001</v>
      </c>
      <c r="J3938">
        <v>112</v>
      </c>
      <c r="K3938">
        <v>112</v>
      </c>
      <c r="L3938">
        <v>13.9</v>
      </c>
      <c r="M3938">
        <v>0.97317744154057773</v>
      </c>
      <c r="N3938">
        <v>1.9846999999999999</v>
      </c>
      <c r="O3938">
        <v>2.1833</v>
      </c>
      <c r="P3938">
        <v>1.31</v>
      </c>
      <c r="Q3938">
        <v>1.486</v>
      </c>
      <c r="R3938">
        <v>5.2575000000000003</v>
      </c>
      <c r="S3938">
        <v>0.34699999999999998</v>
      </c>
      <c r="T3938">
        <v>0.35799999999999998</v>
      </c>
      <c r="U3938">
        <v>0.34300000000000003</v>
      </c>
      <c r="V3938">
        <v>0.34300000000000003</v>
      </c>
      <c r="W3938" t="s">
        <v>148</v>
      </c>
      <c r="X3938" t="s">
        <v>189</v>
      </c>
      <c r="Y3938" t="s">
        <v>89</v>
      </c>
      <c r="Z3938" t="s">
        <v>198</v>
      </c>
    </row>
    <row r="3939" spans="1:26" x14ac:dyDescent="0.25">
      <c r="A3939" s="147">
        <v>1820</v>
      </c>
      <c r="B3939" s="25">
        <v>42940</v>
      </c>
      <c r="C3939" t="s">
        <v>432</v>
      </c>
      <c r="D3939">
        <v>68</v>
      </c>
      <c r="E3939">
        <v>56</v>
      </c>
      <c r="F3939" t="s">
        <v>291</v>
      </c>
      <c r="G3939">
        <v>521333</v>
      </c>
      <c r="H3939">
        <v>13160</v>
      </c>
      <c r="I3939">
        <v>16.600000000000001</v>
      </c>
      <c r="J3939">
        <v>112</v>
      </c>
      <c r="K3939">
        <v>112</v>
      </c>
      <c r="L3939">
        <v>13.9</v>
      </c>
      <c r="M3939">
        <v>0.97317744154057773</v>
      </c>
      <c r="N3939">
        <v>2.1429</v>
      </c>
      <c r="O3939">
        <v>1.9670000000000001</v>
      </c>
      <c r="P3939">
        <v>1.333</v>
      </c>
      <c r="Q3939">
        <v>1.1859999999999999</v>
      </c>
      <c r="R3939">
        <v>5.2575000000000003</v>
      </c>
      <c r="S3939">
        <v>0.32700000000000001</v>
      </c>
      <c r="T3939">
        <v>0.317</v>
      </c>
      <c r="U3939">
        <v>0.313</v>
      </c>
      <c r="V3939">
        <v>0.313</v>
      </c>
      <c r="W3939" t="s">
        <v>148</v>
      </c>
      <c r="X3939" t="s">
        <v>189</v>
      </c>
      <c r="Y3939" t="s">
        <v>89</v>
      </c>
      <c r="Z3939" t="s">
        <v>198</v>
      </c>
    </row>
    <row r="3940" spans="1:26" x14ac:dyDescent="0.25">
      <c r="A3940" s="147">
        <v>1819</v>
      </c>
      <c r="B3940" s="25">
        <v>42940</v>
      </c>
      <c r="C3940" t="s">
        <v>431</v>
      </c>
      <c r="D3940">
        <v>68</v>
      </c>
      <c r="E3940">
        <v>56</v>
      </c>
      <c r="F3940" t="s">
        <v>291</v>
      </c>
      <c r="G3940">
        <v>521333</v>
      </c>
      <c r="H3940">
        <v>13160</v>
      </c>
      <c r="I3940">
        <v>16.399999999999999</v>
      </c>
      <c r="J3940">
        <v>110</v>
      </c>
      <c r="K3940">
        <v>110</v>
      </c>
      <c r="L3940">
        <v>13.8</v>
      </c>
      <c r="M3940">
        <v>0.97384721266345486</v>
      </c>
      <c r="N3940">
        <v>1.9825999999999999</v>
      </c>
      <c r="O3940">
        <v>1.9457</v>
      </c>
      <c r="P3940">
        <v>1.399</v>
      </c>
      <c r="Q3940">
        <v>1.3879999999999999</v>
      </c>
      <c r="R3940">
        <v>5.2575000000000003</v>
      </c>
      <c r="S3940">
        <v>0.371</v>
      </c>
      <c r="T3940">
        <v>0.375</v>
      </c>
      <c r="U3940">
        <v>0.36299999999999999</v>
      </c>
      <c r="V3940">
        <v>0.36299999999999999</v>
      </c>
      <c r="W3940" t="s">
        <v>148</v>
      </c>
      <c r="X3940" t="s">
        <v>189</v>
      </c>
      <c r="Y3940" t="s">
        <v>89</v>
      </c>
      <c r="Z3940" t="s">
        <v>198</v>
      </c>
    </row>
    <row r="3941" spans="1:26" x14ac:dyDescent="0.25">
      <c r="A3941" s="147">
        <v>1818</v>
      </c>
      <c r="B3941" s="25">
        <v>42940</v>
      </c>
      <c r="C3941" t="s">
        <v>430</v>
      </c>
      <c r="D3941">
        <v>68</v>
      </c>
      <c r="E3941">
        <v>50</v>
      </c>
      <c r="F3941" t="s">
        <v>291</v>
      </c>
      <c r="G3941">
        <v>521333</v>
      </c>
      <c r="H3941">
        <v>13160</v>
      </c>
      <c r="I3941">
        <v>16.399999999999999</v>
      </c>
      <c r="J3941">
        <v>110</v>
      </c>
      <c r="K3941">
        <v>110</v>
      </c>
      <c r="L3941">
        <v>13.8</v>
      </c>
      <c r="M3941">
        <v>0.97384721266345486</v>
      </c>
      <c r="N3941">
        <v>2.0905999999999998</v>
      </c>
      <c r="O3941">
        <v>1.9417</v>
      </c>
      <c r="P3941">
        <v>1.754</v>
      </c>
      <c r="Q3941">
        <v>1.6060000000000001</v>
      </c>
      <c r="R3941">
        <v>5.2575000000000003</v>
      </c>
      <c r="S3941">
        <v>0.441</v>
      </c>
      <c r="T3941">
        <v>0.435</v>
      </c>
      <c r="U3941">
        <v>0.42699999999999999</v>
      </c>
      <c r="V3941">
        <v>0.42699999999999999</v>
      </c>
      <c r="W3941">
        <v>0</v>
      </c>
      <c r="X3941" t="s">
        <v>188</v>
      </c>
      <c r="Y3941" t="s">
        <v>89</v>
      </c>
      <c r="Z3941" t="s">
        <v>198</v>
      </c>
    </row>
    <row r="3942" spans="1:26" x14ac:dyDescent="0.25">
      <c r="A3942" s="147">
        <v>1817</v>
      </c>
      <c r="B3942" s="25">
        <v>42940</v>
      </c>
      <c r="C3942" t="s">
        <v>429</v>
      </c>
      <c r="D3942">
        <v>68</v>
      </c>
      <c r="E3942">
        <v>50</v>
      </c>
      <c r="F3942" t="s">
        <v>291</v>
      </c>
      <c r="G3942">
        <v>521333</v>
      </c>
      <c r="H3942">
        <v>13160</v>
      </c>
      <c r="I3942">
        <v>16.399999999999999</v>
      </c>
      <c r="J3942">
        <v>110</v>
      </c>
      <c r="K3942">
        <v>110</v>
      </c>
      <c r="L3942">
        <v>13.8</v>
      </c>
      <c r="M3942">
        <v>0.97384721266345486</v>
      </c>
      <c r="N3942">
        <v>1.8206</v>
      </c>
      <c r="O3942">
        <v>2.1179000000000001</v>
      </c>
      <c r="P3942">
        <v>1.417</v>
      </c>
      <c r="Q3942">
        <v>1.6240000000000001</v>
      </c>
      <c r="R3942">
        <v>5.2575000000000003</v>
      </c>
      <c r="S3942">
        <v>0.40899999999999997</v>
      </c>
      <c r="T3942">
        <v>0.40300000000000002</v>
      </c>
      <c r="U3942">
        <v>0.39500000000000002</v>
      </c>
      <c r="V3942">
        <v>0.39500000000000002</v>
      </c>
      <c r="W3942">
        <v>0</v>
      </c>
      <c r="X3942" t="s">
        <v>188</v>
      </c>
      <c r="Y3942" t="s">
        <v>89</v>
      </c>
      <c r="Z3942" t="s">
        <v>198</v>
      </c>
    </row>
    <row r="3943" spans="1:26" x14ac:dyDescent="0.25">
      <c r="A3943" s="147">
        <v>1816</v>
      </c>
      <c r="B3943" s="25">
        <v>42940</v>
      </c>
      <c r="C3943" t="s">
        <v>337</v>
      </c>
      <c r="D3943">
        <v>60</v>
      </c>
      <c r="E3943">
        <v>48</v>
      </c>
      <c r="F3943" t="s">
        <v>291</v>
      </c>
      <c r="G3943">
        <v>521333</v>
      </c>
      <c r="H3943">
        <v>13160</v>
      </c>
      <c r="I3943">
        <v>16.5</v>
      </c>
      <c r="J3943">
        <v>110</v>
      </c>
      <c r="K3943">
        <v>110</v>
      </c>
      <c r="L3943">
        <v>13.9</v>
      </c>
      <c r="M3943">
        <v>0.97317744154057773</v>
      </c>
      <c r="N3943">
        <v>1.7841</v>
      </c>
      <c r="O3943">
        <v>2.2530999999999999</v>
      </c>
      <c r="P3943">
        <v>1.4019999999999999</v>
      </c>
      <c r="Q3943">
        <v>1.7869999999999999</v>
      </c>
      <c r="R3943">
        <v>5.2575000000000003</v>
      </c>
      <c r="S3943">
        <v>0.41299999999999998</v>
      </c>
      <c r="T3943">
        <v>0.41699999999999998</v>
      </c>
      <c r="U3943">
        <v>0.40400000000000003</v>
      </c>
      <c r="V3943">
        <v>0.40400000000000003</v>
      </c>
      <c r="W3943">
        <v>0</v>
      </c>
      <c r="X3943" t="s">
        <v>188</v>
      </c>
      <c r="Y3943" t="s">
        <v>89</v>
      </c>
      <c r="Z3943" t="s">
        <v>198</v>
      </c>
    </row>
    <row r="3944" spans="1:26" x14ac:dyDescent="0.25">
      <c r="A3944" s="147">
        <v>1815</v>
      </c>
      <c r="B3944" s="25">
        <v>42940</v>
      </c>
      <c r="C3944" t="s">
        <v>428</v>
      </c>
      <c r="D3944">
        <v>67</v>
      </c>
      <c r="E3944">
        <v>45</v>
      </c>
      <c r="F3944" t="s">
        <v>291</v>
      </c>
      <c r="G3944">
        <v>521333</v>
      </c>
      <c r="H3944">
        <v>13160</v>
      </c>
      <c r="I3944">
        <v>16.8</v>
      </c>
      <c r="J3944">
        <v>115</v>
      </c>
      <c r="K3944">
        <v>115</v>
      </c>
      <c r="L3944">
        <v>13.9</v>
      </c>
      <c r="M3944">
        <v>0.97317744154057773</v>
      </c>
      <c r="N3944">
        <v>2.1404999999999998</v>
      </c>
      <c r="O3944">
        <v>1.873</v>
      </c>
      <c r="P3944">
        <v>1.6339999999999999</v>
      </c>
      <c r="Q3944">
        <v>1.4419999999999999</v>
      </c>
      <c r="R3944">
        <v>5.2575000000000003</v>
      </c>
      <c r="S3944">
        <v>0.40100000000000002</v>
      </c>
      <c r="T3944">
        <v>0.40500000000000003</v>
      </c>
      <c r="U3944">
        <v>0.39200000000000002</v>
      </c>
      <c r="V3944">
        <v>0.39200000000000002</v>
      </c>
      <c r="W3944">
        <v>0</v>
      </c>
      <c r="X3944" t="s">
        <v>188</v>
      </c>
      <c r="Y3944" t="s">
        <v>89</v>
      </c>
      <c r="Z3944" t="s">
        <v>198</v>
      </c>
    </row>
    <row r="3945" spans="1:26" x14ac:dyDescent="0.25">
      <c r="A3945" s="147">
        <v>1814</v>
      </c>
      <c r="B3945" s="25">
        <v>42940</v>
      </c>
      <c r="C3945" t="s">
        <v>427</v>
      </c>
      <c r="D3945">
        <v>67</v>
      </c>
      <c r="E3945">
        <v>45</v>
      </c>
      <c r="F3945" t="s">
        <v>291</v>
      </c>
      <c r="G3945">
        <v>521333</v>
      </c>
      <c r="H3945">
        <v>13160</v>
      </c>
      <c r="I3945">
        <v>16.5</v>
      </c>
      <c r="J3945">
        <v>113</v>
      </c>
      <c r="K3945">
        <v>113</v>
      </c>
      <c r="L3945">
        <v>13.8</v>
      </c>
      <c r="M3945">
        <v>0.97384721266345486</v>
      </c>
      <c r="N3945">
        <v>1.7907999999999999</v>
      </c>
      <c r="O3945">
        <v>2.141</v>
      </c>
      <c r="P3945">
        <v>1.5860000000000001</v>
      </c>
      <c r="Q3945">
        <v>1.877</v>
      </c>
      <c r="R3945">
        <v>5.2575000000000003</v>
      </c>
      <c r="S3945">
        <v>0.46600000000000003</v>
      </c>
      <c r="T3945">
        <v>0.46100000000000002</v>
      </c>
      <c r="U3945">
        <v>0.45100000000000001</v>
      </c>
      <c r="V3945">
        <v>0.45100000000000001</v>
      </c>
      <c r="W3945">
        <v>0</v>
      </c>
      <c r="X3945" t="s">
        <v>188</v>
      </c>
      <c r="Y3945" t="s">
        <v>89</v>
      </c>
      <c r="Z3945" t="s">
        <v>198</v>
      </c>
    </row>
    <row r="3946" spans="1:26" x14ac:dyDescent="0.25">
      <c r="A3946" s="147">
        <v>1813</v>
      </c>
      <c r="B3946" s="25">
        <v>42940</v>
      </c>
      <c r="C3946" t="s">
        <v>331</v>
      </c>
      <c r="D3946">
        <v>60</v>
      </c>
      <c r="E3946">
        <v>60</v>
      </c>
      <c r="F3946" t="s">
        <v>187</v>
      </c>
      <c r="G3946">
        <v>916148</v>
      </c>
      <c r="H3946">
        <v>13160</v>
      </c>
      <c r="I3946">
        <v>36.200000000000003</v>
      </c>
      <c r="J3946">
        <v>78</v>
      </c>
      <c r="K3946">
        <v>78</v>
      </c>
      <c r="L3946">
        <v>34.6</v>
      </c>
      <c r="M3946">
        <v>0.85189644792293806</v>
      </c>
      <c r="N3946">
        <v>4.2988</v>
      </c>
      <c r="O3946">
        <v>4.9604999999999997</v>
      </c>
      <c r="P3946">
        <v>0.17</v>
      </c>
      <c r="Q3946">
        <v>0.20399999999999999</v>
      </c>
      <c r="R3946">
        <v>5.2575000000000003</v>
      </c>
      <c r="S3946">
        <v>2.1000000000000001E-2</v>
      </c>
      <c r="T3946">
        <v>2.1999999999999999E-2</v>
      </c>
      <c r="U3946">
        <v>1.7999999999999999E-2</v>
      </c>
      <c r="V3946">
        <v>1.7999999999999999E-2</v>
      </c>
      <c r="W3946">
        <v>0</v>
      </c>
      <c r="X3946" t="s">
        <v>188</v>
      </c>
      <c r="Y3946" t="s">
        <v>89</v>
      </c>
      <c r="Z3946" t="s">
        <v>207</v>
      </c>
    </row>
    <row r="3947" spans="1:26" x14ac:dyDescent="0.25">
      <c r="A3947" s="147">
        <v>1812</v>
      </c>
      <c r="B3947" s="25">
        <v>42940</v>
      </c>
      <c r="C3947" t="s">
        <v>215</v>
      </c>
      <c r="D3947">
        <v>60</v>
      </c>
      <c r="E3947">
        <v>60</v>
      </c>
      <c r="F3947" t="s">
        <v>187</v>
      </c>
      <c r="G3947">
        <v>916148</v>
      </c>
      <c r="H3947">
        <v>13160</v>
      </c>
      <c r="I3947">
        <v>36.200000000000003</v>
      </c>
      <c r="J3947">
        <v>78</v>
      </c>
      <c r="K3947">
        <v>78</v>
      </c>
      <c r="L3947">
        <v>34.6</v>
      </c>
      <c r="M3947">
        <v>0.85189644792293806</v>
      </c>
      <c r="N3947">
        <v>4.6009000000000002</v>
      </c>
      <c r="O3947">
        <v>4.7686999999999999</v>
      </c>
      <c r="P3947">
        <v>0.23599999999999999</v>
      </c>
      <c r="Q3947">
        <v>0.28899999999999998</v>
      </c>
      <c r="R3947">
        <v>5.2575000000000003</v>
      </c>
      <c r="S3947">
        <v>2.7E-2</v>
      </c>
      <c r="T3947">
        <v>3.2000000000000001E-2</v>
      </c>
      <c r="U3947">
        <v>2.5000000000000001E-2</v>
      </c>
      <c r="V3947">
        <v>2.5000000000000001E-2</v>
      </c>
      <c r="W3947">
        <v>0</v>
      </c>
      <c r="X3947" t="s">
        <v>188</v>
      </c>
      <c r="Y3947" t="s">
        <v>89</v>
      </c>
      <c r="Z3947" t="s">
        <v>207</v>
      </c>
    </row>
    <row r="3948" spans="1:26" x14ac:dyDescent="0.25">
      <c r="A3948" s="147">
        <v>1811</v>
      </c>
      <c r="B3948" s="25">
        <v>42940</v>
      </c>
      <c r="C3948" t="s">
        <v>364</v>
      </c>
      <c r="D3948">
        <v>60</v>
      </c>
      <c r="E3948">
        <v>60</v>
      </c>
      <c r="F3948" t="s">
        <v>187</v>
      </c>
      <c r="G3948">
        <v>916148</v>
      </c>
      <c r="H3948">
        <v>13160</v>
      </c>
      <c r="I3948">
        <v>35.700000000000003</v>
      </c>
      <c r="J3948">
        <v>79</v>
      </c>
      <c r="K3948">
        <v>79</v>
      </c>
      <c r="L3948">
        <v>34</v>
      </c>
      <c r="M3948">
        <v>0.85498489425981872</v>
      </c>
      <c r="N3948">
        <v>4.2539999999999996</v>
      </c>
      <c r="O3948">
        <v>4.7831000000000001</v>
      </c>
      <c r="P3948">
        <v>0.217</v>
      </c>
      <c r="Q3948">
        <v>0.223</v>
      </c>
      <c r="R3948">
        <v>5.2575000000000003</v>
      </c>
      <c r="S3948">
        <v>2.7E-2</v>
      </c>
      <c r="T3948">
        <v>2.5000000000000001E-2</v>
      </c>
      <c r="U3948">
        <v>2.1999999999999999E-2</v>
      </c>
      <c r="V3948">
        <v>2.1999999999999999E-2</v>
      </c>
      <c r="W3948">
        <v>0</v>
      </c>
      <c r="X3948" t="s">
        <v>188</v>
      </c>
      <c r="Y3948" t="s">
        <v>89</v>
      </c>
      <c r="Z3948" t="s">
        <v>207</v>
      </c>
    </row>
    <row r="3949" spans="1:26" x14ac:dyDescent="0.25">
      <c r="A3949" s="147">
        <v>1810</v>
      </c>
      <c r="B3949" s="25">
        <v>42940</v>
      </c>
      <c r="C3949" t="s">
        <v>266</v>
      </c>
      <c r="D3949">
        <v>58</v>
      </c>
      <c r="E3949">
        <v>60</v>
      </c>
      <c r="F3949" t="s">
        <v>187</v>
      </c>
      <c r="G3949">
        <v>916148</v>
      </c>
      <c r="H3949">
        <v>13160</v>
      </c>
      <c r="I3949">
        <v>35.9</v>
      </c>
      <c r="J3949">
        <v>74</v>
      </c>
      <c r="K3949">
        <v>74</v>
      </c>
      <c r="L3949">
        <v>34.6</v>
      </c>
      <c r="M3949">
        <v>0.85189644792293806</v>
      </c>
      <c r="N3949">
        <v>4.9824999999999999</v>
      </c>
      <c r="O3949">
        <v>4.7704000000000004</v>
      </c>
      <c r="P3949">
        <v>0.19600000000000001</v>
      </c>
      <c r="Q3949">
        <v>0.20499999999999999</v>
      </c>
      <c r="R3949">
        <v>5.2575000000000003</v>
      </c>
      <c r="S3949">
        <v>2.1000000000000001E-2</v>
      </c>
      <c r="T3949">
        <v>2.3E-2</v>
      </c>
      <c r="U3949">
        <v>1.9E-2</v>
      </c>
      <c r="V3949">
        <v>1.9E-2</v>
      </c>
      <c r="W3949">
        <v>0</v>
      </c>
      <c r="X3949" t="s">
        <v>188</v>
      </c>
      <c r="Y3949" t="s">
        <v>89</v>
      </c>
      <c r="Z3949" t="s">
        <v>207</v>
      </c>
    </row>
    <row r="3950" spans="1:26" x14ac:dyDescent="0.25">
      <c r="A3950" s="147">
        <v>1809</v>
      </c>
      <c r="B3950" s="25">
        <v>42940</v>
      </c>
      <c r="C3950" t="s">
        <v>256</v>
      </c>
      <c r="D3950">
        <v>58</v>
      </c>
      <c r="E3950">
        <v>60</v>
      </c>
      <c r="F3950" t="s">
        <v>193</v>
      </c>
      <c r="G3950">
        <v>625212</v>
      </c>
      <c r="H3950">
        <v>13160</v>
      </c>
      <c r="I3950">
        <v>22.9</v>
      </c>
      <c r="J3950">
        <v>89</v>
      </c>
      <c r="K3950">
        <v>89</v>
      </c>
      <c r="L3950">
        <v>20.8</v>
      </c>
      <c r="M3950">
        <v>0.92908732764281021</v>
      </c>
      <c r="N3950">
        <v>4.7458</v>
      </c>
      <c r="O3950">
        <v>4.9630000000000001</v>
      </c>
      <c r="P3950">
        <v>0.45700000000000002</v>
      </c>
      <c r="Q3950">
        <v>0.51500000000000001</v>
      </c>
      <c r="R3950">
        <v>5.2575000000000003</v>
      </c>
      <c r="S3950">
        <v>5.0999999999999997E-2</v>
      </c>
      <c r="T3950">
        <v>5.5E-2</v>
      </c>
      <c r="U3950">
        <v>4.9000000000000002E-2</v>
      </c>
      <c r="V3950">
        <v>4.9000000000000002E-2</v>
      </c>
      <c r="W3950">
        <v>0</v>
      </c>
      <c r="X3950" t="s">
        <v>188</v>
      </c>
      <c r="Y3950" t="s">
        <v>89</v>
      </c>
      <c r="Z3950" t="s">
        <v>207</v>
      </c>
    </row>
    <row r="3951" spans="1:26" x14ac:dyDescent="0.25">
      <c r="A3951" s="147">
        <v>1808</v>
      </c>
      <c r="B3951" s="25">
        <v>42940</v>
      </c>
      <c r="C3951" t="s">
        <v>229</v>
      </c>
      <c r="D3951">
        <v>58</v>
      </c>
      <c r="E3951">
        <v>60</v>
      </c>
      <c r="F3951" t="s">
        <v>193</v>
      </c>
      <c r="G3951">
        <v>625212</v>
      </c>
      <c r="H3951">
        <v>13160</v>
      </c>
      <c r="I3951">
        <v>22</v>
      </c>
      <c r="J3951">
        <v>85</v>
      </c>
      <c r="K3951">
        <v>85</v>
      </c>
      <c r="L3951">
        <v>20.2</v>
      </c>
      <c r="M3951">
        <v>0.93276203032300598</v>
      </c>
      <c r="N3951">
        <v>4.6302000000000003</v>
      </c>
      <c r="O3951">
        <v>4.8810000000000002</v>
      </c>
      <c r="P3951">
        <v>0.48899999999999999</v>
      </c>
      <c r="Q3951">
        <v>0.52300000000000002</v>
      </c>
      <c r="R3951">
        <v>5.2575000000000003</v>
      </c>
      <c r="S3951">
        <v>5.6000000000000001E-2</v>
      </c>
      <c r="T3951">
        <v>5.6000000000000001E-2</v>
      </c>
      <c r="U3951">
        <v>5.1999999999999998E-2</v>
      </c>
      <c r="V3951">
        <v>5.1999999999999998E-2</v>
      </c>
      <c r="W3951">
        <v>0</v>
      </c>
      <c r="X3951" t="s">
        <v>188</v>
      </c>
      <c r="Y3951" t="s">
        <v>89</v>
      </c>
      <c r="Z3951" t="s">
        <v>207</v>
      </c>
    </row>
    <row r="3952" spans="1:26" x14ac:dyDescent="0.25">
      <c r="A3952" s="147">
        <v>1807</v>
      </c>
      <c r="B3952" s="25">
        <v>42940</v>
      </c>
      <c r="C3952" t="s">
        <v>270</v>
      </c>
      <c r="D3952">
        <v>58</v>
      </c>
      <c r="E3952">
        <v>60</v>
      </c>
      <c r="F3952" t="s">
        <v>193</v>
      </c>
      <c r="G3952">
        <v>625212</v>
      </c>
      <c r="H3952">
        <v>13160</v>
      </c>
      <c r="I3952">
        <v>22.5</v>
      </c>
      <c r="J3952">
        <v>86</v>
      </c>
      <c r="K3952">
        <v>86</v>
      </c>
      <c r="L3952">
        <v>20.6</v>
      </c>
      <c r="M3952">
        <v>0.93030900723208421</v>
      </c>
      <c r="N3952">
        <v>4.093</v>
      </c>
      <c r="O3952">
        <v>4.9821999999999997</v>
      </c>
      <c r="P3952">
        <v>0.59299999999999997</v>
      </c>
      <c r="Q3952">
        <v>0.68700000000000006</v>
      </c>
      <c r="R3952">
        <v>5.2575000000000003</v>
      </c>
      <c r="S3952">
        <v>7.5999999999999998E-2</v>
      </c>
      <c r="T3952">
        <v>7.1999999999999995E-2</v>
      </c>
      <c r="U3952">
        <v>6.9000000000000006E-2</v>
      </c>
      <c r="V3952">
        <v>6.9000000000000006E-2</v>
      </c>
      <c r="W3952">
        <v>0</v>
      </c>
      <c r="X3952" t="s">
        <v>188</v>
      </c>
      <c r="Y3952" t="s">
        <v>89</v>
      </c>
      <c r="Z3952" t="s">
        <v>207</v>
      </c>
    </row>
    <row r="3953" spans="1:26" x14ac:dyDescent="0.25">
      <c r="A3953" s="147">
        <v>1806</v>
      </c>
      <c r="B3953" s="25">
        <v>42940</v>
      </c>
      <c r="C3953" t="s">
        <v>426</v>
      </c>
      <c r="D3953">
        <v>49</v>
      </c>
      <c r="E3953">
        <v>67</v>
      </c>
      <c r="F3953" t="s">
        <v>193</v>
      </c>
      <c r="G3953">
        <v>625212</v>
      </c>
      <c r="H3953">
        <v>13160</v>
      </c>
      <c r="I3953">
        <v>21.7</v>
      </c>
      <c r="J3953">
        <v>84</v>
      </c>
      <c r="K3953">
        <v>84</v>
      </c>
      <c r="L3953">
        <v>20</v>
      </c>
      <c r="M3953">
        <v>0.93399339933993397</v>
      </c>
      <c r="N3953">
        <v>4.5800999999999998</v>
      </c>
      <c r="O3953">
        <v>4.6792999999999996</v>
      </c>
      <c r="P3953">
        <v>0.58799999999999997</v>
      </c>
      <c r="Q3953">
        <v>0.56899999999999995</v>
      </c>
      <c r="R3953">
        <v>5.2575000000000003</v>
      </c>
      <c r="S3953">
        <v>6.7000000000000004E-2</v>
      </c>
      <c r="T3953">
        <v>6.4000000000000001E-2</v>
      </c>
      <c r="U3953">
        <v>6.0999999999999999E-2</v>
      </c>
      <c r="V3953">
        <v>6.0999999999999999E-2</v>
      </c>
      <c r="W3953">
        <v>0</v>
      </c>
      <c r="X3953" t="s">
        <v>188</v>
      </c>
      <c r="Y3953" t="s">
        <v>89</v>
      </c>
      <c r="Z3953" t="s">
        <v>207</v>
      </c>
    </row>
    <row r="3954" spans="1:26" x14ac:dyDescent="0.25">
      <c r="A3954" s="147">
        <v>1805</v>
      </c>
      <c r="B3954" s="25">
        <v>42940</v>
      </c>
      <c r="C3954" t="s">
        <v>425</v>
      </c>
      <c r="D3954">
        <v>48</v>
      </c>
      <c r="E3954">
        <v>67</v>
      </c>
      <c r="F3954" t="s">
        <v>291</v>
      </c>
      <c r="G3954">
        <v>521333</v>
      </c>
      <c r="H3954">
        <v>13160</v>
      </c>
      <c r="I3954">
        <v>16.7</v>
      </c>
      <c r="J3954">
        <v>115</v>
      </c>
      <c r="K3954">
        <v>115</v>
      </c>
      <c r="L3954">
        <v>13.8</v>
      </c>
      <c r="M3954">
        <v>0.97384721266345486</v>
      </c>
      <c r="N3954">
        <v>2.1147999999999998</v>
      </c>
      <c r="O3954">
        <v>1.7602</v>
      </c>
      <c r="P3954">
        <v>1.617</v>
      </c>
      <c r="Q3954">
        <v>1.411</v>
      </c>
      <c r="R3954">
        <v>5.2575000000000003</v>
      </c>
      <c r="S3954">
        <v>0.40200000000000002</v>
      </c>
      <c r="T3954">
        <v>0.42099999999999999</v>
      </c>
      <c r="U3954">
        <v>0.40100000000000002</v>
      </c>
      <c r="V3954">
        <v>0.40100000000000002</v>
      </c>
      <c r="W3954">
        <v>0</v>
      </c>
      <c r="X3954" t="s">
        <v>188</v>
      </c>
      <c r="Y3954" t="s">
        <v>89</v>
      </c>
      <c r="Z3954" t="s">
        <v>198</v>
      </c>
    </row>
    <row r="3955" spans="1:26" x14ac:dyDescent="0.25">
      <c r="A3955" s="147">
        <v>1804</v>
      </c>
      <c r="B3955" s="25">
        <v>42940</v>
      </c>
      <c r="C3955" t="s">
        <v>285</v>
      </c>
      <c r="D3955">
        <v>56</v>
      </c>
      <c r="E3955">
        <v>60</v>
      </c>
      <c r="F3955" t="s">
        <v>291</v>
      </c>
      <c r="G3955">
        <v>521333</v>
      </c>
      <c r="H3955">
        <v>13160</v>
      </c>
      <c r="I3955">
        <v>16.5</v>
      </c>
      <c r="J3955">
        <v>114</v>
      </c>
      <c r="K3955">
        <v>114</v>
      </c>
      <c r="L3955">
        <v>13.7</v>
      </c>
      <c r="M3955">
        <v>0.97451790633608826</v>
      </c>
      <c r="N3955">
        <v>2.1147</v>
      </c>
      <c r="O3955">
        <v>1.9863</v>
      </c>
      <c r="P3955">
        <v>1.901</v>
      </c>
      <c r="Q3955">
        <v>1.839</v>
      </c>
      <c r="R3955">
        <v>5.2575000000000003</v>
      </c>
      <c r="S3955">
        <v>0.47299999999999998</v>
      </c>
      <c r="T3955">
        <v>0.48699999999999999</v>
      </c>
      <c r="U3955">
        <v>0.46800000000000003</v>
      </c>
      <c r="V3955">
        <v>0.46800000000000003</v>
      </c>
      <c r="W3955">
        <v>0</v>
      </c>
      <c r="X3955" t="s">
        <v>188</v>
      </c>
      <c r="Y3955" t="s">
        <v>89</v>
      </c>
      <c r="Z3955" t="s">
        <v>198</v>
      </c>
    </row>
    <row r="3956" spans="1:26" x14ac:dyDescent="0.25">
      <c r="A3956" s="147">
        <v>1803</v>
      </c>
      <c r="B3956" s="25">
        <v>42940</v>
      </c>
      <c r="C3956" t="s">
        <v>424</v>
      </c>
      <c r="D3956">
        <v>59</v>
      </c>
      <c r="E3956">
        <v>68</v>
      </c>
      <c r="F3956" t="s">
        <v>291</v>
      </c>
      <c r="G3956">
        <v>521333</v>
      </c>
      <c r="H3956">
        <v>13160</v>
      </c>
      <c r="I3956">
        <v>16.5</v>
      </c>
      <c r="J3956">
        <v>115</v>
      </c>
      <c r="K3956">
        <v>115</v>
      </c>
      <c r="L3956">
        <v>13.7</v>
      </c>
      <c r="M3956">
        <v>0.97451790633608826</v>
      </c>
      <c r="N3956">
        <v>1.7972999999999999</v>
      </c>
      <c r="O3956">
        <v>1.8144</v>
      </c>
      <c r="P3956">
        <v>1.671</v>
      </c>
      <c r="Q3956">
        <v>1.7050000000000001</v>
      </c>
      <c r="R3956">
        <v>5.2575000000000003</v>
      </c>
      <c r="S3956">
        <v>0.48899999999999999</v>
      </c>
      <c r="T3956">
        <v>0.49399999999999999</v>
      </c>
      <c r="U3956">
        <v>0.47899999999999998</v>
      </c>
      <c r="V3956">
        <v>0.47899999999999998</v>
      </c>
      <c r="W3956">
        <v>0</v>
      </c>
      <c r="X3956" t="s">
        <v>188</v>
      </c>
      <c r="Y3956" t="s">
        <v>89</v>
      </c>
      <c r="Z3956" t="s">
        <v>198</v>
      </c>
    </row>
    <row r="3957" spans="1:26" x14ac:dyDescent="0.25">
      <c r="A3957" s="147">
        <v>1802</v>
      </c>
      <c r="B3957" s="25">
        <v>42939</v>
      </c>
      <c r="C3957" t="s">
        <v>403</v>
      </c>
      <c r="D3957">
        <v>68</v>
      </c>
      <c r="E3957">
        <v>45</v>
      </c>
      <c r="F3957" t="s">
        <v>291</v>
      </c>
      <c r="G3957">
        <v>521333</v>
      </c>
      <c r="H3957">
        <v>13160</v>
      </c>
      <c r="I3957">
        <v>17</v>
      </c>
      <c r="J3957">
        <v>115</v>
      </c>
      <c r="K3957">
        <v>115</v>
      </c>
      <c r="L3957">
        <v>14.1</v>
      </c>
      <c r="M3957">
        <v>0.97184065934065933</v>
      </c>
      <c r="N3957">
        <v>2.0019999999999998</v>
      </c>
      <c r="O3957">
        <v>1.7988999999999999</v>
      </c>
      <c r="P3957">
        <v>1.587</v>
      </c>
      <c r="Q3957">
        <v>1.4219999999999999</v>
      </c>
      <c r="R3957">
        <v>5.2668999999999997</v>
      </c>
      <c r="S3957">
        <v>0.41799999999999998</v>
      </c>
      <c r="T3957">
        <v>0.41599999999999998</v>
      </c>
      <c r="U3957">
        <v>0.40500000000000003</v>
      </c>
      <c r="V3957">
        <v>0.40500000000000003</v>
      </c>
      <c r="W3957">
        <v>0</v>
      </c>
      <c r="X3957" t="s">
        <v>188</v>
      </c>
      <c r="Y3957" t="s">
        <v>89</v>
      </c>
      <c r="Z3957" t="s">
        <v>198</v>
      </c>
    </row>
    <row r="3958" spans="1:26" x14ac:dyDescent="0.25">
      <c r="A3958" s="147">
        <v>1801</v>
      </c>
      <c r="B3958" s="25">
        <v>42939</v>
      </c>
      <c r="C3958" t="s">
        <v>423</v>
      </c>
      <c r="D3958">
        <v>63</v>
      </c>
      <c r="E3958">
        <v>52</v>
      </c>
      <c r="F3958" t="s">
        <v>291</v>
      </c>
      <c r="G3958">
        <v>521333</v>
      </c>
      <c r="H3958">
        <v>13160</v>
      </c>
      <c r="I3958">
        <v>16.8</v>
      </c>
      <c r="J3958">
        <v>115</v>
      </c>
      <c r="K3958">
        <v>115</v>
      </c>
      <c r="L3958">
        <v>13.9</v>
      </c>
      <c r="M3958">
        <v>0.97317744154057773</v>
      </c>
      <c r="N3958">
        <v>1.6939</v>
      </c>
      <c r="O3958">
        <v>1.7786999999999999</v>
      </c>
      <c r="P3958">
        <v>1.1930000000000001</v>
      </c>
      <c r="Q3958">
        <v>1.2390000000000001</v>
      </c>
      <c r="R3958">
        <v>5.2668999999999997</v>
      </c>
      <c r="S3958">
        <v>0.371</v>
      </c>
      <c r="T3958">
        <v>0.36699999999999999</v>
      </c>
      <c r="U3958">
        <v>0.35899999999999999</v>
      </c>
      <c r="V3958">
        <v>0.35899999999999999</v>
      </c>
      <c r="W3958">
        <v>0</v>
      </c>
      <c r="X3958">
        <v>0</v>
      </c>
      <c r="Y3958" t="s">
        <v>89</v>
      </c>
      <c r="Z3958" t="s">
        <v>198</v>
      </c>
    </row>
    <row r="3959" spans="1:26" x14ac:dyDescent="0.25">
      <c r="A3959" s="147">
        <v>1800</v>
      </c>
      <c r="B3959" s="25">
        <v>42939</v>
      </c>
      <c r="C3959" t="s">
        <v>346</v>
      </c>
      <c r="D3959">
        <v>63</v>
      </c>
      <c r="E3959">
        <v>52</v>
      </c>
      <c r="F3959" t="s">
        <v>291</v>
      </c>
      <c r="G3959">
        <v>521333</v>
      </c>
      <c r="H3959">
        <v>13160</v>
      </c>
      <c r="I3959">
        <v>16.8</v>
      </c>
      <c r="J3959">
        <v>115</v>
      </c>
      <c r="K3959">
        <v>115</v>
      </c>
      <c r="L3959">
        <v>13.9</v>
      </c>
      <c r="M3959">
        <v>0.97317744154057773</v>
      </c>
      <c r="N3959">
        <v>2.1701000000000001</v>
      </c>
      <c r="O3959">
        <v>1.8523000000000001</v>
      </c>
      <c r="P3959">
        <v>1.569</v>
      </c>
      <c r="Q3959">
        <v>1.4079999999999999</v>
      </c>
      <c r="R3959">
        <v>5.2668999999999997</v>
      </c>
      <c r="S3959">
        <v>0.38100000000000001</v>
      </c>
      <c r="T3959">
        <v>0.4</v>
      </c>
      <c r="U3959">
        <v>0.38</v>
      </c>
      <c r="V3959">
        <v>0.38</v>
      </c>
      <c r="W3959">
        <v>0</v>
      </c>
      <c r="X3959" t="s">
        <v>188</v>
      </c>
      <c r="Y3959" t="s">
        <v>89</v>
      </c>
      <c r="Z3959" t="s">
        <v>198</v>
      </c>
    </row>
    <row r="3960" spans="1:26" x14ac:dyDescent="0.25">
      <c r="A3960" s="147">
        <v>1799</v>
      </c>
      <c r="B3960" s="25">
        <v>42939</v>
      </c>
      <c r="C3960" t="s">
        <v>422</v>
      </c>
      <c r="D3960">
        <v>63</v>
      </c>
      <c r="E3960">
        <v>52</v>
      </c>
      <c r="F3960" t="s">
        <v>291</v>
      </c>
      <c r="G3960">
        <v>521333</v>
      </c>
      <c r="H3960">
        <v>13160</v>
      </c>
      <c r="I3960">
        <v>16.600000000000001</v>
      </c>
      <c r="J3960">
        <v>112</v>
      </c>
      <c r="K3960">
        <v>112</v>
      </c>
      <c r="L3960">
        <v>13.9</v>
      </c>
      <c r="M3960">
        <v>0.97317744154057773</v>
      </c>
      <c r="N3960">
        <v>1.9623999999999999</v>
      </c>
      <c r="O3960">
        <v>2.0510999999999999</v>
      </c>
      <c r="P3960">
        <v>1.63</v>
      </c>
      <c r="Q3960">
        <v>1.6890000000000001</v>
      </c>
      <c r="R3960">
        <v>5.2668999999999997</v>
      </c>
      <c r="S3960">
        <v>0.437</v>
      </c>
      <c r="T3960">
        <v>0.434</v>
      </c>
      <c r="U3960">
        <v>0.42399999999999999</v>
      </c>
      <c r="V3960">
        <v>0.42399999999999999</v>
      </c>
      <c r="W3960">
        <v>0</v>
      </c>
      <c r="X3960" t="s">
        <v>188</v>
      </c>
      <c r="Y3960" t="s">
        <v>89</v>
      </c>
      <c r="Z3960" t="s">
        <v>198</v>
      </c>
    </row>
    <row r="3961" spans="1:26" x14ac:dyDescent="0.25">
      <c r="A3961" s="147">
        <v>1798</v>
      </c>
      <c r="B3961" s="25">
        <v>42939</v>
      </c>
      <c r="C3961" t="s">
        <v>421</v>
      </c>
      <c r="D3961">
        <v>60</v>
      </c>
      <c r="E3961">
        <v>52</v>
      </c>
      <c r="F3961" t="s">
        <v>291</v>
      </c>
      <c r="G3961">
        <v>521333</v>
      </c>
      <c r="H3961">
        <v>13160</v>
      </c>
      <c r="I3961">
        <v>16.8</v>
      </c>
      <c r="J3961">
        <v>115</v>
      </c>
      <c r="K3961">
        <v>115</v>
      </c>
      <c r="L3961">
        <v>13.9</v>
      </c>
      <c r="M3961">
        <v>0.97317744154057773</v>
      </c>
      <c r="N3961">
        <v>1.8740000000000001</v>
      </c>
      <c r="O3961">
        <v>2.2014</v>
      </c>
      <c r="P3961">
        <v>1.589</v>
      </c>
      <c r="Q3961">
        <v>1.7050000000000001</v>
      </c>
      <c r="R3961">
        <v>5.2668999999999997</v>
      </c>
      <c r="S3961">
        <v>0.44700000000000001</v>
      </c>
      <c r="T3961">
        <v>0.40799999999999997</v>
      </c>
      <c r="U3961">
        <v>0.41599999999999998</v>
      </c>
      <c r="V3961">
        <v>0.41599999999999998</v>
      </c>
      <c r="W3961">
        <v>0</v>
      </c>
      <c r="X3961" t="s">
        <v>188</v>
      </c>
      <c r="Y3961" t="s">
        <v>89</v>
      </c>
      <c r="Z3961" t="s">
        <v>198</v>
      </c>
    </row>
    <row r="3962" spans="1:26" x14ac:dyDescent="0.25">
      <c r="A3962" s="147">
        <v>1797</v>
      </c>
      <c r="B3962" s="25">
        <v>42939</v>
      </c>
      <c r="C3962" t="s">
        <v>420</v>
      </c>
      <c r="D3962">
        <v>60</v>
      </c>
      <c r="E3962">
        <v>52</v>
      </c>
      <c r="F3962" t="s">
        <v>187</v>
      </c>
      <c r="G3962">
        <v>916148</v>
      </c>
      <c r="H3962">
        <v>13160</v>
      </c>
      <c r="I3962">
        <v>36.299999999999997</v>
      </c>
      <c r="J3962">
        <v>78</v>
      </c>
      <c r="K3962">
        <v>78</v>
      </c>
      <c r="L3962">
        <v>34.700000000000003</v>
      </c>
      <c r="M3962">
        <v>0.85138387484957889</v>
      </c>
      <c r="N3962">
        <v>4.9896000000000003</v>
      </c>
      <c r="O3962">
        <v>4.1182999999999996</v>
      </c>
      <c r="P3962">
        <v>0.23699999999999999</v>
      </c>
      <c r="Q3962">
        <v>0.188</v>
      </c>
      <c r="R3962">
        <v>5.2668999999999997</v>
      </c>
      <c r="S3962">
        <v>2.5000000000000001E-2</v>
      </c>
      <c r="T3962">
        <v>2.4E-2</v>
      </c>
      <c r="U3962">
        <v>2.1000000000000001E-2</v>
      </c>
      <c r="V3962">
        <v>2.1000000000000001E-2</v>
      </c>
      <c r="W3962">
        <v>0</v>
      </c>
      <c r="X3962" t="s">
        <v>188</v>
      </c>
      <c r="Y3962" t="s">
        <v>89</v>
      </c>
      <c r="Z3962" t="s">
        <v>207</v>
      </c>
    </row>
    <row r="3963" spans="1:26" x14ac:dyDescent="0.25">
      <c r="A3963" s="147">
        <v>1796</v>
      </c>
      <c r="B3963" s="25">
        <v>42939</v>
      </c>
      <c r="C3963" t="s">
        <v>419</v>
      </c>
      <c r="D3963">
        <v>63</v>
      </c>
      <c r="E3963">
        <v>52</v>
      </c>
      <c r="F3963" t="s">
        <v>291</v>
      </c>
      <c r="G3963">
        <v>521333</v>
      </c>
      <c r="H3963">
        <v>13160</v>
      </c>
      <c r="I3963">
        <v>16.600000000000001</v>
      </c>
      <c r="J3963">
        <v>114</v>
      </c>
      <c r="K3963">
        <v>114</v>
      </c>
      <c r="L3963">
        <v>13.8</v>
      </c>
      <c r="M3963">
        <v>0.97384721266345486</v>
      </c>
      <c r="N3963">
        <v>1.802</v>
      </c>
      <c r="O3963">
        <v>2.0146999999999999</v>
      </c>
      <c r="P3963">
        <v>1.381</v>
      </c>
      <c r="Q3963">
        <v>1.4590000000000001</v>
      </c>
      <c r="R3963">
        <v>5.2668999999999997</v>
      </c>
      <c r="S3963">
        <v>0.40400000000000003</v>
      </c>
      <c r="T3963">
        <v>0.38100000000000001</v>
      </c>
      <c r="U3963">
        <v>0.38200000000000001</v>
      </c>
      <c r="V3963">
        <v>0.38200000000000001</v>
      </c>
      <c r="W3963">
        <v>0</v>
      </c>
      <c r="X3963" t="s">
        <v>188</v>
      </c>
      <c r="Y3963" t="s">
        <v>89</v>
      </c>
      <c r="Z3963" t="s">
        <v>198</v>
      </c>
    </row>
    <row r="3964" spans="1:26" x14ac:dyDescent="0.25">
      <c r="A3964" s="147">
        <v>1795</v>
      </c>
      <c r="B3964" s="25">
        <v>42939</v>
      </c>
      <c r="C3964" t="s">
        <v>418</v>
      </c>
      <c r="D3964">
        <v>63</v>
      </c>
      <c r="E3964">
        <v>52</v>
      </c>
      <c r="F3964" t="s">
        <v>193</v>
      </c>
      <c r="G3964">
        <v>625212</v>
      </c>
      <c r="H3964">
        <v>13160</v>
      </c>
      <c r="I3964">
        <v>22.4</v>
      </c>
      <c r="J3964">
        <v>82</v>
      </c>
      <c r="K3964">
        <v>82</v>
      </c>
      <c r="L3964">
        <v>20.8</v>
      </c>
      <c r="M3964">
        <v>0.92908732764281021</v>
      </c>
      <c r="N3964">
        <v>4.7713999999999999</v>
      </c>
      <c r="O3964">
        <v>4.6733000000000002</v>
      </c>
      <c r="P3964">
        <v>0.55520000000000003</v>
      </c>
      <c r="Q3964">
        <v>0.53600000000000003</v>
      </c>
      <c r="R3964">
        <v>5.2668999999999997</v>
      </c>
      <c r="S3964">
        <v>6.0999999999999999E-2</v>
      </c>
      <c r="T3964">
        <v>0.06</v>
      </c>
      <c r="U3964">
        <v>5.6000000000000001E-2</v>
      </c>
      <c r="V3964">
        <v>5.6000000000000001E-2</v>
      </c>
      <c r="W3964">
        <v>0</v>
      </c>
      <c r="X3964" t="s">
        <v>188</v>
      </c>
      <c r="Y3964" t="s">
        <v>89</v>
      </c>
      <c r="Z3964" t="s">
        <v>207</v>
      </c>
    </row>
    <row r="3965" spans="1:26" x14ac:dyDescent="0.25">
      <c r="A3965" s="147">
        <v>1794</v>
      </c>
      <c r="B3965" s="25">
        <v>42939</v>
      </c>
      <c r="C3965" t="s">
        <v>254</v>
      </c>
      <c r="D3965">
        <v>63</v>
      </c>
      <c r="E3965">
        <v>52</v>
      </c>
      <c r="F3965" t="s">
        <v>193</v>
      </c>
      <c r="G3965">
        <v>625212</v>
      </c>
      <c r="H3965">
        <v>13160</v>
      </c>
      <c r="I3965">
        <v>21.7</v>
      </c>
      <c r="J3965">
        <v>84</v>
      </c>
      <c r="K3965">
        <v>84</v>
      </c>
      <c r="L3965">
        <v>20</v>
      </c>
      <c r="M3965">
        <v>0.93399339933993397</v>
      </c>
      <c r="N3965">
        <v>4.7548000000000004</v>
      </c>
      <c r="O3965">
        <v>4.8834999999999997</v>
      </c>
      <c r="P3965">
        <v>0.70899999999999996</v>
      </c>
      <c r="Q3965">
        <v>0.75</v>
      </c>
      <c r="R3965">
        <v>5.2668999999999997</v>
      </c>
      <c r="S3965">
        <v>7.9000000000000001E-2</v>
      </c>
      <c r="T3965">
        <v>8.1000000000000003E-2</v>
      </c>
      <c r="U3965">
        <v>7.4999999999999997E-2</v>
      </c>
      <c r="V3965">
        <v>7.4999999999999997E-2</v>
      </c>
      <c r="W3965">
        <v>0</v>
      </c>
      <c r="X3965" t="s">
        <v>188</v>
      </c>
      <c r="Y3965" t="s">
        <v>89</v>
      </c>
      <c r="Z3965" t="s">
        <v>207</v>
      </c>
    </row>
    <row r="3966" spans="1:26" x14ac:dyDescent="0.25">
      <c r="A3966" s="147">
        <v>1793</v>
      </c>
      <c r="B3966" s="25">
        <v>42939</v>
      </c>
      <c r="C3966" t="s">
        <v>417</v>
      </c>
      <c r="D3966">
        <v>63</v>
      </c>
      <c r="E3966">
        <v>52</v>
      </c>
      <c r="F3966" t="s">
        <v>193</v>
      </c>
      <c r="G3966">
        <v>625212</v>
      </c>
      <c r="H3966">
        <v>13160</v>
      </c>
      <c r="I3966">
        <v>22.5</v>
      </c>
      <c r="J3966">
        <v>82</v>
      </c>
      <c r="K3966">
        <v>82</v>
      </c>
      <c r="L3966">
        <v>20.9</v>
      </c>
      <c r="M3966">
        <v>0.92847769028871385</v>
      </c>
      <c r="N3966">
        <v>4.1962999999999999</v>
      </c>
      <c r="O3966">
        <v>4.9935999999999998</v>
      </c>
      <c r="P3966">
        <v>0.51800000000000002</v>
      </c>
      <c r="Q3966">
        <v>0.58599999999999997</v>
      </c>
      <c r="R3966">
        <v>5.2668999999999997</v>
      </c>
      <c r="S3966">
        <v>6.5000000000000002E-2</v>
      </c>
      <c r="T3966">
        <v>6.2E-2</v>
      </c>
      <c r="U3966">
        <v>5.8999999999999997E-2</v>
      </c>
      <c r="V3966">
        <v>5.8999999999999997E-2</v>
      </c>
      <c r="W3966">
        <v>0</v>
      </c>
      <c r="X3966" t="s">
        <v>188</v>
      </c>
      <c r="Y3966" t="s">
        <v>89</v>
      </c>
      <c r="Z3966" t="s">
        <v>207</v>
      </c>
    </row>
    <row r="3967" spans="1:26" x14ac:dyDescent="0.25">
      <c r="A3967" s="147">
        <v>1792</v>
      </c>
      <c r="B3967" s="25">
        <v>42939</v>
      </c>
      <c r="C3967" t="s">
        <v>283</v>
      </c>
      <c r="D3967">
        <v>63</v>
      </c>
      <c r="E3967">
        <v>52</v>
      </c>
      <c r="F3967" t="s">
        <v>187</v>
      </c>
      <c r="G3967">
        <v>916148</v>
      </c>
      <c r="H3967">
        <v>13160</v>
      </c>
      <c r="I3967">
        <v>35.9</v>
      </c>
      <c r="J3967">
        <v>77</v>
      </c>
      <c r="K3967">
        <v>77</v>
      </c>
      <c r="L3967">
        <v>34.4</v>
      </c>
      <c r="M3967">
        <v>0.85292344786015672</v>
      </c>
      <c r="N3967">
        <v>4.8620999999999999</v>
      </c>
      <c r="O3967">
        <v>4.3216999999999999</v>
      </c>
      <c r="P3967">
        <v>0.23799999999999999</v>
      </c>
      <c r="Q3967">
        <v>0.219</v>
      </c>
      <c r="R3967">
        <v>5.2668999999999997</v>
      </c>
      <c r="S3967">
        <v>2.5999999999999999E-2</v>
      </c>
      <c r="T3967">
        <v>2.7E-2</v>
      </c>
      <c r="U3967">
        <v>2.3E-2</v>
      </c>
      <c r="V3967">
        <v>2.3E-2</v>
      </c>
      <c r="W3967">
        <v>0</v>
      </c>
      <c r="X3967" t="s">
        <v>188</v>
      </c>
      <c r="Y3967" t="s">
        <v>89</v>
      </c>
      <c r="Z3967" t="s">
        <v>207</v>
      </c>
    </row>
    <row r="3968" spans="1:26" x14ac:dyDescent="0.25">
      <c r="A3968" s="147">
        <v>1791</v>
      </c>
      <c r="B3968" s="25">
        <v>42939</v>
      </c>
      <c r="C3968" t="s">
        <v>269</v>
      </c>
      <c r="D3968">
        <v>63</v>
      </c>
      <c r="E3968">
        <v>52</v>
      </c>
      <c r="F3968" t="s">
        <v>187</v>
      </c>
      <c r="G3968">
        <v>916148</v>
      </c>
      <c r="H3968">
        <v>13160</v>
      </c>
      <c r="I3968">
        <v>36.299999999999997</v>
      </c>
      <c r="J3968">
        <v>80</v>
      </c>
      <c r="K3968">
        <v>80</v>
      </c>
      <c r="L3968">
        <v>34.5</v>
      </c>
      <c r="M3968">
        <v>0.85240963855421692</v>
      </c>
      <c r="N3968">
        <v>4.8330000000000002</v>
      </c>
      <c r="O3968">
        <v>4.7424999999999997</v>
      </c>
      <c r="P3968">
        <v>0.22</v>
      </c>
      <c r="Q3968">
        <v>0.19800000000000001</v>
      </c>
      <c r="R3968">
        <v>5.2668999999999997</v>
      </c>
      <c r="S3968">
        <v>2.4E-2</v>
      </c>
      <c r="T3968">
        <v>2.1999999999999999E-2</v>
      </c>
      <c r="U3968">
        <v>0.02</v>
      </c>
      <c r="V3968">
        <v>0.02</v>
      </c>
      <c r="W3968">
        <v>0</v>
      </c>
      <c r="X3968" t="s">
        <v>188</v>
      </c>
      <c r="Y3968" t="s">
        <v>89</v>
      </c>
      <c r="Z3968" t="s">
        <v>207</v>
      </c>
    </row>
    <row r="3969" spans="1:26" x14ac:dyDescent="0.25">
      <c r="A3969" s="147">
        <v>1790</v>
      </c>
      <c r="B3969" s="25">
        <v>42938</v>
      </c>
      <c r="C3969" t="s">
        <v>367</v>
      </c>
      <c r="D3969">
        <v>60</v>
      </c>
      <c r="E3969">
        <v>50</v>
      </c>
      <c r="F3969" t="s">
        <v>291</v>
      </c>
      <c r="G3969">
        <v>521333</v>
      </c>
      <c r="H3969">
        <v>13160</v>
      </c>
      <c r="I3969">
        <v>16.899999999999999</v>
      </c>
      <c r="J3969">
        <v>118</v>
      </c>
      <c r="K3969">
        <v>118</v>
      </c>
      <c r="L3969">
        <v>13.9</v>
      </c>
      <c r="M3969">
        <v>0.97317744154057773</v>
      </c>
      <c r="N3969">
        <v>1.8520000000000001</v>
      </c>
      <c r="O3969">
        <v>1.8841000000000001</v>
      </c>
      <c r="P3969">
        <v>1.4870000000000001</v>
      </c>
      <c r="Q3969">
        <v>1.504</v>
      </c>
      <c r="R3969">
        <v>5.2797999999999998</v>
      </c>
      <c r="S3969">
        <v>0.42399999999999999</v>
      </c>
      <c r="T3969">
        <v>0.42099999999999999</v>
      </c>
      <c r="U3969">
        <v>0.41099999999999998</v>
      </c>
      <c r="V3969">
        <v>0.41099999999999998</v>
      </c>
      <c r="W3969">
        <v>0</v>
      </c>
      <c r="X3969" t="s">
        <v>188</v>
      </c>
      <c r="Y3969" t="s">
        <v>89</v>
      </c>
      <c r="Z3969" t="s">
        <v>198</v>
      </c>
    </row>
    <row r="3970" spans="1:26" x14ac:dyDescent="0.25">
      <c r="A3970" s="147">
        <v>1789</v>
      </c>
      <c r="B3970" s="25">
        <v>42938</v>
      </c>
      <c r="C3970" t="s">
        <v>415</v>
      </c>
      <c r="D3970">
        <v>60</v>
      </c>
      <c r="E3970">
        <v>50</v>
      </c>
      <c r="F3970" t="s">
        <v>291</v>
      </c>
      <c r="G3970">
        <v>521333</v>
      </c>
      <c r="H3970">
        <v>13160</v>
      </c>
      <c r="I3970">
        <v>16.899999999999999</v>
      </c>
      <c r="J3970">
        <v>119</v>
      </c>
      <c r="K3970">
        <v>119</v>
      </c>
      <c r="L3970">
        <v>13.8</v>
      </c>
      <c r="M3970">
        <v>0.97384721266345486</v>
      </c>
      <c r="N3970">
        <v>1.7714000000000001</v>
      </c>
      <c r="O3970">
        <v>1.8962000000000001</v>
      </c>
      <c r="P3970">
        <v>1.4179999999999999</v>
      </c>
      <c r="Q3970">
        <v>1.496</v>
      </c>
      <c r="R3970">
        <v>5.2797999999999998</v>
      </c>
      <c r="S3970">
        <v>0.42299999999999999</v>
      </c>
      <c r="T3970">
        <v>0.41699999999999998</v>
      </c>
      <c r="U3970">
        <v>0.40899999999999997</v>
      </c>
      <c r="V3970">
        <v>0.40899999999999997</v>
      </c>
      <c r="W3970">
        <v>0</v>
      </c>
      <c r="X3970" t="s">
        <v>188</v>
      </c>
      <c r="Y3970" t="s">
        <v>89</v>
      </c>
      <c r="Z3970" t="s">
        <v>198</v>
      </c>
    </row>
    <row r="3971" spans="1:26" x14ac:dyDescent="0.25">
      <c r="A3971" s="147">
        <v>1788</v>
      </c>
      <c r="B3971" s="25">
        <v>42938</v>
      </c>
      <c r="C3971" t="s">
        <v>401</v>
      </c>
      <c r="D3971">
        <v>60</v>
      </c>
      <c r="E3971">
        <v>50</v>
      </c>
      <c r="F3971" t="s">
        <v>291</v>
      </c>
      <c r="G3971">
        <v>521333</v>
      </c>
      <c r="H3971">
        <v>13160</v>
      </c>
      <c r="I3971">
        <v>16.8</v>
      </c>
      <c r="J3971">
        <v>115</v>
      </c>
      <c r="K3971">
        <v>115</v>
      </c>
      <c r="L3971">
        <v>13.9</v>
      </c>
      <c r="M3971">
        <v>0.97317744154057773</v>
      </c>
      <c r="N3971">
        <v>1.8754999999999999</v>
      </c>
      <c r="O3971">
        <v>2.0106000000000002</v>
      </c>
      <c r="P3971">
        <v>1.6890000000000001</v>
      </c>
      <c r="Q3971">
        <v>1.792</v>
      </c>
      <c r="R3971">
        <v>5.2797999999999998</v>
      </c>
      <c r="S3971">
        <v>0.47499999999999998</v>
      </c>
      <c r="T3971">
        <v>0.47099999999999997</v>
      </c>
      <c r="U3971">
        <v>0.46</v>
      </c>
      <c r="V3971">
        <v>0.46</v>
      </c>
      <c r="W3971">
        <v>0</v>
      </c>
      <c r="X3971" t="s">
        <v>188</v>
      </c>
      <c r="Y3971" t="s">
        <v>89</v>
      </c>
      <c r="Z3971" t="s">
        <v>198</v>
      </c>
    </row>
    <row r="3972" spans="1:26" x14ac:dyDescent="0.25">
      <c r="A3972" s="147">
        <v>1787</v>
      </c>
      <c r="B3972" s="25">
        <v>42938</v>
      </c>
      <c r="C3972" t="s">
        <v>322</v>
      </c>
      <c r="D3972">
        <v>60</v>
      </c>
      <c r="E3972">
        <v>52</v>
      </c>
      <c r="F3972" t="s">
        <v>291</v>
      </c>
      <c r="G3972">
        <v>521333</v>
      </c>
      <c r="H3972">
        <v>13160</v>
      </c>
      <c r="I3972">
        <v>17</v>
      </c>
      <c r="J3972">
        <v>120</v>
      </c>
      <c r="K3972">
        <v>120</v>
      </c>
      <c r="L3972">
        <v>13.9</v>
      </c>
      <c r="M3972">
        <v>0.97317744154057773</v>
      </c>
      <c r="N3972">
        <v>1.893</v>
      </c>
      <c r="O3972">
        <v>1.748</v>
      </c>
      <c r="P3972">
        <v>1.2569999999999999</v>
      </c>
      <c r="Q3972">
        <v>1.228</v>
      </c>
      <c r="R3972">
        <v>5.2797999999999998</v>
      </c>
      <c r="S3972">
        <v>0.35099999999999998</v>
      </c>
      <c r="T3972">
        <v>0.371</v>
      </c>
      <c r="U3972">
        <v>0.35099999999999998</v>
      </c>
      <c r="V3972">
        <v>0.35099999999999998</v>
      </c>
      <c r="W3972">
        <v>0</v>
      </c>
      <c r="X3972" t="s">
        <v>188</v>
      </c>
      <c r="Y3972" t="s">
        <v>89</v>
      </c>
      <c r="Z3972" t="s">
        <v>198</v>
      </c>
    </row>
    <row r="3973" spans="1:26" x14ac:dyDescent="0.25">
      <c r="A3973" s="147">
        <v>1786</v>
      </c>
      <c r="B3973" s="25">
        <v>42938</v>
      </c>
      <c r="C3973" t="s">
        <v>230</v>
      </c>
      <c r="D3973">
        <v>60</v>
      </c>
      <c r="E3973">
        <v>55</v>
      </c>
      <c r="F3973" t="s">
        <v>187</v>
      </c>
      <c r="G3973">
        <v>916148</v>
      </c>
      <c r="H3973">
        <v>13160</v>
      </c>
      <c r="I3973">
        <v>35.9</v>
      </c>
      <c r="J3973">
        <v>77</v>
      </c>
      <c r="K3973">
        <v>77</v>
      </c>
      <c r="L3973">
        <v>34.4</v>
      </c>
      <c r="M3973">
        <v>0.85292344786015672</v>
      </c>
      <c r="N3973">
        <v>4.258</v>
      </c>
      <c r="O3973">
        <v>4.5693000000000001</v>
      </c>
      <c r="P3973">
        <v>0.224</v>
      </c>
      <c r="Q3973">
        <v>0.25600000000000001</v>
      </c>
      <c r="R3973">
        <v>5.2797999999999998</v>
      </c>
      <c r="S3973">
        <v>2.8000000000000001E-2</v>
      </c>
      <c r="T3973">
        <v>0.03</v>
      </c>
      <c r="U3973">
        <v>2.5000000000000001E-2</v>
      </c>
      <c r="V3973">
        <v>2.5000000000000001E-2</v>
      </c>
      <c r="W3973">
        <v>0</v>
      </c>
      <c r="X3973" t="s">
        <v>188</v>
      </c>
      <c r="Y3973" t="s">
        <v>89</v>
      </c>
      <c r="Z3973" t="s">
        <v>207</v>
      </c>
    </row>
    <row r="3974" spans="1:26" x14ac:dyDescent="0.25">
      <c r="A3974" s="147">
        <v>1785</v>
      </c>
      <c r="B3974" s="25">
        <v>42938</v>
      </c>
      <c r="C3974" t="s">
        <v>379</v>
      </c>
      <c r="D3974">
        <v>64</v>
      </c>
      <c r="E3974">
        <v>58</v>
      </c>
      <c r="F3974" t="s">
        <v>187</v>
      </c>
      <c r="G3974">
        <v>916148</v>
      </c>
      <c r="H3974">
        <v>13160</v>
      </c>
      <c r="I3974">
        <v>36.799999999999997</v>
      </c>
      <c r="J3974">
        <v>80</v>
      </c>
      <c r="K3974">
        <v>80</v>
      </c>
      <c r="L3974">
        <v>35</v>
      </c>
      <c r="M3974">
        <v>0.8498498498498499</v>
      </c>
      <c r="N3974">
        <v>4.7710999999999997</v>
      </c>
      <c r="O3974">
        <v>4.8520000000000003</v>
      </c>
      <c r="P3974">
        <v>0.19800000000000001</v>
      </c>
      <c r="Q3974">
        <v>0.221</v>
      </c>
      <c r="R3974">
        <v>5.2797999999999998</v>
      </c>
      <c r="S3974">
        <v>2.1999999999999999E-2</v>
      </c>
      <c r="T3974">
        <v>2.4E-2</v>
      </c>
      <c r="U3974">
        <v>0.02</v>
      </c>
      <c r="V3974">
        <v>0.02</v>
      </c>
      <c r="W3974">
        <v>0</v>
      </c>
      <c r="X3974" t="s">
        <v>188</v>
      </c>
      <c r="Y3974" t="s">
        <v>89</v>
      </c>
      <c r="Z3974" t="s">
        <v>207</v>
      </c>
    </row>
    <row r="3975" spans="1:26" x14ac:dyDescent="0.25">
      <c r="A3975" s="147">
        <v>1784</v>
      </c>
      <c r="B3975" s="25">
        <v>42938</v>
      </c>
      <c r="C3975" t="s">
        <v>414</v>
      </c>
      <c r="D3975">
        <v>63</v>
      </c>
      <c r="E3975">
        <v>55</v>
      </c>
      <c r="F3975" t="s">
        <v>187</v>
      </c>
      <c r="G3975">
        <v>916148</v>
      </c>
      <c r="H3975">
        <v>13160</v>
      </c>
      <c r="I3975">
        <v>36.700000000000003</v>
      </c>
      <c r="J3975">
        <v>80</v>
      </c>
      <c r="K3975">
        <v>80</v>
      </c>
      <c r="L3975">
        <v>34.9</v>
      </c>
      <c r="M3975">
        <v>0.85036057692307687</v>
      </c>
      <c r="N3975">
        <v>5.1007999999999996</v>
      </c>
      <c r="O3975">
        <v>4.5890000000000004</v>
      </c>
      <c r="P3975">
        <v>0.218</v>
      </c>
      <c r="Q3975">
        <v>0.217</v>
      </c>
      <c r="R3975">
        <v>5.2797999999999998</v>
      </c>
      <c r="S3975">
        <v>2.3E-2</v>
      </c>
      <c r="T3975">
        <v>2.5000000000000001E-2</v>
      </c>
      <c r="U3975">
        <v>0.02</v>
      </c>
      <c r="V3975">
        <v>0.02</v>
      </c>
      <c r="W3975">
        <v>0</v>
      </c>
      <c r="X3975">
        <v>0</v>
      </c>
      <c r="Y3975" t="s">
        <v>89</v>
      </c>
      <c r="Z3975" t="s">
        <v>207</v>
      </c>
    </row>
    <row r="3976" spans="1:26" x14ac:dyDescent="0.25">
      <c r="A3976" s="147">
        <v>1783</v>
      </c>
      <c r="B3976" s="25">
        <v>42938</v>
      </c>
      <c r="C3976" t="s">
        <v>413</v>
      </c>
      <c r="D3976">
        <v>61</v>
      </c>
      <c r="E3976">
        <v>57</v>
      </c>
      <c r="F3976" t="s">
        <v>193</v>
      </c>
      <c r="G3976">
        <v>625212</v>
      </c>
      <c r="H3976">
        <v>13160</v>
      </c>
      <c r="I3976">
        <v>23.6</v>
      </c>
      <c r="J3976">
        <v>90</v>
      </c>
      <c r="K3976">
        <v>90</v>
      </c>
      <c r="L3976">
        <v>21.4</v>
      </c>
      <c r="M3976">
        <v>0.92544146500981028</v>
      </c>
      <c r="N3976">
        <v>4.8974000000000002</v>
      </c>
      <c r="O3976">
        <v>4.7568999999999999</v>
      </c>
      <c r="P3976">
        <v>0.61499999999999999</v>
      </c>
      <c r="Q3976">
        <v>0.58799999999999997</v>
      </c>
      <c r="R3976">
        <v>5.2797999999999998</v>
      </c>
      <c r="S3976">
        <v>6.6000000000000003E-2</v>
      </c>
      <c r="T3976">
        <v>6.5000000000000002E-2</v>
      </c>
      <c r="U3976">
        <v>6.0999999999999999E-2</v>
      </c>
      <c r="V3976">
        <v>6.0999999999999999E-2</v>
      </c>
      <c r="W3976">
        <v>0</v>
      </c>
      <c r="X3976" t="s">
        <v>188</v>
      </c>
      <c r="Y3976" t="s">
        <v>89</v>
      </c>
      <c r="Z3976" t="s">
        <v>207</v>
      </c>
    </row>
    <row r="3977" spans="1:26" x14ac:dyDescent="0.25">
      <c r="A3977" s="147">
        <v>1782</v>
      </c>
      <c r="B3977" s="25">
        <v>42938</v>
      </c>
      <c r="C3977" t="s">
        <v>314</v>
      </c>
      <c r="D3977">
        <v>69</v>
      </c>
      <c r="E3977">
        <v>60</v>
      </c>
      <c r="F3977" t="s">
        <v>193</v>
      </c>
      <c r="G3977">
        <v>625212</v>
      </c>
      <c r="H3977">
        <v>13160</v>
      </c>
      <c r="I3977">
        <v>23.9</v>
      </c>
      <c r="J3977">
        <v>89</v>
      </c>
      <c r="K3977">
        <v>89</v>
      </c>
      <c r="L3977">
        <v>21.7</v>
      </c>
      <c r="M3977">
        <v>0.92362924281984338</v>
      </c>
      <c r="N3977">
        <v>4.8874000000000004</v>
      </c>
      <c r="O3977">
        <v>4.6938000000000004</v>
      </c>
      <c r="P3977">
        <v>0.499</v>
      </c>
      <c r="Q3977">
        <v>0.52400000000000002</v>
      </c>
      <c r="R3977">
        <v>5.2797999999999998</v>
      </c>
      <c r="S3977">
        <v>5.3999999999999999E-2</v>
      </c>
      <c r="T3977">
        <v>5.8999999999999997E-2</v>
      </c>
      <c r="U3977">
        <v>5.1999999999999998E-2</v>
      </c>
      <c r="V3977">
        <v>5.1999999999999998E-2</v>
      </c>
      <c r="W3977">
        <v>0</v>
      </c>
      <c r="X3977" t="s">
        <v>188</v>
      </c>
      <c r="Y3977" t="s">
        <v>89</v>
      </c>
      <c r="Z3977" t="s">
        <v>207</v>
      </c>
    </row>
    <row r="3978" spans="1:26" x14ac:dyDescent="0.25">
      <c r="A3978" s="147">
        <v>1781</v>
      </c>
      <c r="B3978" s="25">
        <v>42938</v>
      </c>
      <c r="C3978" t="s">
        <v>263</v>
      </c>
      <c r="D3978">
        <v>69</v>
      </c>
      <c r="E3978">
        <v>63</v>
      </c>
      <c r="F3978" t="s">
        <v>193</v>
      </c>
      <c r="G3978">
        <v>625212</v>
      </c>
      <c r="H3978">
        <v>13160</v>
      </c>
      <c r="I3978">
        <v>23.6</v>
      </c>
      <c r="J3978">
        <v>88</v>
      </c>
      <c r="K3978">
        <v>88</v>
      </c>
      <c r="L3978">
        <v>21.5</v>
      </c>
      <c r="M3978">
        <v>0.92483660130718959</v>
      </c>
      <c r="N3978">
        <v>5.0119999999999996</v>
      </c>
      <c r="O3978">
        <v>4.6638000000000002</v>
      </c>
      <c r="P3978">
        <v>0.85499999999999998</v>
      </c>
      <c r="Q3978">
        <v>0.80400000000000005</v>
      </c>
      <c r="R3978">
        <v>5.2797999999999998</v>
      </c>
      <c r="S3978">
        <v>0.09</v>
      </c>
      <c r="T3978">
        <v>9.0999999999999998E-2</v>
      </c>
      <c r="U3978">
        <v>8.4000000000000005E-2</v>
      </c>
      <c r="V3978">
        <v>8.4000000000000005E-2</v>
      </c>
      <c r="W3978">
        <v>0</v>
      </c>
      <c r="X3978" t="s">
        <v>188</v>
      </c>
      <c r="Y3978" t="s">
        <v>89</v>
      </c>
      <c r="Z3978" t="s">
        <v>207</v>
      </c>
    </row>
    <row r="3979" spans="1:26" x14ac:dyDescent="0.25">
      <c r="A3979" s="147">
        <v>1780</v>
      </c>
      <c r="B3979" s="25">
        <v>42938</v>
      </c>
      <c r="C3979" t="s">
        <v>233</v>
      </c>
      <c r="D3979">
        <v>75</v>
      </c>
      <c r="E3979">
        <v>66</v>
      </c>
      <c r="F3979" t="s">
        <v>193</v>
      </c>
      <c r="G3979">
        <v>625212</v>
      </c>
      <c r="H3979">
        <v>13160</v>
      </c>
      <c r="I3979">
        <v>22.9</v>
      </c>
      <c r="J3979">
        <v>87</v>
      </c>
      <c r="K3979">
        <v>87</v>
      </c>
      <c r="L3979">
        <v>21.3</v>
      </c>
      <c r="M3979">
        <v>0.92604712041884807</v>
      </c>
      <c r="N3979">
        <v>4.6509999999999998</v>
      </c>
      <c r="O3979">
        <v>4.7896000000000001</v>
      </c>
      <c r="P3979">
        <v>0.76900000000000002</v>
      </c>
      <c r="Q3979">
        <v>0.72499999999999998</v>
      </c>
      <c r="R3979">
        <v>5.2797999999999998</v>
      </c>
      <c r="S3979">
        <v>8.6999999999999994E-2</v>
      </c>
      <c r="T3979">
        <v>0.08</v>
      </c>
      <c r="U3979">
        <v>7.6999999999999999E-2</v>
      </c>
      <c r="V3979">
        <v>7.6999999999999999E-2</v>
      </c>
      <c r="W3979">
        <v>0</v>
      </c>
      <c r="X3979" t="s">
        <v>188</v>
      </c>
      <c r="Y3979" t="s">
        <v>89</v>
      </c>
      <c r="Z3979" t="s">
        <v>198</v>
      </c>
    </row>
    <row r="3980" spans="1:26" x14ac:dyDescent="0.25">
      <c r="A3980" s="147">
        <v>1779</v>
      </c>
      <c r="B3980" s="25">
        <v>42937</v>
      </c>
      <c r="C3980" t="s">
        <v>240</v>
      </c>
      <c r="D3980">
        <v>72</v>
      </c>
      <c r="E3980">
        <v>60</v>
      </c>
      <c r="F3980" t="s">
        <v>291</v>
      </c>
      <c r="G3980">
        <v>521333</v>
      </c>
      <c r="H3980">
        <v>13160</v>
      </c>
      <c r="I3980">
        <v>16.7</v>
      </c>
      <c r="J3980">
        <v>113</v>
      </c>
      <c r="K3980">
        <v>113</v>
      </c>
      <c r="L3980">
        <v>13.9</v>
      </c>
      <c r="M3980">
        <v>0.97317744154057773</v>
      </c>
      <c r="N3980">
        <v>1.9605999999999999</v>
      </c>
      <c r="O3980">
        <v>1.9728000000000001</v>
      </c>
      <c r="P3980">
        <v>1.36</v>
      </c>
      <c r="Q3980">
        <v>1.3089999999999999</v>
      </c>
      <c r="R3980">
        <v>5.2896000000000001</v>
      </c>
      <c r="S3980">
        <v>0.36699999999999999</v>
      </c>
      <c r="T3980">
        <v>0.35099999999999998</v>
      </c>
      <c r="U3980">
        <v>0.34899999999999998</v>
      </c>
      <c r="V3980">
        <v>0.34899999999999998</v>
      </c>
      <c r="W3980" t="s">
        <v>148</v>
      </c>
      <c r="X3980" t="s">
        <v>189</v>
      </c>
      <c r="Y3980" t="s">
        <v>89</v>
      </c>
      <c r="Z3980" t="s">
        <v>198</v>
      </c>
    </row>
    <row r="3981" spans="1:26" x14ac:dyDescent="0.25">
      <c r="A3981" s="147">
        <v>1778</v>
      </c>
      <c r="B3981" s="25">
        <v>42937</v>
      </c>
      <c r="C3981" t="s">
        <v>405</v>
      </c>
      <c r="D3981">
        <v>56</v>
      </c>
      <c r="E3981">
        <v>48</v>
      </c>
      <c r="F3981" t="s">
        <v>291</v>
      </c>
      <c r="G3981">
        <v>521333</v>
      </c>
      <c r="H3981">
        <v>13160</v>
      </c>
      <c r="I3981">
        <v>16.899999999999999</v>
      </c>
      <c r="J3981">
        <v>119</v>
      </c>
      <c r="K3981">
        <v>119</v>
      </c>
      <c r="L3981">
        <v>13.8</v>
      </c>
      <c r="M3981">
        <v>0.97384721266345486</v>
      </c>
      <c r="N3981">
        <v>1.9933000000000001</v>
      </c>
      <c r="O3981">
        <v>1.7882</v>
      </c>
      <c r="P3981">
        <v>1.419</v>
      </c>
      <c r="Q3981">
        <v>1.359</v>
      </c>
      <c r="R3981">
        <v>5.2896000000000001</v>
      </c>
      <c r="S3981">
        <v>0.377</v>
      </c>
      <c r="T3981">
        <v>0.40200000000000002</v>
      </c>
      <c r="U3981">
        <v>0.379</v>
      </c>
      <c r="V3981">
        <v>0.379</v>
      </c>
      <c r="W3981">
        <v>0</v>
      </c>
      <c r="X3981" t="s">
        <v>188</v>
      </c>
      <c r="Y3981" t="s">
        <v>89</v>
      </c>
      <c r="Z3981" t="s">
        <v>198</v>
      </c>
    </row>
    <row r="3982" spans="1:26" x14ac:dyDescent="0.25">
      <c r="A3982" s="147">
        <v>1777</v>
      </c>
      <c r="B3982" s="25">
        <v>42937</v>
      </c>
      <c r="C3982" t="s">
        <v>369</v>
      </c>
      <c r="D3982">
        <v>63</v>
      </c>
      <c r="E3982">
        <v>60</v>
      </c>
      <c r="F3982" t="s">
        <v>291</v>
      </c>
      <c r="G3982">
        <v>521333</v>
      </c>
      <c r="H3982">
        <v>13160</v>
      </c>
      <c r="I3982">
        <v>16.899999999999999</v>
      </c>
      <c r="J3982">
        <v>120</v>
      </c>
      <c r="K3982">
        <v>120</v>
      </c>
      <c r="L3982">
        <v>13.8</v>
      </c>
      <c r="M3982">
        <v>0.97384721266345486</v>
      </c>
      <c r="N3982">
        <v>1.9631000000000001</v>
      </c>
      <c r="O3982">
        <v>2.1139999999999999</v>
      </c>
      <c r="P3982">
        <v>1.4630000000000001</v>
      </c>
      <c r="Q3982">
        <v>1.5580000000000001</v>
      </c>
      <c r="R3982">
        <v>5.2896000000000001</v>
      </c>
      <c r="S3982">
        <v>0.39400000000000002</v>
      </c>
      <c r="T3982">
        <v>0.39</v>
      </c>
      <c r="U3982">
        <v>0.38200000000000001</v>
      </c>
      <c r="V3982">
        <v>0.38200000000000001</v>
      </c>
      <c r="W3982">
        <v>0</v>
      </c>
      <c r="X3982" t="s">
        <v>188</v>
      </c>
      <c r="Y3982" t="s">
        <v>89</v>
      </c>
      <c r="Z3982" t="s">
        <v>198</v>
      </c>
    </row>
    <row r="3983" spans="1:26" x14ac:dyDescent="0.25">
      <c r="A3983" s="147">
        <v>1776</v>
      </c>
      <c r="B3983" s="25">
        <v>42937</v>
      </c>
      <c r="C3983" t="s">
        <v>388</v>
      </c>
      <c r="D3983">
        <v>63</v>
      </c>
      <c r="E3983">
        <v>58</v>
      </c>
      <c r="F3983" t="s">
        <v>291</v>
      </c>
      <c r="G3983">
        <v>521333</v>
      </c>
      <c r="H3983">
        <v>13160</v>
      </c>
      <c r="I3983">
        <v>16.8</v>
      </c>
      <c r="J3983">
        <v>116</v>
      </c>
      <c r="K3983">
        <v>116</v>
      </c>
      <c r="L3983">
        <v>13.9</v>
      </c>
      <c r="M3983">
        <v>0.97317744154057773</v>
      </c>
      <c r="N3983">
        <v>1.8819999999999999</v>
      </c>
      <c r="O3983">
        <v>2.0146999999999999</v>
      </c>
      <c r="P3983">
        <v>1.3440000000000001</v>
      </c>
      <c r="Q3983">
        <v>1.431</v>
      </c>
      <c r="R3983">
        <v>5.2896000000000001</v>
      </c>
      <c r="S3983">
        <v>0.378</v>
      </c>
      <c r="T3983">
        <v>0.376</v>
      </c>
      <c r="U3983">
        <v>0.36699999999999999</v>
      </c>
      <c r="V3983">
        <v>0.36699999999999999</v>
      </c>
      <c r="W3983">
        <v>0</v>
      </c>
      <c r="X3983" t="s">
        <v>188</v>
      </c>
      <c r="Y3983" t="s">
        <v>89</v>
      </c>
      <c r="Z3983" t="s">
        <v>198</v>
      </c>
    </row>
    <row r="3984" spans="1:26" x14ac:dyDescent="0.25">
      <c r="A3984" s="147">
        <v>1775</v>
      </c>
      <c r="B3984" s="25">
        <v>42937</v>
      </c>
      <c r="C3984" t="s">
        <v>404</v>
      </c>
      <c r="D3984">
        <v>63</v>
      </c>
      <c r="E3984">
        <v>58</v>
      </c>
      <c r="F3984" t="s">
        <v>291</v>
      </c>
      <c r="G3984">
        <v>521333</v>
      </c>
      <c r="H3984">
        <v>13160</v>
      </c>
      <c r="I3984">
        <v>16.7</v>
      </c>
      <c r="J3984">
        <v>113</v>
      </c>
      <c r="K3984">
        <v>113</v>
      </c>
      <c r="L3984">
        <v>13.9</v>
      </c>
      <c r="M3984">
        <v>0.97317744154057773</v>
      </c>
      <c r="N3984">
        <v>1.9235</v>
      </c>
      <c r="O3984">
        <v>1.8772</v>
      </c>
      <c r="P3984">
        <v>1.385</v>
      </c>
      <c r="Q3984">
        <v>1.331</v>
      </c>
      <c r="R3984">
        <v>5.2896000000000001</v>
      </c>
      <c r="S3984">
        <v>0.38100000000000001</v>
      </c>
      <c r="T3984">
        <v>0.375</v>
      </c>
      <c r="U3984">
        <v>0.36799999999999999</v>
      </c>
      <c r="V3984">
        <v>0.36799999999999999</v>
      </c>
      <c r="W3984">
        <v>0</v>
      </c>
      <c r="X3984" t="s">
        <v>189</v>
      </c>
      <c r="Y3984" t="s">
        <v>89</v>
      </c>
      <c r="Z3984" t="s">
        <v>198</v>
      </c>
    </row>
    <row r="3985" spans="1:26" x14ac:dyDescent="0.25">
      <c r="A3985" s="147">
        <v>1774</v>
      </c>
      <c r="B3985" s="25">
        <v>42937</v>
      </c>
      <c r="C3985" t="s">
        <v>403</v>
      </c>
      <c r="D3985">
        <v>72</v>
      </c>
      <c r="E3985">
        <v>60</v>
      </c>
      <c r="F3985" t="s">
        <v>291</v>
      </c>
      <c r="G3985">
        <v>521333</v>
      </c>
      <c r="H3985">
        <v>13160</v>
      </c>
      <c r="I3985">
        <v>16.100000000000001</v>
      </c>
      <c r="J3985">
        <v>103</v>
      </c>
      <c r="K3985">
        <v>103</v>
      </c>
      <c r="L3985">
        <v>13.9</v>
      </c>
      <c r="M3985">
        <v>0.97317744154057773</v>
      </c>
      <c r="N3985">
        <v>2.0428000000000002</v>
      </c>
      <c r="O3985">
        <v>2.1991999999999998</v>
      </c>
      <c r="P3985">
        <v>1.34</v>
      </c>
      <c r="Q3985">
        <v>1.4590000000000001</v>
      </c>
      <c r="R3985">
        <v>5.2896000000000001</v>
      </c>
      <c r="S3985">
        <v>0.34699999999999998</v>
      </c>
      <c r="T3985">
        <v>0.35099999999999998</v>
      </c>
      <c r="U3985">
        <v>0.34</v>
      </c>
      <c r="V3985">
        <v>0.34</v>
      </c>
      <c r="W3985">
        <v>0</v>
      </c>
      <c r="X3985" t="s">
        <v>189</v>
      </c>
      <c r="Y3985" t="s">
        <v>89</v>
      </c>
      <c r="Z3985" t="s">
        <v>198</v>
      </c>
    </row>
    <row r="3986" spans="1:26" x14ac:dyDescent="0.25">
      <c r="A3986" s="147">
        <v>1773</v>
      </c>
      <c r="B3986" s="25">
        <v>42937</v>
      </c>
      <c r="C3986" t="s">
        <v>402</v>
      </c>
      <c r="D3986">
        <v>65</v>
      </c>
      <c r="E3986">
        <v>60</v>
      </c>
      <c r="F3986" t="s">
        <v>291</v>
      </c>
      <c r="G3986">
        <v>521333</v>
      </c>
      <c r="H3986">
        <v>13160</v>
      </c>
      <c r="I3986">
        <v>15.7</v>
      </c>
      <c r="J3986">
        <v>94</v>
      </c>
      <c r="K3986">
        <v>94</v>
      </c>
      <c r="L3986">
        <v>13.9</v>
      </c>
      <c r="M3986">
        <v>0.97317744154057773</v>
      </c>
      <c r="N3986">
        <v>1.9906999999999999</v>
      </c>
      <c r="O3986">
        <v>1.9319999999999999</v>
      </c>
      <c r="P3986">
        <v>1.2230000000000001</v>
      </c>
      <c r="Q3986">
        <v>1.1579999999999999</v>
      </c>
      <c r="R3986">
        <v>5.2896000000000001</v>
      </c>
      <c r="S3986">
        <v>0.32500000000000001</v>
      </c>
      <c r="T3986">
        <v>0.317</v>
      </c>
      <c r="U3986">
        <v>0.312</v>
      </c>
      <c r="V3986">
        <v>0.312</v>
      </c>
      <c r="W3986">
        <v>0</v>
      </c>
      <c r="X3986" t="s">
        <v>189</v>
      </c>
      <c r="Y3986" t="s">
        <v>89</v>
      </c>
      <c r="Z3986" t="s">
        <v>198</v>
      </c>
    </row>
    <row r="3987" spans="1:26" x14ac:dyDescent="0.25">
      <c r="A3987" s="147">
        <v>1772</v>
      </c>
      <c r="B3987" s="25">
        <v>42937</v>
      </c>
      <c r="C3987" t="s">
        <v>272</v>
      </c>
      <c r="D3987">
        <v>72</v>
      </c>
      <c r="E3987">
        <v>60</v>
      </c>
      <c r="F3987" t="s">
        <v>193</v>
      </c>
      <c r="G3987">
        <v>625212</v>
      </c>
      <c r="H3987">
        <v>13160</v>
      </c>
      <c r="I3987">
        <v>24.5</v>
      </c>
      <c r="J3987">
        <v>111.5</v>
      </c>
      <c r="K3987">
        <v>111.5</v>
      </c>
      <c r="L3987">
        <v>21.4</v>
      </c>
      <c r="M3987">
        <v>0.92544146500981028</v>
      </c>
      <c r="N3987">
        <v>4.8624000000000001</v>
      </c>
      <c r="O3987">
        <v>4.9268000000000001</v>
      </c>
      <c r="P3987">
        <v>0.70799999999999996</v>
      </c>
      <c r="Q3987">
        <v>0.71699999999999997</v>
      </c>
      <c r="R3987">
        <v>5.2896000000000001</v>
      </c>
      <c r="S3987">
        <v>7.6999999999999999E-2</v>
      </c>
      <c r="T3987">
        <v>7.6999999999999999E-2</v>
      </c>
      <c r="U3987">
        <v>7.0999999999999994E-2</v>
      </c>
      <c r="V3987">
        <v>7.0999999999999994E-2</v>
      </c>
      <c r="W3987">
        <v>0</v>
      </c>
      <c r="X3987">
        <v>0</v>
      </c>
      <c r="Y3987" t="s">
        <v>89</v>
      </c>
      <c r="Z3987" t="s">
        <v>198</v>
      </c>
    </row>
    <row r="3988" spans="1:26" x14ac:dyDescent="0.25">
      <c r="A3988" s="147">
        <v>1771</v>
      </c>
      <c r="B3988" s="25">
        <v>42937</v>
      </c>
      <c r="C3988" t="s">
        <v>264</v>
      </c>
      <c r="D3988">
        <v>72</v>
      </c>
      <c r="E3988">
        <v>60</v>
      </c>
      <c r="F3988" t="s">
        <v>187</v>
      </c>
      <c r="G3988">
        <v>916148</v>
      </c>
      <c r="H3988">
        <v>13160</v>
      </c>
      <c r="I3988">
        <v>35.9</v>
      </c>
      <c r="J3988">
        <v>74</v>
      </c>
      <c r="K3988">
        <v>74</v>
      </c>
      <c r="L3988">
        <v>34.6</v>
      </c>
      <c r="M3988">
        <v>0.85189644792293806</v>
      </c>
      <c r="N3988">
        <v>5.0034999999999998</v>
      </c>
      <c r="O3988">
        <v>5.1158000000000001</v>
      </c>
      <c r="P3988">
        <v>0.19900000000000001</v>
      </c>
      <c r="Q3988">
        <v>0.20300000000000001</v>
      </c>
      <c r="R3988">
        <v>5.2896000000000001</v>
      </c>
      <c r="S3988">
        <v>2.1000000000000001E-2</v>
      </c>
      <c r="T3988">
        <v>2.1000000000000001E-2</v>
      </c>
      <c r="U3988">
        <v>1.7999999999999999E-2</v>
      </c>
      <c r="V3988">
        <v>1.7999999999999999E-2</v>
      </c>
      <c r="W3988">
        <v>0</v>
      </c>
      <c r="X3988">
        <v>0</v>
      </c>
      <c r="Y3988" t="s">
        <v>89</v>
      </c>
      <c r="Z3988" t="s">
        <v>207</v>
      </c>
    </row>
    <row r="3989" spans="1:26" x14ac:dyDescent="0.25">
      <c r="A3989" s="147">
        <v>1770</v>
      </c>
      <c r="B3989" s="25">
        <v>42937</v>
      </c>
      <c r="C3989" t="s">
        <v>225</v>
      </c>
      <c r="D3989">
        <v>72</v>
      </c>
      <c r="E3989">
        <v>60</v>
      </c>
      <c r="F3989" t="s">
        <v>187</v>
      </c>
      <c r="G3989">
        <v>916148</v>
      </c>
      <c r="H3989">
        <v>13160</v>
      </c>
      <c r="I3989">
        <v>36.1</v>
      </c>
      <c r="J3989">
        <v>75.5</v>
      </c>
      <c r="K3989">
        <v>75.5</v>
      </c>
      <c r="L3989">
        <v>34.700000000000003</v>
      </c>
      <c r="M3989">
        <v>0.85138387484957889</v>
      </c>
      <c r="N3989">
        <v>4.91</v>
      </c>
      <c r="O3989">
        <v>4.7788000000000004</v>
      </c>
      <c r="P3989">
        <v>0.27800000000000002</v>
      </c>
      <c r="Q3989">
        <v>0.28899999999999998</v>
      </c>
      <c r="R3989">
        <v>5.2896000000000001</v>
      </c>
      <c r="S3989">
        <v>0.03</v>
      </c>
      <c r="T3989">
        <v>3.2000000000000001E-2</v>
      </c>
      <c r="U3989">
        <v>2.5999999999999999E-2</v>
      </c>
      <c r="V3989">
        <v>2.5999999999999999E-2</v>
      </c>
      <c r="W3989">
        <v>0</v>
      </c>
      <c r="X3989">
        <v>0</v>
      </c>
      <c r="Y3989" t="s">
        <v>89</v>
      </c>
      <c r="Z3989" t="s">
        <v>207</v>
      </c>
    </row>
    <row r="3990" spans="1:26" x14ac:dyDescent="0.25">
      <c r="A3990" s="147">
        <v>1769</v>
      </c>
      <c r="B3990" s="25">
        <v>42937</v>
      </c>
      <c r="C3990" t="s">
        <v>282</v>
      </c>
      <c r="D3990">
        <v>72</v>
      </c>
      <c r="E3990">
        <v>60</v>
      </c>
      <c r="F3990" t="s">
        <v>193</v>
      </c>
      <c r="G3990">
        <v>625212</v>
      </c>
      <c r="H3990">
        <v>13160</v>
      </c>
      <c r="I3990">
        <v>23.7</v>
      </c>
      <c r="J3990">
        <v>110</v>
      </c>
      <c r="K3990">
        <v>110</v>
      </c>
      <c r="L3990">
        <v>20.7</v>
      </c>
      <c r="M3990">
        <v>0.92969776609724053</v>
      </c>
      <c r="N3990">
        <v>5.1007999999999996</v>
      </c>
      <c r="O3990">
        <v>5.1821000000000002</v>
      </c>
      <c r="P3990">
        <v>0.59799999999999998</v>
      </c>
      <c r="Q3990">
        <v>0.627</v>
      </c>
      <c r="R3990">
        <v>5.2896000000000001</v>
      </c>
      <c r="S3990">
        <v>6.2E-2</v>
      </c>
      <c r="T3990">
        <v>6.4000000000000001E-2</v>
      </c>
      <c r="U3990">
        <v>5.8999999999999997E-2</v>
      </c>
      <c r="V3990">
        <v>5.8999999999999997E-2</v>
      </c>
      <c r="W3990" t="s">
        <v>148</v>
      </c>
      <c r="X3990" t="s">
        <v>189</v>
      </c>
      <c r="Y3990" t="s">
        <v>89</v>
      </c>
      <c r="Z3990" t="s">
        <v>198</v>
      </c>
    </row>
    <row r="3991" spans="1:26" x14ac:dyDescent="0.25">
      <c r="A3991" s="147">
        <v>1768</v>
      </c>
      <c r="B3991" s="25">
        <v>42937</v>
      </c>
      <c r="C3991" t="s">
        <v>301</v>
      </c>
      <c r="D3991">
        <v>72</v>
      </c>
      <c r="E3991">
        <v>60</v>
      </c>
      <c r="F3991" t="s">
        <v>187</v>
      </c>
      <c r="G3991">
        <v>916148</v>
      </c>
      <c r="H3991">
        <v>13160</v>
      </c>
      <c r="I3991">
        <v>35.200000000000003</v>
      </c>
      <c r="J3991">
        <v>75</v>
      </c>
      <c r="K3991">
        <v>75</v>
      </c>
      <c r="L3991">
        <v>34.1</v>
      </c>
      <c r="M3991">
        <v>0.85446859903381644</v>
      </c>
      <c r="N3991">
        <v>4.8318000000000003</v>
      </c>
      <c r="O3991">
        <v>4.9747000000000003</v>
      </c>
      <c r="P3991">
        <v>0.20100000000000001</v>
      </c>
      <c r="Q3991">
        <v>0.20699999999999999</v>
      </c>
      <c r="R3991">
        <v>5.2896000000000001</v>
      </c>
      <c r="S3991">
        <v>2.1999999999999999E-2</v>
      </c>
      <c r="T3991">
        <v>2.1999999999999999E-2</v>
      </c>
      <c r="U3991">
        <v>1.9E-2</v>
      </c>
      <c r="V3991">
        <v>1.9E-2</v>
      </c>
      <c r="W3991" t="s">
        <v>148</v>
      </c>
      <c r="X3991" t="s">
        <v>189</v>
      </c>
      <c r="Y3991" t="s">
        <v>89</v>
      </c>
      <c r="Z3991" t="s">
        <v>198</v>
      </c>
    </row>
    <row r="3992" spans="1:26" x14ac:dyDescent="0.25">
      <c r="A3992" s="147">
        <v>1767</v>
      </c>
      <c r="B3992" s="25">
        <v>42936</v>
      </c>
      <c r="C3992" t="s">
        <v>401</v>
      </c>
      <c r="D3992">
        <v>66</v>
      </c>
      <c r="E3992">
        <v>47</v>
      </c>
      <c r="F3992" t="s">
        <v>291</v>
      </c>
      <c r="G3992">
        <v>521333</v>
      </c>
      <c r="H3992">
        <v>13160</v>
      </c>
      <c r="I3992">
        <v>16.600000000000001</v>
      </c>
      <c r="J3992">
        <v>115</v>
      </c>
      <c r="K3992">
        <v>115</v>
      </c>
      <c r="L3992">
        <v>13.8</v>
      </c>
      <c r="M3992">
        <v>0.97384721266345486</v>
      </c>
      <c r="N3992">
        <v>1.8993</v>
      </c>
      <c r="O3992">
        <v>2.1444000000000001</v>
      </c>
      <c r="P3992">
        <v>1.208</v>
      </c>
      <c r="Q3992">
        <v>1.3640000000000001</v>
      </c>
      <c r="R3992">
        <v>5.1567999999999996</v>
      </c>
      <c r="S3992">
        <v>0.32800000000000001</v>
      </c>
      <c r="T3992">
        <v>0.32800000000000001</v>
      </c>
      <c r="U3992">
        <v>0.31900000000000001</v>
      </c>
      <c r="V3992">
        <v>0.31900000000000001</v>
      </c>
      <c r="W3992" t="s">
        <v>148</v>
      </c>
      <c r="X3992" t="s">
        <v>189</v>
      </c>
      <c r="Y3992" t="s">
        <v>89</v>
      </c>
      <c r="Z3992" t="s">
        <v>198</v>
      </c>
    </row>
    <row r="3993" spans="1:26" x14ac:dyDescent="0.25">
      <c r="A3993" s="147">
        <v>1766</v>
      </c>
      <c r="B3993" s="25">
        <v>42936</v>
      </c>
      <c r="C3993" t="s">
        <v>321</v>
      </c>
      <c r="D3993">
        <v>66</v>
      </c>
      <c r="E3993">
        <v>47</v>
      </c>
      <c r="F3993" t="s">
        <v>291</v>
      </c>
      <c r="G3993">
        <v>521333</v>
      </c>
      <c r="H3993">
        <v>13160</v>
      </c>
      <c r="I3993">
        <v>16.7</v>
      </c>
      <c r="J3993">
        <v>113</v>
      </c>
      <c r="K3993">
        <v>113</v>
      </c>
      <c r="L3993">
        <v>13.9</v>
      </c>
      <c r="M3993">
        <v>0.97317744154057773</v>
      </c>
      <c r="N3993">
        <v>1.9829000000000001</v>
      </c>
      <c r="O3993">
        <v>1.8646</v>
      </c>
      <c r="P3993">
        <v>1.234</v>
      </c>
      <c r="Q3993">
        <v>1.139</v>
      </c>
      <c r="R3993">
        <v>5.1567999999999996</v>
      </c>
      <c r="S3993">
        <v>0.32100000000000001</v>
      </c>
      <c r="T3993">
        <v>0.315</v>
      </c>
      <c r="U3993">
        <v>0.309</v>
      </c>
      <c r="V3993">
        <v>0.309</v>
      </c>
      <c r="W3993" t="s">
        <v>148</v>
      </c>
      <c r="X3993" t="s">
        <v>189</v>
      </c>
      <c r="Y3993" t="s">
        <v>89</v>
      </c>
      <c r="Z3993" t="s">
        <v>198</v>
      </c>
    </row>
    <row r="3994" spans="1:26" x14ac:dyDescent="0.25">
      <c r="A3994" s="147">
        <v>1765</v>
      </c>
      <c r="B3994" s="25">
        <v>42936</v>
      </c>
      <c r="C3994" t="s">
        <v>400</v>
      </c>
      <c r="D3994">
        <v>66</v>
      </c>
      <c r="E3994">
        <v>47</v>
      </c>
      <c r="F3994" t="s">
        <v>291</v>
      </c>
      <c r="G3994">
        <v>521333</v>
      </c>
      <c r="H3994">
        <v>13160</v>
      </c>
      <c r="I3994">
        <v>16.7</v>
      </c>
      <c r="J3994">
        <v>114</v>
      </c>
      <c r="K3994">
        <v>114</v>
      </c>
      <c r="L3994">
        <v>13.9</v>
      </c>
      <c r="M3994">
        <v>0.97317744154057773</v>
      </c>
      <c r="N3994">
        <v>2.0091000000000001</v>
      </c>
      <c r="O3994">
        <v>1.9714</v>
      </c>
      <c r="P3994">
        <v>1.496</v>
      </c>
      <c r="Q3994">
        <v>1.468</v>
      </c>
      <c r="R3994">
        <v>5.1567999999999996</v>
      </c>
      <c r="S3994">
        <v>0.38400000000000001</v>
      </c>
      <c r="T3994">
        <v>0.38400000000000001</v>
      </c>
      <c r="U3994">
        <v>0.374</v>
      </c>
      <c r="V3994">
        <v>0.374</v>
      </c>
      <c r="W3994" t="s">
        <v>148</v>
      </c>
      <c r="X3994" t="s">
        <v>189</v>
      </c>
      <c r="Y3994" t="s">
        <v>89</v>
      </c>
      <c r="Z3994" t="s">
        <v>198</v>
      </c>
    </row>
    <row r="3995" spans="1:26" x14ac:dyDescent="0.25">
      <c r="A3995" s="147">
        <v>1764</v>
      </c>
      <c r="B3995" s="25">
        <v>42936</v>
      </c>
      <c r="C3995" t="s">
        <v>323</v>
      </c>
      <c r="D3995">
        <v>66</v>
      </c>
      <c r="E3995">
        <v>47</v>
      </c>
      <c r="F3995" t="s">
        <v>291</v>
      </c>
      <c r="G3995">
        <v>521333</v>
      </c>
      <c r="H3995">
        <v>13160</v>
      </c>
      <c r="I3995">
        <v>16.600000000000001</v>
      </c>
      <c r="J3995">
        <v>112</v>
      </c>
      <c r="K3995">
        <v>112</v>
      </c>
      <c r="L3995">
        <v>13.9</v>
      </c>
      <c r="M3995">
        <v>0.97317744154057773</v>
      </c>
      <c r="N3995">
        <v>2.1873</v>
      </c>
      <c r="O3995">
        <v>2.0026000000000002</v>
      </c>
      <c r="P3995">
        <v>1.484</v>
      </c>
      <c r="Q3995">
        <v>1.3440000000000001</v>
      </c>
      <c r="R3995">
        <v>5.1567999999999996</v>
      </c>
      <c r="S3995">
        <v>0.35</v>
      </c>
      <c r="T3995">
        <v>0.34599999999999997</v>
      </c>
      <c r="U3995">
        <v>0.33900000000000002</v>
      </c>
      <c r="V3995">
        <v>0.33900000000000002</v>
      </c>
      <c r="W3995" t="s">
        <v>148</v>
      </c>
      <c r="X3995" t="s">
        <v>189</v>
      </c>
      <c r="Y3995" t="s">
        <v>89</v>
      </c>
      <c r="Z3995" t="s">
        <v>198</v>
      </c>
    </row>
    <row r="3996" spans="1:26" x14ac:dyDescent="0.25">
      <c r="A3996" s="147">
        <v>1763</v>
      </c>
      <c r="B3996" s="25">
        <v>42936</v>
      </c>
      <c r="C3996" t="s">
        <v>399</v>
      </c>
      <c r="D3996">
        <v>66</v>
      </c>
      <c r="E3996">
        <v>47</v>
      </c>
      <c r="F3996" t="s">
        <v>291</v>
      </c>
      <c r="G3996">
        <v>521333</v>
      </c>
      <c r="H3996">
        <v>13160</v>
      </c>
      <c r="I3996">
        <v>16.600000000000001</v>
      </c>
      <c r="J3996">
        <v>112</v>
      </c>
      <c r="K3996">
        <v>112</v>
      </c>
      <c r="L3996">
        <v>13.9</v>
      </c>
      <c r="M3996">
        <v>0.97317744154057773</v>
      </c>
      <c r="N3996">
        <v>1.9725999999999999</v>
      </c>
      <c r="O3996">
        <v>2.0430999999999999</v>
      </c>
      <c r="P3996">
        <v>1.266</v>
      </c>
      <c r="Q3996">
        <v>1.28</v>
      </c>
      <c r="R3996">
        <v>5.1567999999999996</v>
      </c>
      <c r="S3996">
        <v>0.33100000000000002</v>
      </c>
      <c r="T3996">
        <v>0.32300000000000001</v>
      </c>
      <c r="U3996">
        <v>0.318</v>
      </c>
      <c r="V3996">
        <v>0.318</v>
      </c>
      <c r="W3996" t="s">
        <v>148</v>
      </c>
      <c r="X3996" t="s">
        <v>189</v>
      </c>
      <c r="Y3996" t="s">
        <v>89</v>
      </c>
      <c r="Z3996" t="s">
        <v>198</v>
      </c>
    </row>
    <row r="3997" spans="1:26" x14ac:dyDescent="0.25">
      <c r="A3997" s="147">
        <v>1762</v>
      </c>
      <c r="B3997" s="25">
        <v>42936</v>
      </c>
      <c r="C3997" t="s">
        <v>398</v>
      </c>
      <c r="D3997">
        <v>66</v>
      </c>
      <c r="E3997">
        <v>47</v>
      </c>
      <c r="F3997" t="s">
        <v>291</v>
      </c>
      <c r="G3997">
        <v>521333</v>
      </c>
      <c r="H3997">
        <v>13160</v>
      </c>
      <c r="I3997">
        <v>16.7</v>
      </c>
      <c r="J3997">
        <v>113</v>
      </c>
      <c r="K3997">
        <v>113</v>
      </c>
      <c r="L3997">
        <v>13.9</v>
      </c>
      <c r="M3997">
        <v>0.97317744154057773</v>
      </c>
      <c r="N3997">
        <v>1.9825999999999999</v>
      </c>
      <c r="O3997">
        <v>1.9553</v>
      </c>
      <c r="P3997">
        <v>1.2989999999999999</v>
      </c>
      <c r="Q3997">
        <v>1.2589999999999999</v>
      </c>
      <c r="R3997">
        <v>5.1567999999999996</v>
      </c>
      <c r="S3997">
        <v>0.33800000000000002</v>
      </c>
      <c r="T3997">
        <v>0.33200000000000002</v>
      </c>
      <c r="U3997">
        <v>0.32600000000000001</v>
      </c>
      <c r="V3997">
        <v>0.32600000000000001</v>
      </c>
      <c r="W3997" t="s">
        <v>148</v>
      </c>
      <c r="X3997" t="s">
        <v>189</v>
      </c>
      <c r="Y3997" t="s">
        <v>89</v>
      </c>
      <c r="Z3997" t="s">
        <v>198</v>
      </c>
    </row>
    <row r="3998" spans="1:26" x14ac:dyDescent="0.25">
      <c r="A3998" s="147">
        <v>1761</v>
      </c>
      <c r="B3998" s="25">
        <v>42936</v>
      </c>
      <c r="C3998" t="s">
        <v>384</v>
      </c>
      <c r="D3998">
        <v>66</v>
      </c>
      <c r="E3998">
        <v>47</v>
      </c>
      <c r="F3998" t="s">
        <v>291</v>
      </c>
      <c r="G3998">
        <v>521333</v>
      </c>
      <c r="H3998">
        <v>13160</v>
      </c>
      <c r="I3998">
        <v>16.5</v>
      </c>
      <c r="J3998">
        <v>111</v>
      </c>
      <c r="K3998">
        <v>111</v>
      </c>
      <c r="L3998">
        <v>13.9</v>
      </c>
      <c r="M3998">
        <v>0.97317744154057773</v>
      </c>
      <c r="N3998">
        <v>1.9825999999999999</v>
      </c>
      <c r="O3998">
        <v>2.0411999999999999</v>
      </c>
      <c r="P3998">
        <v>1.3109999999999999</v>
      </c>
      <c r="Q3998">
        <v>1.3340000000000001</v>
      </c>
      <c r="R3998">
        <v>5.1567999999999996</v>
      </c>
      <c r="S3998">
        <v>0.34100000000000003</v>
      </c>
      <c r="T3998">
        <v>0.33700000000000002</v>
      </c>
      <c r="U3998">
        <v>0.33</v>
      </c>
      <c r="V3998">
        <v>0.33</v>
      </c>
      <c r="W3998" t="s">
        <v>148</v>
      </c>
      <c r="X3998" t="s">
        <v>189</v>
      </c>
      <c r="Y3998" t="s">
        <v>89</v>
      </c>
      <c r="Z3998" t="s">
        <v>198</v>
      </c>
    </row>
    <row r="3999" spans="1:26" x14ac:dyDescent="0.25">
      <c r="A3999" s="147">
        <v>1760</v>
      </c>
      <c r="B3999" s="25">
        <v>42936</v>
      </c>
      <c r="C3999" t="s">
        <v>397</v>
      </c>
      <c r="D3999">
        <v>66</v>
      </c>
      <c r="E3999">
        <v>47</v>
      </c>
      <c r="F3999" t="s">
        <v>193</v>
      </c>
      <c r="G3999">
        <v>625212</v>
      </c>
      <c r="H3999">
        <v>13160</v>
      </c>
      <c r="I3999">
        <v>23.6</v>
      </c>
      <c r="J3999">
        <v>110</v>
      </c>
      <c r="K3999">
        <v>110</v>
      </c>
      <c r="L3999">
        <v>20.6</v>
      </c>
      <c r="M3999">
        <v>0.93030900723208421</v>
      </c>
      <c r="N3999">
        <v>4.9897</v>
      </c>
      <c r="O3999">
        <v>5.1223000000000001</v>
      </c>
      <c r="P3999">
        <v>0.6</v>
      </c>
      <c r="Q3999">
        <v>0.59599999999999997</v>
      </c>
      <c r="R3999">
        <v>5.1567999999999996</v>
      </c>
      <c r="S3999">
        <v>6.2E-2</v>
      </c>
      <c r="T3999">
        <v>0.06</v>
      </c>
      <c r="U3999">
        <v>5.7000000000000002E-2</v>
      </c>
      <c r="V3999">
        <v>5.7000000000000002E-2</v>
      </c>
      <c r="W3999" t="s">
        <v>148</v>
      </c>
      <c r="X3999" t="s">
        <v>189</v>
      </c>
      <c r="Y3999" t="s">
        <v>89</v>
      </c>
      <c r="Z3999" t="s">
        <v>198</v>
      </c>
    </row>
    <row r="4000" spans="1:26" x14ac:dyDescent="0.25">
      <c r="A4000" s="147">
        <v>1759</v>
      </c>
      <c r="B4000" s="25">
        <v>42936</v>
      </c>
      <c r="C4000" t="s">
        <v>396</v>
      </c>
      <c r="D4000">
        <v>66</v>
      </c>
      <c r="E4000">
        <v>47</v>
      </c>
      <c r="F4000" t="s">
        <v>187</v>
      </c>
      <c r="G4000">
        <v>916168</v>
      </c>
      <c r="H4000">
        <v>13160</v>
      </c>
      <c r="I4000">
        <v>35.200000000000003</v>
      </c>
      <c r="J4000">
        <v>74</v>
      </c>
      <c r="K4000">
        <v>74</v>
      </c>
      <c r="L4000">
        <v>33.9</v>
      </c>
      <c r="M4000">
        <v>0.8555018137847642</v>
      </c>
      <c r="N4000">
        <v>5.0871000000000004</v>
      </c>
      <c r="O4000">
        <v>5.1223000000000001</v>
      </c>
      <c r="P4000">
        <v>0.28599999999999998</v>
      </c>
      <c r="Q4000">
        <v>0.28799999999999998</v>
      </c>
      <c r="R4000">
        <v>5.1567999999999996</v>
      </c>
      <c r="S4000">
        <v>2.9000000000000001E-2</v>
      </c>
      <c r="T4000">
        <v>2.9000000000000001E-2</v>
      </c>
      <c r="U4000">
        <v>2.5000000000000001E-2</v>
      </c>
      <c r="V4000">
        <v>2.5000000000000001E-2</v>
      </c>
      <c r="W4000" t="s">
        <v>148</v>
      </c>
      <c r="X4000" t="s">
        <v>189</v>
      </c>
      <c r="Y4000" t="s">
        <v>89</v>
      </c>
      <c r="Z4000" t="s">
        <v>207</v>
      </c>
    </row>
    <row r="4001" spans="1:26" x14ac:dyDescent="0.25">
      <c r="A4001" s="147">
        <v>1758</v>
      </c>
      <c r="B4001" s="25">
        <v>42936</v>
      </c>
      <c r="C4001" t="s">
        <v>364</v>
      </c>
      <c r="D4001">
        <v>66</v>
      </c>
      <c r="E4001">
        <v>47</v>
      </c>
      <c r="F4001" t="s">
        <v>187</v>
      </c>
      <c r="G4001">
        <v>916168</v>
      </c>
      <c r="H4001">
        <v>13160</v>
      </c>
      <c r="I4001">
        <v>35.299999999999997</v>
      </c>
      <c r="J4001">
        <v>74</v>
      </c>
      <c r="K4001">
        <v>74</v>
      </c>
      <c r="L4001">
        <v>34</v>
      </c>
      <c r="M4001">
        <v>0.85498489425981872</v>
      </c>
      <c r="N4001">
        <v>4.8632999999999997</v>
      </c>
      <c r="O4001">
        <v>4.9321000000000002</v>
      </c>
      <c r="P4001">
        <v>0.54</v>
      </c>
      <c r="Q4001">
        <v>0.56399999999999995</v>
      </c>
      <c r="R4001">
        <v>5.1567999999999996</v>
      </c>
      <c r="S4001">
        <v>5.7000000000000002E-2</v>
      </c>
      <c r="T4001">
        <v>5.8999999999999997E-2</v>
      </c>
      <c r="U4001">
        <v>0.05</v>
      </c>
      <c r="V4001">
        <v>0.05</v>
      </c>
      <c r="W4001" t="s">
        <v>148</v>
      </c>
      <c r="X4001" t="s">
        <v>189</v>
      </c>
      <c r="Y4001" t="s">
        <v>89</v>
      </c>
      <c r="Z4001" t="s">
        <v>207</v>
      </c>
    </row>
    <row r="4002" spans="1:26" x14ac:dyDescent="0.25">
      <c r="A4002" s="147">
        <v>1757</v>
      </c>
      <c r="B4002" s="25">
        <v>42936</v>
      </c>
      <c r="C4002" t="s">
        <v>281</v>
      </c>
      <c r="D4002">
        <v>66</v>
      </c>
      <c r="E4002">
        <v>47</v>
      </c>
      <c r="F4002" t="s">
        <v>193</v>
      </c>
      <c r="G4002">
        <v>625212</v>
      </c>
      <c r="H4002">
        <v>13160</v>
      </c>
      <c r="I4002">
        <v>23.4</v>
      </c>
      <c r="J4002">
        <v>111</v>
      </c>
      <c r="K4002">
        <v>111</v>
      </c>
      <c r="L4002">
        <v>20.399999999999999</v>
      </c>
      <c r="M4002">
        <v>0.93153390388413426</v>
      </c>
      <c r="N4002">
        <v>4.8632999999999997</v>
      </c>
      <c r="O4002">
        <v>4.9782000000000002</v>
      </c>
      <c r="P4002">
        <v>0.80200000000000005</v>
      </c>
      <c r="Q4002">
        <v>0.80100000000000005</v>
      </c>
      <c r="R4002">
        <v>5.1567999999999996</v>
      </c>
      <c r="S4002">
        <v>8.5000000000000006E-2</v>
      </c>
      <c r="T4002">
        <v>8.3000000000000004E-2</v>
      </c>
      <c r="U4002">
        <v>7.8E-2</v>
      </c>
      <c r="V4002">
        <v>7.8E-2</v>
      </c>
      <c r="W4002" t="s">
        <v>148</v>
      </c>
      <c r="X4002" t="s">
        <v>189</v>
      </c>
      <c r="Y4002" t="s">
        <v>89</v>
      </c>
      <c r="Z4002" t="s">
        <v>198</v>
      </c>
    </row>
    <row r="4003" spans="1:26" x14ac:dyDescent="0.25">
      <c r="A4003" s="147">
        <v>1756</v>
      </c>
      <c r="B4003" s="25">
        <v>42936</v>
      </c>
      <c r="C4003" t="s">
        <v>289</v>
      </c>
      <c r="D4003">
        <v>66</v>
      </c>
      <c r="E4003">
        <v>47</v>
      </c>
      <c r="F4003" t="s">
        <v>193</v>
      </c>
      <c r="G4003">
        <v>625212</v>
      </c>
      <c r="H4003">
        <v>13160</v>
      </c>
      <c r="I4003">
        <v>23.6</v>
      </c>
      <c r="J4003">
        <v>110</v>
      </c>
      <c r="K4003">
        <v>110</v>
      </c>
      <c r="L4003">
        <v>20.6</v>
      </c>
      <c r="M4003">
        <v>0.93030900723208421</v>
      </c>
      <c r="N4003">
        <v>4.8993000000000002</v>
      </c>
      <c r="O4003">
        <v>5.1021000000000001</v>
      </c>
      <c r="P4003">
        <v>0.73199999999999998</v>
      </c>
      <c r="Q4003">
        <v>0.76200000000000001</v>
      </c>
      <c r="R4003">
        <v>5.1567999999999996</v>
      </c>
      <c r="S4003">
        <v>7.6999999999999999E-2</v>
      </c>
      <c r="T4003">
        <v>7.6999999999999999E-2</v>
      </c>
      <c r="U4003">
        <v>7.1999999999999995E-2</v>
      </c>
      <c r="V4003">
        <v>7.1999999999999995E-2</v>
      </c>
      <c r="W4003" t="s">
        <v>148</v>
      </c>
      <c r="X4003" t="s">
        <v>189</v>
      </c>
      <c r="Y4003" t="s">
        <v>89</v>
      </c>
      <c r="Z4003" t="s">
        <v>198</v>
      </c>
    </row>
    <row r="4004" spans="1:26" x14ac:dyDescent="0.25">
      <c r="A4004" s="147">
        <v>1755</v>
      </c>
      <c r="B4004" s="25">
        <v>42936</v>
      </c>
      <c r="C4004" t="s">
        <v>229</v>
      </c>
      <c r="D4004">
        <v>66</v>
      </c>
      <c r="E4004">
        <v>47</v>
      </c>
      <c r="F4004" t="s">
        <v>193</v>
      </c>
      <c r="G4004">
        <v>625212</v>
      </c>
      <c r="H4004">
        <v>13160</v>
      </c>
      <c r="I4004">
        <v>23.6</v>
      </c>
      <c r="J4004">
        <v>110</v>
      </c>
      <c r="K4004">
        <v>110</v>
      </c>
      <c r="L4004">
        <v>20.6</v>
      </c>
      <c r="M4004">
        <v>0.93030900723208421</v>
      </c>
      <c r="N4004">
        <v>4.8064999999999998</v>
      </c>
      <c r="O4004">
        <v>4.9244000000000003</v>
      </c>
      <c r="P4004">
        <v>0.53100000000000003</v>
      </c>
      <c r="Q4004">
        <v>0.52500000000000002</v>
      </c>
      <c r="R4004">
        <v>5.1567999999999996</v>
      </c>
      <c r="S4004">
        <v>5.7000000000000002E-2</v>
      </c>
      <c r="T4004">
        <v>5.5E-2</v>
      </c>
      <c r="U4004">
        <v>5.1999999999999998E-2</v>
      </c>
      <c r="V4004">
        <v>5.1999999999999998E-2</v>
      </c>
      <c r="W4004" t="s">
        <v>148</v>
      </c>
      <c r="X4004" t="s">
        <v>189</v>
      </c>
      <c r="Y4004" t="s">
        <v>89</v>
      </c>
      <c r="Z4004" t="s">
        <v>198</v>
      </c>
    </row>
    <row r="4005" spans="1:26" x14ac:dyDescent="0.25">
      <c r="A4005" s="147">
        <v>1754</v>
      </c>
      <c r="B4005" s="25">
        <v>42936</v>
      </c>
      <c r="C4005" t="s">
        <v>395</v>
      </c>
      <c r="D4005">
        <v>66</v>
      </c>
      <c r="E4005">
        <v>47</v>
      </c>
      <c r="F4005" t="s">
        <v>187</v>
      </c>
      <c r="G4005">
        <v>916148</v>
      </c>
      <c r="H4005">
        <v>13160</v>
      </c>
      <c r="I4005">
        <v>35.299999999999997</v>
      </c>
      <c r="J4005">
        <v>72</v>
      </c>
      <c r="K4005">
        <v>72</v>
      </c>
      <c r="L4005">
        <v>34.200000000000003</v>
      </c>
      <c r="M4005">
        <v>0.85395292697646352</v>
      </c>
      <c r="N4005">
        <v>5.0667999999999997</v>
      </c>
      <c r="O4005">
        <v>4.9326999999999996</v>
      </c>
      <c r="P4005">
        <v>0.26500000000000001</v>
      </c>
      <c r="Q4005">
        <v>0.25800000000000001</v>
      </c>
      <c r="R4005">
        <v>5.1567999999999996</v>
      </c>
      <c r="S4005">
        <v>2.7E-2</v>
      </c>
      <c r="T4005">
        <v>2.7E-2</v>
      </c>
      <c r="U4005">
        <v>2.3E-2</v>
      </c>
      <c r="V4005">
        <v>2.3E-2</v>
      </c>
      <c r="W4005" t="s">
        <v>148</v>
      </c>
      <c r="X4005" t="s">
        <v>189</v>
      </c>
      <c r="Y4005" t="s">
        <v>89</v>
      </c>
      <c r="Z4005" t="s">
        <v>207</v>
      </c>
    </row>
    <row r="4006" spans="1:26" x14ac:dyDescent="0.25">
      <c r="A4006" s="147">
        <v>1753</v>
      </c>
      <c r="B4006" s="25">
        <v>42936</v>
      </c>
      <c r="C4006" t="s">
        <v>394</v>
      </c>
      <c r="D4006">
        <v>66</v>
      </c>
      <c r="E4006">
        <v>47</v>
      </c>
      <c r="F4006" t="s">
        <v>187</v>
      </c>
      <c r="G4006">
        <v>916148</v>
      </c>
      <c r="H4006">
        <v>13160</v>
      </c>
      <c r="I4006">
        <v>35.4</v>
      </c>
      <c r="J4006">
        <v>73</v>
      </c>
      <c r="K4006">
        <v>73</v>
      </c>
      <c r="L4006">
        <v>34.200000000000003</v>
      </c>
      <c r="M4006">
        <v>0.85395292697646352</v>
      </c>
      <c r="N4006">
        <v>4.9527000000000001</v>
      </c>
      <c r="O4006">
        <v>4.8917999999999999</v>
      </c>
      <c r="P4006">
        <v>0.24</v>
      </c>
      <c r="Q4006">
        <v>0.23699999999999999</v>
      </c>
      <c r="R4006">
        <v>5.1567999999999996</v>
      </c>
      <c r="S4006">
        <v>2.5000000000000001E-2</v>
      </c>
      <c r="T4006">
        <v>2.5000000000000001E-2</v>
      </c>
      <c r="U4006">
        <v>2.1000000000000001E-2</v>
      </c>
      <c r="V4006">
        <v>2.1000000000000001E-2</v>
      </c>
      <c r="W4006" t="s">
        <v>148</v>
      </c>
      <c r="X4006" t="s">
        <v>189</v>
      </c>
      <c r="Y4006" t="s">
        <v>89</v>
      </c>
      <c r="Z4006" t="s">
        <v>207</v>
      </c>
    </row>
    <row r="4007" spans="1:26" x14ac:dyDescent="0.25">
      <c r="A4007" s="147">
        <v>1752</v>
      </c>
      <c r="B4007" s="25">
        <v>42936</v>
      </c>
      <c r="C4007" t="s">
        <v>325</v>
      </c>
      <c r="D4007">
        <v>66</v>
      </c>
      <c r="E4007">
        <v>47</v>
      </c>
      <c r="F4007" t="s">
        <v>193</v>
      </c>
      <c r="G4007">
        <v>625212</v>
      </c>
      <c r="H4007">
        <v>13160</v>
      </c>
      <c r="I4007">
        <v>23.5</v>
      </c>
      <c r="J4007">
        <v>105</v>
      </c>
      <c r="K4007">
        <v>105</v>
      </c>
      <c r="L4007">
        <v>20.8</v>
      </c>
      <c r="M4007">
        <v>0.92908732764281021</v>
      </c>
      <c r="N4007">
        <v>4.8265000000000002</v>
      </c>
      <c r="O4007">
        <v>5.1268000000000002</v>
      </c>
      <c r="P4007">
        <v>0.52400000000000002</v>
      </c>
      <c r="Q4007">
        <v>0.53700000000000003</v>
      </c>
      <c r="R4007">
        <v>5.1567999999999996</v>
      </c>
      <c r="S4007">
        <v>5.6000000000000001E-2</v>
      </c>
      <c r="T4007">
        <v>5.3999999999999999E-2</v>
      </c>
      <c r="U4007">
        <v>5.0999999999999997E-2</v>
      </c>
      <c r="V4007">
        <v>5.0999999999999997E-2</v>
      </c>
      <c r="W4007" t="s">
        <v>148</v>
      </c>
      <c r="X4007" t="s">
        <v>189</v>
      </c>
      <c r="Y4007" t="s">
        <v>89</v>
      </c>
      <c r="Z4007" t="s">
        <v>198</v>
      </c>
    </row>
    <row r="4008" spans="1:26" x14ac:dyDescent="0.25">
      <c r="A4008" s="147">
        <v>1751</v>
      </c>
      <c r="B4008" s="25">
        <v>42936</v>
      </c>
      <c r="C4008" t="s">
        <v>288</v>
      </c>
      <c r="D4008">
        <v>72</v>
      </c>
      <c r="E4008">
        <v>49</v>
      </c>
      <c r="F4008" t="s">
        <v>193</v>
      </c>
      <c r="G4008">
        <v>625212</v>
      </c>
      <c r="H4008">
        <v>13160</v>
      </c>
      <c r="I4008">
        <v>23.2</v>
      </c>
      <c r="J4008">
        <v>103</v>
      </c>
      <c r="K4008">
        <v>103</v>
      </c>
      <c r="L4008">
        <v>20.6</v>
      </c>
      <c r="M4008">
        <v>0.93030900723208421</v>
      </c>
      <c r="N4008">
        <v>4.9599000000000002</v>
      </c>
      <c r="O4008">
        <v>4.9020000000000001</v>
      </c>
      <c r="P4008">
        <v>0.67300000000000004</v>
      </c>
      <c r="Q4008">
        <v>0.66500000000000004</v>
      </c>
      <c r="R4008">
        <v>5.1567999999999996</v>
      </c>
      <c r="S4008">
        <v>7.0000000000000007E-2</v>
      </c>
      <c r="T4008">
        <v>7.0000000000000007E-2</v>
      </c>
      <c r="U4008">
        <v>6.5000000000000002E-2</v>
      </c>
      <c r="V4008">
        <v>6.5000000000000002E-2</v>
      </c>
      <c r="W4008" t="s">
        <v>148</v>
      </c>
      <c r="X4008" t="s">
        <v>189</v>
      </c>
      <c r="Y4008" t="s">
        <v>89</v>
      </c>
      <c r="Z4008" t="s">
        <v>198</v>
      </c>
    </row>
    <row r="4009" spans="1:26" x14ac:dyDescent="0.25">
      <c r="A4009" s="147">
        <v>1750</v>
      </c>
      <c r="B4009" s="25">
        <v>42935</v>
      </c>
      <c r="C4009" t="s">
        <v>393</v>
      </c>
      <c r="D4009">
        <v>72</v>
      </c>
      <c r="E4009">
        <v>49</v>
      </c>
      <c r="F4009" t="s">
        <v>291</v>
      </c>
      <c r="G4009">
        <v>521333</v>
      </c>
      <c r="H4009">
        <v>13160</v>
      </c>
      <c r="I4009">
        <v>16.7</v>
      </c>
      <c r="J4009">
        <v>113</v>
      </c>
      <c r="K4009">
        <v>113</v>
      </c>
      <c r="L4009">
        <v>13.9</v>
      </c>
      <c r="M4009">
        <v>0.97317744154057773</v>
      </c>
      <c r="N4009">
        <v>1.9008</v>
      </c>
      <c r="O4009">
        <v>1.9738</v>
      </c>
      <c r="P4009">
        <v>1.3520000000000001</v>
      </c>
      <c r="Q4009">
        <v>1.3879999999999999</v>
      </c>
      <c r="R4009">
        <v>5.1603000000000003</v>
      </c>
      <c r="S4009">
        <v>0.36699999999999999</v>
      </c>
      <c r="T4009">
        <v>0.36299999999999999</v>
      </c>
      <c r="U4009">
        <v>0.35499999999999998</v>
      </c>
      <c r="V4009">
        <v>0.35499999999999998</v>
      </c>
      <c r="W4009" t="s">
        <v>148</v>
      </c>
      <c r="X4009" t="s">
        <v>189</v>
      </c>
      <c r="Y4009" t="s">
        <v>89</v>
      </c>
      <c r="Z4009" t="s">
        <v>198</v>
      </c>
    </row>
    <row r="4010" spans="1:26" x14ac:dyDescent="0.25">
      <c r="A4010" s="147">
        <v>1749</v>
      </c>
      <c r="B4010" s="25">
        <v>42935</v>
      </c>
      <c r="C4010" t="s">
        <v>369</v>
      </c>
      <c r="D4010">
        <v>72</v>
      </c>
      <c r="E4010">
        <v>49</v>
      </c>
      <c r="F4010" t="s">
        <v>291</v>
      </c>
      <c r="G4010">
        <v>521333</v>
      </c>
      <c r="H4010">
        <v>13160</v>
      </c>
      <c r="I4010">
        <v>16.7</v>
      </c>
      <c r="J4010">
        <v>113</v>
      </c>
      <c r="K4010">
        <v>113</v>
      </c>
      <c r="L4010">
        <v>13.9</v>
      </c>
      <c r="M4010">
        <v>0.97317744154057773</v>
      </c>
      <c r="N4010">
        <v>1.9883</v>
      </c>
      <c r="O4010">
        <v>1.9607000000000001</v>
      </c>
      <c r="P4010">
        <v>1.26</v>
      </c>
      <c r="Q4010">
        <v>1.212</v>
      </c>
      <c r="R4010">
        <v>5.1603000000000003</v>
      </c>
      <c r="S4010">
        <v>0.32700000000000001</v>
      </c>
      <c r="T4010">
        <v>0.31900000000000001</v>
      </c>
      <c r="U4010">
        <v>0.314</v>
      </c>
      <c r="V4010">
        <v>0.314</v>
      </c>
      <c r="W4010" t="s">
        <v>148</v>
      </c>
      <c r="X4010" t="s">
        <v>189</v>
      </c>
      <c r="Y4010" t="s">
        <v>89</v>
      </c>
      <c r="Z4010" t="s">
        <v>198</v>
      </c>
    </row>
    <row r="4011" spans="1:26" x14ac:dyDescent="0.25">
      <c r="A4011" s="147">
        <v>1748</v>
      </c>
      <c r="B4011" s="25">
        <v>42935</v>
      </c>
      <c r="C4011" t="s">
        <v>392</v>
      </c>
      <c r="D4011">
        <v>72</v>
      </c>
      <c r="E4011">
        <v>49</v>
      </c>
      <c r="F4011" t="s">
        <v>291</v>
      </c>
      <c r="G4011">
        <v>521333</v>
      </c>
      <c r="H4011">
        <v>13160</v>
      </c>
      <c r="I4011">
        <v>16.600000000000001</v>
      </c>
      <c r="J4011">
        <v>114</v>
      </c>
      <c r="K4011">
        <v>114</v>
      </c>
      <c r="L4011">
        <v>13.8</v>
      </c>
      <c r="M4011">
        <v>0.97384721266345486</v>
      </c>
      <c r="N4011">
        <v>1.9523999999999999</v>
      </c>
      <c r="O4011">
        <v>1.9977</v>
      </c>
      <c r="P4011">
        <v>1.169</v>
      </c>
      <c r="Q4011">
        <v>1.2350000000000001</v>
      </c>
      <c r="R4011">
        <v>5.1603000000000003</v>
      </c>
      <c r="S4011">
        <v>0.309</v>
      </c>
      <c r="T4011">
        <v>0.31900000000000001</v>
      </c>
      <c r="U4011">
        <v>0.30599999999999999</v>
      </c>
      <c r="V4011">
        <v>0.30599999999999999</v>
      </c>
      <c r="W4011" t="s">
        <v>148</v>
      </c>
      <c r="X4011" t="s">
        <v>189</v>
      </c>
      <c r="Y4011" t="s">
        <v>89</v>
      </c>
      <c r="Z4011" t="s">
        <v>198</v>
      </c>
    </row>
    <row r="4012" spans="1:26" x14ac:dyDescent="0.25">
      <c r="A4012" s="147">
        <v>1747</v>
      </c>
      <c r="B4012" s="25">
        <v>42935</v>
      </c>
      <c r="C4012" t="s">
        <v>391</v>
      </c>
      <c r="D4012">
        <v>72</v>
      </c>
      <c r="E4012">
        <v>49</v>
      </c>
      <c r="F4012" t="s">
        <v>291</v>
      </c>
      <c r="G4012">
        <v>521333</v>
      </c>
      <c r="H4012">
        <v>13160</v>
      </c>
      <c r="I4012">
        <v>16.7</v>
      </c>
      <c r="J4012">
        <v>113</v>
      </c>
      <c r="K4012">
        <v>113</v>
      </c>
      <c r="L4012">
        <v>13.9</v>
      </c>
      <c r="M4012">
        <v>0.97317744154057773</v>
      </c>
      <c r="N4012">
        <v>2.2618999999999998</v>
      </c>
      <c r="O4012">
        <v>2.1402999999999999</v>
      </c>
      <c r="P4012">
        <v>1.7010000000000001</v>
      </c>
      <c r="Q4012">
        <v>1.609</v>
      </c>
      <c r="R4012">
        <v>5.1603000000000003</v>
      </c>
      <c r="S4012">
        <v>0.38800000000000001</v>
      </c>
      <c r="T4012">
        <v>0.38800000000000001</v>
      </c>
      <c r="U4012">
        <v>0.378</v>
      </c>
      <c r="V4012">
        <v>0.378</v>
      </c>
      <c r="W4012" t="s">
        <v>148</v>
      </c>
      <c r="X4012" t="s">
        <v>189</v>
      </c>
      <c r="Y4012" t="s">
        <v>89</v>
      </c>
      <c r="Z4012" t="s">
        <v>198</v>
      </c>
    </row>
    <row r="4013" spans="1:26" x14ac:dyDescent="0.25">
      <c r="A4013" s="147">
        <v>1746</v>
      </c>
      <c r="B4013" s="25">
        <v>42935</v>
      </c>
      <c r="C4013" t="s">
        <v>390</v>
      </c>
      <c r="D4013">
        <v>72</v>
      </c>
      <c r="E4013">
        <v>49</v>
      </c>
      <c r="F4013" t="s">
        <v>291</v>
      </c>
      <c r="G4013">
        <v>521333</v>
      </c>
      <c r="H4013">
        <v>13160</v>
      </c>
      <c r="I4013">
        <v>16.7</v>
      </c>
      <c r="J4013">
        <v>113</v>
      </c>
      <c r="K4013">
        <v>113</v>
      </c>
      <c r="L4013">
        <v>13.9</v>
      </c>
      <c r="M4013">
        <v>0.97317744154057773</v>
      </c>
      <c r="N4013">
        <v>1.9067000000000001</v>
      </c>
      <c r="O4013">
        <v>1.9558</v>
      </c>
      <c r="P4013">
        <v>1.2230000000000001</v>
      </c>
      <c r="Q4013">
        <v>1.232</v>
      </c>
      <c r="R4013">
        <v>5.1603000000000003</v>
      </c>
      <c r="S4013">
        <v>0.33100000000000002</v>
      </c>
      <c r="T4013">
        <v>0.32500000000000001</v>
      </c>
      <c r="U4013">
        <v>0.31900000000000001</v>
      </c>
      <c r="V4013">
        <v>0.31900000000000001</v>
      </c>
      <c r="W4013" t="s">
        <v>148</v>
      </c>
      <c r="X4013" t="s">
        <v>189</v>
      </c>
      <c r="Y4013" t="s">
        <v>89</v>
      </c>
      <c r="Z4013" t="s">
        <v>198</v>
      </c>
    </row>
    <row r="4014" spans="1:26" x14ac:dyDescent="0.25">
      <c r="A4014" s="147">
        <v>1745</v>
      </c>
      <c r="B4014" s="25">
        <v>42935</v>
      </c>
      <c r="C4014" t="s">
        <v>389</v>
      </c>
      <c r="D4014">
        <v>72</v>
      </c>
      <c r="E4014">
        <v>49</v>
      </c>
      <c r="F4014" t="s">
        <v>291</v>
      </c>
      <c r="G4014">
        <v>521333</v>
      </c>
      <c r="H4014">
        <v>13160</v>
      </c>
      <c r="I4014">
        <v>15.4</v>
      </c>
      <c r="J4014">
        <v>89</v>
      </c>
      <c r="K4014">
        <v>89</v>
      </c>
      <c r="L4014">
        <v>13.9</v>
      </c>
      <c r="M4014">
        <v>0.97317744154057773</v>
      </c>
      <c r="N4014">
        <v>2.1150000000000002</v>
      </c>
      <c r="O4014">
        <v>1.9841</v>
      </c>
      <c r="P4014">
        <v>1.623</v>
      </c>
      <c r="Q4014">
        <v>1.53</v>
      </c>
      <c r="R4014">
        <v>5.1603000000000003</v>
      </c>
      <c r="S4014">
        <v>0.39600000000000002</v>
      </c>
      <c r="T4014">
        <v>0.39800000000000002</v>
      </c>
      <c r="U4014">
        <v>0.38600000000000001</v>
      </c>
      <c r="V4014">
        <v>0.38600000000000001</v>
      </c>
      <c r="W4014" t="s">
        <v>148</v>
      </c>
      <c r="X4014" t="s">
        <v>189</v>
      </c>
      <c r="Y4014" t="s">
        <v>89</v>
      </c>
      <c r="Z4014" t="s">
        <v>198</v>
      </c>
    </row>
    <row r="4015" spans="1:26" x14ac:dyDescent="0.25">
      <c r="A4015" s="147">
        <v>1744</v>
      </c>
      <c r="B4015" s="25">
        <v>42935</v>
      </c>
      <c r="C4015" t="s">
        <v>388</v>
      </c>
      <c r="D4015">
        <v>72</v>
      </c>
      <c r="E4015">
        <v>49</v>
      </c>
      <c r="F4015" t="s">
        <v>193</v>
      </c>
      <c r="G4015">
        <v>625212</v>
      </c>
      <c r="H4015">
        <v>13160</v>
      </c>
      <c r="I4015">
        <v>23</v>
      </c>
      <c r="J4015">
        <v>89</v>
      </c>
      <c r="K4015">
        <v>89</v>
      </c>
      <c r="L4015">
        <v>21.3</v>
      </c>
      <c r="M4015">
        <v>0.92604712041884807</v>
      </c>
      <c r="N4015">
        <v>5.1406000000000001</v>
      </c>
      <c r="O4015">
        <v>4.9028</v>
      </c>
      <c r="P4015">
        <v>0.84699999999999998</v>
      </c>
      <c r="Q4015">
        <v>0.82699999999999996</v>
      </c>
      <c r="R4015">
        <v>5.1603000000000003</v>
      </c>
      <c r="S4015">
        <v>8.5000000000000006E-2</v>
      </c>
      <c r="T4015">
        <v>8.6999999999999994E-2</v>
      </c>
      <c r="U4015">
        <v>0.08</v>
      </c>
      <c r="V4015">
        <v>0.08</v>
      </c>
      <c r="W4015" t="s">
        <v>148</v>
      </c>
      <c r="X4015" t="s">
        <v>189</v>
      </c>
      <c r="Y4015" t="s">
        <v>89</v>
      </c>
      <c r="Z4015" t="s">
        <v>198</v>
      </c>
    </row>
    <row r="4016" spans="1:26" x14ac:dyDescent="0.25">
      <c r="A4016" s="147">
        <v>1743</v>
      </c>
      <c r="B4016" s="25">
        <v>42935</v>
      </c>
      <c r="C4016" t="s">
        <v>387</v>
      </c>
      <c r="D4016">
        <v>72</v>
      </c>
      <c r="E4016">
        <v>49</v>
      </c>
      <c r="F4016" t="s">
        <v>193</v>
      </c>
      <c r="G4016">
        <v>625212</v>
      </c>
      <c r="H4016">
        <v>13160</v>
      </c>
      <c r="I4016">
        <v>23.1</v>
      </c>
      <c r="J4016">
        <v>103</v>
      </c>
      <c r="K4016">
        <v>103</v>
      </c>
      <c r="L4016">
        <v>20.5</v>
      </c>
      <c r="M4016">
        <v>0.93092105263157898</v>
      </c>
      <c r="N4016">
        <v>4.8811999999999998</v>
      </c>
      <c r="O4016">
        <v>4.9146999999999998</v>
      </c>
      <c r="P4016">
        <v>0.59599999999999997</v>
      </c>
      <c r="Q4016">
        <v>0.61899999999999999</v>
      </c>
      <c r="R4016">
        <v>5.1603000000000003</v>
      </c>
      <c r="S4016">
        <v>6.3E-2</v>
      </c>
      <c r="T4016">
        <v>6.5000000000000002E-2</v>
      </c>
      <c r="U4016">
        <v>0.06</v>
      </c>
      <c r="V4016">
        <v>0.06</v>
      </c>
      <c r="W4016" t="s">
        <v>148</v>
      </c>
      <c r="X4016" t="s">
        <v>189</v>
      </c>
      <c r="Y4016" t="s">
        <v>89</v>
      </c>
      <c r="Z4016" t="s">
        <v>198</v>
      </c>
    </row>
    <row r="4017" spans="1:26" x14ac:dyDescent="0.25">
      <c r="A4017" s="147">
        <v>1742</v>
      </c>
      <c r="B4017" s="25">
        <v>42935</v>
      </c>
      <c r="C4017" t="s">
        <v>386</v>
      </c>
      <c r="D4017">
        <v>72</v>
      </c>
      <c r="E4017">
        <v>49</v>
      </c>
      <c r="F4017" t="s">
        <v>193</v>
      </c>
      <c r="G4017">
        <v>625212</v>
      </c>
      <c r="H4017">
        <v>13160</v>
      </c>
      <c r="I4017">
        <v>23.7</v>
      </c>
      <c r="J4017">
        <v>100</v>
      </c>
      <c r="K4017">
        <v>100</v>
      </c>
      <c r="L4017">
        <v>21.3</v>
      </c>
      <c r="M4017">
        <v>0.92604712041884807</v>
      </c>
      <c r="N4017">
        <v>5.1569000000000003</v>
      </c>
      <c r="O4017">
        <v>4.7854999999999999</v>
      </c>
      <c r="P4017">
        <v>0.79900000000000004</v>
      </c>
      <c r="Q4017">
        <v>0.74199999999999999</v>
      </c>
      <c r="R4017">
        <v>5.1603000000000003</v>
      </c>
      <c r="S4017">
        <v>0.08</v>
      </c>
      <c r="T4017">
        <v>0.08</v>
      </c>
      <c r="U4017">
        <v>7.3999999999999996E-2</v>
      </c>
      <c r="V4017">
        <v>7.3999999999999996E-2</v>
      </c>
      <c r="W4017" t="s">
        <v>148</v>
      </c>
      <c r="X4017" t="s">
        <v>189</v>
      </c>
      <c r="Y4017" t="s">
        <v>89</v>
      </c>
      <c r="Z4017" t="s">
        <v>198</v>
      </c>
    </row>
    <row r="4018" spans="1:26" x14ac:dyDescent="0.25">
      <c r="A4018" s="147">
        <v>1741</v>
      </c>
      <c r="B4018" s="25">
        <v>42935</v>
      </c>
      <c r="C4018" t="s">
        <v>266</v>
      </c>
      <c r="D4018">
        <v>72</v>
      </c>
      <c r="E4018">
        <v>49</v>
      </c>
      <c r="F4018" t="s">
        <v>187</v>
      </c>
      <c r="G4018">
        <v>916148</v>
      </c>
      <c r="H4018">
        <v>13160</v>
      </c>
      <c r="I4018">
        <v>35.4</v>
      </c>
      <c r="J4018">
        <v>74</v>
      </c>
      <c r="K4018">
        <v>74</v>
      </c>
      <c r="L4018">
        <v>34.1</v>
      </c>
      <c r="M4018">
        <v>0.85446859903381644</v>
      </c>
      <c r="N4018">
        <v>4.9518000000000004</v>
      </c>
      <c r="O4018">
        <v>4.6028000000000002</v>
      </c>
      <c r="P4018">
        <v>0.27800000000000002</v>
      </c>
      <c r="Q4018">
        <v>0.24099999999999999</v>
      </c>
      <c r="R4018">
        <v>5.1603000000000003</v>
      </c>
      <c r="S4018">
        <v>2.9000000000000001E-2</v>
      </c>
      <c r="T4018">
        <v>2.7E-2</v>
      </c>
      <c r="U4018">
        <v>2.4E-2</v>
      </c>
      <c r="V4018">
        <v>2.4E-2</v>
      </c>
      <c r="W4018" t="s">
        <v>148</v>
      </c>
      <c r="X4018" t="s">
        <v>189</v>
      </c>
      <c r="Y4018" t="s">
        <v>89</v>
      </c>
      <c r="Z4018" t="s">
        <v>207</v>
      </c>
    </row>
    <row r="4019" spans="1:26" x14ac:dyDescent="0.25">
      <c r="A4019" s="147">
        <v>1740</v>
      </c>
      <c r="B4019" s="25">
        <v>42935</v>
      </c>
      <c r="C4019" t="s">
        <v>331</v>
      </c>
      <c r="D4019">
        <v>72</v>
      </c>
      <c r="E4019">
        <v>49</v>
      </c>
      <c r="F4019" t="s">
        <v>187</v>
      </c>
      <c r="G4019">
        <v>916148</v>
      </c>
      <c r="H4019">
        <v>13160</v>
      </c>
      <c r="I4019">
        <v>36</v>
      </c>
      <c r="J4019">
        <v>74</v>
      </c>
      <c r="K4019">
        <v>74</v>
      </c>
      <c r="L4019">
        <v>34.700000000000003</v>
      </c>
      <c r="M4019">
        <v>0.85138387484957889</v>
      </c>
      <c r="N4019">
        <v>4.7778</v>
      </c>
      <c r="O4019">
        <v>4.9025999999999996</v>
      </c>
      <c r="P4019">
        <v>0.28699999999999998</v>
      </c>
      <c r="Q4019">
        <v>0.29499999999999998</v>
      </c>
      <c r="R4019">
        <v>5.1603000000000003</v>
      </c>
      <c r="S4019">
        <v>3.1E-2</v>
      </c>
      <c r="T4019">
        <v>3.1E-2</v>
      </c>
      <c r="U4019">
        <v>2.5999999999999999E-2</v>
      </c>
      <c r="V4019">
        <v>2.5999999999999999E-2</v>
      </c>
      <c r="W4019" t="s">
        <v>148</v>
      </c>
      <c r="X4019" t="s">
        <v>189</v>
      </c>
      <c r="Y4019" t="s">
        <v>89</v>
      </c>
      <c r="Z4019" t="s">
        <v>207</v>
      </c>
    </row>
    <row r="4020" spans="1:26" x14ac:dyDescent="0.25">
      <c r="A4020" s="147">
        <v>1739</v>
      </c>
      <c r="B4020" s="25">
        <v>42935</v>
      </c>
      <c r="C4020" t="s">
        <v>385</v>
      </c>
      <c r="D4020">
        <v>72</v>
      </c>
      <c r="E4020">
        <v>49</v>
      </c>
      <c r="F4020" t="s">
        <v>193</v>
      </c>
      <c r="G4020">
        <v>625212</v>
      </c>
      <c r="H4020">
        <v>13160</v>
      </c>
      <c r="I4020">
        <v>23</v>
      </c>
      <c r="J4020">
        <v>88</v>
      </c>
      <c r="K4020">
        <v>88</v>
      </c>
      <c r="L4020">
        <v>21.3</v>
      </c>
      <c r="M4020">
        <v>0.92604712041884807</v>
      </c>
      <c r="N4020">
        <v>4.9702999999999999</v>
      </c>
      <c r="O4020">
        <v>4.8422000000000001</v>
      </c>
      <c r="P4020">
        <v>0.53900000000000003</v>
      </c>
      <c r="Q4020">
        <v>0.52500000000000002</v>
      </c>
      <c r="R4020">
        <v>5.1603000000000003</v>
      </c>
      <c r="S4020">
        <v>5.6000000000000001E-2</v>
      </c>
      <c r="T4020">
        <v>5.6000000000000001E-2</v>
      </c>
      <c r="U4020">
        <v>5.1999999999999998E-2</v>
      </c>
      <c r="V4020">
        <v>5.1999999999999998E-2</v>
      </c>
      <c r="W4020" t="s">
        <v>148</v>
      </c>
      <c r="X4020" t="s">
        <v>189</v>
      </c>
      <c r="Y4020" t="s">
        <v>89</v>
      </c>
      <c r="Z4020" t="s">
        <v>198</v>
      </c>
    </row>
    <row r="4021" spans="1:26" x14ac:dyDescent="0.25">
      <c r="A4021" s="147">
        <v>1738</v>
      </c>
      <c r="B4021" s="25">
        <v>42934</v>
      </c>
      <c r="C4021" t="s">
        <v>384</v>
      </c>
      <c r="D4021">
        <v>57</v>
      </c>
      <c r="E4021">
        <v>65</v>
      </c>
      <c r="F4021" t="s">
        <v>291</v>
      </c>
      <c r="G4021">
        <v>521333</v>
      </c>
      <c r="H4021">
        <v>13160</v>
      </c>
      <c r="I4021">
        <v>16.5</v>
      </c>
      <c r="J4021">
        <v>112</v>
      </c>
      <c r="K4021">
        <v>112</v>
      </c>
      <c r="L4021">
        <v>13.8</v>
      </c>
      <c r="M4021">
        <v>0.97384721266345486</v>
      </c>
      <c r="N4021">
        <v>2.1006999999999998</v>
      </c>
      <c r="O4021">
        <v>2.2238000000000002</v>
      </c>
      <c r="P4021">
        <v>1.2649999999999999</v>
      </c>
      <c r="Q4021">
        <v>1.3720000000000001</v>
      </c>
      <c r="R4021">
        <v>5.3144999999999998</v>
      </c>
      <c r="S4021">
        <v>0.32</v>
      </c>
      <c r="T4021">
        <v>0.32800000000000001</v>
      </c>
      <c r="U4021">
        <v>0.316</v>
      </c>
      <c r="V4021">
        <v>0.316</v>
      </c>
      <c r="W4021" t="s">
        <v>148</v>
      </c>
      <c r="X4021" t="s">
        <v>189</v>
      </c>
      <c r="Y4021" t="s">
        <v>89</v>
      </c>
      <c r="Z4021" t="s">
        <v>198</v>
      </c>
    </row>
    <row r="4022" spans="1:26" x14ac:dyDescent="0.25">
      <c r="A4022" s="147">
        <v>1737</v>
      </c>
      <c r="B4022" s="25">
        <v>42934</v>
      </c>
      <c r="C4022" t="s">
        <v>383</v>
      </c>
      <c r="D4022">
        <v>57</v>
      </c>
      <c r="E4022">
        <v>65</v>
      </c>
      <c r="F4022" t="s">
        <v>291</v>
      </c>
      <c r="G4022">
        <v>521333</v>
      </c>
      <c r="H4022">
        <v>13160</v>
      </c>
      <c r="I4022">
        <v>16.600000000000001</v>
      </c>
      <c r="J4022">
        <v>112</v>
      </c>
      <c r="K4022">
        <v>112</v>
      </c>
      <c r="L4022">
        <v>13.9</v>
      </c>
      <c r="M4022">
        <v>0.97317744154057773</v>
      </c>
      <c r="N4022">
        <v>1.8793</v>
      </c>
      <c r="O4022">
        <v>2.1423999999999999</v>
      </c>
      <c r="P4022">
        <v>1.3440000000000001</v>
      </c>
      <c r="Q4022">
        <v>1.532</v>
      </c>
      <c r="R4022">
        <v>5.3144999999999998</v>
      </c>
      <c r="S4022">
        <v>0.38</v>
      </c>
      <c r="T4022">
        <v>0.38</v>
      </c>
      <c r="U4022">
        <v>0.37</v>
      </c>
      <c r="V4022">
        <v>0.37</v>
      </c>
      <c r="W4022" t="s">
        <v>148</v>
      </c>
      <c r="X4022" t="s">
        <v>189</v>
      </c>
      <c r="Y4022" t="s">
        <v>89</v>
      </c>
      <c r="Z4022" t="s">
        <v>198</v>
      </c>
    </row>
    <row r="4023" spans="1:26" x14ac:dyDescent="0.25">
      <c r="A4023" s="147">
        <v>1736</v>
      </c>
      <c r="B4023" s="25">
        <v>42934</v>
      </c>
      <c r="C4023" t="s">
        <v>382</v>
      </c>
      <c r="D4023">
        <v>57</v>
      </c>
      <c r="E4023">
        <v>65</v>
      </c>
      <c r="F4023" t="s">
        <v>291</v>
      </c>
      <c r="G4023">
        <v>521333</v>
      </c>
      <c r="H4023">
        <v>13160</v>
      </c>
      <c r="I4023">
        <v>16.600000000000001</v>
      </c>
      <c r="J4023">
        <v>112</v>
      </c>
      <c r="K4023">
        <v>112</v>
      </c>
      <c r="L4023">
        <v>13.9</v>
      </c>
      <c r="M4023">
        <v>0.97317744154057773</v>
      </c>
      <c r="N4023">
        <v>2.2008999999999999</v>
      </c>
      <c r="O4023">
        <v>2.0847000000000002</v>
      </c>
      <c r="P4023">
        <v>1.5409999999999999</v>
      </c>
      <c r="Q4023">
        <v>1.4590000000000001</v>
      </c>
      <c r="R4023">
        <v>5.3144999999999998</v>
      </c>
      <c r="S4023">
        <v>0.372</v>
      </c>
      <c r="T4023">
        <v>0.372</v>
      </c>
      <c r="U4023">
        <v>0.36199999999999999</v>
      </c>
      <c r="V4023">
        <v>0.36199999999999999</v>
      </c>
      <c r="W4023" t="s">
        <v>148</v>
      </c>
      <c r="X4023" t="s">
        <v>189</v>
      </c>
      <c r="Y4023" t="s">
        <v>89</v>
      </c>
      <c r="Z4023" t="s">
        <v>198</v>
      </c>
    </row>
    <row r="4024" spans="1:26" x14ac:dyDescent="0.25">
      <c r="A4024" s="147">
        <v>1735</v>
      </c>
      <c r="B4024" s="25">
        <v>42934</v>
      </c>
      <c r="C4024" t="s">
        <v>381</v>
      </c>
      <c r="D4024">
        <v>57</v>
      </c>
      <c r="E4024">
        <v>65</v>
      </c>
      <c r="F4024" t="s">
        <v>291</v>
      </c>
      <c r="G4024">
        <v>521333</v>
      </c>
      <c r="H4024">
        <v>13160</v>
      </c>
      <c r="I4024">
        <v>16.600000000000001</v>
      </c>
      <c r="J4024">
        <v>112</v>
      </c>
      <c r="K4024">
        <v>112</v>
      </c>
      <c r="L4024">
        <v>13.9</v>
      </c>
      <c r="M4024">
        <v>0.97317744154057773</v>
      </c>
      <c r="N4024">
        <v>1.9843</v>
      </c>
      <c r="O4024">
        <v>1.9007000000000001</v>
      </c>
      <c r="P4024">
        <v>0.84799999999999998</v>
      </c>
      <c r="Q4024">
        <v>0.79800000000000004</v>
      </c>
      <c r="R4024">
        <v>5.3144999999999998</v>
      </c>
      <c r="S4024">
        <v>0.22700000000000001</v>
      </c>
      <c r="T4024">
        <v>0.223</v>
      </c>
      <c r="U4024">
        <v>0.219</v>
      </c>
      <c r="V4024">
        <v>0.219</v>
      </c>
      <c r="W4024" t="s">
        <v>148</v>
      </c>
      <c r="X4024" t="s">
        <v>189</v>
      </c>
      <c r="Y4024" t="s">
        <v>89</v>
      </c>
      <c r="Z4024" t="s">
        <v>198</v>
      </c>
    </row>
    <row r="4025" spans="1:26" x14ac:dyDescent="0.25">
      <c r="A4025" s="147">
        <v>1734</v>
      </c>
      <c r="B4025" s="25">
        <v>42934</v>
      </c>
      <c r="C4025" t="s">
        <v>380</v>
      </c>
      <c r="D4025">
        <v>57</v>
      </c>
      <c r="E4025">
        <v>65</v>
      </c>
      <c r="F4025" t="s">
        <v>291</v>
      </c>
      <c r="G4025">
        <v>521333</v>
      </c>
      <c r="H4025">
        <v>13160</v>
      </c>
      <c r="I4025">
        <v>16.100000000000001</v>
      </c>
      <c r="J4025">
        <v>102</v>
      </c>
      <c r="K4025">
        <v>102</v>
      </c>
      <c r="L4025">
        <v>13.9</v>
      </c>
      <c r="M4025">
        <v>0.97317744154057773</v>
      </c>
      <c r="N4025">
        <v>1.9908999999999999</v>
      </c>
      <c r="O4025">
        <v>1.9521999999999999</v>
      </c>
      <c r="P4025">
        <v>1.218</v>
      </c>
      <c r="Q4025">
        <v>1.1859999999999999</v>
      </c>
      <c r="R4025">
        <v>5.3144999999999998</v>
      </c>
      <c r="S4025">
        <v>0.32500000000000001</v>
      </c>
      <c r="T4025">
        <v>0.32300000000000001</v>
      </c>
      <c r="U4025">
        <v>0.315</v>
      </c>
      <c r="V4025">
        <v>0.315</v>
      </c>
      <c r="W4025" t="s">
        <v>148</v>
      </c>
      <c r="X4025" t="s">
        <v>189</v>
      </c>
      <c r="Y4025" t="s">
        <v>89</v>
      </c>
      <c r="Z4025" t="s">
        <v>198</v>
      </c>
    </row>
    <row r="4026" spans="1:26" x14ac:dyDescent="0.25">
      <c r="A4026" s="147">
        <v>1733</v>
      </c>
      <c r="B4026" s="25">
        <v>42934</v>
      </c>
      <c r="C4026" t="s">
        <v>218</v>
      </c>
      <c r="D4026">
        <v>57</v>
      </c>
      <c r="E4026">
        <v>65</v>
      </c>
      <c r="F4026" t="s">
        <v>193</v>
      </c>
      <c r="G4026">
        <v>625212</v>
      </c>
      <c r="H4026">
        <v>13160</v>
      </c>
      <c r="I4026">
        <v>24.5</v>
      </c>
      <c r="J4026">
        <v>112</v>
      </c>
      <c r="K4026">
        <v>112</v>
      </c>
      <c r="L4026">
        <v>21.3</v>
      </c>
      <c r="M4026">
        <v>0.92604712041884807</v>
      </c>
      <c r="N4026">
        <v>4.9025999999999996</v>
      </c>
      <c r="O4026">
        <v>5.1233000000000004</v>
      </c>
      <c r="P4026">
        <v>0.78400000000000003</v>
      </c>
      <c r="Q4026">
        <v>0.81899999999999995</v>
      </c>
      <c r="R4026">
        <v>5.3144999999999998</v>
      </c>
      <c r="S4026">
        <v>8.5000000000000006E-2</v>
      </c>
      <c r="T4026">
        <v>8.5000000000000006E-2</v>
      </c>
      <c r="U4026">
        <v>7.9000000000000001E-2</v>
      </c>
      <c r="V4026">
        <v>7.9000000000000001E-2</v>
      </c>
      <c r="W4026" t="s">
        <v>148</v>
      </c>
      <c r="X4026" t="s">
        <v>189</v>
      </c>
      <c r="Y4026" t="s">
        <v>89</v>
      </c>
      <c r="Z4026" t="s">
        <v>198</v>
      </c>
    </row>
    <row r="4027" spans="1:26" x14ac:dyDescent="0.25">
      <c r="A4027" s="147">
        <v>1732</v>
      </c>
      <c r="B4027" s="25">
        <v>42934</v>
      </c>
      <c r="C4027" t="s">
        <v>218</v>
      </c>
      <c r="D4027">
        <v>57</v>
      </c>
      <c r="E4027">
        <v>65</v>
      </c>
      <c r="F4027" t="s">
        <v>187</v>
      </c>
      <c r="G4027">
        <v>916148</v>
      </c>
      <c r="H4027">
        <v>13160</v>
      </c>
      <c r="I4027">
        <v>36.200000000000003</v>
      </c>
      <c r="J4027">
        <v>76.5</v>
      </c>
      <c r="K4027">
        <v>76.5</v>
      </c>
      <c r="L4027">
        <v>34.700000000000003</v>
      </c>
      <c r="M4027">
        <v>0.85138387484957889</v>
      </c>
      <c r="N4027">
        <v>4.7769000000000004</v>
      </c>
      <c r="O4027">
        <v>4.9124999999999996</v>
      </c>
      <c r="P4027">
        <v>0.28699999999999998</v>
      </c>
      <c r="Q4027">
        <v>0.30499999999999999</v>
      </c>
      <c r="R4027">
        <v>5.3144999999999998</v>
      </c>
      <c r="S4027">
        <v>3.2000000000000001E-2</v>
      </c>
      <c r="T4027">
        <v>3.3000000000000002E-2</v>
      </c>
      <c r="U4027">
        <v>2.8000000000000001E-2</v>
      </c>
      <c r="V4027">
        <v>2.8000000000000001E-2</v>
      </c>
      <c r="W4027" t="s">
        <v>148</v>
      </c>
      <c r="X4027" t="s">
        <v>189</v>
      </c>
      <c r="Y4027" t="s">
        <v>89</v>
      </c>
      <c r="Z4027" t="s">
        <v>207</v>
      </c>
    </row>
    <row r="4028" spans="1:26" x14ac:dyDescent="0.25">
      <c r="A4028" s="147">
        <v>1731</v>
      </c>
      <c r="B4028" s="25">
        <v>42934</v>
      </c>
      <c r="C4028" t="s">
        <v>379</v>
      </c>
      <c r="D4028">
        <v>57</v>
      </c>
      <c r="E4028">
        <v>65</v>
      </c>
      <c r="F4028" t="s">
        <v>187</v>
      </c>
      <c r="G4028">
        <v>916148</v>
      </c>
      <c r="H4028">
        <v>13160</v>
      </c>
      <c r="I4028">
        <v>36.4</v>
      </c>
      <c r="J4028">
        <v>76</v>
      </c>
      <c r="K4028">
        <v>76</v>
      </c>
      <c r="L4028">
        <v>34.9</v>
      </c>
      <c r="M4028">
        <v>0.85036057692307687</v>
      </c>
      <c r="N4028">
        <v>5.12</v>
      </c>
      <c r="O4028">
        <v>4.7988999999999997</v>
      </c>
      <c r="P4028">
        <v>0.193</v>
      </c>
      <c r="Q4028">
        <v>0.18099999999999999</v>
      </c>
      <c r="R4028">
        <v>5.3144999999999998</v>
      </c>
      <c r="S4028">
        <v>0.02</v>
      </c>
      <c r="T4028">
        <v>0.02</v>
      </c>
      <c r="U4028">
        <v>1.7000000000000001E-2</v>
      </c>
      <c r="V4028">
        <v>1.7000000000000001E-2</v>
      </c>
      <c r="W4028" t="s">
        <v>148</v>
      </c>
      <c r="X4028" t="s">
        <v>189</v>
      </c>
      <c r="Y4028" t="s">
        <v>89</v>
      </c>
      <c r="Z4028" t="s">
        <v>207</v>
      </c>
    </row>
    <row r="4029" spans="1:26" x14ac:dyDescent="0.25">
      <c r="A4029" s="147">
        <v>1730</v>
      </c>
      <c r="B4029" s="25">
        <v>42934</v>
      </c>
      <c r="C4029" t="s">
        <v>232</v>
      </c>
      <c r="D4029">
        <v>57</v>
      </c>
      <c r="E4029">
        <v>65</v>
      </c>
      <c r="F4029" t="s">
        <v>193</v>
      </c>
      <c r="G4029">
        <v>625212</v>
      </c>
      <c r="H4029">
        <v>13160</v>
      </c>
      <c r="I4029">
        <v>24.2</v>
      </c>
      <c r="J4029">
        <v>108</v>
      </c>
      <c r="K4029">
        <v>108</v>
      </c>
      <c r="L4029">
        <v>21.3</v>
      </c>
      <c r="M4029">
        <v>0.92604712041884807</v>
      </c>
      <c r="N4029">
        <v>5.0061999999999998</v>
      </c>
      <c r="O4029">
        <v>4.9162999999999997</v>
      </c>
      <c r="P4029">
        <v>0.71599999999999997</v>
      </c>
      <c r="Q4029">
        <v>0.70299999999999996</v>
      </c>
      <c r="R4029">
        <v>5.3144999999999998</v>
      </c>
      <c r="S4029">
        <v>7.5999999999999998E-2</v>
      </c>
      <c r="T4029">
        <v>7.5999999999999998E-2</v>
      </c>
      <c r="U4029">
        <v>7.0000000000000007E-2</v>
      </c>
      <c r="V4029">
        <v>7.0000000000000007E-2</v>
      </c>
      <c r="W4029" t="s">
        <v>148</v>
      </c>
      <c r="X4029" t="s">
        <v>189</v>
      </c>
      <c r="Y4029" t="s">
        <v>89</v>
      </c>
      <c r="Z4029" t="s">
        <v>198</v>
      </c>
    </row>
    <row r="4030" spans="1:26" x14ac:dyDescent="0.25">
      <c r="A4030" s="147">
        <v>1729</v>
      </c>
      <c r="B4030" s="25">
        <v>42934</v>
      </c>
      <c r="C4030" t="s">
        <v>378</v>
      </c>
      <c r="D4030">
        <v>57</v>
      </c>
      <c r="E4030">
        <v>65</v>
      </c>
      <c r="F4030" t="s">
        <v>193</v>
      </c>
      <c r="G4030">
        <v>625212</v>
      </c>
      <c r="H4030">
        <v>13160</v>
      </c>
      <c r="I4030">
        <v>24.2</v>
      </c>
      <c r="J4030">
        <v>108</v>
      </c>
      <c r="K4030">
        <v>108</v>
      </c>
      <c r="L4030">
        <v>21.3</v>
      </c>
      <c r="M4030">
        <v>0.92604712041884807</v>
      </c>
      <c r="N4030">
        <v>4.8068999999999997</v>
      </c>
      <c r="O4030">
        <v>5.0666000000000002</v>
      </c>
      <c r="P4030">
        <v>0.66</v>
      </c>
      <c r="Q4030">
        <v>0.67700000000000005</v>
      </c>
      <c r="R4030">
        <v>5.3144999999999998</v>
      </c>
      <c r="S4030">
        <v>7.2999999999999995E-2</v>
      </c>
      <c r="T4030">
        <v>7.0999999999999994E-2</v>
      </c>
      <c r="U4030">
        <v>6.7000000000000004E-2</v>
      </c>
      <c r="V4030">
        <v>6.7000000000000004E-2</v>
      </c>
      <c r="W4030" t="s">
        <v>148</v>
      </c>
      <c r="X4030" t="s">
        <v>189</v>
      </c>
      <c r="Y4030" t="s">
        <v>89</v>
      </c>
      <c r="Z4030" t="s">
        <v>198</v>
      </c>
    </row>
    <row r="4031" spans="1:26" x14ac:dyDescent="0.25">
      <c r="A4031" s="147">
        <v>1728</v>
      </c>
      <c r="B4031" s="25">
        <v>42934</v>
      </c>
      <c r="C4031" t="s">
        <v>264</v>
      </c>
      <c r="D4031">
        <v>57</v>
      </c>
      <c r="E4031">
        <v>65</v>
      </c>
      <c r="F4031" t="s">
        <v>187</v>
      </c>
      <c r="G4031">
        <v>916148</v>
      </c>
      <c r="H4031">
        <v>13160</v>
      </c>
      <c r="I4031">
        <v>36.4</v>
      </c>
      <c r="J4031">
        <v>78</v>
      </c>
      <c r="K4031">
        <v>78</v>
      </c>
      <c r="L4031">
        <v>34.799999999999997</v>
      </c>
      <c r="M4031">
        <v>0.85087191822008412</v>
      </c>
      <c r="N4031">
        <v>5.0720000000000001</v>
      </c>
      <c r="O4031">
        <v>5.1218000000000004</v>
      </c>
      <c r="P4031">
        <v>0.2</v>
      </c>
      <c r="Q4031">
        <v>0.20200000000000001</v>
      </c>
      <c r="R4031">
        <v>5.3144999999999998</v>
      </c>
      <c r="S4031">
        <v>2.1000000000000001E-2</v>
      </c>
      <c r="T4031">
        <v>2.1000000000000001E-2</v>
      </c>
      <c r="U4031">
        <v>1.7999999999999999E-2</v>
      </c>
      <c r="V4031">
        <v>1.7999999999999999E-2</v>
      </c>
      <c r="W4031" t="s">
        <v>148</v>
      </c>
      <c r="X4031" t="s">
        <v>189</v>
      </c>
      <c r="Y4031" t="s">
        <v>89</v>
      </c>
      <c r="Z4031" t="s">
        <v>207</v>
      </c>
    </row>
    <row r="4032" spans="1:26" x14ac:dyDescent="0.25">
      <c r="A4032" s="147">
        <v>1727</v>
      </c>
      <c r="B4032" s="25">
        <v>42933</v>
      </c>
      <c r="C4032" t="s">
        <v>367</v>
      </c>
      <c r="D4032">
        <v>71</v>
      </c>
      <c r="E4032">
        <v>46</v>
      </c>
      <c r="F4032" t="s">
        <v>291</v>
      </c>
      <c r="G4032">
        <v>521333</v>
      </c>
      <c r="H4032">
        <v>13160</v>
      </c>
      <c r="I4032">
        <v>16.7</v>
      </c>
      <c r="J4032">
        <v>113</v>
      </c>
      <c r="K4032">
        <v>113</v>
      </c>
      <c r="L4032">
        <v>13.9</v>
      </c>
      <c r="M4032">
        <v>0.97317744154057773</v>
      </c>
      <c r="N4032">
        <v>1.9705999999999999</v>
      </c>
      <c r="O4032">
        <v>1.9338</v>
      </c>
      <c r="P4032">
        <v>3.6789999999999998</v>
      </c>
      <c r="Q4032">
        <v>3.625</v>
      </c>
      <c r="R4032">
        <v>5.2495000000000003</v>
      </c>
      <c r="S4032">
        <v>0.98</v>
      </c>
      <c r="T4032">
        <v>0.98399999999999999</v>
      </c>
      <c r="U4032">
        <v>0.95599999999999996</v>
      </c>
      <c r="V4032">
        <v>0.95599999999999996</v>
      </c>
      <c r="W4032" t="s">
        <v>148</v>
      </c>
      <c r="X4032" t="s">
        <v>189</v>
      </c>
      <c r="Y4032" t="s">
        <v>89</v>
      </c>
      <c r="Z4032" t="s">
        <v>198</v>
      </c>
    </row>
    <row r="4033" spans="1:26" x14ac:dyDescent="0.25">
      <c r="A4033" s="147">
        <v>1726</v>
      </c>
      <c r="B4033" s="25">
        <v>42933</v>
      </c>
      <c r="C4033" t="s">
        <v>377</v>
      </c>
      <c r="D4033">
        <v>71</v>
      </c>
      <c r="E4033">
        <v>46</v>
      </c>
      <c r="F4033" t="s">
        <v>291</v>
      </c>
      <c r="G4033">
        <v>521333</v>
      </c>
      <c r="H4033">
        <v>13160</v>
      </c>
      <c r="I4033">
        <v>16</v>
      </c>
      <c r="J4033">
        <v>100</v>
      </c>
      <c r="K4033">
        <v>100</v>
      </c>
      <c r="L4033">
        <v>13.9</v>
      </c>
      <c r="M4033">
        <v>0.97317744154057773</v>
      </c>
      <c r="N4033">
        <v>1.9805999999999999</v>
      </c>
      <c r="O4033">
        <v>2.1158000000000001</v>
      </c>
      <c r="P4033">
        <v>1.4259999999999999</v>
      </c>
      <c r="Q4033">
        <v>1.524</v>
      </c>
      <c r="R4033">
        <v>5.2495000000000003</v>
      </c>
      <c r="S4033">
        <v>0.378</v>
      </c>
      <c r="T4033">
        <v>0.378</v>
      </c>
      <c r="U4033">
        <v>0.36799999999999999</v>
      </c>
      <c r="V4033">
        <v>0.36799999999999999</v>
      </c>
      <c r="W4033" t="s">
        <v>148</v>
      </c>
      <c r="X4033" t="s">
        <v>189</v>
      </c>
      <c r="Y4033" t="s">
        <v>89</v>
      </c>
      <c r="Z4033" t="s">
        <v>198</v>
      </c>
    </row>
    <row r="4034" spans="1:26" x14ac:dyDescent="0.25">
      <c r="A4034" s="147">
        <v>1725</v>
      </c>
      <c r="B4034" s="25">
        <v>42933</v>
      </c>
      <c r="C4034" t="s">
        <v>369</v>
      </c>
      <c r="D4034">
        <v>71</v>
      </c>
      <c r="E4034">
        <v>46</v>
      </c>
      <c r="F4034" t="s">
        <v>291</v>
      </c>
      <c r="G4034">
        <v>521333</v>
      </c>
      <c r="H4034">
        <v>13160</v>
      </c>
      <c r="I4034">
        <v>16</v>
      </c>
      <c r="J4034">
        <v>100</v>
      </c>
      <c r="K4034">
        <v>100</v>
      </c>
      <c r="L4034">
        <v>13.9</v>
      </c>
      <c r="M4034">
        <v>0.97317744154057773</v>
      </c>
      <c r="N4034">
        <v>2.1568000000000001</v>
      </c>
      <c r="O4034">
        <v>1.9238999999999999</v>
      </c>
      <c r="P4034">
        <v>1.631</v>
      </c>
      <c r="Q4034">
        <v>1.448</v>
      </c>
      <c r="R4034">
        <v>5.2495000000000003</v>
      </c>
      <c r="S4034">
        <v>0.39700000000000002</v>
      </c>
      <c r="T4034">
        <v>0.39500000000000002</v>
      </c>
      <c r="U4034">
        <v>0.38500000000000001</v>
      </c>
      <c r="V4034">
        <v>0.38500000000000001</v>
      </c>
      <c r="W4034" t="s">
        <v>148</v>
      </c>
      <c r="X4034" t="s">
        <v>189</v>
      </c>
      <c r="Y4034" t="s">
        <v>89</v>
      </c>
      <c r="Z4034" t="s">
        <v>198</v>
      </c>
    </row>
    <row r="4035" spans="1:26" x14ac:dyDescent="0.25">
      <c r="A4035" s="147">
        <v>1724</v>
      </c>
      <c r="B4035" s="25">
        <v>42933</v>
      </c>
      <c r="C4035" t="s">
        <v>376</v>
      </c>
      <c r="D4035">
        <v>71</v>
      </c>
      <c r="E4035">
        <v>46</v>
      </c>
      <c r="F4035" t="s">
        <v>291</v>
      </c>
      <c r="G4035">
        <v>521333</v>
      </c>
      <c r="H4035">
        <v>13160</v>
      </c>
      <c r="I4035">
        <v>16.7</v>
      </c>
      <c r="J4035">
        <v>114</v>
      </c>
      <c r="K4035">
        <v>114</v>
      </c>
      <c r="L4035">
        <v>13.9</v>
      </c>
      <c r="M4035">
        <v>0.97317744154057773</v>
      </c>
      <c r="N4035">
        <v>1.9907999999999999</v>
      </c>
      <c r="O4035">
        <v>1.9637</v>
      </c>
      <c r="P4035">
        <v>1.6990000000000001</v>
      </c>
      <c r="Q4035">
        <v>1.6830000000000001</v>
      </c>
      <c r="R4035">
        <v>5.2495000000000003</v>
      </c>
      <c r="S4035">
        <v>0.44800000000000001</v>
      </c>
      <c r="T4035">
        <v>0.45</v>
      </c>
      <c r="U4035">
        <v>0.437</v>
      </c>
      <c r="V4035">
        <v>0.437</v>
      </c>
      <c r="W4035" t="s">
        <v>148</v>
      </c>
      <c r="X4035" t="s">
        <v>189</v>
      </c>
      <c r="Y4035" t="s">
        <v>89</v>
      </c>
      <c r="Z4035" t="s">
        <v>198</v>
      </c>
    </row>
    <row r="4036" spans="1:26" x14ac:dyDescent="0.25">
      <c r="A4036" s="147">
        <v>1723</v>
      </c>
      <c r="B4036" s="25">
        <v>42933</v>
      </c>
      <c r="C4036" t="s">
        <v>375</v>
      </c>
      <c r="D4036">
        <v>71</v>
      </c>
      <c r="E4036">
        <v>46</v>
      </c>
      <c r="F4036" t="s">
        <v>291</v>
      </c>
      <c r="G4036">
        <v>521333</v>
      </c>
      <c r="H4036">
        <v>13160</v>
      </c>
      <c r="I4036">
        <v>16.7</v>
      </c>
      <c r="J4036">
        <v>113</v>
      </c>
      <c r="K4036">
        <v>113</v>
      </c>
      <c r="L4036">
        <v>13.9</v>
      </c>
      <c r="M4036">
        <v>0.97317744154057773</v>
      </c>
      <c r="N4036">
        <v>1.9993000000000001</v>
      </c>
      <c r="O4036">
        <v>1.8816999999999999</v>
      </c>
      <c r="P4036">
        <v>1.306</v>
      </c>
      <c r="Q4036">
        <v>1.244</v>
      </c>
      <c r="R4036">
        <v>5.2495000000000003</v>
      </c>
      <c r="S4036">
        <v>0.34300000000000003</v>
      </c>
      <c r="T4036">
        <v>0.34699999999999998</v>
      </c>
      <c r="U4036">
        <v>0.33600000000000002</v>
      </c>
      <c r="V4036">
        <v>0.33600000000000002</v>
      </c>
      <c r="W4036" t="s">
        <v>148</v>
      </c>
      <c r="X4036" t="s">
        <v>189</v>
      </c>
      <c r="Y4036" t="s">
        <v>89</v>
      </c>
      <c r="Z4036" t="s">
        <v>198</v>
      </c>
    </row>
    <row r="4037" spans="1:26" x14ac:dyDescent="0.25">
      <c r="A4037" s="147">
        <v>1722</v>
      </c>
      <c r="B4037" s="25">
        <v>42933</v>
      </c>
      <c r="C4037" t="s">
        <v>235</v>
      </c>
      <c r="D4037">
        <v>71</v>
      </c>
      <c r="E4037">
        <v>46</v>
      </c>
      <c r="F4037" t="s">
        <v>187</v>
      </c>
      <c r="G4037">
        <v>916148</v>
      </c>
      <c r="H4037">
        <v>13160</v>
      </c>
      <c r="I4037">
        <v>36.9</v>
      </c>
      <c r="J4037">
        <v>84</v>
      </c>
      <c r="K4037">
        <v>84</v>
      </c>
      <c r="L4037">
        <v>34.700000000000003</v>
      </c>
      <c r="M4037">
        <v>0.85138387484957889</v>
      </c>
      <c r="N4037">
        <v>4.8163</v>
      </c>
      <c r="O4037">
        <v>4.9527999999999999</v>
      </c>
      <c r="P4037">
        <v>0.33</v>
      </c>
      <c r="Q4037">
        <v>0.34</v>
      </c>
      <c r="R4037">
        <v>5.2495000000000003</v>
      </c>
      <c r="S4037">
        <v>3.5999999999999997E-2</v>
      </c>
      <c r="T4037">
        <v>3.5999999999999997E-2</v>
      </c>
      <c r="U4037">
        <v>3.1E-2</v>
      </c>
      <c r="V4037">
        <v>3.1E-2</v>
      </c>
      <c r="W4037" t="s">
        <v>148</v>
      </c>
      <c r="X4037" t="s">
        <v>189</v>
      </c>
      <c r="Y4037" t="s">
        <v>89</v>
      </c>
      <c r="Z4037" t="s">
        <v>207</v>
      </c>
    </row>
    <row r="4038" spans="1:26" x14ac:dyDescent="0.25">
      <c r="A4038" s="147">
        <v>1721</v>
      </c>
      <c r="B4038" s="25">
        <v>42933</v>
      </c>
      <c r="C4038" t="s">
        <v>233</v>
      </c>
      <c r="D4038">
        <v>71</v>
      </c>
      <c r="E4038">
        <v>46</v>
      </c>
      <c r="F4038" t="s">
        <v>193</v>
      </c>
      <c r="G4038">
        <v>625212</v>
      </c>
      <c r="H4038">
        <v>13160</v>
      </c>
      <c r="I4038">
        <v>24.7</v>
      </c>
      <c r="J4038">
        <v>113</v>
      </c>
      <c r="K4038">
        <v>113</v>
      </c>
      <c r="L4038">
        <v>21.5</v>
      </c>
      <c r="M4038">
        <v>0.92483660130718959</v>
      </c>
      <c r="N4038">
        <v>5.1203000000000003</v>
      </c>
      <c r="O4038">
        <v>4.9756999999999998</v>
      </c>
      <c r="P4038">
        <v>0.71199999999999997</v>
      </c>
      <c r="Q4038">
        <v>0.71099999999999997</v>
      </c>
      <c r="R4038">
        <v>5.2495000000000003</v>
      </c>
      <c r="S4038">
        <v>7.2999999999999995E-2</v>
      </c>
      <c r="T4038">
        <v>7.4999999999999997E-2</v>
      </c>
      <c r="U4038">
        <v>6.8000000000000005E-2</v>
      </c>
      <c r="V4038">
        <v>6.8000000000000005E-2</v>
      </c>
      <c r="W4038" t="s">
        <v>148</v>
      </c>
      <c r="X4038" t="s">
        <v>189</v>
      </c>
      <c r="Y4038" t="s">
        <v>89</v>
      </c>
      <c r="Z4038" t="s">
        <v>198</v>
      </c>
    </row>
    <row r="4039" spans="1:26" x14ac:dyDescent="0.25">
      <c r="A4039" s="147">
        <v>1720</v>
      </c>
      <c r="B4039" s="25">
        <v>42933</v>
      </c>
      <c r="C4039" t="s">
        <v>295</v>
      </c>
      <c r="D4039">
        <v>71</v>
      </c>
      <c r="E4039">
        <v>46</v>
      </c>
      <c r="F4039" t="s">
        <v>193</v>
      </c>
      <c r="G4039">
        <v>625212</v>
      </c>
      <c r="H4039">
        <v>13160</v>
      </c>
      <c r="I4039">
        <v>23.6</v>
      </c>
      <c r="J4039">
        <v>89</v>
      </c>
      <c r="K4039">
        <v>89</v>
      </c>
      <c r="L4039">
        <v>21.8</v>
      </c>
      <c r="M4039">
        <v>0.92302674494455306</v>
      </c>
      <c r="N4039">
        <v>4.9459999999999997</v>
      </c>
      <c r="O4039">
        <v>4.8338000000000001</v>
      </c>
      <c r="P4039">
        <v>0.77300000000000002</v>
      </c>
      <c r="Q4039">
        <v>0.755</v>
      </c>
      <c r="R4039">
        <v>5.2495000000000003</v>
      </c>
      <c r="S4039">
        <v>8.2000000000000003E-2</v>
      </c>
      <c r="T4039">
        <v>8.2000000000000003E-2</v>
      </c>
      <c r="U4039">
        <v>7.5999999999999998E-2</v>
      </c>
      <c r="V4039">
        <v>7.5999999999999998E-2</v>
      </c>
      <c r="W4039" t="s">
        <v>148</v>
      </c>
      <c r="X4039" t="s">
        <v>189</v>
      </c>
      <c r="Y4039" t="s">
        <v>89</v>
      </c>
      <c r="Z4039" t="s">
        <v>198</v>
      </c>
    </row>
    <row r="4040" spans="1:26" x14ac:dyDescent="0.25">
      <c r="A4040" s="147">
        <v>1719</v>
      </c>
      <c r="B4040" s="25">
        <v>42933</v>
      </c>
      <c r="C4040" t="s">
        <v>263</v>
      </c>
      <c r="D4040">
        <v>71</v>
      </c>
      <c r="E4040">
        <v>46</v>
      </c>
      <c r="F4040" t="s">
        <v>193</v>
      </c>
      <c r="G4040">
        <v>625212</v>
      </c>
      <c r="H4040">
        <v>13160</v>
      </c>
      <c r="I4040">
        <v>24.7</v>
      </c>
      <c r="J4040">
        <v>113</v>
      </c>
      <c r="K4040">
        <v>113</v>
      </c>
      <c r="L4040">
        <v>21.5</v>
      </c>
      <c r="M4040">
        <v>0.92483660130718959</v>
      </c>
      <c r="N4040">
        <v>4.8716999999999997</v>
      </c>
      <c r="O4040">
        <v>4.9645000000000001</v>
      </c>
      <c r="P4040">
        <v>0.46400000000000002</v>
      </c>
      <c r="Q4040">
        <v>0.49199999999999999</v>
      </c>
      <c r="R4040">
        <v>5.2495000000000003</v>
      </c>
      <c r="S4040">
        <v>0.05</v>
      </c>
      <c r="T4040">
        <v>5.1999999999999998E-2</v>
      </c>
      <c r="U4040">
        <v>4.7E-2</v>
      </c>
      <c r="V4040">
        <v>4.7E-2</v>
      </c>
      <c r="W4040" t="s">
        <v>148</v>
      </c>
      <c r="X4040" t="s">
        <v>189</v>
      </c>
      <c r="Y4040" t="s">
        <v>89</v>
      </c>
      <c r="Z4040" t="s">
        <v>198</v>
      </c>
    </row>
    <row r="4041" spans="1:26" x14ac:dyDescent="0.25">
      <c r="A4041" s="147">
        <v>1718</v>
      </c>
      <c r="B4041" s="25">
        <v>42933</v>
      </c>
      <c r="C4041" t="s">
        <v>219</v>
      </c>
      <c r="D4041">
        <v>71</v>
      </c>
      <c r="E4041">
        <v>46</v>
      </c>
      <c r="F4041" t="s">
        <v>187</v>
      </c>
      <c r="G4041">
        <v>916148</v>
      </c>
      <c r="H4041">
        <v>13160</v>
      </c>
      <c r="I4041">
        <v>36.5</v>
      </c>
      <c r="J4041">
        <v>79</v>
      </c>
      <c r="K4041">
        <v>79</v>
      </c>
      <c r="L4041">
        <v>34.799999999999997</v>
      </c>
      <c r="M4041">
        <v>0.85087191822008412</v>
      </c>
      <c r="N4041">
        <v>4.9817</v>
      </c>
      <c r="O4041">
        <v>5.0651999999999999</v>
      </c>
      <c r="P4041">
        <v>0.27500000000000002</v>
      </c>
      <c r="Q4041">
        <v>0.29899999999999999</v>
      </c>
      <c r="R4041">
        <v>5.2495000000000003</v>
      </c>
      <c r="S4041">
        <v>2.9000000000000001E-2</v>
      </c>
      <c r="T4041">
        <v>3.1E-2</v>
      </c>
      <c r="U4041">
        <v>2.5999999999999999E-2</v>
      </c>
      <c r="V4041">
        <v>2.5999999999999999E-2</v>
      </c>
      <c r="W4041" t="s">
        <v>148</v>
      </c>
      <c r="X4041" t="s">
        <v>189</v>
      </c>
      <c r="Y4041" t="s">
        <v>89</v>
      </c>
      <c r="Z4041" t="s">
        <v>207</v>
      </c>
    </row>
    <row r="4042" spans="1:26" x14ac:dyDescent="0.25">
      <c r="A4042" s="147">
        <v>1717</v>
      </c>
      <c r="B4042" s="25">
        <v>42933</v>
      </c>
      <c r="C4042" t="s">
        <v>372</v>
      </c>
      <c r="D4042">
        <v>71</v>
      </c>
      <c r="E4042">
        <v>46</v>
      </c>
      <c r="F4042" t="s">
        <v>187</v>
      </c>
      <c r="G4042">
        <v>916148</v>
      </c>
      <c r="H4042">
        <v>13160</v>
      </c>
      <c r="I4042">
        <v>36.6</v>
      </c>
      <c r="J4042">
        <v>79.5</v>
      </c>
      <c r="K4042">
        <v>79.5</v>
      </c>
      <c r="L4042">
        <v>34.799999999999997</v>
      </c>
      <c r="M4042">
        <v>0.85087191822008412</v>
      </c>
      <c r="N4042">
        <v>4.8460999999999999</v>
      </c>
      <c r="O4042">
        <v>4.9226999999999999</v>
      </c>
      <c r="P4042">
        <v>0.26800000000000002</v>
      </c>
      <c r="Q4042">
        <v>0.27200000000000002</v>
      </c>
      <c r="R4042">
        <v>5.2495000000000003</v>
      </c>
      <c r="S4042">
        <v>2.9000000000000001E-2</v>
      </c>
      <c r="T4042">
        <v>2.9000000000000001E-2</v>
      </c>
      <c r="U4042">
        <v>2.5000000000000001E-2</v>
      </c>
      <c r="V4042">
        <v>2.5000000000000001E-2</v>
      </c>
      <c r="W4042" t="s">
        <v>148</v>
      </c>
      <c r="X4042" t="s">
        <v>189</v>
      </c>
      <c r="Y4042" t="s">
        <v>89</v>
      </c>
      <c r="Z4042" t="s">
        <v>207</v>
      </c>
    </row>
    <row r="4043" spans="1:26" x14ac:dyDescent="0.25">
      <c r="A4043" s="147">
        <v>1716</v>
      </c>
      <c r="B4043" s="25">
        <v>42933</v>
      </c>
      <c r="C4043" t="s">
        <v>254</v>
      </c>
      <c r="D4043">
        <v>71</v>
      </c>
      <c r="E4043">
        <v>46</v>
      </c>
      <c r="F4043" t="s">
        <v>193</v>
      </c>
      <c r="G4043">
        <v>625212</v>
      </c>
      <c r="H4043">
        <v>13160</v>
      </c>
      <c r="I4043">
        <v>24.7</v>
      </c>
      <c r="J4043">
        <v>113</v>
      </c>
      <c r="K4043">
        <v>113</v>
      </c>
      <c r="L4043">
        <v>21.5</v>
      </c>
      <c r="M4043">
        <v>0.92483660130718959</v>
      </c>
      <c r="N4043">
        <v>4.8261000000000003</v>
      </c>
      <c r="O4043">
        <v>4.9458000000000002</v>
      </c>
      <c r="P4043">
        <v>0.54200000000000004</v>
      </c>
      <c r="Q4043">
        <v>0.55000000000000004</v>
      </c>
      <c r="R4043">
        <v>5.2495000000000003</v>
      </c>
      <c r="S4043">
        <v>5.8999999999999997E-2</v>
      </c>
      <c r="T4043">
        <v>5.8000000000000003E-2</v>
      </c>
      <c r="U4043">
        <v>5.3999999999999999E-2</v>
      </c>
      <c r="V4043">
        <v>5.3999999999999999E-2</v>
      </c>
      <c r="W4043" t="s">
        <v>148</v>
      </c>
      <c r="X4043" t="s">
        <v>189</v>
      </c>
      <c r="Y4043" t="s">
        <v>89</v>
      </c>
      <c r="Z4043" t="s">
        <v>198</v>
      </c>
    </row>
    <row r="4044" spans="1:26" x14ac:dyDescent="0.25">
      <c r="A4044" s="147">
        <v>1715</v>
      </c>
      <c r="B4044" s="25">
        <v>42933</v>
      </c>
      <c r="C4044" t="s">
        <v>371</v>
      </c>
      <c r="D4044">
        <v>71</v>
      </c>
      <c r="E4044">
        <v>46</v>
      </c>
      <c r="F4044" t="s">
        <v>193</v>
      </c>
      <c r="G4044">
        <v>625212</v>
      </c>
      <c r="H4044">
        <v>13160</v>
      </c>
      <c r="I4044">
        <v>24.7</v>
      </c>
      <c r="J4044">
        <v>113</v>
      </c>
      <c r="K4044">
        <v>113</v>
      </c>
      <c r="L4044">
        <v>21.5</v>
      </c>
      <c r="M4044">
        <v>0.92483660130718959</v>
      </c>
      <c r="N4044">
        <v>5.1003999999999996</v>
      </c>
      <c r="O4044">
        <v>4.9726999999999997</v>
      </c>
      <c r="P4044">
        <v>0.59299999999999997</v>
      </c>
      <c r="Q4044">
        <v>0.59699999999999998</v>
      </c>
      <c r="R4044">
        <v>5.2495000000000003</v>
      </c>
      <c r="S4044">
        <v>6.0999999999999999E-2</v>
      </c>
      <c r="T4044">
        <v>6.3E-2</v>
      </c>
      <c r="U4044">
        <v>5.7000000000000002E-2</v>
      </c>
      <c r="V4044">
        <v>5.7000000000000002E-2</v>
      </c>
      <c r="W4044" t="s">
        <v>148</v>
      </c>
      <c r="X4044" t="s">
        <v>189</v>
      </c>
      <c r="Y4044" t="s">
        <v>89</v>
      </c>
      <c r="Z4044" t="s">
        <v>198</v>
      </c>
    </row>
    <row r="4045" spans="1:26" x14ac:dyDescent="0.25">
      <c r="A4045" s="147">
        <v>1714</v>
      </c>
      <c r="B4045" s="25">
        <v>42932</v>
      </c>
      <c r="C4045" t="s">
        <v>340</v>
      </c>
      <c r="D4045">
        <v>76</v>
      </c>
      <c r="E4045">
        <v>45</v>
      </c>
      <c r="F4045" t="s">
        <v>291</v>
      </c>
      <c r="G4045">
        <v>521333</v>
      </c>
      <c r="H4045">
        <v>13160</v>
      </c>
      <c r="I4045">
        <v>16.7</v>
      </c>
      <c r="J4045">
        <v>113</v>
      </c>
      <c r="K4045">
        <v>113</v>
      </c>
      <c r="L4045">
        <v>13.9</v>
      </c>
      <c r="M4045">
        <v>0.97317744154057773</v>
      </c>
      <c r="N4045">
        <v>2.0657000000000001</v>
      </c>
      <c r="O4045">
        <v>1.9833000000000001</v>
      </c>
      <c r="P4045">
        <v>1.4650000000000001</v>
      </c>
      <c r="Q4045">
        <v>1.415</v>
      </c>
      <c r="R4045">
        <v>5.0193000000000003</v>
      </c>
      <c r="S4045">
        <v>0.35599999999999998</v>
      </c>
      <c r="T4045">
        <v>0.35799999999999998</v>
      </c>
      <c r="U4045">
        <v>0.34699999999999998</v>
      </c>
      <c r="V4045">
        <v>0.34699999999999998</v>
      </c>
      <c r="W4045" t="s">
        <v>148</v>
      </c>
      <c r="X4045" t="s">
        <v>189</v>
      </c>
      <c r="Y4045" t="s">
        <v>89</v>
      </c>
      <c r="Z4045" t="s">
        <v>198</v>
      </c>
    </row>
    <row r="4046" spans="1:26" x14ac:dyDescent="0.25">
      <c r="A4046" s="147">
        <v>1713</v>
      </c>
      <c r="B4046" s="25">
        <v>42932</v>
      </c>
      <c r="C4046" t="s">
        <v>278</v>
      </c>
      <c r="D4046">
        <v>76</v>
      </c>
      <c r="E4046">
        <v>45</v>
      </c>
      <c r="F4046" t="s">
        <v>187</v>
      </c>
      <c r="G4046">
        <v>916148</v>
      </c>
      <c r="H4046">
        <v>13160</v>
      </c>
      <c r="I4046">
        <v>36.9</v>
      </c>
      <c r="J4046">
        <v>84</v>
      </c>
      <c r="K4046">
        <v>84</v>
      </c>
      <c r="L4046">
        <v>34.700000000000003</v>
      </c>
      <c r="M4046">
        <v>0.85138387484957889</v>
      </c>
      <c r="N4046">
        <v>4.8865999999999996</v>
      </c>
      <c r="O4046">
        <v>4.9017999999999997</v>
      </c>
      <c r="P4046">
        <v>0.17499999999999999</v>
      </c>
      <c r="Q4046">
        <v>0.17599999999999999</v>
      </c>
      <c r="R4046">
        <v>5.0193000000000003</v>
      </c>
      <c r="S4046">
        <v>1.7999999999999999E-2</v>
      </c>
      <c r="T4046">
        <v>1.7999999999999999E-2</v>
      </c>
      <c r="U4046">
        <v>1.4999999999999999E-2</v>
      </c>
      <c r="V4046">
        <v>1.4999999999999999E-2</v>
      </c>
      <c r="W4046" t="s">
        <v>148</v>
      </c>
      <c r="X4046" t="s">
        <v>189</v>
      </c>
      <c r="Y4046" t="s">
        <v>89</v>
      </c>
      <c r="Z4046" t="s">
        <v>207</v>
      </c>
    </row>
    <row r="4047" spans="1:26" x14ac:dyDescent="0.25">
      <c r="A4047" s="147">
        <v>1712</v>
      </c>
      <c r="B4047" s="25">
        <v>42932</v>
      </c>
      <c r="C4047" t="s">
        <v>226</v>
      </c>
      <c r="D4047">
        <v>76</v>
      </c>
      <c r="E4047">
        <v>45</v>
      </c>
      <c r="F4047" t="s">
        <v>193</v>
      </c>
      <c r="G4047">
        <v>625212</v>
      </c>
      <c r="H4047">
        <v>13160</v>
      </c>
      <c r="I4047">
        <v>23.5</v>
      </c>
      <c r="J4047">
        <v>91</v>
      </c>
      <c r="K4047">
        <v>91</v>
      </c>
      <c r="L4047">
        <v>21.6</v>
      </c>
      <c r="M4047">
        <v>0.92423252775963427</v>
      </c>
      <c r="N4047">
        <v>4.7314999999999996</v>
      </c>
      <c r="O4047">
        <v>4.9425999999999997</v>
      </c>
      <c r="P4047">
        <v>0.68799999999999994</v>
      </c>
      <c r="Q4047">
        <v>0.71899999999999997</v>
      </c>
      <c r="R4047">
        <v>5.0193000000000003</v>
      </c>
      <c r="S4047">
        <v>7.2999999999999995E-2</v>
      </c>
      <c r="T4047">
        <v>7.2999999999999995E-2</v>
      </c>
      <c r="U4047">
        <v>6.7000000000000004E-2</v>
      </c>
      <c r="V4047">
        <v>6.7000000000000004E-2</v>
      </c>
      <c r="W4047">
        <v>0</v>
      </c>
      <c r="X4047">
        <v>0</v>
      </c>
      <c r="Y4047" t="s">
        <v>89</v>
      </c>
      <c r="Z4047" t="s">
        <v>198</v>
      </c>
    </row>
    <row r="4048" spans="1:26" x14ac:dyDescent="0.25">
      <c r="A4048" s="147">
        <v>1711</v>
      </c>
      <c r="B4048" s="25">
        <v>42932</v>
      </c>
      <c r="C4048" t="s">
        <v>369</v>
      </c>
      <c r="D4048">
        <v>76</v>
      </c>
      <c r="E4048">
        <v>45</v>
      </c>
      <c r="F4048" t="s">
        <v>291</v>
      </c>
      <c r="G4048">
        <v>521333</v>
      </c>
      <c r="H4048">
        <v>13160</v>
      </c>
      <c r="I4048">
        <v>16.7</v>
      </c>
      <c r="J4048">
        <v>113</v>
      </c>
      <c r="K4048">
        <v>113</v>
      </c>
      <c r="L4048">
        <v>13.9</v>
      </c>
      <c r="M4048">
        <v>0.97317744154057773</v>
      </c>
      <c r="N4048">
        <v>2.0497000000000001</v>
      </c>
      <c r="O4048">
        <v>2.2018</v>
      </c>
      <c r="P4048">
        <v>1.486</v>
      </c>
      <c r="Q4048">
        <v>1.5960000000000001</v>
      </c>
      <c r="R4048">
        <v>5.0193000000000003</v>
      </c>
      <c r="S4048">
        <v>0.36399999999999999</v>
      </c>
      <c r="T4048">
        <v>0.36399999999999999</v>
      </c>
      <c r="U4048">
        <v>0.35399999999999998</v>
      </c>
      <c r="V4048">
        <v>0.35399999999999998</v>
      </c>
      <c r="W4048" t="s">
        <v>148</v>
      </c>
      <c r="X4048" t="s">
        <v>189</v>
      </c>
      <c r="Y4048" t="s">
        <v>89</v>
      </c>
      <c r="Z4048" t="s">
        <v>198</v>
      </c>
    </row>
    <row r="4049" spans="1:26" x14ac:dyDescent="0.25">
      <c r="A4049" s="147">
        <v>1710</v>
      </c>
      <c r="B4049" s="25">
        <v>42932</v>
      </c>
      <c r="C4049" t="s">
        <v>368</v>
      </c>
      <c r="D4049">
        <v>76</v>
      </c>
      <c r="E4049">
        <v>45</v>
      </c>
      <c r="F4049" t="s">
        <v>291</v>
      </c>
      <c r="G4049">
        <v>521333</v>
      </c>
      <c r="H4049">
        <v>13160</v>
      </c>
      <c r="I4049">
        <v>16.7</v>
      </c>
      <c r="J4049">
        <v>113</v>
      </c>
      <c r="K4049">
        <v>113</v>
      </c>
      <c r="L4049">
        <v>13.9</v>
      </c>
      <c r="M4049">
        <v>0.97317744154057773</v>
      </c>
      <c r="N4049">
        <v>1.9066000000000001</v>
      </c>
      <c r="O4049">
        <v>1.9541999999999999</v>
      </c>
      <c r="P4049">
        <v>1.4019999999999999</v>
      </c>
      <c r="Q4049">
        <v>1.413</v>
      </c>
      <c r="R4049">
        <v>5.0193000000000003</v>
      </c>
      <c r="S4049">
        <v>0.36899999999999999</v>
      </c>
      <c r="T4049">
        <v>0.36299999999999999</v>
      </c>
      <c r="U4049">
        <v>0.35599999999999998</v>
      </c>
      <c r="V4049">
        <v>0.35599999999999998</v>
      </c>
      <c r="W4049" t="s">
        <v>148</v>
      </c>
      <c r="X4049" t="s">
        <v>189</v>
      </c>
      <c r="Y4049" t="s">
        <v>89</v>
      </c>
      <c r="Z4049" t="s">
        <v>198</v>
      </c>
    </row>
    <row r="4050" spans="1:26" x14ac:dyDescent="0.25">
      <c r="A4050" s="147">
        <v>1709</v>
      </c>
      <c r="B4050" s="25">
        <v>42932</v>
      </c>
      <c r="C4050" t="s">
        <v>367</v>
      </c>
      <c r="D4050">
        <v>76</v>
      </c>
      <c r="E4050">
        <v>45</v>
      </c>
      <c r="F4050" t="s">
        <v>291</v>
      </c>
      <c r="G4050">
        <v>521333</v>
      </c>
      <c r="H4050">
        <v>13160</v>
      </c>
      <c r="I4050">
        <v>15.9</v>
      </c>
      <c r="J4050">
        <v>100.5</v>
      </c>
      <c r="K4050">
        <v>100.5</v>
      </c>
      <c r="L4050">
        <v>13.8</v>
      </c>
      <c r="M4050">
        <v>0.97384721266345486</v>
      </c>
      <c r="N4050">
        <v>1.9805999999999999</v>
      </c>
      <c r="O4050">
        <v>1.9781</v>
      </c>
      <c r="P4050">
        <v>1.5189999999999999</v>
      </c>
      <c r="Q4050">
        <v>1.5249999999999999</v>
      </c>
      <c r="R4050">
        <v>5.0193000000000003</v>
      </c>
      <c r="S4050">
        <v>0.38500000000000001</v>
      </c>
      <c r="T4050">
        <v>0.38700000000000001</v>
      </c>
      <c r="U4050">
        <v>0.376</v>
      </c>
      <c r="V4050">
        <v>0.376</v>
      </c>
      <c r="W4050" t="s">
        <v>148</v>
      </c>
      <c r="X4050" t="s">
        <v>189</v>
      </c>
      <c r="Y4050" t="s">
        <v>89</v>
      </c>
      <c r="Z4050" t="s">
        <v>198</v>
      </c>
    </row>
    <row r="4051" spans="1:26" x14ac:dyDescent="0.25">
      <c r="A4051" s="147">
        <v>1708</v>
      </c>
      <c r="B4051" s="25">
        <v>42932</v>
      </c>
      <c r="C4051" t="s">
        <v>259</v>
      </c>
      <c r="D4051">
        <v>76</v>
      </c>
      <c r="E4051">
        <v>45</v>
      </c>
      <c r="F4051" t="s">
        <v>193</v>
      </c>
      <c r="G4051">
        <v>625212</v>
      </c>
      <c r="H4051">
        <v>13160</v>
      </c>
      <c r="I4051">
        <v>24</v>
      </c>
      <c r="J4051">
        <v>96</v>
      </c>
      <c r="K4051">
        <v>96</v>
      </c>
      <c r="L4051">
        <v>21.8</v>
      </c>
      <c r="M4051">
        <v>0.92302674494455306</v>
      </c>
      <c r="N4051">
        <v>4.8003</v>
      </c>
      <c r="O4051">
        <v>4.8982000000000001</v>
      </c>
      <c r="P4051">
        <v>0.52600000000000002</v>
      </c>
      <c r="Q4051">
        <v>0.55600000000000005</v>
      </c>
      <c r="R4051">
        <v>5.0193000000000003</v>
      </c>
      <c r="S4051">
        <v>5.5E-2</v>
      </c>
      <c r="T4051">
        <v>5.7000000000000002E-2</v>
      </c>
      <c r="U4051">
        <v>5.1999999999999998E-2</v>
      </c>
      <c r="V4051">
        <v>5.1999999999999998E-2</v>
      </c>
      <c r="W4051" t="s">
        <v>148</v>
      </c>
      <c r="X4051" t="s">
        <v>189</v>
      </c>
      <c r="Y4051" t="s">
        <v>89</v>
      </c>
      <c r="Z4051" t="s">
        <v>198</v>
      </c>
    </row>
    <row r="4052" spans="1:26" x14ac:dyDescent="0.25">
      <c r="A4052" s="147">
        <v>1707</v>
      </c>
      <c r="B4052" s="25">
        <v>42932</v>
      </c>
      <c r="C4052" t="s">
        <v>304</v>
      </c>
      <c r="D4052">
        <v>76</v>
      </c>
      <c r="E4052">
        <v>45</v>
      </c>
      <c r="F4052" t="s">
        <v>187</v>
      </c>
      <c r="G4052">
        <v>916148</v>
      </c>
      <c r="H4052">
        <v>13160</v>
      </c>
      <c r="I4052">
        <v>36.6</v>
      </c>
      <c r="J4052">
        <v>79</v>
      </c>
      <c r="K4052">
        <v>79</v>
      </c>
      <c r="L4052">
        <v>34.9</v>
      </c>
      <c r="M4052">
        <v>0.85036057692307687</v>
      </c>
      <c r="N4052">
        <v>4.9156000000000004</v>
      </c>
      <c r="O4052">
        <v>4.7912999999999997</v>
      </c>
      <c r="P4052">
        <v>0.29399999999999998</v>
      </c>
      <c r="Q4052">
        <v>0.28599999999999998</v>
      </c>
      <c r="R4052">
        <v>5.0193000000000003</v>
      </c>
      <c r="S4052">
        <v>0.03</v>
      </c>
      <c r="T4052">
        <v>0.03</v>
      </c>
      <c r="U4052">
        <v>2.5999999999999999E-2</v>
      </c>
      <c r="V4052">
        <v>2.5999999999999999E-2</v>
      </c>
      <c r="W4052" t="s">
        <v>148</v>
      </c>
      <c r="X4052" t="s">
        <v>189</v>
      </c>
      <c r="Y4052" t="s">
        <v>89</v>
      </c>
      <c r="Z4052" t="s">
        <v>207</v>
      </c>
    </row>
    <row r="4053" spans="1:26" x14ac:dyDescent="0.25">
      <c r="A4053" s="147">
        <v>1706</v>
      </c>
      <c r="B4053" s="25">
        <v>42932</v>
      </c>
      <c r="C4053" t="s">
        <v>246</v>
      </c>
      <c r="D4053">
        <v>76</v>
      </c>
      <c r="E4053">
        <v>45</v>
      </c>
      <c r="F4053" t="s">
        <v>187</v>
      </c>
      <c r="G4053">
        <v>916148</v>
      </c>
      <c r="H4053">
        <v>13160</v>
      </c>
      <c r="I4053">
        <v>35.799999999999997</v>
      </c>
      <c r="J4053">
        <v>78</v>
      </c>
      <c r="K4053">
        <v>78</v>
      </c>
      <c r="L4053">
        <v>34.200000000000003</v>
      </c>
      <c r="M4053">
        <v>0.85395292697646352</v>
      </c>
      <c r="N4053">
        <v>4.8006000000000002</v>
      </c>
      <c r="O4053">
        <v>4.9367999999999999</v>
      </c>
      <c r="P4053">
        <v>0.22</v>
      </c>
      <c r="Q4053">
        <v>0.22600000000000001</v>
      </c>
      <c r="R4053">
        <v>5.0193000000000003</v>
      </c>
      <c r="S4053">
        <v>2.3E-2</v>
      </c>
      <c r="T4053">
        <v>2.3E-2</v>
      </c>
      <c r="U4053">
        <v>0.02</v>
      </c>
      <c r="V4053">
        <v>0.02</v>
      </c>
      <c r="W4053" t="s">
        <v>148</v>
      </c>
      <c r="X4053" t="s">
        <v>189</v>
      </c>
      <c r="Y4053" t="s">
        <v>89</v>
      </c>
      <c r="Z4053" t="s">
        <v>207</v>
      </c>
    </row>
    <row r="4054" spans="1:26" x14ac:dyDescent="0.25">
      <c r="A4054" s="147">
        <v>1705</v>
      </c>
      <c r="B4054" s="25">
        <v>42932</v>
      </c>
      <c r="C4054" t="s">
        <v>279</v>
      </c>
      <c r="D4054">
        <v>76</v>
      </c>
      <c r="E4054">
        <v>45</v>
      </c>
      <c r="F4054" t="s">
        <v>187</v>
      </c>
      <c r="G4054">
        <v>916148</v>
      </c>
      <c r="H4054">
        <v>13160</v>
      </c>
      <c r="I4054">
        <v>36.6</v>
      </c>
      <c r="J4054">
        <v>79</v>
      </c>
      <c r="K4054">
        <v>79</v>
      </c>
      <c r="L4054">
        <v>34.9</v>
      </c>
      <c r="M4054">
        <v>0.85036057692307687</v>
      </c>
      <c r="N4054">
        <v>5.0754000000000001</v>
      </c>
      <c r="O4054">
        <v>5.1007999999999996</v>
      </c>
      <c r="P4054">
        <v>0.27300000000000002</v>
      </c>
      <c r="Q4054">
        <v>0.28499999999999998</v>
      </c>
      <c r="R4054">
        <v>5.0193000000000003</v>
      </c>
      <c r="S4054">
        <v>2.7E-2</v>
      </c>
      <c r="T4054">
        <v>2.8000000000000001E-2</v>
      </c>
      <c r="U4054">
        <v>2.3E-2</v>
      </c>
      <c r="V4054">
        <v>2.3E-2</v>
      </c>
      <c r="W4054" t="s">
        <v>148</v>
      </c>
      <c r="X4054" t="s">
        <v>189</v>
      </c>
      <c r="Y4054" t="s">
        <v>89</v>
      </c>
      <c r="Z4054" t="s">
        <v>207</v>
      </c>
    </row>
    <row r="4055" spans="1:26" x14ac:dyDescent="0.25">
      <c r="A4055" s="147">
        <v>1704</v>
      </c>
      <c r="B4055" s="25">
        <v>42932</v>
      </c>
      <c r="C4055" t="s">
        <v>229</v>
      </c>
      <c r="D4055">
        <v>76</v>
      </c>
      <c r="E4055">
        <v>45</v>
      </c>
      <c r="F4055" t="s">
        <v>193</v>
      </c>
      <c r="G4055">
        <v>625212</v>
      </c>
      <c r="H4055">
        <v>13160</v>
      </c>
      <c r="I4055">
        <v>23.8</v>
      </c>
      <c r="J4055">
        <v>96</v>
      </c>
      <c r="K4055">
        <v>96</v>
      </c>
      <c r="L4055">
        <v>21.6</v>
      </c>
      <c r="M4055">
        <v>0.92423252775963427</v>
      </c>
      <c r="N4055">
        <v>4.9561000000000002</v>
      </c>
      <c r="O4055">
        <v>4.9905999999999997</v>
      </c>
      <c r="P4055">
        <v>0.96799999999999997</v>
      </c>
      <c r="Q4055">
        <v>0.97399999999999998</v>
      </c>
      <c r="R4055">
        <v>5.0193000000000003</v>
      </c>
      <c r="S4055">
        <v>9.8000000000000004E-2</v>
      </c>
      <c r="T4055">
        <v>9.8000000000000004E-2</v>
      </c>
      <c r="U4055">
        <v>9.0999999999999998E-2</v>
      </c>
      <c r="V4055">
        <v>9.0999999999999998E-2</v>
      </c>
      <c r="W4055" t="s">
        <v>148</v>
      </c>
      <c r="X4055" t="s">
        <v>189</v>
      </c>
      <c r="Y4055" t="s">
        <v>89</v>
      </c>
      <c r="Z4055" t="s">
        <v>198</v>
      </c>
    </row>
    <row r="4056" spans="1:26" x14ac:dyDescent="0.25">
      <c r="A4056" s="147">
        <v>1703</v>
      </c>
      <c r="B4056" s="25">
        <v>42932</v>
      </c>
      <c r="C4056" t="s">
        <v>365</v>
      </c>
      <c r="D4056">
        <v>76</v>
      </c>
      <c r="E4056">
        <v>45</v>
      </c>
      <c r="F4056" t="s">
        <v>193</v>
      </c>
      <c r="G4056">
        <v>625212</v>
      </c>
      <c r="H4056">
        <v>13160</v>
      </c>
      <c r="I4056">
        <v>24</v>
      </c>
      <c r="J4056">
        <v>96</v>
      </c>
      <c r="K4056">
        <v>96</v>
      </c>
      <c r="L4056">
        <v>21.8</v>
      </c>
      <c r="M4056">
        <v>0.92302674494455306</v>
      </c>
      <c r="N4056">
        <v>4.9264000000000001</v>
      </c>
      <c r="O4056">
        <v>4.8716999999999997</v>
      </c>
      <c r="P4056">
        <v>0.60899999999999999</v>
      </c>
      <c r="Q4056">
        <v>0.58199999999999996</v>
      </c>
      <c r="R4056">
        <v>5.0193000000000003</v>
      </c>
      <c r="S4056">
        <v>6.2E-2</v>
      </c>
      <c r="T4056">
        <v>0.06</v>
      </c>
      <c r="U4056">
        <v>5.6000000000000001E-2</v>
      </c>
      <c r="V4056">
        <v>5.6000000000000001E-2</v>
      </c>
      <c r="W4056" t="s">
        <v>148</v>
      </c>
      <c r="X4056" t="s">
        <v>189</v>
      </c>
      <c r="Y4056" t="s">
        <v>89</v>
      </c>
      <c r="Z4056" t="s">
        <v>198</v>
      </c>
    </row>
    <row r="4057" spans="1:26" x14ac:dyDescent="0.25">
      <c r="A4057" s="147">
        <v>1702</v>
      </c>
      <c r="B4057" s="25">
        <v>42932</v>
      </c>
      <c r="C4057" t="s">
        <v>364</v>
      </c>
      <c r="D4057">
        <v>76</v>
      </c>
      <c r="E4057">
        <v>45</v>
      </c>
      <c r="F4057" t="s">
        <v>187</v>
      </c>
      <c r="G4057">
        <v>916148</v>
      </c>
      <c r="H4057">
        <v>13160</v>
      </c>
      <c r="I4057">
        <v>36.6</v>
      </c>
      <c r="J4057">
        <v>79</v>
      </c>
      <c r="K4057">
        <v>79</v>
      </c>
      <c r="L4057">
        <v>34.9</v>
      </c>
      <c r="M4057">
        <v>0.85036057692307687</v>
      </c>
      <c r="N4057">
        <v>5.0425000000000004</v>
      </c>
      <c r="O4057">
        <v>4.9017999999999997</v>
      </c>
      <c r="P4057">
        <v>0.26100000000000001</v>
      </c>
      <c r="Q4057">
        <v>0.254</v>
      </c>
      <c r="R4057">
        <v>5.0193000000000003</v>
      </c>
      <c r="S4057">
        <v>2.5999999999999999E-2</v>
      </c>
      <c r="T4057">
        <v>2.5999999999999999E-2</v>
      </c>
      <c r="U4057">
        <v>2.1999999999999999E-2</v>
      </c>
      <c r="V4057">
        <v>2.1999999999999999E-2</v>
      </c>
      <c r="W4057" t="s">
        <v>148</v>
      </c>
      <c r="X4057" t="s">
        <v>189</v>
      </c>
      <c r="Y4057" t="s">
        <v>89</v>
      </c>
      <c r="Z4057" t="s">
        <v>207</v>
      </c>
    </row>
    <row r="4058" spans="1:26" x14ac:dyDescent="0.25">
      <c r="A4058" s="147">
        <v>1701</v>
      </c>
      <c r="B4058" s="25">
        <v>42931</v>
      </c>
      <c r="C4058" t="s">
        <v>363</v>
      </c>
      <c r="D4058">
        <v>73</v>
      </c>
      <c r="E4058">
        <v>50</v>
      </c>
      <c r="F4058" t="s">
        <v>291</v>
      </c>
      <c r="G4058">
        <v>521333</v>
      </c>
      <c r="H4058">
        <v>13160</v>
      </c>
      <c r="I4058">
        <v>16.8</v>
      </c>
      <c r="J4058">
        <v>115</v>
      </c>
      <c r="K4058">
        <v>115</v>
      </c>
      <c r="L4058">
        <v>13.9</v>
      </c>
      <c r="M4058">
        <v>0.97317744154057773</v>
      </c>
      <c r="N4058">
        <v>1.9932000000000001</v>
      </c>
      <c r="O4058">
        <v>2.0663999999999998</v>
      </c>
      <c r="P4058">
        <v>1.278</v>
      </c>
      <c r="Q4058">
        <v>1.3089999999999999</v>
      </c>
      <c r="R4058">
        <v>5.1623000000000001</v>
      </c>
      <c r="S4058">
        <v>0.33100000000000002</v>
      </c>
      <c r="T4058">
        <v>0.32700000000000001</v>
      </c>
      <c r="U4058">
        <v>0.32</v>
      </c>
      <c r="V4058">
        <v>0.32</v>
      </c>
      <c r="W4058" t="s">
        <v>148</v>
      </c>
      <c r="X4058" t="s">
        <v>189</v>
      </c>
      <c r="Y4058" t="s">
        <v>89</v>
      </c>
      <c r="Z4058" t="s">
        <v>198</v>
      </c>
    </row>
    <row r="4059" spans="1:26" x14ac:dyDescent="0.25">
      <c r="A4059" s="147">
        <v>1700</v>
      </c>
      <c r="B4059" s="25">
        <v>42931</v>
      </c>
      <c r="C4059" t="s">
        <v>362</v>
      </c>
      <c r="D4059">
        <v>73</v>
      </c>
      <c r="E4059">
        <v>50</v>
      </c>
      <c r="F4059" t="s">
        <v>291</v>
      </c>
      <c r="G4059">
        <v>521333</v>
      </c>
      <c r="H4059">
        <v>13160</v>
      </c>
      <c r="I4059">
        <v>16.8</v>
      </c>
      <c r="J4059">
        <v>115</v>
      </c>
      <c r="K4059">
        <v>115</v>
      </c>
      <c r="L4059">
        <v>13.9</v>
      </c>
      <c r="M4059">
        <v>0.97317744154057773</v>
      </c>
      <c r="N4059">
        <v>2.0428000000000002</v>
      </c>
      <c r="O4059">
        <v>2.1168</v>
      </c>
      <c r="P4059">
        <v>1.504</v>
      </c>
      <c r="Q4059">
        <v>1.55</v>
      </c>
      <c r="R4059">
        <v>5.1623000000000001</v>
      </c>
      <c r="S4059">
        <v>0.38</v>
      </c>
      <c r="T4059">
        <v>0.378</v>
      </c>
      <c r="U4059">
        <v>0.36899999999999999</v>
      </c>
      <c r="V4059">
        <v>0.36899999999999999</v>
      </c>
      <c r="W4059" t="s">
        <v>148</v>
      </c>
      <c r="X4059" t="s">
        <v>189</v>
      </c>
      <c r="Y4059" t="s">
        <v>89</v>
      </c>
      <c r="Z4059" t="s">
        <v>198</v>
      </c>
    </row>
    <row r="4060" spans="1:26" x14ac:dyDescent="0.25">
      <c r="A4060" s="147">
        <v>1699</v>
      </c>
      <c r="B4060" s="25">
        <v>42931</v>
      </c>
      <c r="C4060" t="s">
        <v>361</v>
      </c>
      <c r="D4060">
        <v>73</v>
      </c>
      <c r="E4060">
        <v>50</v>
      </c>
      <c r="F4060" t="s">
        <v>291</v>
      </c>
      <c r="G4060">
        <v>521333</v>
      </c>
      <c r="H4060">
        <v>13160</v>
      </c>
      <c r="I4060">
        <v>16.8</v>
      </c>
      <c r="J4060">
        <v>115</v>
      </c>
      <c r="K4060">
        <v>115</v>
      </c>
      <c r="L4060">
        <v>13.9</v>
      </c>
      <c r="M4060">
        <v>0.97317744154057773</v>
      </c>
      <c r="N4060">
        <v>2.0619000000000001</v>
      </c>
      <c r="O4060">
        <v>1.9157999999999999</v>
      </c>
      <c r="P4060">
        <v>1.25</v>
      </c>
      <c r="Q4060">
        <v>1.1759999999999999</v>
      </c>
      <c r="R4060">
        <v>5.1623000000000001</v>
      </c>
      <c r="S4060">
        <v>0.313</v>
      </c>
      <c r="T4060">
        <v>0.317</v>
      </c>
      <c r="U4060">
        <v>0.307</v>
      </c>
      <c r="V4060">
        <v>0.307</v>
      </c>
      <c r="W4060" t="s">
        <v>148</v>
      </c>
      <c r="X4060" t="s">
        <v>189</v>
      </c>
      <c r="Y4060" t="s">
        <v>89</v>
      </c>
      <c r="Z4060" t="s">
        <v>198</v>
      </c>
    </row>
    <row r="4061" spans="1:26" x14ac:dyDescent="0.25">
      <c r="A4061" s="147">
        <v>1698</v>
      </c>
      <c r="B4061" s="25">
        <v>42931</v>
      </c>
      <c r="C4061" t="s">
        <v>360</v>
      </c>
      <c r="D4061">
        <v>73</v>
      </c>
      <c r="E4061">
        <v>50</v>
      </c>
      <c r="F4061" t="s">
        <v>291</v>
      </c>
      <c r="G4061">
        <v>521333</v>
      </c>
      <c r="H4061">
        <v>13160</v>
      </c>
      <c r="I4061">
        <v>16.600000000000001</v>
      </c>
      <c r="J4061">
        <v>115</v>
      </c>
      <c r="K4061">
        <v>115</v>
      </c>
      <c r="L4061">
        <v>13.8</v>
      </c>
      <c r="M4061">
        <v>0.97384721266345486</v>
      </c>
      <c r="N4061">
        <v>2.1042999999999998</v>
      </c>
      <c r="O4061">
        <v>1.98</v>
      </c>
      <c r="P4061">
        <v>1.321</v>
      </c>
      <c r="Q4061">
        <v>1.2270000000000001</v>
      </c>
      <c r="R4061">
        <v>5.1623000000000001</v>
      </c>
      <c r="S4061">
        <v>0.32400000000000001</v>
      </c>
      <c r="T4061">
        <v>0.32</v>
      </c>
      <c r="U4061">
        <v>0.314</v>
      </c>
      <c r="V4061">
        <v>0.314</v>
      </c>
      <c r="W4061" t="s">
        <v>148</v>
      </c>
      <c r="X4061" t="s">
        <v>189</v>
      </c>
      <c r="Y4061" t="s">
        <v>89</v>
      </c>
      <c r="Z4061" t="s">
        <v>198</v>
      </c>
    </row>
    <row r="4062" spans="1:26" x14ac:dyDescent="0.25">
      <c r="A4062" s="147">
        <v>1697</v>
      </c>
      <c r="B4062" s="25">
        <v>42931</v>
      </c>
      <c r="C4062" t="s">
        <v>359</v>
      </c>
      <c r="D4062">
        <v>73</v>
      </c>
      <c r="E4062">
        <v>50</v>
      </c>
      <c r="F4062" t="s">
        <v>291</v>
      </c>
      <c r="G4062">
        <v>521333</v>
      </c>
      <c r="H4062">
        <v>13160</v>
      </c>
      <c r="I4062">
        <v>16.5</v>
      </c>
      <c r="J4062">
        <v>110.5</v>
      </c>
      <c r="K4062">
        <v>110.5</v>
      </c>
      <c r="L4062">
        <v>13.9</v>
      </c>
      <c r="M4062">
        <v>0.97317744154057773</v>
      </c>
      <c r="N4062">
        <v>2.1402000000000001</v>
      </c>
      <c r="O4062">
        <v>1.9877</v>
      </c>
      <c r="P4062">
        <v>1.2849999999999999</v>
      </c>
      <c r="Q4062">
        <v>1.1779999999999999</v>
      </c>
      <c r="R4062">
        <v>5.1623000000000001</v>
      </c>
      <c r="S4062">
        <v>0.31</v>
      </c>
      <c r="T4062">
        <v>0.30599999999999999</v>
      </c>
      <c r="U4062">
        <v>0.3</v>
      </c>
      <c r="V4062">
        <v>0.3</v>
      </c>
      <c r="W4062" t="s">
        <v>148</v>
      </c>
      <c r="X4062" t="s">
        <v>189</v>
      </c>
      <c r="Y4062" t="s">
        <v>89</v>
      </c>
      <c r="Z4062" t="s">
        <v>198</v>
      </c>
    </row>
    <row r="4063" spans="1:26" x14ac:dyDescent="0.25">
      <c r="A4063" s="147">
        <v>1696</v>
      </c>
      <c r="B4063" s="25">
        <v>42931</v>
      </c>
      <c r="C4063" t="s">
        <v>358</v>
      </c>
      <c r="D4063">
        <v>73</v>
      </c>
      <c r="E4063">
        <v>50</v>
      </c>
      <c r="F4063" t="s">
        <v>291</v>
      </c>
      <c r="G4063">
        <v>521333</v>
      </c>
      <c r="H4063">
        <v>13160</v>
      </c>
      <c r="I4063">
        <v>16.7</v>
      </c>
      <c r="J4063">
        <v>113</v>
      </c>
      <c r="K4063">
        <v>113</v>
      </c>
      <c r="L4063">
        <v>13.9</v>
      </c>
      <c r="M4063">
        <v>0.97317744154057773</v>
      </c>
      <c r="N4063">
        <v>1.986</v>
      </c>
      <c r="O4063">
        <v>2.0423</v>
      </c>
      <c r="P4063">
        <v>1.17</v>
      </c>
      <c r="Q4063">
        <v>1.2030000000000001</v>
      </c>
      <c r="R4063">
        <v>5.1623000000000001</v>
      </c>
      <c r="S4063">
        <v>0.30399999999999999</v>
      </c>
      <c r="T4063">
        <v>0.30399999999999999</v>
      </c>
      <c r="U4063">
        <v>0.29599999999999999</v>
      </c>
      <c r="V4063">
        <v>0.29599999999999999</v>
      </c>
      <c r="W4063" t="s">
        <v>148</v>
      </c>
      <c r="X4063" t="s">
        <v>189</v>
      </c>
      <c r="Y4063" t="s">
        <v>89</v>
      </c>
      <c r="Z4063" t="s">
        <v>198</v>
      </c>
    </row>
    <row r="4064" spans="1:26" x14ac:dyDescent="0.25">
      <c r="A4064" s="147">
        <v>1695</v>
      </c>
      <c r="B4064" s="25">
        <v>42931</v>
      </c>
      <c r="C4064" t="s">
        <v>354</v>
      </c>
      <c r="D4064">
        <v>73</v>
      </c>
      <c r="E4064">
        <v>50</v>
      </c>
      <c r="F4064" t="s">
        <v>291</v>
      </c>
      <c r="G4064">
        <v>521333</v>
      </c>
      <c r="H4064">
        <v>13160</v>
      </c>
      <c r="I4064">
        <v>16.7</v>
      </c>
      <c r="J4064">
        <v>113</v>
      </c>
      <c r="K4064">
        <v>113</v>
      </c>
      <c r="L4064">
        <v>13.9</v>
      </c>
      <c r="M4064">
        <v>0.97317744154057773</v>
      </c>
      <c r="N4064">
        <v>1.9332</v>
      </c>
      <c r="O4064">
        <v>1.9618</v>
      </c>
      <c r="P4064">
        <v>1.1419999999999999</v>
      </c>
      <c r="Q4064">
        <v>1.167</v>
      </c>
      <c r="R4064">
        <v>5.1623000000000001</v>
      </c>
      <c r="S4064">
        <v>0.30499999999999999</v>
      </c>
      <c r="T4064">
        <v>0.307</v>
      </c>
      <c r="U4064">
        <v>0.29799999999999999</v>
      </c>
      <c r="V4064">
        <v>0.29799999999999999</v>
      </c>
      <c r="W4064" t="s">
        <v>148</v>
      </c>
      <c r="X4064" t="s">
        <v>189</v>
      </c>
      <c r="Y4064" t="s">
        <v>89</v>
      </c>
      <c r="Z4064" t="s">
        <v>198</v>
      </c>
    </row>
    <row r="4065" spans="1:26" x14ac:dyDescent="0.25">
      <c r="A4065" s="147">
        <v>1694</v>
      </c>
      <c r="B4065" s="25">
        <v>42931</v>
      </c>
      <c r="C4065" t="s">
        <v>353</v>
      </c>
      <c r="D4065">
        <v>72</v>
      </c>
      <c r="E4065">
        <v>48</v>
      </c>
      <c r="F4065" t="s">
        <v>194</v>
      </c>
      <c r="G4065">
        <v>916148</v>
      </c>
      <c r="H4065">
        <v>13160</v>
      </c>
      <c r="I4065">
        <v>34.4</v>
      </c>
      <c r="J4065">
        <v>80</v>
      </c>
      <c r="K4065">
        <v>80</v>
      </c>
      <c r="L4065">
        <v>32.6</v>
      </c>
      <c r="M4065">
        <v>0.86227909811090797</v>
      </c>
      <c r="N4065">
        <v>4.6962000000000002</v>
      </c>
      <c r="O4065">
        <v>4.9720000000000004</v>
      </c>
      <c r="P4065">
        <v>0.218</v>
      </c>
      <c r="Q4065">
        <v>0.23100000000000001</v>
      </c>
      <c r="R4065">
        <v>5.1623000000000001</v>
      </c>
      <c r="S4065">
        <v>2.4E-2</v>
      </c>
      <c r="T4065">
        <v>2.4E-2</v>
      </c>
      <c r="U4065">
        <v>2.1000000000000001E-2</v>
      </c>
      <c r="V4065">
        <v>2.1000000000000001E-2</v>
      </c>
      <c r="W4065" t="s">
        <v>148</v>
      </c>
      <c r="X4065" t="s">
        <v>189</v>
      </c>
      <c r="Y4065" t="s">
        <v>89</v>
      </c>
      <c r="Z4065" t="s">
        <v>207</v>
      </c>
    </row>
    <row r="4066" spans="1:26" x14ac:dyDescent="0.25">
      <c r="A4066" s="147">
        <v>1693</v>
      </c>
      <c r="B4066" s="25">
        <v>42931</v>
      </c>
      <c r="C4066" t="s">
        <v>210</v>
      </c>
      <c r="D4066">
        <v>72</v>
      </c>
      <c r="E4066">
        <v>48</v>
      </c>
      <c r="F4066" t="s">
        <v>187</v>
      </c>
      <c r="G4066">
        <v>916148</v>
      </c>
      <c r="H4066">
        <v>13160</v>
      </c>
      <c r="I4066">
        <v>37</v>
      </c>
      <c r="J4066">
        <v>84</v>
      </c>
      <c r="K4066">
        <v>84</v>
      </c>
      <c r="L4066">
        <v>34.799999999999997</v>
      </c>
      <c r="M4066">
        <v>0.85087191822008412</v>
      </c>
      <c r="N4066">
        <v>5.0740999999999996</v>
      </c>
      <c r="O4066">
        <v>4.9714999999999998</v>
      </c>
      <c r="P4066">
        <v>0.26500000000000001</v>
      </c>
      <c r="Q4066">
        <v>0.27900000000000003</v>
      </c>
      <c r="R4066">
        <v>5.1623000000000001</v>
      </c>
      <c r="S4066">
        <v>2.7E-2</v>
      </c>
      <c r="T4066">
        <v>2.9000000000000001E-2</v>
      </c>
      <c r="U4066">
        <v>2.4E-2</v>
      </c>
      <c r="V4066">
        <v>2.4E-2</v>
      </c>
      <c r="W4066" t="s">
        <v>148</v>
      </c>
      <c r="X4066" t="s">
        <v>189</v>
      </c>
      <c r="Y4066" t="s">
        <v>89</v>
      </c>
      <c r="Z4066" t="s">
        <v>207</v>
      </c>
    </row>
    <row r="4067" spans="1:26" x14ac:dyDescent="0.25">
      <c r="A4067" s="147">
        <v>1692</v>
      </c>
      <c r="B4067" s="25">
        <v>42931</v>
      </c>
      <c r="C4067" t="s">
        <v>351</v>
      </c>
      <c r="D4067">
        <v>72</v>
      </c>
      <c r="E4067">
        <v>48</v>
      </c>
      <c r="F4067" t="s">
        <v>193</v>
      </c>
      <c r="G4067">
        <v>625212</v>
      </c>
      <c r="H4067">
        <v>13160</v>
      </c>
      <c r="I4067">
        <v>24</v>
      </c>
      <c r="J4067">
        <v>96</v>
      </c>
      <c r="K4067">
        <v>96</v>
      </c>
      <c r="L4067">
        <v>21.8</v>
      </c>
      <c r="M4067">
        <v>0.92302674494455306</v>
      </c>
      <c r="N4067">
        <v>5.0030999999999999</v>
      </c>
      <c r="O4067">
        <v>4.9638</v>
      </c>
      <c r="P4067">
        <v>0.77500000000000002</v>
      </c>
      <c r="Q4067">
        <v>0.78800000000000003</v>
      </c>
      <c r="R4067">
        <v>5.1623000000000001</v>
      </c>
      <c r="S4067">
        <v>0.08</v>
      </c>
      <c r="T4067">
        <v>8.2000000000000003E-2</v>
      </c>
      <c r="U4067">
        <v>7.4999999999999997E-2</v>
      </c>
      <c r="V4067">
        <v>7.4999999999999997E-2</v>
      </c>
      <c r="W4067" t="s">
        <v>148</v>
      </c>
      <c r="X4067" t="s">
        <v>189</v>
      </c>
      <c r="Y4067" t="s">
        <v>89</v>
      </c>
      <c r="Z4067" t="s">
        <v>198</v>
      </c>
    </row>
    <row r="4068" spans="1:26" x14ac:dyDescent="0.25">
      <c r="A4068" s="147">
        <v>1691</v>
      </c>
      <c r="B4068" s="25">
        <v>42931</v>
      </c>
      <c r="C4068" t="s">
        <v>350</v>
      </c>
      <c r="D4068">
        <v>72</v>
      </c>
      <c r="E4068">
        <v>48</v>
      </c>
      <c r="F4068" t="s">
        <v>193</v>
      </c>
      <c r="G4068">
        <v>625212</v>
      </c>
      <c r="H4068">
        <v>13160</v>
      </c>
      <c r="I4068">
        <v>24</v>
      </c>
      <c r="J4068">
        <v>95</v>
      </c>
      <c r="K4068">
        <v>95</v>
      </c>
      <c r="L4068">
        <v>21.9</v>
      </c>
      <c r="M4068">
        <v>0.92242503259452413</v>
      </c>
      <c r="N4068">
        <v>4.7064000000000004</v>
      </c>
      <c r="O4068">
        <v>4.9831000000000003</v>
      </c>
      <c r="P4068">
        <v>0.76600000000000001</v>
      </c>
      <c r="Q4068">
        <v>0.81100000000000005</v>
      </c>
      <c r="R4068">
        <v>5.1623000000000001</v>
      </c>
      <c r="S4068">
        <v>8.4000000000000005E-2</v>
      </c>
      <c r="T4068">
        <v>8.4000000000000005E-2</v>
      </c>
      <c r="U4068">
        <v>7.6999999999999999E-2</v>
      </c>
      <c r="V4068">
        <v>7.6999999999999999E-2</v>
      </c>
      <c r="W4068" t="s">
        <v>148</v>
      </c>
      <c r="X4068" t="s">
        <v>189</v>
      </c>
      <c r="Y4068" t="s">
        <v>89</v>
      </c>
      <c r="Z4068" t="s">
        <v>198</v>
      </c>
    </row>
    <row r="4069" spans="1:26" x14ac:dyDescent="0.25">
      <c r="A4069" s="147">
        <v>1690</v>
      </c>
      <c r="B4069" s="25">
        <v>42931</v>
      </c>
      <c r="C4069" t="s">
        <v>346</v>
      </c>
      <c r="D4069">
        <v>72</v>
      </c>
      <c r="E4069">
        <v>48</v>
      </c>
      <c r="F4069" t="s">
        <v>193</v>
      </c>
      <c r="G4069">
        <v>625212</v>
      </c>
      <c r="H4069">
        <v>13160</v>
      </c>
      <c r="I4069">
        <v>24</v>
      </c>
      <c r="J4069">
        <v>95</v>
      </c>
      <c r="K4069">
        <v>95</v>
      </c>
      <c r="L4069">
        <v>21.9</v>
      </c>
      <c r="M4069">
        <v>0.92242503259452413</v>
      </c>
      <c r="N4069">
        <v>4.9165000000000001</v>
      </c>
      <c r="O4069">
        <v>5.0640000000000001</v>
      </c>
      <c r="P4069">
        <v>0.69499999999999995</v>
      </c>
      <c r="Q4069">
        <v>0.73599999999999999</v>
      </c>
      <c r="R4069">
        <v>5.1623000000000001</v>
      </c>
      <c r="S4069">
        <v>7.2999999999999995E-2</v>
      </c>
      <c r="T4069">
        <v>7.4999999999999997E-2</v>
      </c>
      <c r="U4069">
        <v>6.8000000000000005E-2</v>
      </c>
      <c r="V4069">
        <v>6.8000000000000005E-2</v>
      </c>
      <c r="W4069" t="s">
        <v>148</v>
      </c>
      <c r="X4069" t="s">
        <v>189</v>
      </c>
      <c r="Y4069" t="s">
        <v>89</v>
      </c>
      <c r="Z4069" t="s">
        <v>198</v>
      </c>
    </row>
    <row r="4070" spans="1:26" x14ac:dyDescent="0.25">
      <c r="A4070" s="147">
        <v>1689</v>
      </c>
      <c r="B4070" s="25">
        <v>42931</v>
      </c>
      <c r="C4070" t="s">
        <v>230</v>
      </c>
      <c r="D4070">
        <v>73</v>
      </c>
      <c r="E4070">
        <v>50</v>
      </c>
      <c r="F4070" t="s">
        <v>187</v>
      </c>
      <c r="G4070">
        <v>916148</v>
      </c>
      <c r="H4070">
        <v>13160</v>
      </c>
      <c r="I4070">
        <v>36.4</v>
      </c>
      <c r="J4070">
        <v>78.5</v>
      </c>
      <c r="K4070">
        <v>78.5</v>
      </c>
      <c r="L4070">
        <v>34.700000000000003</v>
      </c>
      <c r="M4070">
        <v>0.85138387484957889</v>
      </c>
      <c r="N4070">
        <v>4.7964000000000002</v>
      </c>
      <c r="O4070">
        <v>4.8788</v>
      </c>
      <c r="P4070">
        <v>0.24199999999999999</v>
      </c>
      <c r="Q4070">
        <v>0.246</v>
      </c>
      <c r="R4070">
        <v>5.1623000000000001</v>
      </c>
      <c r="S4070">
        <v>2.5999999999999999E-2</v>
      </c>
      <c r="T4070">
        <v>2.5999999999999999E-2</v>
      </c>
      <c r="U4070">
        <v>2.1999999999999999E-2</v>
      </c>
      <c r="V4070">
        <v>2.1999999999999999E-2</v>
      </c>
      <c r="W4070" t="s">
        <v>148</v>
      </c>
      <c r="X4070" t="s">
        <v>189</v>
      </c>
      <c r="Y4070" t="s">
        <v>89</v>
      </c>
      <c r="Z4070" t="s">
        <v>207</v>
      </c>
    </row>
    <row r="4071" spans="1:26" x14ac:dyDescent="0.25">
      <c r="A4071" s="147">
        <v>1688</v>
      </c>
      <c r="B4071" s="25">
        <v>42930</v>
      </c>
      <c r="C4071" t="s">
        <v>344</v>
      </c>
      <c r="D4071">
        <v>73</v>
      </c>
      <c r="E4071">
        <v>42</v>
      </c>
      <c r="F4071" t="s">
        <v>194</v>
      </c>
      <c r="G4071">
        <v>521333</v>
      </c>
      <c r="H4071">
        <v>13160</v>
      </c>
      <c r="I4071">
        <v>34.299999999999997</v>
      </c>
      <c r="J4071">
        <v>79</v>
      </c>
      <c r="K4071">
        <v>79</v>
      </c>
      <c r="L4071">
        <v>32.6</v>
      </c>
      <c r="M4071">
        <v>0.86227909811090797</v>
      </c>
      <c r="N4071">
        <v>5.08</v>
      </c>
      <c r="O4071">
        <v>5.1683000000000003</v>
      </c>
      <c r="P4071">
        <v>0.19</v>
      </c>
      <c r="Q4071">
        <v>0.21</v>
      </c>
      <c r="R4071">
        <v>5.3513000000000002</v>
      </c>
      <c r="S4071">
        <v>0.02</v>
      </c>
      <c r="T4071">
        <v>2.1999999999999999E-2</v>
      </c>
      <c r="U4071">
        <v>1.7999999999999999E-2</v>
      </c>
      <c r="V4071">
        <v>1.7999999999999999E-2</v>
      </c>
      <c r="W4071" t="s">
        <v>148</v>
      </c>
      <c r="X4071" t="s">
        <v>189</v>
      </c>
      <c r="Y4071" t="s">
        <v>89</v>
      </c>
      <c r="Z4071" t="s">
        <v>207</v>
      </c>
    </row>
    <row r="4072" spans="1:26" x14ac:dyDescent="0.25">
      <c r="A4072" s="147">
        <v>1687</v>
      </c>
      <c r="B4072" s="25">
        <v>42930</v>
      </c>
      <c r="C4072" t="s">
        <v>343</v>
      </c>
      <c r="D4072">
        <v>73</v>
      </c>
      <c r="E4072">
        <v>42</v>
      </c>
      <c r="F4072" t="s">
        <v>194</v>
      </c>
      <c r="G4072">
        <v>521333</v>
      </c>
      <c r="H4072">
        <v>13160</v>
      </c>
      <c r="I4072">
        <v>34.299999999999997</v>
      </c>
      <c r="J4072">
        <v>79</v>
      </c>
      <c r="K4072">
        <v>79</v>
      </c>
      <c r="L4072">
        <v>32.6</v>
      </c>
      <c r="M4072">
        <v>0.86227909811090797</v>
      </c>
      <c r="N4072">
        <v>5.0111999999999997</v>
      </c>
      <c r="O4072">
        <v>5.0618999999999996</v>
      </c>
      <c r="P4072">
        <v>0.13100000000000001</v>
      </c>
      <c r="Q4072">
        <v>0.13200000000000001</v>
      </c>
      <c r="R4072">
        <v>5.3513000000000002</v>
      </c>
      <c r="S4072">
        <v>1.4E-2</v>
      </c>
      <c r="T4072">
        <v>1.4E-2</v>
      </c>
      <c r="U4072">
        <v>1.2E-2</v>
      </c>
      <c r="V4072">
        <v>1.2E-2</v>
      </c>
      <c r="W4072" t="s">
        <v>148</v>
      </c>
      <c r="X4072" t="s">
        <v>189</v>
      </c>
      <c r="Y4072" t="s">
        <v>89</v>
      </c>
      <c r="Z4072" t="s">
        <v>207</v>
      </c>
    </row>
    <row r="4073" spans="1:26" x14ac:dyDescent="0.25">
      <c r="A4073" s="147">
        <v>1686</v>
      </c>
      <c r="B4073" s="25">
        <v>42930</v>
      </c>
      <c r="C4073" t="s">
        <v>342</v>
      </c>
      <c r="D4073">
        <v>73</v>
      </c>
      <c r="E4073">
        <v>42</v>
      </c>
      <c r="F4073" t="s">
        <v>193</v>
      </c>
      <c r="G4073">
        <v>521333</v>
      </c>
      <c r="H4073">
        <v>13160</v>
      </c>
      <c r="I4073">
        <v>23.7</v>
      </c>
      <c r="J4073">
        <v>91</v>
      </c>
      <c r="K4073">
        <v>91</v>
      </c>
      <c r="L4073">
        <v>21.8</v>
      </c>
      <c r="M4073">
        <v>0.92302674494455306</v>
      </c>
      <c r="N4073">
        <v>4.9318</v>
      </c>
      <c r="O4073">
        <v>4.806</v>
      </c>
      <c r="P4073">
        <v>0.88500000000000001</v>
      </c>
      <c r="Q4073">
        <v>0.88</v>
      </c>
      <c r="R4073">
        <v>5.3513000000000002</v>
      </c>
      <c r="S4073">
        <v>9.6000000000000002E-2</v>
      </c>
      <c r="T4073">
        <v>9.8000000000000004E-2</v>
      </c>
      <c r="U4073">
        <v>0.09</v>
      </c>
      <c r="V4073">
        <v>0.09</v>
      </c>
      <c r="W4073" t="s">
        <v>148</v>
      </c>
      <c r="X4073" t="s">
        <v>189</v>
      </c>
      <c r="Y4073" t="s">
        <v>89</v>
      </c>
      <c r="Z4073" t="s">
        <v>198</v>
      </c>
    </row>
    <row r="4074" spans="1:26" x14ac:dyDescent="0.25">
      <c r="A4074" s="147">
        <v>1685</v>
      </c>
      <c r="B4074" s="25">
        <v>42930</v>
      </c>
      <c r="C4074" t="s">
        <v>269</v>
      </c>
      <c r="D4074">
        <v>73</v>
      </c>
      <c r="E4074">
        <v>42</v>
      </c>
      <c r="F4074" t="s">
        <v>187</v>
      </c>
      <c r="G4074">
        <v>521333</v>
      </c>
      <c r="H4074">
        <v>13160</v>
      </c>
      <c r="I4074">
        <v>36.700000000000003</v>
      </c>
      <c r="J4074">
        <v>82</v>
      </c>
      <c r="K4074">
        <v>82</v>
      </c>
      <c r="L4074">
        <v>34.700000000000003</v>
      </c>
      <c r="M4074">
        <v>0.85138387484957889</v>
      </c>
      <c r="N4074">
        <v>4.9043999999999999</v>
      </c>
      <c r="O4074">
        <v>4.9714999999999998</v>
      </c>
      <c r="P4074">
        <v>0.247</v>
      </c>
      <c r="Q4074">
        <v>0.251</v>
      </c>
      <c r="R4074">
        <v>5.3513000000000002</v>
      </c>
      <c r="S4074">
        <v>2.7E-2</v>
      </c>
      <c r="T4074">
        <v>2.7E-2</v>
      </c>
      <c r="U4074">
        <v>2.3E-2</v>
      </c>
      <c r="V4074">
        <v>2.3E-2</v>
      </c>
      <c r="W4074" t="s">
        <v>148</v>
      </c>
      <c r="X4074" t="s">
        <v>189</v>
      </c>
      <c r="Y4074" t="s">
        <v>89</v>
      </c>
      <c r="Z4074" t="s">
        <v>207</v>
      </c>
    </row>
    <row r="4075" spans="1:26" x14ac:dyDescent="0.25">
      <c r="A4075" s="147">
        <v>1684</v>
      </c>
      <c r="B4075" s="25">
        <v>42930</v>
      </c>
      <c r="C4075" t="s">
        <v>341</v>
      </c>
      <c r="D4075">
        <v>73</v>
      </c>
      <c r="E4075">
        <v>42</v>
      </c>
      <c r="F4075" t="s">
        <v>291</v>
      </c>
      <c r="G4075">
        <v>521333</v>
      </c>
      <c r="H4075">
        <v>13160</v>
      </c>
      <c r="I4075">
        <v>16.7</v>
      </c>
      <c r="J4075">
        <v>113</v>
      </c>
      <c r="K4075">
        <v>113</v>
      </c>
      <c r="L4075">
        <v>13.9</v>
      </c>
      <c r="M4075">
        <v>0.97317744154057773</v>
      </c>
      <c r="N4075">
        <v>2.1553</v>
      </c>
      <c r="O4075">
        <v>1.9878</v>
      </c>
      <c r="P4075">
        <v>1.337</v>
      </c>
      <c r="Q4075">
        <v>1.226</v>
      </c>
      <c r="R4075">
        <v>5.3513000000000002</v>
      </c>
      <c r="S4075">
        <v>0.33200000000000002</v>
      </c>
      <c r="T4075">
        <v>0.33</v>
      </c>
      <c r="U4075">
        <v>0.32200000000000001</v>
      </c>
      <c r="V4075">
        <v>0.32200000000000001</v>
      </c>
      <c r="W4075" t="s">
        <v>148</v>
      </c>
      <c r="X4075" t="s">
        <v>189</v>
      </c>
      <c r="Y4075" t="s">
        <v>89</v>
      </c>
      <c r="Z4075" t="s">
        <v>198</v>
      </c>
    </row>
    <row r="4076" spans="1:26" x14ac:dyDescent="0.25">
      <c r="A4076" s="147">
        <v>1683</v>
      </c>
      <c r="B4076" s="25">
        <v>42930</v>
      </c>
      <c r="C4076" t="s">
        <v>340</v>
      </c>
      <c r="D4076">
        <v>73</v>
      </c>
      <c r="E4076">
        <v>42</v>
      </c>
      <c r="F4076" t="s">
        <v>291</v>
      </c>
      <c r="G4076">
        <v>521333</v>
      </c>
      <c r="H4076">
        <v>13160</v>
      </c>
      <c r="I4076">
        <v>16.600000000000001</v>
      </c>
      <c r="J4076">
        <v>115</v>
      </c>
      <c r="K4076">
        <v>115</v>
      </c>
      <c r="L4076">
        <v>13.8</v>
      </c>
      <c r="M4076">
        <v>0.97384721266345486</v>
      </c>
      <c r="N4076">
        <v>2.2067999999999999</v>
      </c>
      <c r="O4076">
        <v>1.9366000000000001</v>
      </c>
      <c r="P4076">
        <v>1.2829999999999999</v>
      </c>
      <c r="Q4076">
        <v>1.1040000000000001</v>
      </c>
      <c r="R4076">
        <v>5.3513000000000002</v>
      </c>
      <c r="S4076">
        <v>0.311</v>
      </c>
      <c r="T4076">
        <v>0.30499999999999999</v>
      </c>
      <c r="U4076">
        <v>0.3</v>
      </c>
      <c r="V4076">
        <v>0.3</v>
      </c>
      <c r="W4076" t="s">
        <v>148</v>
      </c>
      <c r="X4076" t="s">
        <v>189</v>
      </c>
      <c r="Y4076" t="s">
        <v>89</v>
      </c>
      <c r="Z4076" t="s">
        <v>198</v>
      </c>
    </row>
    <row r="4077" spans="1:26" x14ac:dyDescent="0.25">
      <c r="A4077" s="147">
        <v>1682</v>
      </c>
      <c r="B4077" s="25">
        <v>42930</v>
      </c>
      <c r="C4077" t="s">
        <v>339</v>
      </c>
      <c r="D4077">
        <v>73</v>
      </c>
      <c r="E4077">
        <v>42</v>
      </c>
      <c r="F4077" t="s">
        <v>291</v>
      </c>
      <c r="G4077">
        <v>521333</v>
      </c>
      <c r="H4077">
        <v>13160</v>
      </c>
      <c r="I4077">
        <v>16.7</v>
      </c>
      <c r="J4077">
        <v>113</v>
      </c>
      <c r="K4077">
        <v>113</v>
      </c>
      <c r="L4077">
        <v>13.9</v>
      </c>
      <c r="M4077">
        <v>0.97317744154057773</v>
      </c>
      <c r="N4077">
        <v>1.9708000000000001</v>
      </c>
      <c r="O4077">
        <v>1.8993</v>
      </c>
      <c r="P4077">
        <v>1.123</v>
      </c>
      <c r="Q4077">
        <v>1.0680000000000001</v>
      </c>
      <c r="R4077">
        <v>5.3513000000000002</v>
      </c>
      <c r="S4077">
        <v>0.30499999999999999</v>
      </c>
      <c r="T4077">
        <v>0.30099999999999999</v>
      </c>
      <c r="U4077">
        <v>0.29499999999999998</v>
      </c>
      <c r="V4077">
        <v>0.29499999999999998</v>
      </c>
      <c r="W4077" t="s">
        <v>148</v>
      </c>
      <c r="X4077" t="s">
        <v>189</v>
      </c>
      <c r="Y4077" t="s">
        <v>89</v>
      </c>
      <c r="Z4077" t="s">
        <v>198</v>
      </c>
    </row>
    <row r="4078" spans="1:26" x14ac:dyDescent="0.25">
      <c r="A4078" s="147">
        <v>1681</v>
      </c>
      <c r="B4078" s="25">
        <v>42930</v>
      </c>
      <c r="C4078" t="s">
        <v>338</v>
      </c>
      <c r="D4078">
        <v>73</v>
      </c>
      <c r="E4078">
        <v>42</v>
      </c>
      <c r="F4078" t="s">
        <v>291</v>
      </c>
      <c r="G4078">
        <v>521333</v>
      </c>
      <c r="H4078">
        <v>13160</v>
      </c>
      <c r="I4078">
        <v>16.600000000000001</v>
      </c>
      <c r="J4078">
        <v>115</v>
      </c>
      <c r="K4078">
        <v>115</v>
      </c>
      <c r="L4078">
        <v>13.8</v>
      </c>
      <c r="M4078">
        <v>0.97384721266345486</v>
      </c>
      <c r="N4078">
        <v>2.0655000000000001</v>
      </c>
      <c r="O4078">
        <v>2.1402999999999999</v>
      </c>
      <c r="P4078">
        <v>1.25</v>
      </c>
      <c r="Q4078">
        <v>1.3</v>
      </c>
      <c r="R4078">
        <v>5.3513000000000002</v>
      </c>
      <c r="S4078">
        <v>0.32400000000000001</v>
      </c>
      <c r="T4078">
        <v>0.32500000000000001</v>
      </c>
      <c r="U4078">
        <v>0.316</v>
      </c>
      <c r="V4078">
        <v>0.316</v>
      </c>
      <c r="W4078" t="s">
        <v>148</v>
      </c>
      <c r="X4078" t="s">
        <v>189</v>
      </c>
      <c r="Y4078" t="s">
        <v>89</v>
      </c>
      <c r="Z4078" t="s">
        <v>198</v>
      </c>
    </row>
    <row r="4079" spans="1:26" x14ac:dyDescent="0.25">
      <c r="A4079" s="147">
        <v>1680</v>
      </c>
      <c r="B4079" s="25">
        <v>42930</v>
      </c>
      <c r="C4079" t="s">
        <v>337</v>
      </c>
      <c r="D4079">
        <v>73</v>
      </c>
      <c r="E4079">
        <v>42</v>
      </c>
      <c r="F4079" t="s">
        <v>291</v>
      </c>
      <c r="G4079">
        <v>521333</v>
      </c>
      <c r="H4079">
        <v>13160</v>
      </c>
      <c r="I4079">
        <v>16.600000000000001</v>
      </c>
      <c r="J4079">
        <v>112</v>
      </c>
      <c r="K4079">
        <v>112</v>
      </c>
      <c r="L4079">
        <v>13.9</v>
      </c>
      <c r="M4079">
        <v>0.97317744154057773</v>
      </c>
      <c r="N4079">
        <v>1.986</v>
      </c>
      <c r="O4079">
        <v>2.0116999999999998</v>
      </c>
      <c r="P4079">
        <v>1.1910000000000001</v>
      </c>
      <c r="Q4079">
        <v>1.1990000000000001</v>
      </c>
      <c r="R4079">
        <v>5.3513000000000002</v>
      </c>
      <c r="S4079">
        <v>0.32100000000000001</v>
      </c>
      <c r="T4079">
        <v>0.31900000000000001</v>
      </c>
      <c r="U4079">
        <v>0.311</v>
      </c>
      <c r="V4079">
        <v>0.311</v>
      </c>
      <c r="W4079" t="s">
        <v>148</v>
      </c>
      <c r="X4079" t="s">
        <v>189</v>
      </c>
      <c r="Y4079" t="s">
        <v>89</v>
      </c>
      <c r="Z4079" t="s">
        <v>198</v>
      </c>
    </row>
    <row r="4080" spans="1:26" x14ac:dyDescent="0.25">
      <c r="A4080" s="147">
        <v>1679</v>
      </c>
      <c r="B4080" s="25">
        <v>42930</v>
      </c>
      <c r="C4080" t="s">
        <v>336</v>
      </c>
      <c r="D4080">
        <v>73</v>
      </c>
      <c r="E4080">
        <v>42</v>
      </c>
      <c r="F4080" t="s">
        <v>291</v>
      </c>
      <c r="G4080">
        <v>521333</v>
      </c>
      <c r="H4080">
        <v>13160</v>
      </c>
      <c r="I4080">
        <v>15.4</v>
      </c>
      <c r="J4080">
        <v>90</v>
      </c>
      <c r="K4080">
        <v>90</v>
      </c>
      <c r="L4080">
        <v>13.9</v>
      </c>
      <c r="M4080">
        <v>0.97317744154057773</v>
      </c>
      <c r="N4080">
        <v>1.9793000000000001</v>
      </c>
      <c r="O4080">
        <v>1.9823999999999999</v>
      </c>
      <c r="P4080">
        <v>1.18</v>
      </c>
      <c r="Q4080">
        <v>1.1519999999999999</v>
      </c>
      <c r="R4080">
        <v>5.3513000000000002</v>
      </c>
      <c r="S4080">
        <v>0.31900000000000001</v>
      </c>
      <c r="T4080">
        <v>0.311</v>
      </c>
      <c r="U4080">
        <v>0.307</v>
      </c>
      <c r="V4080">
        <v>0.307</v>
      </c>
      <c r="W4080" t="s">
        <v>148</v>
      </c>
      <c r="X4080" t="s">
        <v>189</v>
      </c>
      <c r="Y4080" t="s">
        <v>89</v>
      </c>
      <c r="Z4080" t="s">
        <v>198</v>
      </c>
    </row>
    <row r="4081" spans="1:26" x14ac:dyDescent="0.25">
      <c r="A4081" s="147">
        <v>1678</v>
      </c>
      <c r="B4081" s="25">
        <v>42930</v>
      </c>
      <c r="C4081" t="s">
        <v>335</v>
      </c>
      <c r="D4081">
        <v>73</v>
      </c>
      <c r="E4081">
        <v>42</v>
      </c>
      <c r="F4081" t="s">
        <v>291</v>
      </c>
      <c r="G4081">
        <v>521333</v>
      </c>
      <c r="H4081">
        <v>13160</v>
      </c>
      <c r="I4081">
        <v>16.5</v>
      </c>
      <c r="J4081">
        <v>110</v>
      </c>
      <c r="K4081">
        <v>110</v>
      </c>
      <c r="L4081">
        <v>13.9</v>
      </c>
      <c r="M4081">
        <v>0.97317744154057773</v>
      </c>
      <c r="N4081">
        <v>1.9823999999999999</v>
      </c>
      <c r="O4081">
        <v>1.9146000000000001</v>
      </c>
      <c r="P4081">
        <v>1.1739999999999999</v>
      </c>
      <c r="Q4081">
        <v>1.1200000000000001</v>
      </c>
      <c r="R4081">
        <v>5.3513000000000002</v>
      </c>
      <c r="S4081">
        <v>0.317</v>
      </c>
      <c r="T4081">
        <v>0.313</v>
      </c>
      <c r="U4081">
        <v>0.307</v>
      </c>
      <c r="V4081">
        <v>0.307</v>
      </c>
      <c r="W4081" t="s">
        <v>148</v>
      </c>
      <c r="X4081" t="s">
        <v>189</v>
      </c>
      <c r="Y4081" t="s">
        <v>89</v>
      </c>
      <c r="Z4081" t="s">
        <v>198</v>
      </c>
    </row>
    <row r="4082" spans="1:26" x14ac:dyDescent="0.25">
      <c r="A4082" s="147">
        <v>1677</v>
      </c>
      <c r="B4082" s="25">
        <v>42930</v>
      </c>
      <c r="C4082" t="s">
        <v>334</v>
      </c>
      <c r="D4082">
        <v>73</v>
      </c>
      <c r="E4082">
        <v>42</v>
      </c>
      <c r="F4082" t="s">
        <v>291</v>
      </c>
      <c r="G4082">
        <v>521333</v>
      </c>
      <c r="H4082">
        <v>13160</v>
      </c>
      <c r="I4082">
        <v>15.9</v>
      </c>
      <c r="J4082">
        <v>98</v>
      </c>
      <c r="K4082">
        <v>98</v>
      </c>
      <c r="L4082">
        <v>13.9</v>
      </c>
      <c r="M4082">
        <v>0.97317744154057773</v>
      </c>
      <c r="N4082">
        <v>2.2063000000000001</v>
      </c>
      <c r="O4082">
        <v>2.0493999999999999</v>
      </c>
      <c r="P4082">
        <v>1.27</v>
      </c>
      <c r="Q4082">
        <v>1.157</v>
      </c>
      <c r="R4082">
        <v>5.3513000000000002</v>
      </c>
      <c r="S4082">
        <v>0.308</v>
      </c>
      <c r="T4082">
        <v>0.30199999999999999</v>
      </c>
      <c r="U4082">
        <v>0.29699999999999999</v>
      </c>
      <c r="V4082">
        <v>0.29699999999999999</v>
      </c>
      <c r="W4082" t="s">
        <v>148</v>
      </c>
      <c r="X4082" t="s">
        <v>189</v>
      </c>
      <c r="Y4082" t="s">
        <v>89</v>
      </c>
      <c r="Z4082" t="s">
        <v>198</v>
      </c>
    </row>
    <row r="4083" spans="1:26" x14ac:dyDescent="0.25">
      <c r="A4083" s="147">
        <v>1676</v>
      </c>
      <c r="B4083" s="25">
        <v>42930</v>
      </c>
      <c r="C4083" t="s">
        <v>333</v>
      </c>
      <c r="D4083">
        <v>73</v>
      </c>
      <c r="E4083">
        <v>42</v>
      </c>
      <c r="F4083" t="s">
        <v>193</v>
      </c>
      <c r="G4083">
        <v>625212</v>
      </c>
      <c r="H4083">
        <v>13160</v>
      </c>
      <c r="I4083">
        <v>24.3</v>
      </c>
      <c r="J4083">
        <v>106</v>
      </c>
      <c r="K4083">
        <v>106</v>
      </c>
      <c r="L4083">
        <v>21.5</v>
      </c>
      <c r="M4083">
        <v>0.92483660130718959</v>
      </c>
      <c r="N4083">
        <v>4.8992000000000004</v>
      </c>
      <c r="O4083">
        <v>5.1002999999999998</v>
      </c>
      <c r="P4083">
        <v>0.59499999999999997</v>
      </c>
      <c r="Q4083">
        <v>0.62</v>
      </c>
      <c r="R4083">
        <v>5.3513000000000002</v>
      </c>
      <c r="S4083">
        <v>6.5000000000000002E-2</v>
      </c>
      <c r="T4083">
        <v>6.5000000000000002E-2</v>
      </c>
      <c r="U4083">
        <v>0.06</v>
      </c>
      <c r="V4083">
        <v>0.06</v>
      </c>
      <c r="W4083" t="s">
        <v>148</v>
      </c>
      <c r="X4083" t="s">
        <v>189</v>
      </c>
      <c r="Y4083" t="s">
        <v>89</v>
      </c>
      <c r="Z4083" t="s">
        <v>198</v>
      </c>
    </row>
    <row r="4084" spans="1:26" x14ac:dyDescent="0.25">
      <c r="A4084" s="147">
        <v>1675</v>
      </c>
      <c r="B4084" s="25">
        <v>42930</v>
      </c>
      <c r="C4084" t="s">
        <v>332</v>
      </c>
      <c r="D4084">
        <v>73</v>
      </c>
      <c r="E4084">
        <v>42</v>
      </c>
      <c r="F4084" t="s">
        <v>193</v>
      </c>
      <c r="G4084">
        <v>916148</v>
      </c>
      <c r="H4084">
        <v>13160</v>
      </c>
      <c r="I4084">
        <v>24.2</v>
      </c>
      <c r="J4084">
        <v>104</v>
      </c>
      <c r="K4084">
        <v>104</v>
      </c>
      <c r="L4084">
        <v>21.5</v>
      </c>
      <c r="M4084">
        <v>0.92483660130718959</v>
      </c>
      <c r="N4084">
        <v>4.9775</v>
      </c>
      <c r="O4084">
        <v>4.8617999999999997</v>
      </c>
      <c r="P4084">
        <v>0.55800000000000005</v>
      </c>
      <c r="Q4084">
        <v>0.54500000000000004</v>
      </c>
      <c r="R4084">
        <v>5.3513000000000002</v>
      </c>
      <c r="S4084">
        <v>0.06</v>
      </c>
      <c r="T4084">
        <v>0.06</v>
      </c>
      <c r="U4084">
        <v>5.5E-2</v>
      </c>
      <c r="V4084">
        <v>5.5E-2</v>
      </c>
      <c r="W4084" t="s">
        <v>148</v>
      </c>
      <c r="X4084" t="s">
        <v>189</v>
      </c>
      <c r="Y4084" t="s">
        <v>89</v>
      </c>
      <c r="Z4084" t="s">
        <v>198</v>
      </c>
    </row>
    <row r="4085" spans="1:26" x14ac:dyDescent="0.25">
      <c r="A4085" s="147">
        <v>1674</v>
      </c>
      <c r="B4085" s="25">
        <v>42930</v>
      </c>
      <c r="C4085" t="s">
        <v>331</v>
      </c>
      <c r="D4085">
        <v>73</v>
      </c>
      <c r="E4085">
        <v>42</v>
      </c>
      <c r="F4085" t="s">
        <v>187</v>
      </c>
      <c r="G4085">
        <v>916148</v>
      </c>
      <c r="H4085">
        <v>13160</v>
      </c>
      <c r="I4085">
        <v>35.700000000000003</v>
      </c>
      <c r="J4085">
        <v>73.5</v>
      </c>
      <c r="K4085">
        <v>73.5</v>
      </c>
      <c r="L4085">
        <v>34.5</v>
      </c>
      <c r="M4085">
        <v>0.85240963855421692</v>
      </c>
      <c r="N4085">
        <v>4.9638</v>
      </c>
      <c r="O4085">
        <v>5.0862999999999996</v>
      </c>
      <c r="P4085">
        <v>0.26</v>
      </c>
      <c r="Q4085">
        <v>0.247</v>
      </c>
      <c r="R4085">
        <v>5.3513000000000002</v>
      </c>
      <c r="S4085">
        <v>2.8000000000000001E-2</v>
      </c>
      <c r="T4085">
        <v>2.5999999999999999E-2</v>
      </c>
      <c r="U4085">
        <v>2.3E-2</v>
      </c>
      <c r="V4085">
        <v>2.3E-2</v>
      </c>
      <c r="W4085" t="s">
        <v>148</v>
      </c>
      <c r="X4085" t="s">
        <v>189</v>
      </c>
      <c r="Y4085" t="s">
        <v>89</v>
      </c>
      <c r="Z4085" t="s">
        <v>207</v>
      </c>
    </row>
    <row r="4086" spans="1:26" x14ac:dyDescent="0.25">
      <c r="A4086" s="147">
        <v>1673</v>
      </c>
      <c r="B4086" s="25">
        <v>42930</v>
      </c>
      <c r="C4086" t="s">
        <v>283</v>
      </c>
      <c r="D4086">
        <v>73</v>
      </c>
      <c r="E4086">
        <v>42</v>
      </c>
      <c r="F4086" t="s">
        <v>187</v>
      </c>
      <c r="G4086">
        <v>916148</v>
      </c>
      <c r="H4086">
        <v>13160</v>
      </c>
      <c r="I4086">
        <v>36.700000000000003</v>
      </c>
      <c r="J4086">
        <v>79</v>
      </c>
      <c r="K4086">
        <v>79</v>
      </c>
      <c r="L4086">
        <v>35</v>
      </c>
      <c r="M4086">
        <v>0.8498498498498499</v>
      </c>
      <c r="N4086">
        <v>5.1223000000000001</v>
      </c>
      <c r="O4086">
        <v>4.9951999999999996</v>
      </c>
      <c r="P4086">
        <v>0.249</v>
      </c>
      <c r="Q4086">
        <v>0.24299999999999999</v>
      </c>
      <c r="R4086">
        <v>5.3513000000000002</v>
      </c>
      <c r="S4086">
        <v>2.5999999999999999E-2</v>
      </c>
      <c r="T4086">
        <v>2.5999999999999999E-2</v>
      </c>
      <c r="U4086">
        <v>2.1999999999999999E-2</v>
      </c>
      <c r="V4086">
        <v>2.1999999999999999E-2</v>
      </c>
      <c r="W4086" t="s">
        <v>148</v>
      </c>
      <c r="X4086" t="s">
        <v>189</v>
      </c>
      <c r="Y4086" t="s">
        <v>89</v>
      </c>
      <c r="Z4086" t="s">
        <v>207</v>
      </c>
    </row>
    <row r="4087" spans="1:26" x14ac:dyDescent="0.25">
      <c r="A4087" s="147">
        <v>1672</v>
      </c>
      <c r="B4087" s="25">
        <v>42930</v>
      </c>
      <c r="C4087" t="s">
        <v>233</v>
      </c>
      <c r="D4087">
        <v>73</v>
      </c>
      <c r="E4087">
        <v>42</v>
      </c>
      <c r="F4087" t="s">
        <v>193</v>
      </c>
      <c r="G4087">
        <v>916148</v>
      </c>
      <c r="H4087">
        <v>13160</v>
      </c>
      <c r="I4087">
        <v>24.4</v>
      </c>
      <c r="J4087">
        <v>103</v>
      </c>
      <c r="K4087">
        <v>103</v>
      </c>
      <c r="L4087">
        <v>21.8</v>
      </c>
      <c r="M4087">
        <v>0.92302674494455306</v>
      </c>
      <c r="N4087">
        <v>4.8007</v>
      </c>
      <c r="O4087">
        <v>4.9824999999999999</v>
      </c>
      <c r="P4087">
        <v>0.73599999999999999</v>
      </c>
      <c r="Q4087">
        <v>0.78200000000000003</v>
      </c>
      <c r="R4087">
        <v>5.3513000000000002</v>
      </c>
      <c r="S4087">
        <v>8.2000000000000003E-2</v>
      </c>
      <c r="T4087">
        <v>8.4000000000000005E-2</v>
      </c>
      <c r="U4087">
        <v>7.6999999999999999E-2</v>
      </c>
      <c r="V4087">
        <v>7.6999999999999999E-2</v>
      </c>
      <c r="W4087" t="s">
        <v>148</v>
      </c>
      <c r="X4087" t="s">
        <v>189</v>
      </c>
      <c r="Y4087" t="s">
        <v>89</v>
      </c>
      <c r="Z4087" t="s">
        <v>198</v>
      </c>
    </row>
    <row r="4088" spans="1:26" x14ac:dyDescent="0.25">
      <c r="A4088" s="147">
        <v>1671</v>
      </c>
      <c r="B4088" s="25">
        <v>42929</v>
      </c>
      <c r="C4088" t="s">
        <v>330</v>
      </c>
      <c r="D4088">
        <v>56</v>
      </c>
      <c r="E4088">
        <v>67</v>
      </c>
      <c r="F4088" t="s">
        <v>194</v>
      </c>
      <c r="G4088">
        <v>916148</v>
      </c>
      <c r="H4088">
        <v>13160</v>
      </c>
      <c r="I4088">
        <v>34.299999999999997</v>
      </c>
      <c r="J4088">
        <v>78</v>
      </c>
      <c r="K4088">
        <v>78</v>
      </c>
      <c r="L4088">
        <v>32.700000000000003</v>
      </c>
      <c r="M4088">
        <v>0.86175395858708903</v>
      </c>
      <c r="N4088">
        <v>1.8720000000000001</v>
      </c>
      <c r="O4088">
        <v>1.92822</v>
      </c>
      <c r="P4088">
        <v>0.158</v>
      </c>
      <c r="Q4088">
        <v>0.17399999999999999</v>
      </c>
      <c r="R4088">
        <v>5.1140999999999996</v>
      </c>
      <c r="S4088">
        <v>4.2999999999999997E-2</v>
      </c>
      <c r="T4088">
        <v>4.5999999999999999E-2</v>
      </c>
      <c r="U4088">
        <v>3.7999999999999999E-2</v>
      </c>
      <c r="V4088">
        <v>3.7999999999999999E-2</v>
      </c>
      <c r="W4088" t="s">
        <v>148</v>
      </c>
      <c r="X4088" t="s">
        <v>192</v>
      </c>
      <c r="Y4088" t="s">
        <v>89</v>
      </c>
      <c r="Z4088" t="s">
        <v>207</v>
      </c>
    </row>
    <row r="4089" spans="1:26" x14ac:dyDescent="0.25">
      <c r="A4089" s="147">
        <v>1670</v>
      </c>
      <c r="B4089" s="25">
        <v>42929</v>
      </c>
      <c r="C4089" t="s">
        <v>329</v>
      </c>
      <c r="D4089">
        <v>55</v>
      </c>
      <c r="E4089">
        <v>45</v>
      </c>
      <c r="F4089" t="s">
        <v>194</v>
      </c>
      <c r="G4089">
        <v>916148</v>
      </c>
      <c r="H4089">
        <v>13160</v>
      </c>
      <c r="I4089">
        <v>35.1</v>
      </c>
      <c r="J4089">
        <v>78.5</v>
      </c>
      <c r="K4089">
        <v>78.5</v>
      </c>
      <c r="L4089">
        <v>33.4</v>
      </c>
      <c r="M4089">
        <v>0.85809581564584592</v>
      </c>
      <c r="N4089">
        <v>1.8788</v>
      </c>
      <c r="O4089">
        <v>1.9850000000000001</v>
      </c>
      <c r="P4089">
        <v>0.127</v>
      </c>
      <c r="Q4089">
        <v>0.13700000000000001</v>
      </c>
      <c r="R4089">
        <v>5.1140999999999996</v>
      </c>
      <c r="S4089">
        <v>3.5000000000000003E-2</v>
      </c>
      <c r="T4089">
        <v>3.5000000000000003E-2</v>
      </c>
      <c r="U4089">
        <v>0.03</v>
      </c>
      <c r="V4089">
        <v>0.03</v>
      </c>
      <c r="W4089" t="s">
        <v>148</v>
      </c>
      <c r="X4089" t="s">
        <v>192</v>
      </c>
      <c r="Y4089" t="s">
        <v>89</v>
      </c>
      <c r="Z4089" t="s">
        <v>207</v>
      </c>
    </row>
    <row r="4090" spans="1:26" x14ac:dyDescent="0.25">
      <c r="A4090" s="147">
        <v>1666</v>
      </c>
      <c r="B4090" s="25">
        <v>42929</v>
      </c>
      <c r="C4090" t="s">
        <v>268</v>
      </c>
      <c r="D4090">
        <v>73</v>
      </c>
      <c r="E4090">
        <v>41</v>
      </c>
      <c r="F4090" t="s">
        <v>187</v>
      </c>
      <c r="G4090">
        <v>916148</v>
      </c>
      <c r="H4090">
        <v>13160</v>
      </c>
      <c r="I4090">
        <v>36.299999999999997</v>
      </c>
      <c r="J4090">
        <v>80</v>
      </c>
      <c r="K4090">
        <v>80</v>
      </c>
      <c r="L4090">
        <v>34.5</v>
      </c>
      <c r="M4090">
        <v>0.85240963855421692</v>
      </c>
      <c r="N4090">
        <v>5.1203000000000003</v>
      </c>
      <c r="O4090">
        <v>4.9461000000000004</v>
      </c>
      <c r="P4090">
        <v>0.27</v>
      </c>
      <c r="Q4090">
        <v>0.26100000000000001</v>
      </c>
      <c r="R4090">
        <v>5.1140999999999996</v>
      </c>
      <c r="S4090">
        <v>2.7E-2</v>
      </c>
      <c r="T4090">
        <v>2.7E-2</v>
      </c>
      <c r="U4090">
        <v>2.3E-2</v>
      </c>
      <c r="V4090">
        <v>2.3E-2</v>
      </c>
      <c r="W4090" t="s">
        <v>148</v>
      </c>
      <c r="X4090" t="s">
        <v>189</v>
      </c>
      <c r="Y4090" t="s">
        <v>89</v>
      </c>
      <c r="Z4090" t="s">
        <v>207</v>
      </c>
    </row>
    <row r="4091" spans="1:26" x14ac:dyDescent="0.25">
      <c r="A4091" s="147">
        <v>1665</v>
      </c>
      <c r="B4091" s="25">
        <v>42929</v>
      </c>
      <c r="C4091" t="s">
        <v>326</v>
      </c>
      <c r="D4091">
        <v>73</v>
      </c>
      <c r="E4091">
        <v>41</v>
      </c>
      <c r="F4091" t="s">
        <v>193</v>
      </c>
      <c r="G4091">
        <v>916148</v>
      </c>
      <c r="H4091">
        <v>13160</v>
      </c>
      <c r="I4091">
        <v>22.5</v>
      </c>
      <c r="J4091">
        <v>86</v>
      </c>
      <c r="K4091">
        <v>86</v>
      </c>
      <c r="L4091">
        <v>21</v>
      </c>
      <c r="M4091">
        <v>0.9278688524590164</v>
      </c>
      <c r="N4091">
        <v>4.8963000000000001</v>
      </c>
      <c r="O4091">
        <v>4.9935999999999998</v>
      </c>
      <c r="P4091">
        <v>0.50700000000000001</v>
      </c>
      <c r="Q4091">
        <v>0.498</v>
      </c>
      <c r="R4091">
        <v>5.1140999999999996</v>
      </c>
      <c r="S4091">
        <v>5.2999999999999999E-2</v>
      </c>
      <c r="T4091">
        <v>5.0999999999999997E-2</v>
      </c>
      <c r="U4091">
        <v>4.8000000000000001E-2</v>
      </c>
      <c r="V4091">
        <v>4.8000000000000001E-2</v>
      </c>
      <c r="W4091" t="s">
        <v>148</v>
      </c>
      <c r="X4091" t="s">
        <v>189</v>
      </c>
      <c r="Y4091" t="s">
        <v>89</v>
      </c>
      <c r="Z4091" t="s">
        <v>198</v>
      </c>
    </row>
    <row r="4092" spans="1:26" x14ac:dyDescent="0.25">
      <c r="A4092" s="147">
        <v>1664</v>
      </c>
      <c r="B4092" s="25">
        <v>42929</v>
      </c>
      <c r="C4092" t="s">
        <v>325</v>
      </c>
      <c r="D4092">
        <v>73</v>
      </c>
      <c r="E4092">
        <v>41</v>
      </c>
      <c r="F4092" t="s">
        <v>193</v>
      </c>
      <c r="G4092">
        <v>916148</v>
      </c>
      <c r="H4092">
        <v>13160</v>
      </c>
      <c r="I4092">
        <v>23.2</v>
      </c>
      <c r="J4092">
        <v>86</v>
      </c>
      <c r="K4092">
        <v>86</v>
      </c>
      <c r="L4092">
        <v>21.6</v>
      </c>
      <c r="M4092">
        <v>0.92423252775963427</v>
      </c>
      <c r="N4092">
        <v>4.9005999999999998</v>
      </c>
      <c r="O4092">
        <v>4.9153000000000002</v>
      </c>
      <c r="P4092">
        <v>0.69899999999999995</v>
      </c>
      <c r="Q4092">
        <v>0.70199999999999996</v>
      </c>
      <c r="R4092">
        <v>5.1140999999999996</v>
      </c>
      <c r="S4092">
        <v>7.2999999999999995E-2</v>
      </c>
      <c r="T4092">
        <v>7.2999999999999995E-2</v>
      </c>
      <c r="U4092">
        <v>6.7000000000000004E-2</v>
      </c>
      <c r="V4092">
        <v>6.7000000000000004E-2</v>
      </c>
      <c r="W4092">
        <v>0</v>
      </c>
      <c r="X4092">
        <v>0</v>
      </c>
      <c r="Y4092" t="s">
        <v>89</v>
      </c>
      <c r="Z4092" t="s">
        <v>198</v>
      </c>
    </row>
    <row r="4093" spans="1:26" x14ac:dyDescent="0.25">
      <c r="A4093" s="147">
        <v>1669</v>
      </c>
      <c r="B4093" s="25">
        <v>42929</v>
      </c>
      <c r="C4093" t="s">
        <v>328</v>
      </c>
      <c r="D4093">
        <v>72</v>
      </c>
      <c r="E4093">
        <v>40</v>
      </c>
      <c r="F4093" t="s">
        <v>193</v>
      </c>
      <c r="G4093">
        <v>916148</v>
      </c>
      <c r="H4093">
        <v>13160</v>
      </c>
      <c r="I4093">
        <v>23.2</v>
      </c>
      <c r="J4093">
        <v>87</v>
      </c>
      <c r="K4093">
        <v>87</v>
      </c>
      <c r="L4093">
        <v>21.6</v>
      </c>
      <c r="M4093">
        <v>0.92423252775963427</v>
      </c>
      <c r="N4093">
        <v>4.9865000000000004</v>
      </c>
      <c r="O4093">
        <v>4.9326999999999996</v>
      </c>
      <c r="P4093">
        <v>0.58499999999999996</v>
      </c>
      <c r="Q4093">
        <v>0.57799999999999996</v>
      </c>
      <c r="R4093">
        <v>5.1140999999999996</v>
      </c>
      <c r="S4093">
        <v>0.06</v>
      </c>
      <c r="T4093">
        <v>0.06</v>
      </c>
      <c r="U4093">
        <v>5.5E-2</v>
      </c>
      <c r="V4093">
        <v>5.5E-2</v>
      </c>
      <c r="W4093" t="s">
        <v>148</v>
      </c>
      <c r="X4093" t="s">
        <v>189</v>
      </c>
      <c r="Y4093" t="s">
        <v>89</v>
      </c>
      <c r="Z4093" t="s">
        <v>198</v>
      </c>
    </row>
    <row r="4094" spans="1:26" x14ac:dyDescent="0.25">
      <c r="A4094" s="147">
        <v>1668</v>
      </c>
      <c r="B4094" s="25">
        <v>42929</v>
      </c>
      <c r="C4094" t="s">
        <v>264</v>
      </c>
      <c r="D4094">
        <v>72</v>
      </c>
      <c r="E4094">
        <v>40</v>
      </c>
      <c r="F4094" t="s">
        <v>187</v>
      </c>
      <c r="G4094">
        <v>916148</v>
      </c>
      <c r="H4094">
        <v>13160</v>
      </c>
      <c r="I4094">
        <v>36.200000000000003</v>
      </c>
      <c r="J4094">
        <v>81</v>
      </c>
      <c r="K4094">
        <v>81</v>
      </c>
      <c r="L4094">
        <v>34.299999999999997</v>
      </c>
      <c r="M4094">
        <v>0.85343787696019291</v>
      </c>
      <c r="N4094">
        <v>5.1836000000000002</v>
      </c>
      <c r="O4094">
        <v>5.0980999999999996</v>
      </c>
      <c r="P4094">
        <v>0.26400000000000001</v>
      </c>
      <c r="Q4094">
        <v>0.27900000000000003</v>
      </c>
      <c r="R4094">
        <v>5.1140999999999996</v>
      </c>
      <c r="S4094">
        <v>2.5999999999999999E-2</v>
      </c>
      <c r="T4094">
        <v>2.8000000000000001E-2</v>
      </c>
      <c r="U4094">
        <v>2.3E-2</v>
      </c>
      <c r="V4094">
        <v>2.3E-2</v>
      </c>
      <c r="W4094" t="s">
        <v>148</v>
      </c>
      <c r="X4094" t="s">
        <v>189</v>
      </c>
      <c r="Y4094" t="s">
        <v>89</v>
      </c>
      <c r="Z4094" t="s">
        <v>207</v>
      </c>
    </row>
    <row r="4095" spans="1:26" x14ac:dyDescent="0.25">
      <c r="A4095" s="147">
        <v>1667</v>
      </c>
      <c r="B4095" s="25">
        <v>42929</v>
      </c>
      <c r="C4095" t="s">
        <v>327</v>
      </c>
      <c r="D4095">
        <v>73</v>
      </c>
      <c r="E4095">
        <v>41</v>
      </c>
      <c r="F4095" t="s">
        <v>187</v>
      </c>
      <c r="G4095">
        <v>916148</v>
      </c>
      <c r="H4095">
        <v>13160</v>
      </c>
      <c r="I4095">
        <v>36.4</v>
      </c>
      <c r="J4095">
        <v>82</v>
      </c>
      <c r="K4095">
        <v>82</v>
      </c>
      <c r="L4095">
        <v>34.4</v>
      </c>
      <c r="M4095">
        <v>0.85292344786015672</v>
      </c>
      <c r="N4095">
        <v>4.9938000000000002</v>
      </c>
      <c r="O4095">
        <v>5.0762</v>
      </c>
      <c r="P4095">
        <v>0.24399999999999999</v>
      </c>
      <c r="Q4095">
        <v>0.248</v>
      </c>
      <c r="R4095">
        <v>5.1140999999999996</v>
      </c>
      <c r="S4095">
        <v>2.5000000000000001E-2</v>
      </c>
      <c r="T4095">
        <v>2.5000000000000001E-2</v>
      </c>
      <c r="U4095">
        <v>2.1000000000000001E-2</v>
      </c>
      <c r="V4095">
        <v>2.1000000000000001E-2</v>
      </c>
      <c r="W4095" t="s">
        <v>148</v>
      </c>
      <c r="X4095" t="s">
        <v>189</v>
      </c>
      <c r="Y4095" t="s">
        <v>89</v>
      </c>
      <c r="Z4095" t="s">
        <v>207</v>
      </c>
    </row>
    <row r="4096" spans="1:26" x14ac:dyDescent="0.25">
      <c r="A4096" s="147">
        <v>1666</v>
      </c>
      <c r="B4096" s="25">
        <v>42929</v>
      </c>
      <c r="C4096" t="s">
        <v>268</v>
      </c>
      <c r="D4096">
        <v>73</v>
      </c>
      <c r="E4096">
        <v>41</v>
      </c>
      <c r="F4096" t="s">
        <v>187</v>
      </c>
      <c r="G4096">
        <v>916148</v>
      </c>
      <c r="H4096">
        <v>13160</v>
      </c>
      <c r="I4096">
        <v>36.299999999999997</v>
      </c>
      <c r="J4096">
        <v>80</v>
      </c>
      <c r="K4096">
        <v>80</v>
      </c>
      <c r="L4096">
        <v>34.5</v>
      </c>
      <c r="M4096">
        <v>0.85240963855421692</v>
      </c>
      <c r="N4096">
        <v>2.1202999999999999</v>
      </c>
      <c r="O4096">
        <v>2.1461000000000001</v>
      </c>
      <c r="P4096">
        <v>0.112</v>
      </c>
      <c r="Q4096">
        <v>0.113</v>
      </c>
      <c r="R4096">
        <v>5.1140999999999996</v>
      </c>
      <c r="S4096">
        <v>2.7E-2</v>
      </c>
      <c r="T4096">
        <v>2.7E-2</v>
      </c>
      <c r="U4096">
        <v>2.3E-2</v>
      </c>
      <c r="V4096">
        <v>2.3E-2</v>
      </c>
      <c r="W4096" t="s">
        <v>148</v>
      </c>
      <c r="X4096" t="s">
        <v>189</v>
      </c>
      <c r="Y4096" t="s">
        <v>89</v>
      </c>
      <c r="Z4096" t="s">
        <v>207</v>
      </c>
    </row>
    <row r="4097" spans="1:26" x14ac:dyDescent="0.25">
      <c r="A4097" s="147">
        <v>1665</v>
      </c>
      <c r="B4097" s="25">
        <v>42929</v>
      </c>
      <c r="C4097" t="s">
        <v>326</v>
      </c>
      <c r="D4097">
        <v>73</v>
      </c>
      <c r="E4097">
        <v>41</v>
      </c>
      <c r="F4097" t="s">
        <v>193</v>
      </c>
      <c r="G4097">
        <v>916148</v>
      </c>
      <c r="H4097">
        <v>13160</v>
      </c>
      <c r="I4097">
        <v>22.5</v>
      </c>
      <c r="J4097">
        <v>86</v>
      </c>
      <c r="K4097">
        <v>86</v>
      </c>
      <c r="L4097">
        <v>21</v>
      </c>
      <c r="M4097">
        <v>0.9278688524590164</v>
      </c>
      <c r="N4097">
        <v>1.8963000000000001</v>
      </c>
      <c r="O4097">
        <v>1.9936</v>
      </c>
      <c r="P4097">
        <v>0.19700000000000001</v>
      </c>
      <c r="Q4097">
        <v>0.19900000000000001</v>
      </c>
      <c r="R4097">
        <v>5.1140999999999996</v>
      </c>
      <c r="S4097">
        <v>5.2999999999999999E-2</v>
      </c>
      <c r="T4097">
        <v>5.0999999999999997E-2</v>
      </c>
      <c r="U4097">
        <v>4.8000000000000001E-2</v>
      </c>
      <c r="V4097">
        <v>4.8000000000000001E-2</v>
      </c>
      <c r="W4097" t="s">
        <v>148</v>
      </c>
      <c r="X4097" t="s">
        <v>189</v>
      </c>
      <c r="Y4097" t="s">
        <v>89</v>
      </c>
      <c r="Z4097" t="s">
        <v>198</v>
      </c>
    </row>
    <row r="4098" spans="1:26" x14ac:dyDescent="0.25">
      <c r="A4098" s="147">
        <v>1664</v>
      </c>
      <c r="B4098" s="25">
        <v>42929</v>
      </c>
      <c r="C4098" t="s">
        <v>325</v>
      </c>
      <c r="D4098">
        <v>73</v>
      </c>
      <c r="E4098">
        <v>41</v>
      </c>
      <c r="F4098" t="s">
        <v>193</v>
      </c>
      <c r="G4098">
        <v>916148</v>
      </c>
      <c r="H4098">
        <v>13160</v>
      </c>
      <c r="I4098">
        <v>23.2</v>
      </c>
      <c r="J4098">
        <v>86</v>
      </c>
      <c r="K4098">
        <v>86</v>
      </c>
      <c r="L4098">
        <v>21.6</v>
      </c>
      <c r="M4098">
        <v>0.92423252775963427</v>
      </c>
      <c r="N4098">
        <v>2.2006000000000001</v>
      </c>
      <c r="O4098">
        <v>2.1153</v>
      </c>
      <c r="P4098">
        <v>0.314</v>
      </c>
      <c r="Q4098">
        <v>0.30199999999999999</v>
      </c>
      <c r="R4098">
        <v>5.1140999999999996</v>
      </c>
      <c r="S4098">
        <v>7.2999999999999995E-2</v>
      </c>
      <c r="T4098">
        <v>7.2999999999999995E-2</v>
      </c>
      <c r="U4098">
        <v>6.7000000000000004E-2</v>
      </c>
      <c r="V4098">
        <v>6.7000000000000004E-2</v>
      </c>
      <c r="W4098" t="s">
        <v>148</v>
      </c>
      <c r="X4098" t="s">
        <v>189</v>
      </c>
      <c r="Y4098" t="s">
        <v>89</v>
      </c>
      <c r="Z4098" t="s">
        <v>198</v>
      </c>
    </row>
    <row r="4099" spans="1:26" x14ac:dyDescent="0.25">
      <c r="A4099" s="147">
        <v>1663</v>
      </c>
      <c r="B4099" s="25">
        <v>42929</v>
      </c>
      <c r="C4099" t="s">
        <v>324</v>
      </c>
      <c r="D4099">
        <v>72</v>
      </c>
      <c r="E4099">
        <v>40</v>
      </c>
      <c r="F4099" t="s">
        <v>291</v>
      </c>
      <c r="G4099">
        <v>916148</v>
      </c>
      <c r="H4099">
        <v>13160</v>
      </c>
      <c r="I4099">
        <v>16.600000000000001</v>
      </c>
      <c r="J4099">
        <v>115</v>
      </c>
      <c r="K4099">
        <v>115</v>
      </c>
      <c r="L4099">
        <v>13.8</v>
      </c>
      <c r="M4099">
        <v>0.97384721266345486</v>
      </c>
      <c r="N4099">
        <v>2.1238000000000001</v>
      </c>
      <c r="O4099">
        <v>1.9657</v>
      </c>
      <c r="P4099">
        <v>1.4</v>
      </c>
      <c r="Q4099">
        <v>1.3029999999999999</v>
      </c>
      <c r="R4099">
        <v>5.1140999999999996</v>
      </c>
      <c r="S4099">
        <v>0.33700000000000002</v>
      </c>
      <c r="T4099">
        <v>0.33900000000000002</v>
      </c>
      <c r="U4099">
        <v>0.32900000000000001</v>
      </c>
      <c r="V4099">
        <v>0.32900000000000001</v>
      </c>
      <c r="W4099" t="s">
        <v>148</v>
      </c>
      <c r="X4099" t="s">
        <v>189</v>
      </c>
      <c r="Y4099" t="s">
        <v>89</v>
      </c>
      <c r="Z4099" t="s">
        <v>198</v>
      </c>
    </row>
    <row r="4100" spans="1:26" x14ac:dyDescent="0.25">
      <c r="A4100" s="147">
        <v>1662</v>
      </c>
      <c r="B4100" s="25">
        <v>42929</v>
      </c>
      <c r="C4100" t="s">
        <v>323</v>
      </c>
      <c r="D4100">
        <v>72</v>
      </c>
      <c r="E4100">
        <v>40</v>
      </c>
      <c r="F4100" t="s">
        <v>291</v>
      </c>
      <c r="G4100">
        <v>916148</v>
      </c>
      <c r="H4100">
        <v>13160</v>
      </c>
      <c r="I4100">
        <v>16.7</v>
      </c>
      <c r="J4100">
        <v>114</v>
      </c>
      <c r="K4100">
        <v>114</v>
      </c>
      <c r="L4100">
        <v>13.9</v>
      </c>
      <c r="M4100">
        <v>0.97317744154057773</v>
      </c>
      <c r="N4100">
        <v>2.0607000000000002</v>
      </c>
      <c r="O4100">
        <v>1.9114</v>
      </c>
      <c r="P4100">
        <v>1.33</v>
      </c>
      <c r="Q4100">
        <v>1.218</v>
      </c>
      <c r="R4100">
        <v>5.1140999999999996</v>
      </c>
      <c r="S4100">
        <v>0.33</v>
      </c>
      <c r="T4100">
        <v>0.32600000000000001</v>
      </c>
      <c r="U4100">
        <v>0.31900000000000001</v>
      </c>
      <c r="V4100">
        <v>0.31900000000000001</v>
      </c>
      <c r="W4100" t="s">
        <v>148</v>
      </c>
      <c r="X4100" t="s">
        <v>189</v>
      </c>
      <c r="Y4100" t="s">
        <v>89</v>
      </c>
      <c r="Z4100" t="s">
        <v>198</v>
      </c>
    </row>
    <row r="4101" spans="1:26" x14ac:dyDescent="0.25">
      <c r="A4101" s="147">
        <v>1661</v>
      </c>
      <c r="B4101" s="25">
        <v>42929</v>
      </c>
      <c r="C4101" t="s">
        <v>302</v>
      </c>
      <c r="D4101">
        <v>73</v>
      </c>
      <c r="E4101">
        <v>42</v>
      </c>
      <c r="F4101">
        <v>0</v>
      </c>
      <c r="G4101">
        <v>916148</v>
      </c>
      <c r="H4101">
        <v>13160</v>
      </c>
      <c r="I4101">
        <v>16.600000000000001</v>
      </c>
      <c r="J4101">
        <v>113</v>
      </c>
      <c r="K4101">
        <v>113</v>
      </c>
      <c r="L4101">
        <v>13.9</v>
      </c>
      <c r="M4101">
        <v>0.97317744154057773</v>
      </c>
      <c r="N4101">
        <v>1.9651000000000001</v>
      </c>
      <c r="O4101">
        <v>2.1431</v>
      </c>
      <c r="P4101">
        <v>1.3029999999999999</v>
      </c>
      <c r="Q4101">
        <v>1.387</v>
      </c>
      <c r="R4101">
        <v>5.1140999999999996</v>
      </c>
      <c r="S4101">
        <v>0.33900000000000002</v>
      </c>
      <c r="T4101">
        <v>0.33100000000000002</v>
      </c>
      <c r="U4101">
        <v>0.32600000000000001</v>
      </c>
      <c r="V4101">
        <v>0.32600000000000001</v>
      </c>
      <c r="W4101" t="s">
        <v>148</v>
      </c>
      <c r="X4101" t="s">
        <v>189</v>
      </c>
      <c r="Y4101" t="s">
        <v>89</v>
      </c>
      <c r="Z4101" t="s">
        <v>198</v>
      </c>
    </row>
    <row r="4102" spans="1:26" x14ac:dyDescent="0.25">
      <c r="A4102" s="147">
        <v>1660</v>
      </c>
      <c r="B4102" s="25">
        <v>42929</v>
      </c>
      <c r="C4102" t="s">
        <v>322</v>
      </c>
      <c r="D4102">
        <v>73</v>
      </c>
      <c r="E4102">
        <v>42</v>
      </c>
      <c r="F4102" t="s">
        <v>291</v>
      </c>
      <c r="G4102">
        <v>916148</v>
      </c>
      <c r="H4102">
        <v>13160</v>
      </c>
      <c r="I4102">
        <v>16.399999999999999</v>
      </c>
      <c r="J4102">
        <v>110</v>
      </c>
      <c r="K4102">
        <v>110</v>
      </c>
      <c r="L4102">
        <v>13.8</v>
      </c>
      <c r="M4102">
        <v>0.97384721266345486</v>
      </c>
      <c r="N4102">
        <v>2.1537999999999999</v>
      </c>
      <c r="O4102">
        <v>1.9040999999999999</v>
      </c>
      <c r="P4102">
        <v>1.272</v>
      </c>
      <c r="Q4102">
        <v>1.1240000000000001</v>
      </c>
      <c r="R4102">
        <v>5.1140999999999996</v>
      </c>
      <c r="S4102">
        <v>0.30199999999999999</v>
      </c>
      <c r="T4102">
        <v>0.30199999999999999</v>
      </c>
      <c r="U4102">
        <v>0.29399999999999998</v>
      </c>
      <c r="V4102">
        <v>0.29399999999999998</v>
      </c>
      <c r="W4102" t="s">
        <v>148</v>
      </c>
      <c r="X4102" t="s">
        <v>189</v>
      </c>
      <c r="Y4102" t="s">
        <v>89</v>
      </c>
      <c r="Z4102" t="s">
        <v>198</v>
      </c>
    </row>
    <row r="4103" spans="1:26" x14ac:dyDescent="0.25">
      <c r="A4103" s="147">
        <v>1658</v>
      </c>
      <c r="B4103" s="25">
        <v>42929</v>
      </c>
      <c r="C4103" t="s">
        <v>321</v>
      </c>
      <c r="D4103">
        <v>73</v>
      </c>
      <c r="E4103">
        <v>42</v>
      </c>
      <c r="F4103" t="s">
        <v>291</v>
      </c>
      <c r="G4103">
        <v>916148</v>
      </c>
      <c r="H4103">
        <v>13160</v>
      </c>
      <c r="I4103">
        <v>16.399999999999999</v>
      </c>
      <c r="J4103">
        <v>110</v>
      </c>
      <c r="K4103">
        <v>110</v>
      </c>
      <c r="L4103">
        <v>13.8</v>
      </c>
      <c r="M4103">
        <v>0.97384721266345486</v>
      </c>
      <c r="N4103">
        <v>1.9994000000000001</v>
      </c>
      <c r="O4103">
        <v>2.0571999999999999</v>
      </c>
      <c r="P4103">
        <v>1.2</v>
      </c>
      <c r="Q4103">
        <v>1.2110000000000001</v>
      </c>
      <c r="R4103">
        <v>5.1140999999999996</v>
      </c>
      <c r="S4103">
        <v>0.307</v>
      </c>
      <c r="T4103">
        <v>0.30099999999999999</v>
      </c>
      <c r="U4103">
        <v>0.29599999999999999</v>
      </c>
      <c r="V4103">
        <v>0.29599999999999999</v>
      </c>
      <c r="W4103" t="s">
        <v>148</v>
      </c>
      <c r="X4103" t="s">
        <v>189</v>
      </c>
      <c r="Y4103" t="s">
        <v>89</v>
      </c>
      <c r="Z4103" t="s">
        <v>198</v>
      </c>
    </row>
    <row r="4104" spans="1:26" x14ac:dyDescent="0.25">
      <c r="A4104" s="147">
        <v>1658</v>
      </c>
      <c r="B4104" s="25">
        <v>42929</v>
      </c>
      <c r="C4104" t="s">
        <v>319</v>
      </c>
      <c r="D4104">
        <v>54</v>
      </c>
      <c r="E4104">
        <v>55</v>
      </c>
      <c r="F4104" t="s">
        <v>291</v>
      </c>
      <c r="G4104">
        <v>916148</v>
      </c>
      <c r="H4104">
        <v>13160</v>
      </c>
      <c r="I4104">
        <v>15</v>
      </c>
      <c r="J4104">
        <v>82</v>
      </c>
      <c r="K4104">
        <v>82</v>
      </c>
      <c r="L4104">
        <v>13.9</v>
      </c>
      <c r="M4104">
        <v>0.97317744154057773</v>
      </c>
      <c r="N4104">
        <v>1.9826999999999999</v>
      </c>
      <c r="O4104">
        <v>1.837</v>
      </c>
      <c r="P4104">
        <v>1.276</v>
      </c>
      <c r="Q4104">
        <v>1.1911</v>
      </c>
      <c r="R4104">
        <v>5.1140999999999996</v>
      </c>
      <c r="S4104">
        <v>0.32900000000000001</v>
      </c>
      <c r="T4104">
        <v>0.33200000000000002</v>
      </c>
      <c r="U4104">
        <v>0.32200000000000001</v>
      </c>
      <c r="V4104">
        <v>0.32200000000000001</v>
      </c>
      <c r="W4104" t="s">
        <v>148</v>
      </c>
      <c r="X4104" t="s">
        <v>192</v>
      </c>
      <c r="Y4104" t="s">
        <v>89</v>
      </c>
      <c r="Z4104" t="s">
        <v>198</v>
      </c>
    </row>
    <row r="4105" spans="1:26" x14ac:dyDescent="0.25">
      <c r="A4105" s="147">
        <v>1657</v>
      </c>
      <c r="B4105" s="25">
        <v>42928</v>
      </c>
      <c r="C4105" t="s">
        <v>310</v>
      </c>
      <c r="D4105">
        <v>55</v>
      </c>
      <c r="E4105">
        <v>45</v>
      </c>
      <c r="F4105" t="s">
        <v>291</v>
      </c>
      <c r="G4105">
        <v>916148</v>
      </c>
      <c r="H4105">
        <v>13160</v>
      </c>
      <c r="I4105">
        <v>15.3</v>
      </c>
      <c r="J4105">
        <v>85</v>
      </c>
      <c r="K4105">
        <v>85</v>
      </c>
      <c r="L4105">
        <v>14</v>
      </c>
      <c r="M4105">
        <v>0.97250859106529208</v>
      </c>
      <c r="N4105">
        <v>1.8260000000000001</v>
      </c>
      <c r="O4105">
        <v>1.8396999999999999</v>
      </c>
      <c r="P4105">
        <v>1.2430000000000001</v>
      </c>
      <c r="Q4105">
        <v>1.2629999999999999</v>
      </c>
      <c r="R4105">
        <v>5.0452000000000004</v>
      </c>
      <c r="S4105">
        <v>0.34300000000000003</v>
      </c>
      <c r="T4105">
        <v>0.34599999999999997</v>
      </c>
      <c r="U4105">
        <v>0.33500000000000002</v>
      </c>
      <c r="V4105">
        <v>0.33500000000000002</v>
      </c>
      <c r="W4105" t="s">
        <v>148</v>
      </c>
      <c r="X4105" t="s">
        <v>192</v>
      </c>
      <c r="Y4105" t="s">
        <v>89</v>
      </c>
      <c r="Z4105" t="s">
        <v>198</v>
      </c>
    </row>
    <row r="4106" spans="1:26" x14ac:dyDescent="0.25">
      <c r="A4106" s="147">
        <v>1656</v>
      </c>
      <c r="B4106" s="25">
        <v>42928</v>
      </c>
      <c r="C4106" t="s">
        <v>318</v>
      </c>
      <c r="D4106">
        <v>66</v>
      </c>
      <c r="E4106">
        <v>55</v>
      </c>
      <c r="F4106" t="s">
        <v>291</v>
      </c>
      <c r="G4106">
        <v>916148</v>
      </c>
      <c r="H4106">
        <v>13160</v>
      </c>
      <c r="I4106">
        <v>15.1</v>
      </c>
      <c r="J4106">
        <v>81</v>
      </c>
      <c r="K4106">
        <v>81</v>
      </c>
      <c r="L4106">
        <v>14</v>
      </c>
      <c r="M4106">
        <v>0.97250859106529208</v>
      </c>
      <c r="N4106">
        <v>2.0072999999999999</v>
      </c>
      <c r="O4106">
        <v>1.9625999999999999</v>
      </c>
      <c r="P4106">
        <v>1.42</v>
      </c>
      <c r="Q4106">
        <v>1.4319999999999999</v>
      </c>
      <c r="R4106">
        <v>5.0452000000000004</v>
      </c>
      <c r="S4106">
        <v>0.35699999999999998</v>
      </c>
      <c r="T4106">
        <v>0.36799999999999999</v>
      </c>
      <c r="U4106">
        <v>0.35299999999999998</v>
      </c>
      <c r="V4106">
        <v>0.35299999999999998</v>
      </c>
      <c r="W4106" t="s">
        <v>148</v>
      </c>
      <c r="X4106" t="s">
        <v>192</v>
      </c>
      <c r="Y4106" t="s">
        <v>89</v>
      </c>
      <c r="Z4106" t="s">
        <v>198</v>
      </c>
    </row>
    <row r="4107" spans="1:26" x14ac:dyDescent="0.25">
      <c r="A4107" s="147">
        <v>1655</v>
      </c>
      <c r="B4107" s="25">
        <v>42928</v>
      </c>
      <c r="C4107" t="s">
        <v>316</v>
      </c>
      <c r="D4107">
        <v>55</v>
      </c>
      <c r="E4107">
        <v>45</v>
      </c>
      <c r="F4107" t="s">
        <v>291</v>
      </c>
      <c r="G4107">
        <v>916148</v>
      </c>
      <c r="H4107">
        <v>13160</v>
      </c>
      <c r="I4107">
        <v>15.3</v>
      </c>
      <c r="J4107">
        <v>85</v>
      </c>
      <c r="K4107">
        <v>85</v>
      </c>
      <c r="L4107">
        <v>14</v>
      </c>
      <c r="M4107">
        <v>0.97250859106529208</v>
      </c>
      <c r="N4107">
        <v>1.9279999999999999</v>
      </c>
      <c r="O4107">
        <v>1.9272</v>
      </c>
      <c r="P4107">
        <v>1.272</v>
      </c>
      <c r="Q4107">
        <v>1.252</v>
      </c>
      <c r="R4107">
        <v>5.0452000000000004</v>
      </c>
      <c r="S4107">
        <v>0.33300000000000002</v>
      </c>
      <c r="T4107">
        <v>0.32800000000000001</v>
      </c>
      <c r="U4107">
        <v>0.32100000000000001</v>
      </c>
      <c r="V4107">
        <v>0.32100000000000001</v>
      </c>
      <c r="W4107" t="s">
        <v>148</v>
      </c>
      <c r="X4107" t="s">
        <v>192</v>
      </c>
      <c r="Y4107" t="s">
        <v>89</v>
      </c>
      <c r="Z4107" t="s">
        <v>198</v>
      </c>
    </row>
    <row r="4108" spans="1:26" x14ac:dyDescent="0.25">
      <c r="A4108" s="147">
        <v>1654</v>
      </c>
      <c r="B4108" s="25">
        <v>42928</v>
      </c>
      <c r="C4108" t="s">
        <v>317</v>
      </c>
      <c r="D4108">
        <v>55</v>
      </c>
      <c r="E4108">
        <v>65</v>
      </c>
      <c r="F4108" t="s">
        <v>291</v>
      </c>
      <c r="G4108">
        <v>916148</v>
      </c>
      <c r="H4108">
        <v>13160</v>
      </c>
      <c r="I4108">
        <v>15.1</v>
      </c>
      <c r="J4108">
        <v>81</v>
      </c>
      <c r="K4108">
        <v>81</v>
      </c>
      <c r="L4108">
        <v>14</v>
      </c>
      <c r="M4108">
        <v>0.97250859106529208</v>
      </c>
      <c r="N4108">
        <v>2.0387300000000002</v>
      </c>
      <c r="O4108">
        <v>2.8747400000000001</v>
      </c>
      <c r="P4108">
        <v>1.502</v>
      </c>
      <c r="Q4108">
        <v>2.1419999999999999</v>
      </c>
      <c r="R4108">
        <v>5.0452000000000004</v>
      </c>
      <c r="S4108">
        <v>0.372</v>
      </c>
      <c r="T4108">
        <v>0.376</v>
      </c>
      <c r="U4108">
        <v>0.36399999999999999</v>
      </c>
      <c r="V4108">
        <v>0.36399999999999999</v>
      </c>
      <c r="W4108" t="s">
        <v>148</v>
      </c>
      <c r="X4108" t="s">
        <v>192</v>
      </c>
      <c r="Y4108" t="s">
        <v>89</v>
      </c>
      <c r="Z4108" t="s">
        <v>198</v>
      </c>
    </row>
    <row r="4109" spans="1:26" x14ac:dyDescent="0.25">
      <c r="A4109" s="147">
        <v>1653</v>
      </c>
      <c r="B4109" s="25">
        <v>42928</v>
      </c>
      <c r="C4109" t="s">
        <v>226</v>
      </c>
      <c r="D4109">
        <v>55</v>
      </c>
      <c r="E4109">
        <v>43</v>
      </c>
      <c r="F4109" t="s">
        <v>193</v>
      </c>
      <c r="G4109">
        <v>916148</v>
      </c>
      <c r="H4109">
        <v>13160</v>
      </c>
      <c r="I4109">
        <v>22.2</v>
      </c>
      <c r="J4109">
        <v>81</v>
      </c>
      <c r="K4109">
        <v>81</v>
      </c>
      <c r="L4109">
        <v>21</v>
      </c>
      <c r="M4109">
        <v>0.9278688524590164</v>
      </c>
      <c r="N4109">
        <v>2.0171700000000001</v>
      </c>
      <c r="O4109">
        <v>2.0091999999999999</v>
      </c>
      <c r="P4109">
        <v>0.34</v>
      </c>
      <c r="Q4109">
        <v>0.34300000000000003</v>
      </c>
      <c r="R4109">
        <v>5.0452000000000004</v>
      </c>
      <c r="S4109">
        <v>8.5000000000000006E-2</v>
      </c>
      <c r="T4109">
        <v>8.5999999999999993E-2</v>
      </c>
      <c r="U4109">
        <v>7.9000000000000001E-2</v>
      </c>
      <c r="V4109">
        <v>7.9000000000000001E-2</v>
      </c>
      <c r="W4109" t="s">
        <v>148</v>
      </c>
      <c r="X4109" t="s">
        <v>192</v>
      </c>
      <c r="Y4109" t="s">
        <v>89</v>
      </c>
      <c r="Z4109" t="s">
        <v>198</v>
      </c>
    </row>
    <row r="4110" spans="1:26" x14ac:dyDescent="0.25">
      <c r="A4110" s="147">
        <v>1652</v>
      </c>
      <c r="B4110" s="25">
        <v>42928</v>
      </c>
      <c r="C4110" t="s">
        <v>229</v>
      </c>
      <c r="D4110">
        <v>61</v>
      </c>
      <c r="E4110">
        <v>45</v>
      </c>
      <c r="F4110" t="s">
        <v>193</v>
      </c>
      <c r="G4110">
        <v>916148</v>
      </c>
      <c r="H4110">
        <v>13160</v>
      </c>
      <c r="I4110">
        <v>22.4</v>
      </c>
      <c r="J4110">
        <v>86</v>
      </c>
      <c r="K4110">
        <v>86</v>
      </c>
      <c r="L4110">
        <v>20.9</v>
      </c>
      <c r="M4110">
        <v>0.92847769028871385</v>
      </c>
      <c r="N4110">
        <v>1.9281999999999999</v>
      </c>
      <c r="O4110">
        <v>1.8727</v>
      </c>
      <c r="P4110">
        <v>0.222</v>
      </c>
      <c r="Q4110">
        <v>0.21099999999999999</v>
      </c>
      <c r="R4110">
        <v>5.0452000000000004</v>
      </c>
      <c r="S4110">
        <v>5.8000000000000003E-2</v>
      </c>
      <c r="T4110">
        <v>5.7000000000000002E-2</v>
      </c>
      <c r="U4110">
        <v>5.2999999999999999E-2</v>
      </c>
      <c r="V4110">
        <v>5.2999999999999999E-2</v>
      </c>
      <c r="W4110" t="s">
        <v>148</v>
      </c>
      <c r="X4110" t="s">
        <v>192</v>
      </c>
      <c r="Y4110" t="s">
        <v>89</v>
      </c>
      <c r="Z4110" t="s">
        <v>198</v>
      </c>
    </row>
    <row r="4111" spans="1:26" x14ac:dyDescent="0.25">
      <c r="A4111" s="147">
        <v>1651</v>
      </c>
      <c r="B4111" s="25">
        <v>42928</v>
      </c>
      <c r="C4111" t="s">
        <v>315</v>
      </c>
      <c r="D4111">
        <v>56</v>
      </c>
      <c r="E4111">
        <v>55</v>
      </c>
      <c r="F4111" t="s">
        <v>187</v>
      </c>
      <c r="G4111">
        <v>916148</v>
      </c>
      <c r="H4111">
        <v>13160</v>
      </c>
      <c r="I4111">
        <v>36.1</v>
      </c>
      <c r="J4111">
        <v>75</v>
      </c>
      <c r="K4111">
        <v>75</v>
      </c>
      <c r="L4111">
        <v>34.700000000000003</v>
      </c>
      <c r="M4111">
        <v>0.85138387484957889</v>
      </c>
      <c r="N4111">
        <v>1.8560000000000001</v>
      </c>
      <c r="O4111">
        <v>1.9330000000000001</v>
      </c>
      <c r="P4111">
        <v>0.14499999999999999</v>
      </c>
      <c r="Q4111">
        <v>0.11</v>
      </c>
      <c r="R4111">
        <v>5.0452000000000004</v>
      </c>
      <c r="S4111">
        <v>3.9E-2</v>
      </c>
      <c r="T4111">
        <v>2.9000000000000001E-2</v>
      </c>
      <c r="U4111">
        <v>2.9000000000000001E-2</v>
      </c>
      <c r="V4111">
        <v>2.9000000000000001E-2</v>
      </c>
      <c r="W4111" t="s">
        <v>148</v>
      </c>
      <c r="X4111" t="s">
        <v>192</v>
      </c>
      <c r="Y4111" t="s">
        <v>89</v>
      </c>
      <c r="Z4111" t="s">
        <v>207</v>
      </c>
    </row>
    <row r="4112" spans="1:26" x14ac:dyDescent="0.25">
      <c r="A4112" s="147">
        <v>1650</v>
      </c>
      <c r="B4112" s="25">
        <v>42928</v>
      </c>
      <c r="C4112" t="s">
        <v>258</v>
      </c>
      <c r="D4112">
        <v>56</v>
      </c>
      <c r="E4112">
        <v>45</v>
      </c>
      <c r="F4112" t="s">
        <v>187</v>
      </c>
      <c r="G4112">
        <v>916148</v>
      </c>
      <c r="H4112">
        <v>13160</v>
      </c>
      <c r="I4112">
        <v>35.299999999999997</v>
      </c>
      <c r="J4112">
        <v>72</v>
      </c>
      <c r="K4112">
        <v>72</v>
      </c>
      <c r="L4112">
        <v>34.200000000000003</v>
      </c>
      <c r="M4112">
        <v>0.85395292697646352</v>
      </c>
      <c r="N4112">
        <v>1.9772000000000001</v>
      </c>
      <c r="O4112">
        <v>1.9550000000000001</v>
      </c>
      <c r="P4112">
        <v>0.16200000000000001</v>
      </c>
      <c r="Q4112">
        <v>0.13200000000000001</v>
      </c>
      <c r="R4112">
        <v>5.0452000000000004</v>
      </c>
      <c r="S4112">
        <v>4.1000000000000002E-2</v>
      </c>
      <c r="T4112">
        <v>3.4000000000000002E-2</v>
      </c>
      <c r="U4112">
        <v>3.2000000000000001E-2</v>
      </c>
      <c r="V4112">
        <v>3.2000000000000001E-2</v>
      </c>
      <c r="W4112" t="s">
        <v>148</v>
      </c>
      <c r="X4112">
        <v>0</v>
      </c>
      <c r="Y4112" t="s">
        <v>89</v>
      </c>
      <c r="Z4112" t="s">
        <v>207</v>
      </c>
    </row>
    <row r="4113" spans="1:26" x14ac:dyDescent="0.25">
      <c r="A4113" s="147">
        <v>1649</v>
      </c>
      <c r="B4113" s="25">
        <v>42928</v>
      </c>
      <c r="C4113" t="s">
        <v>225</v>
      </c>
      <c r="D4113">
        <v>55</v>
      </c>
      <c r="E4113">
        <v>45</v>
      </c>
      <c r="F4113" t="s">
        <v>187</v>
      </c>
      <c r="G4113">
        <v>916148</v>
      </c>
      <c r="H4113">
        <v>13160</v>
      </c>
      <c r="I4113">
        <v>35.700000000000003</v>
      </c>
      <c r="J4113">
        <v>72</v>
      </c>
      <c r="K4113">
        <v>72</v>
      </c>
      <c r="L4113">
        <v>34.6</v>
      </c>
      <c r="M4113">
        <v>0.85189644792293806</v>
      </c>
      <c r="N4113">
        <v>2.0002</v>
      </c>
      <c r="O4113">
        <v>1.9982</v>
      </c>
      <c r="P4113">
        <v>0.123</v>
      </c>
      <c r="Q4113">
        <v>0.13</v>
      </c>
      <c r="R4113">
        <v>5.0452000000000004</v>
      </c>
      <c r="S4113">
        <v>3.1E-2</v>
      </c>
      <c r="T4113">
        <v>3.3000000000000002E-2</v>
      </c>
      <c r="U4113">
        <v>2.7E-2</v>
      </c>
      <c r="V4113">
        <v>2.7E-2</v>
      </c>
      <c r="W4113" t="s">
        <v>148</v>
      </c>
      <c r="X4113">
        <v>0</v>
      </c>
      <c r="Y4113" t="s">
        <v>89</v>
      </c>
      <c r="Z4113" t="s">
        <v>207</v>
      </c>
    </row>
    <row r="4114" spans="1:26" x14ac:dyDescent="0.25">
      <c r="A4114" s="147">
        <v>1648</v>
      </c>
      <c r="B4114" s="25">
        <v>42928</v>
      </c>
      <c r="C4114" t="s">
        <v>314</v>
      </c>
      <c r="D4114">
        <v>65</v>
      </c>
      <c r="E4114">
        <v>56</v>
      </c>
      <c r="F4114" t="s">
        <v>193</v>
      </c>
      <c r="G4114">
        <v>916148</v>
      </c>
      <c r="H4114">
        <v>13160</v>
      </c>
      <c r="I4114">
        <v>22</v>
      </c>
      <c r="J4114">
        <v>78</v>
      </c>
      <c r="K4114">
        <v>78</v>
      </c>
      <c r="L4114">
        <v>20.9</v>
      </c>
      <c r="M4114">
        <v>0.92847769028871385</v>
      </c>
      <c r="N4114">
        <v>2.0920000000000001</v>
      </c>
      <c r="O4114">
        <v>2.181</v>
      </c>
      <c r="P4114">
        <v>0.37</v>
      </c>
      <c r="Q4114">
        <v>0.36199999999999999</v>
      </c>
      <c r="R4114">
        <v>5.0452000000000004</v>
      </c>
      <c r="S4114">
        <v>8.8999999999999996E-2</v>
      </c>
      <c r="T4114">
        <v>8.4000000000000005E-2</v>
      </c>
      <c r="U4114">
        <v>0.08</v>
      </c>
      <c r="V4114">
        <v>0.08</v>
      </c>
      <c r="W4114" t="s">
        <v>148</v>
      </c>
      <c r="X4114" t="s">
        <v>192</v>
      </c>
      <c r="Y4114" t="s">
        <v>89</v>
      </c>
      <c r="Z4114" t="s">
        <v>198</v>
      </c>
    </row>
    <row r="4115" spans="1:26" x14ac:dyDescent="0.25">
      <c r="A4115" s="147">
        <v>1647</v>
      </c>
      <c r="B4115" s="25">
        <v>42928</v>
      </c>
      <c r="C4115" t="s">
        <v>313</v>
      </c>
      <c r="D4115">
        <v>50</v>
      </c>
      <c r="E4115">
        <v>45</v>
      </c>
      <c r="F4115" t="s">
        <v>193</v>
      </c>
      <c r="G4115">
        <v>916148</v>
      </c>
      <c r="H4115">
        <v>13160</v>
      </c>
      <c r="I4115">
        <v>22.2</v>
      </c>
      <c r="J4115">
        <v>81</v>
      </c>
      <c r="K4115">
        <v>81</v>
      </c>
      <c r="L4115">
        <v>21</v>
      </c>
      <c r="M4115">
        <v>0.9278688524590164</v>
      </c>
      <c r="N4115">
        <v>2.0190999999999999</v>
      </c>
      <c r="O4115">
        <v>1.97627</v>
      </c>
      <c r="P4115">
        <v>0.313</v>
      </c>
      <c r="Q4115">
        <v>0.33200000000000002</v>
      </c>
      <c r="R4115">
        <v>5.0452000000000004</v>
      </c>
      <c r="S4115">
        <v>7.8E-2</v>
      </c>
      <c r="T4115">
        <v>8.5000000000000006E-2</v>
      </c>
      <c r="U4115">
        <v>7.5999999999999998E-2</v>
      </c>
      <c r="V4115">
        <v>7.5999999999999998E-2</v>
      </c>
      <c r="W4115" t="s">
        <v>148</v>
      </c>
      <c r="X4115" t="s">
        <v>192</v>
      </c>
      <c r="Y4115" t="s">
        <v>89</v>
      </c>
      <c r="Z4115" t="s">
        <v>198</v>
      </c>
    </row>
    <row r="4116" spans="1:26" x14ac:dyDescent="0.25">
      <c r="A4116" s="147">
        <v>1646</v>
      </c>
      <c r="B4116" s="25">
        <v>42927</v>
      </c>
      <c r="C4116" t="s">
        <v>312</v>
      </c>
      <c r="D4116">
        <v>65</v>
      </c>
      <c r="E4116">
        <v>48</v>
      </c>
      <c r="F4116" t="s">
        <v>291</v>
      </c>
      <c r="G4116">
        <v>916148</v>
      </c>
      <c r="H4116">
        <v>13160</v>
      </c>
      <c r="I4116">
        <v>15.4</v>
      </c>
      <c r="J4116">
        <v>86</v>
      </c>
      <c r="K4116">
        <v>86</v>
      </c>
      <c r="L4116">
        <v>14.1</v>
      </c>
      <c r="M4116">
        <v>0.97184065934065933</v>
      </c>
      <c r="N4116">
        <v>2.0937999999999999</v>
      </c>
      <c r="O4116">
        <v>2.0663</v>
      </c>
      <c r="P4116">
        <v>1.9672000000000001</v>
      </c>
      <c r="Q4116">
        <v>1.9930000000000001</v>
      </c>
      <c r="R4116">
        <v>5.0978000000000003</v>
      </c>
      <c r="S4116">
        <v>0.47899999999999998</v>
      </c>
      <c r="T4116">
        <v>0.49199999999999999</v>
      </c>
      <c r="U4116">
        <v>0.47199999999999998</v>
      </c>
      <c r="V4116">
        <v>0.47199999999999998</v>
      </c>
      <c r="W4116" t="s">
        <v>148</v>
      </c>
      <c r="X4116" t="s">
        <v>192</v>
      </c>
      <c r="Y4116" t="s">
        <v>89</v>
      </c>
      <c r="Z4116" t="s">
        <v>198</v>
      </c>
    </row>
    <row r="4117" spans="1:26" x14ac:dyDescent="0.25">
      <c r="A4117" s="147">
        <v>1645</v>
      </c>
      <c r="B4117" s="25">
        <v>42927</v>
      </c>
      <c r="C4117" t="s">
        <v>311</v>
      </c>
      <c r="D4117">
        <v>66</v>
      </c>
      <c r="E4117">
        <v>44</v>
      </c>
      <c r="F4117" t="s">
        <v>291</v>
      </c>
      <c r="G4117">
        <v>916148</v>
      </c>
      <c r="H4117">
        <v>13160</v>
      </c>
      <c r="I4117">
        <v>15.3</v>
      </c>
      <c r="J4117">
        <v>85.5</v>
      </c>
      <c r="K4117">
        <v>85.5</v>
      </c>
      <c r="L4117">
        <v>14</v>
      </c>
      <c r="M4117">
        <v>0.97250859106529208</v>
      </c>
      <c r="N4117">
        <v>2.0001000000000002</v>
      </c>
      <c r="O4117">
        <v>1.98282</v>
      </c>
      <c r="P4117">
        <v>1.2450000000000001</v>
      </c>
      <c r="Q4117">
        <v>1.2050000000000001</v>
      </c>
      <c r="R4117">
        <v>5.0978000000000003</v>
      </c>
      <c r="S4117">
        <v>0.317</v>
      </c>
      <c r="T4117">
        <v>0.31</v>
      </c>
      <c r="U4117">
        <v>0.30499999999999999</v>
      </c>
      <c r="V4117">
        <v>0.30499999999999999</v>
      </c>
      <c r="W4117" t="s">
        <v>148</v>
      </c>
      <c r="X4117" t="s">
        <v>192</v>
      </c>
      <c r="Y4117" t="s">
        <v>89</v>
      </c>
      <c r="Z4117" t="s">
        <v>198</v>
      </c>
    </row>
    <row r="4118" spans="1:26" x14ac:dyDescent="0.25">
      <c r="A4118" s="147">
        <v>1644</v>
      </c>
      <c r="B4118" s="25">
        <v>42927</v>
      </c>
      <c r="C4118" t="s">
        <v>310</v>
      </c>
      <c r="D4118">
        <v>56</v>
      </c>
      <c r="E4118">
        <v>45</v>
      </c>
      <c r="F4118" t="s">
        <v>291</v>
      </c>
      <c r="G4118">
        <v>916148</v>
      </c>
      <c r="H4118">
        <v>13160</v>
      </c>
      <c r="I4118">
        <v>15.3</v>
      </c>
      <c r="J4118">
        <v>85</v>
      </c>
      <c r="K4118">
        <v>85</v>
      </c>
      <c r="L4118">
        <v>14</v>
      </c>
      <c r="M4118">
        <v>0.97250859106529208</v>
      </c>
      <c r="N4118">
        <v>1.982</v>
      </c>
      <c r="O4118">
        <v>1.9564999999999999</v>
      </c>
      <c r="P4118">
        <v>1.3819999999999999</v>
      </c>
      <c r="Q4118">
        <v>1.3120000000000001</v>
      </c>
      <c r="R4118">
        <v>5.0978000000000003</v>
      </c>
      <c r="S4118">
        <v>0.35499999999999998</v>
      </c>
      <c r="T4118">
        <v>0.34200000000000003</v>
      </c>
      <c r="U4118">
        <v>0.33900000000000002</v>
      </c>
      <c r="V4118">
        <v>0.33900000000000002</v>
      </c>
      <c r="W4118" t="s">
        <v>148</v>
      </c>
      <c r="X4118" t="s">
        <v>192</v>
      </c>
      <c r="Y4118" t="s">
        <v>89</v>
      </c>
      <c r="Z4118" t="s">
        <v>198</v>
      </c>
    </row>
    <row r="4119" spans="1:26" x14ac:dyDescent="0.25">
      <c r="A4119" s="147">
        <v>1643</v>
      </c>
      <c r="B4119" s="25">
        <v>42927</v>
      </c>
      <c r="C4119" t="s">
        <v>309</v>
      </c>
      <c r="D4119">
        <v>65</v>
      </c>
      <c r="E4119">
        <v>45</v>
      </c>
      <c r="F4119" t="s">
        <v>291</v>
      </c>
      <c r="G4119">
        <v>916148</v>
      </c>
      <c r="H4119">
        <v>13160</v>
      </c>
      <c r="I4119">
        <v>15.4</v>
      </c>
      <c r="J4119">
        <v>87</v>
      </c>
      <c r="K4119">
        <v>87</v>
      </c>
      <c r="L4119">
        <v>14</v>
      </c>
      <c r="M4119">
        <v>0.97250859106529208</v>
      </c>
      <c r="N4119">
        <v>1.982</v>
      </c>
      <c r="O4119">
        <v>1.8988</v>
      </c>
      <c r="P4119">
        <v>1.5069999999999999</v>
      </c>
      <c r="Q4119">
        <v>1.456</v>
      </c>
      <c r="R4119">
        <v>5.0978000000000003</v>
      </c>
      <c r="S4119">
        <v>0.38800000000000001</v>
      </c>
      <c r="T4119">
        <v>0.39100000000000001</v>
      </c>
      <c r="U4119">
        <v>0.379</v>
      </c>
      <c r="V4119">
        <v>0.379</v>
      </c>
      <c r="W4119" t="s">
        <v>148</v>
      </c>
      <c r="X4119" t="s">
        <v>192</v>
      </c>
      <c r="Y4119" t="s">
        <v>89</v>
      </c>
      <c r="Z4119" t="s">
        <v>198</v>
      </c>
    </row>
    <row r="4120" spans="1:26" x14ac:dyDescent="0.25">
      <c r="A4120" s="147">
        <v>1642</v>
      </c>
      <c r="B4120" s="25">
        <v>42927</v>
      </c>
      <c r="C4120" t="s">
        <v>308</v>
      </c>
      <c r="D4120">
        <v>55</v>
      </c>
      <c r="E4120">
        <v>41</v>
      </c>
      <c r="F4120" t="s">
        <v>291</v>
      </c>
      <c r="G4120">
        <v>916148</v>
      </c>
      <c r="H4120">
        <v>13160</v>
      </c>
      <c r="I4120">
        <v>15.4</v>
      </c>
      <c r="J4120">
        <v>87</v>
      </c>
      <c r="K4120">
        <v>87</v>
      </c>
      <c r="L4120">
        <v>14</v>
      </c>
      <c r="M4120">
        <v>0.97250859106529208</v>
      </c>
      <c r="N4120">
        <v>1.9279999999999999</v>
      </c>
      <c r="O4120">
        <v>1.927</v>
      </c>
      <c r="P4120">
        <v>1.522</v>
      </c>
      <c r="Q4120">
        <v>1.58</v>
      </c>
      <c r="R4120">
        <v>5.0978000000000003</v>
      </c>
      <c r="S4120">
        <v>0.40200000000000002</v>
      </c>
      <c r="T4120">
        <v>0.41799999999999998</v>
      </c>
      <c r="U4120">
        <v>0.39900000000000002</v>
      </c>
      <c r="V4120">
        <v>0.39900000000000002</v>
      </c>
      <c r="W4120" t="s">
        <v>148</v>
      </c>
      <c r="X4120" t="s">
        <v>192</v>
      </c>
      <c r="Y4120" t="s">
        <v>89</v>
      </c>
      <c r="Z4120" t="s">
        <v>198</v>
      </c>
    </row>
    <row r="4121" spans="1:26" x14ac:dyDescent="0.25">
      <c r="A4121" s="147">
        <v>1641</v>
      </c>
      <c r="B4121" s="25">
        <v>42927</v>
      </c>
      <c r="C4121" t="s">
        <v>307</v>
      </c>
      <c r="D4121">
        <v>56</v>
      </c>
      <c r="E4121">
        <v>54</v>
      </c>
      <c r="F4121" t="s">
        <v>194</v>
      </c>
      <c r="G4121">
        <v>916148</v>
      </c>
      <c r="H4121">
        <v>13160</v>
      </c>
      <c r="I4121">
        <v>34.200000000000003</v>
      </c>
      <c r="J4121">
        <v>76</v>
      </c>
      <c r="K4121">
        <v>76</v>
      </c>
      <c r="L4121">
        <v>32.799999999999997</v>
      </c>
      <c r="M4121">
        <v>0.86122945830797315</v>
      </c>
      <c r="N4121">
        <v>1.9991000000000001</v>
      </c>
      <c r="O4121">
        <v>1.8819999999999999</v>
      </c>
      <c r="P4121">
        <v>0.129</v>
      </c>
      <c r="Q4121">
        <v>0.129</v>
      </c>
      <c r="R4121">
        <v>5.0978000000000003</v>
      </c>
      <c r="S4121">
        <v>3.3000000000000002E-2</v>
      </c>
      <c r="T4121">
        <v>3.5000000000000003E-2</v>
      </c>
      <c r="U4121">
        <v>2.9000000000000001E-2</v>
      </c>
      <c r="V4121">
        <v>2.9000000000000001E-2</v>
      </c>
      <c r="W4121" t="s">
        <v>148</v>
      </c>
      <c r="X4121" t="s">
        <v>192</v>
      </c>
      <c r="Y4121" t="s">
        <v>89</v>
      </c>
      <c r="Z4121" t="s">
        <v>207</v>
      </c>
    </row>
    <row r="4122" spans="1:26" x14ac:dyDescent="0.25">
      <c r="A4122" s="147">
        <v>1640</v>
      </c>
      <c r="B4122" s="25">
        <v>42927</v>
      </c>
      <c r="C4122" t="s">
        <v>306</v>
      </c>
      <c r="D4122">
        <v>45</v>
      </c>
      <c r="E4122">
        <v>40</v>
      </c>
      <c r="F4122" t="s">
        <v>194</v>
      </c>
      <c r="G4122">
        <v>916148</v>
      </c>
      <c r="H4122">
        <v>13160</v>
      </c>
      <c r="I4122">
        <v>34</v>
      </c>
      <c r="J4122">
        <v>74</v>
      </c>
      <c r="K4122">
        <v>74</v>
      </c>
      <c r="L4122">
        <v>32.799999999999997</v>
      </c>
      <c r="M4122">
        <v>0.86122945830797315</v>
      </c>
      <c r="N4122">
        <v>1.9827999999999999</v>
      </c>
      <c r="O4122">
        <v>1.8280000000000001</v>
      </c>
      <c r="P4122">
        <v>9.9000000000000005E-2</v>
      </c>
      <c r="Q4122">
        <v>0.129</v>
      </c>
      <c r="R4122">
        <v>5.0978000000000003</v>
      </c>
      <c r="S4122">
        <v>2.5000000000000001E-2</v>
      </c>
      <c r="T4122">
        <v>3.5999999999999997E-2</v>
      </c>
      <c r="U4122">
        <v>2.5999999999999999E-2</v>
      </c>
      <c r="V4122">
        <v>2.5999999999999999E-2</v>
      </c>
      <c r="W4122" t="s">
        <v>148</v>
      </c>
      <c r="X4122" t="s">
        <v>192</v>
      </c>
      <c r="Y4122" t="s">
        <v>89</v>
      </c>
      <c r="Z4122" t="s">
        <v>207</v>
      </c>
    </row>
    <row r="4123" spans="1:26" x14ac:dyDescent="0.25">
      <c r="A4123" s="147">
        <v>1639</v>
      </c>
      <c r="B4123" s="25">
        <v>42927</v>
      </c>
      <c r="C4123" t="s">
        <v>305</v>
      </c>
      <c r="D4123">
        <v>56</v>
      </c>
      <c r="E4123">
        <v>45</v>
      </c>
      <c r="F4123" t="s">
        <v>194</v>
      </c>
      <c r="G4123">
        <v>916148</v>
      </c>
      <c r="H4123">
        <v>13160</v>
      </c>
      <c r="I4123">
        <v>34</v>
      </c>
      <c r="J4123">
        <v>74</v>
      </c>
      <c r="K4123">
        <v>74</v>
      </c>
      <c r="L4123">
        <v>32.799999999999997</v>
      </c>
      <c r="M4123">
        <v>0.86122945830797315</v>
      </c>
      <c r="N4123">
        <v>1.9259999999999999</v>
      </c>
      <c r="O4123">
        <v>1.966</v>
      </c>
      <c r="P4123">
        <v>0.14099999999999999</v>
      </c>
      <c r="Q4123">
        <v>0.18099999999999999</v>
      </c>
      <c r="R4123">
        <v>5.0978000000000003</v>
      </c>
      <c r="S4123">
        <v>3.6999999999999998E-2</v>
      </c>
      <c r="T4123">
        <v>4.7E-2</v>
      </c>
      <c r="U4123">
        <v>3.5999999999999997E-2</v>
      </c>
      <c r="V4123">
        <v>3.5999999999999997E-2</v>
      </c>
      <c r="W4123" t="s">
        <v>148</v>
      </c>
      <c r="X4123" t="s">
        <v>192</v>
      </c>
      <c r="Y4123" t="s">
        <v>89</v>
      </c>
      <c r="Z4123" t="s">
        <v>207</v>
      </c>
    </row>
    <row r="4124" spans="1:26" x14ac:dyDescent="0.25">
      <c r="A4124" s="147">
        <v>1638</v>
      </c>
      <c r="B4124" s="25">
        <v>42927</v>
      </c>
      <c r="C4124" t="s">
        <v>304</v>
      </c>
      <c r="D4124">
        <v>55</v>
      </c>
      <c r="E4124">
        <v>48</v>
      </c>
      <c r="F4124" t="s">
        <v>193</v>
      </c>
      <c r="G4124">
        <v>916148</v>
      </c>
      <c r="H4124">
        <v>13160</v>
      </c>
      <c r="I4124">
        <v>35.700000000000003</v>
      </c>
      <c r="J4124">
        <v>76</v>
      </c>
      <c r="K4124">
        <v>76</v>
      </c>
      <c r="L4124">
        <v>34.299999999999997</v>
      </c>
      <c r="M4124">
        <v>0.85343787696019291</v>
      </c>
      <c r="N4124">
        <v>1.9827999999999999</v>
      </c>
      <c r="O4124">
        <v>1.9379999999999999</v>
      </c>
      <c r="P4124">
        <v>0.161</v>
      </c>
      <c r="Q4124">
        <v>0.14399999999999999</v>
      </c>
      <c r="R4124">
        <v>5.0978000000000003</v>
      </c>
      <c r="S4124">
        <v>4.1000000000000002E-2</v>
      </c>
      <c r="T4124">
        <v>3.7999999999999999E-2</v>
      </c>
      <c r="U4124">
        <v>3.4000000000000002E-2</v>
      </c>
      <c r="V4124">
        <v>3.4000000000000002E-2</v>
      </c>
      <c r="W4124" t="s">
        <v>148</v>
      </c>
      <c r="X4124" t="s">
        <v>192</v>
      </c>
      <c r="Y4124" t="s">
        <v>89</v>
      </c>
      <c r="Z4124" t="s">
        <v>207</v>
      </c>
    </row>
    <row r="4125" spans="1:26" x14ac:dyDescent="0.25">
      <c r="A4125" s="147">
        <v>1637</v>
      </c>
      <c r="B4125" s="25">
        <v>42927</v>
      </c>
      <c r="C4125" t="s">
        <v>303</v>
      </c>
      <c r="D4125">
        <v>69</v>
      </c>
      <c r="E4125">
        <v>51</v>
      </c>
      <c r="F4125" t="s">
        <v>193</v>
      </c>
      <c r="G4125">
        <v>916148</v>
      </c>
      <c r="H4125">
        <v>13160</v>
      </c>
      <c r="I4125">
        <v>22.1</v>
      </c>
      <c r="J4125">
        <v>86</v>
      </c>
      <c r="K4125">
        <v>86</v>
      </c>
      <c r="L4125">
        <v>20.6</v>
      </c>
      <c r="M4125">
        <v>0.93030900723208421</v>
      </c>
      <c r="N4125">
        <v>2.0929000000000002</v>
      </c>
      <c r="O4125">
        <v>1.9279999999999999</v>
      </c>
      <c r="P4125">
        <v>0.42199999999999999</v>
      </c>
      <c r="Q4125">
        <v>0.38800000000000001</v>
      </c>
      <c r="R4125">
        <v>5.0978000000000003</v>
      </c>
      <c r="S4125">
        <v>0.10299999999999999</v>
      </c>
      <c r="T4125">
        <v>0.10299999999999999</v>
      </c>
      <c r="U4125">
        <v>9.6000000000000002E-2</v>
      </c>
      <c r="V4125">
        <v>9.6000000000000002E-2</v>
      </c>
      <c r="W4125" t="s">
        <v>148</v>
      </c>
      <c r="X4125" t="s">
        <v>192</v>
      </c>
      <c r="Y4125" t="s">
        <v>89</v>
      </c>
      <c r="Z4125" t="s">
        <v>198</v>
      </c>
    </row>
    <row r="4126" spans="1:26" x14ac:dyDescent="0.25">
      <c r="A4126" s="147">
        <v>1635</v>
      </c>
      <c r="B4126" s="25">
        <v>42927</v>
      </c>
      <c r="C4126" t="s">
        <v>270</v>
      </c>
      <c r="D4126">
        <v>65</v>
      </c>
      <c r="E4126">
        <v>59</v>
      </c>
      <c r="F4126" t="s">
        <v>193</v>
      </c>
      <c r="G4126">
        <v>916148</v>
      </c>
      <c r="H4126">
        <v>13160</v>
      </c>
      <c r="I4126">
        <v>22.5</v>
      </c>
      <c r="J4126">
        <v>86</v>
      </c>
      <c r="K4126">
        <v>86</v>
      </c>
      <c r="L4126">
        <v>21</v>
      </c>
      <c r="M4126">
        <v>0.9278688524590164</v>
      </c>
      <c r="N4126">
        <v>2.0190999999999999</v>
      </c>
      <c r="O4126">
        <v>1.982</v>
      </c>
      <c r="P4126">
        <v>0.41</v>
      </c>
      <c r="Q4126">
        <v>0.371</v>
      </c>
      <c r="R4126">
        <v>5.0978000000000003</v>
      </c>
      <c r="S4126">
        <v>0.104</v>
      </c>
      <c r="T4126">
        <v>9.5000000000000001E-2</v>
      </c>
      <c r="U4126">
        <v>9.1999999999999998E-2</v>
      </c>
      <c r="V4126">
        <v>9.1999999999999998E-2</v>
      </c>
      <c r="W4126" t="s">
        <v>148</v>
      </c>
      <c r="X4126" t="s">
        <v>192</v>
      </c>
      <c r="Y4126" t="s">
        <v>89</v>
      </c>
      <c r="Z4126" t="s">
        <v>198</v>
      </c>
    </row>
    <row r="4127" spans="1:26" x14ac:dyDescent="0.25">
      <c r="A4127" s="147">
        <v>1634</v>
      </c>
      <c r="B4127" s="25">
        <v>42927</v>
      </c>
      <c r="C4127" t="s">
        <v>302</v>
      </c>
      <c r="D4127">
        <v>69</v>
      </c>
      <c r="E4127">
        <v>52</v>
      </c>
      <c r="F4127" t="s">
        <v>193</v>
      </c>
      <c r="G4127">
        <v>916148</v>
      </c>
      <c r="H4127">
        <v>13160</v>
      </c>
      <c r="I4127">
        <v>22.5</v>
      </c>
      <c r="J4127">
        <v>87.5</v>
      </c>
      <c r="K4127">
        <v>87.5</v>
      </c>
      <c r="L4127">
        <v>20.9</v>
      </c>
      <c r="M4127">
        <v>0.92847769028871385</v>
      </c>
      <c r="N4127">
        <v>2.1981999999999999</v>
      </c>
      <c r="O4127">
        <v>2.2652999999999999</v>
      </c>
      <c r="P4127">
        <v>0.43</v>
      </c>
      <c r="Q4127">
        <v>0.43099999999999999</v>
      </c>
      <c r="R4127">
        <v>5.0978000000000003</v>
      </c>
      <c r="S4127">
        <v>0.1</v>
      </c>
      <c r="T4127">
        <v>9.7000000000000003E-2</v>
      </c>
      <c r="U4127">
        <v>9.0999999999999998E-2</v>
      </c>
      <c r="V4127">
        <v>9.0999999999999998E-2</v>
      </c>
      <c r="W4127" t="s">
        <v>148</v>
      </c>
      <c r="X4127" t="s">
        <v>192</v>
      </c>
      <c r="Y4127" t="s">
        <v>89</v>
      </c>
      <c r="Z4127" t="s">
        <v>198</v>
      </c>
    </row>
    <row r="4128" spans="1:26" x14ac:dyDescent="0.25">
      <c r="A4128" s="147">
        <v>1633</v>
      </c>
      <c r="B4128" s="25">
        <v>42927</v>
      </c>
      <c r="C4128" t="s">
        <v>233</v>
      </c>
      <c r="D4128">
        <v>65</v>
      </c>
      <c r="E4128">
        <v>52</v>
      </c>
      <c r="F4128" t="s">
        <v>193</v>
      </c>
      <c r="G4128">
        <v>916148</v>
      </c>
      <c r="H4128">
        <v>13160</v>
      </c>
      <c r="I4128">
        <v>22.5</v>
      </c>
      <c r="J4128">
        <v>87.5</v>
      </c>
      <c r="K4128">
        <v>87.5</v>
      </c>
      <c r="L4128">
        <v>20.9</v>
      </c>
      <c r="M4128">
        <v>0.92847769028871385</v>
      </c>
      <c r="N4128">
        <v>2.0116999999999998</v>
      </c>
      <c r="O4128">
        <v>2.0632000000000001</v>
      </c>
      <c r="P4128">
        <v>0.40500000000000003</v>
      </c>
      <c r="Q4128">
        <v>0.42199999999999999</v>
      </c>
      <c r="R4128">
        <v>5.0978000000000003</v>
      </c>
      <c r="S4128">
        <v>0.10299999999999999</v>
      </c>
      <c r="T4128">
        <v>0.104</v>
      </c>
      <c r="U4128">
        <v>9.6000000000000002E-2</v>
      </c>
      <c r="V4128">
        <v>9.6000000000000002E-2</v>
      </c>
      <c r="W4128" t="s">
        <v>148</v>
      </c>
      <c r="X4128" t="s">
        <v>192</v>
      </c>
      <c r="Y4128" t="s">
        <v>89</v>
      </c>
      <c r="Z4128" t="s">
        <v>198</v>
      </c>
    </row>
    <row r="4129" spans="1:26" x14ac:dyDescent="0.25">
      <c r="A4129" s="147">
        <v>1632</v>
      </c>
      <c r="B4129" s="25">
        <v>42927</v>
      </c>
      <c r="C4129" t="s">
        <v>301</v>
      </c>
      <c r="D4129">
        <v>69</v>
      </c>
      <c r="E4129">
        <v>52</v>
      </c>
      <c r="F4129" t="s">
        <v>187</v>
      </c>
      <c r="G4129">
        <v>916148</v>
      </c>
      <c r="H4129">
        <v>13160</v>
      </c>
      <c r="I4129">
        <v>34.9</v>
      </c>
      <c r="J4129">
        <v>73</v>
      </c>
      <c r="K4129">
        <v>73</v>
      </c>
      <c r="L4129">
        <v>33.700000000000003</v>
      </c>
      <c r="M4129">
        <v>0.85653753026634394</v>
      </c>
      <c r="N4129">
        <v>2.0922000000000001</v>
      </c>
      <c r="O4129">
        <v>2.0855000000000001</v>
      </c>
      <c r="P4129">
        <v>0.14299999999999999</v>
      </c>
      <c r="Q4129">
        <v>0.151</v>
      </c>
      <c r="R4129">
        <v>5.0978000000000003</v>
      </c>
      <c r="S4129">
        <v>3.5000000000000003E-2</v>
      </c>
      <c r="T4129">
        <v>3.6999999999999998E-2</v>
      </c>
      <c r="U4129">
        <v>3.1E-2</v>
      </c>
      <c r="V4129">
        <v>3.1E-2</v>
      </c>
      <c r="W4129" t="s">
        <v>148</v>
      </c>
      <c r="X4129" t="s">
        <v>192</v>
      </c>
      <c r="Y4129" t="s">
        <v>89</v>
      </c>
      <c r="Z4129" t="s">
        <v>207</v>
      </c>
    </row>
    <row r="4130" spans="1:26" x14ac:dyDescent="0.25">
      <c r="A4130" s="147">
        <v>1631</v>
      </c>
      <c r="B4130" s="25">
        <v>42927</v>
      </c>
      <c r="C4130" t="s">
        <v>300</v>
      </c>
      <c r="D4130">
        <v>69</v>
      </c>
      <c r="E4130">
        <v>52</v>
      </c>
      <c r="F4130" t="s">
        <v>193</v>
      </c>
      <c r="G4130">
        <v>916148</v>
      </c>
      <c r="H4130">
        <v>13160</v>
      </c>
      <c r="I4130">
        <v>21.6</v>
      </c>
      <c r="J4130">
        <v>86</v>
      </c>
      <c r="K4130">
        <v>86</v>
      </c>
      <c r="L4130">
        <v>20.100000000000001</v>
      </c>
      <c r="M4130">
        <v>0.9333773087071241</v>
      </c>
      <c r="N4130">
        <v>2.0931999999999999</v>
      </c>
      <c r="O4130">
        <v>2.0737999999999999</v>
      </c>
      <c r="P4130">
        <v>0.44</v>
      </c>
      <c r="Q4130">
        <v>0.43</v>
      </c>
      <c r="R4130">
        <v>5.0978000000000003</v>
      </c>
      <c r="S4130">
        <v>0.107</v>
      </c>
      <c r="T4130">
        <v>0.106</v>
      </c>
      <c r="U4130">
        <v>9.9000000000000005E-2</v>
      </c>
      <c r="V4130">
        <v>9.9000000000000005E-2</v>
      </c>
      <c r="W4130" t="s">
        <v>148</v>
      </c>
      <c r="X4130">
        <v>0</v>
      </c>
      <c r="Y4130" t="s">
        <v>89</v>
      </c>
      <c r="Z4130" t="s">
        <v>198</v>
      </c>
    </row>
    <row r="4131" spans="1:26" x14ac:dyDescent="0.25">
      <c r="A4131" s="147">
        <v>1630</v>
      </c>
      <c r="B4131" s="25">
        <v>42927</v>
      </c>
      <c r="C4131" t="s">
        <v>219</v>
      </c>
      <c r="D4131">
        <v>69</v>
      </c>
      <c r="E4131">
        <v>52</v>
      </c>
      <c r="F4131" t="s">
        <v>187</v>
      </c>
      <c r="G4131">
        <v>916148</v>
      </c>
      <c r="H4131">
        <v>13160</v>
      </c>
      <c r="I4131">
        <v>35.4</v>
      </c>
      <c r="J4131">
        <v>75</v>
      </c>
      <c r="K4131">
        <v>75</v>
      </c>
      <c r="L4131">
        <v>34.1</v>
      </c>
      <c r="M4131">
        <v>0.85446859903381644</v>
      </c>
      <c r="N4131">
        <v>2.0065</v>
      </c>
      <c r="O4131">
        <v>2.0165000000000002</v>
      </c>
      <c r="P4131">
        <v>0.16</v>
      </c>
      <c r="Q4131">
        <v>0.155</v>
      </c>
      <c r="R4131">
        <v>5.0978000000000003</v>
      </c>
      <c r="S4131">
        <v>4.1000000000000002E-2</v>
      </c>
      <c r="T4131">
        <v>3.9E-2</v>
      </c>
      <c r="U4131">
        <v>3.4000000000000002E-2</v>
      </c>
      <c r="V4131">
        <v>3.4000000000000002E-2</v>
      </c>
      <c r="W4131" t="s">
        <v>148</v>
      </c>
      <c r="X4131" t="s">
        <v>192</v>
      </c>
      <c r="Y4131" t="s">
        <v>89</v>
      </c>
      <c r="Z4131" t="s">
        <v>207</v>
      </c>
    </row>
    <row r="4132" spans="1:26" x14ac:dyDescent="0.25">
      <c r="A4132" s="147">
        <v>1629</v>
      </c>
      <c r="B4132" s="25">
        <v>42926</v>
      </c>
      <c r="C4132" t="s">
        <v>298</v>
      </c>
      <c r="D4132">
        <v>65</v>
      </c>
      <c r="E4132">
        <v>62</v>
      </c>
      <c r="F4132" t="s">
        <v>291</v>
      </c>
      <c r="G4132">
        <v>916148</v>
      </c>
      <c r="H4132">
        <v>13160</v>
      </c>
      <c r="I4132">
        <v>15.5</v>
      </c>
      <c r="J4132">
        <v>88.5</v>
      </c>
      <c r="K4132">
        <v>88.5</v>
      </c>
      <c r="L4132">
        <v>14</v>
      </c>
      <c r="M4132">
        <v>0.97250859106529208</v>
      </c>
      <c r="N4132">
        <v>1.8919999999999999</v>
      </c>
      <c r="O4132">
        <v>1.9092</v>
      </c>
      <c r="P4132">
        <v>1.9121999999999999</v>
      </c>
      <c r="Q4132">
        <v>1.9138999999999999</v>
      </c>
      <c r="R4132">
        <v>5.3846999999999996</v>
      </c>
      <c r="S4132">
        <v>0.54400000000000004</v>
      </c>
      <c r="T4132">
        <v>0.54</v>
      </c>
      <c r="U4132">
        <v>0.52700000000000002</v>
      </c>
      <c r="V4132">
        <v>0.52700000000000002</v>
      </c>
      <c r="W4132" t="s">
        <v>148</v>
      </c>
      <c r="X4132" t="s">
        <v>192</v>
      </c>
      <c r="Y4132" t="s">
        <v>89</v>
      </c>
      <c r="Z4132" t="s">
        <v>198</v>
      </c>
    </row>
    <row r="4133" spans="1:26" x14ac:dyDescent="0.25">
      <c r="A4133" s="147">
        <v>1628</v>
      </c>
      <c r="B4133" s="25">
        <v>42926</v>
      </c>
      <c r="C4133" t="s">
        <v>297</v>
      </c>
      <c r="D4133">
        <v>65</v>
      </c>
      <c r="E4133">
        <v>62</v>
      </c>
      <c r="F4133" t="s">
        <v>291</v>
      </c>
      <c r="G4133">
        <v>916148</v>
      </c>
      <c r="H4133">
        <v>13160</v>
      </c>
      <c r="I4133">
        <v>15.3</v>
      </c>
      <c r="J4133">
        <v>85</v>
      </c>
      <c r="K4133">
        <v>85</v>
      </c>
      <c r="L4133">
        <v>14</v>
      </c>
      <c r="M4133">
        <v>0.97250859106529208</v>
      </c>
      <c r="N4133">
        <v>1.8260000000000001</v>
      </c>
      <c r="O4133">
        <v>1.8554299999999999</v>
      </c>
      <c r="P4133">
        <v>2.0129999999999999</v>
      </c>
      <c r="Q4133">
        <v>2.0430000000000001</v>
      </c>
      <c r="R4133">
        <v>5.3846999999999996</v>
      </c>
      <c r="S4133">
        <v>0.59399999999999997</v>
      </c>
      <c r="T4133">
        <v>0.59299999999999997</v>
      </c>
      <c r="U4133">
        <v>0.57699999999999996</v>
      </c>
      <c r="V4133">
        <v>0.57699999999999996</v>
      </c>
      <c r="W4133" t="s">
        <v>148</v>
      </c>
      <c r="X4133" t="s">
        <v>192</v>
      </c>
      <c r="Y4133" t="s">
        <v>89</v>
      </c>
      <c r="Z4133" t="s">
        <v>198</v>
      </c>
    </row>
    <row r="4134" spans="1:26" x14ac:dyDescent="0.25">
      <c r="A4134" s="147">
        <v>1627</v>
      </c>
      <c r="B4134" s="25">
        <v>42926</v>
      </c>
      <c r="C4134" t="s">
        <v>296</v>
      </c>
      <c r="D4134">
        <v>65</v>
      </c>
      <c r="E4134">
        <v>63</v>
      </c>
      <c r="F4134" t="s">
        <v>291</v>
      </c>
      <c r="G4134">
        <v>916148</v>
      </c>
      <c r="H4134">
        <v>13160</v>
      </c>
      <c r="I4134">
        <v>15.4</v>
      </c>
      <c r="J4134">
        <v>87</v>
      </c>
      <c r="K4134">
        <v>87</v>
      </c>
      <c r="L4134">
        <v>14</v>
      </c>
      <c r="M4134">
        <v>0.97250859106529208</v>
      </c>
      <c r="N4134">
        <v>1.8728</v>
      </c>
      <c r="O4134">
        <v>1.798</v>
      </c>
      <c r="P4134">
        <v>2.1</v>
      </c>
      <c r="Q4134">
        <v>1.9882</v>
      </c>
      <c r="R4134">
        <v>5.3846999999999996</v>
      </c>
      <c r="S4134">
        <v>0.60399999999999998</v>
      </c>
      <c r="T4134">
        <v>0.59499999999999997</v>
      </c>
      <c r="U4134">
        <v>0.58299999999999996</v>
      </c>
      <c r="V4134">
        <v>0.58299999999999996</v>
      </c>
      <c r="W4134" t="s">
        <v>148</v>
      </c>
      <c r="X4134" t="s">
        <v>192</v>
      </c>
      <c r="Y4134" t="s">
        <v>89</v>
      </c>
      <c r="Z4134" t="s">
        <v>198</v>
      </c>
    </row>
    <row r="4135" spans="1:26" x14ac:dyDescent="0.25">
      <c r="A4135" s="147">
        <v>1626</v>
      </c>
      <c r="B4135" s="25">
        <v>42926</v>
      </c>
      <c r="C4135" t="s">
        <v>210</v>
      </c>
      <c r="D4135">
        <v>65</v>
      </c>
      <c r="E4135">
        <v>62</v>
      </c>
      <c r="F4135" t="s">
        <v>187</v>
      </c>
      <c r="G4135">
        <v>916148</v>
      </c>
      <c r="H4135">
        <v>13160</v>
      </c>
      <c r="I4135">
        <v>35.700000000000003</v>
      </c>
      <c r="J4135">
        <v>80</v>
      </c>
      <c r="K4135">
        <v>80</v>
      </c>
      <c r="L4135">
        <v>33.9</v>
      </c>
      <c r="M4135">
        <v>0.8555018137847642</v>
      </c>
      <c r="N4135">
        <v>1.8982000000000001</v>
      </c>
      <c r="O4135">
        <v>1.9827999999999999</v>
      </c>
      <c r="P4135">
        <v>0.29499999999999998</v>
      </c>
      <c r="Q4135">
        <v>0.27</v>
      </c>
      <c r="R4135">
        <v>5.3846999999999996</v>
      </c>
      <c r="S4135">
        <v>8.4000000000000005E-2</v>
      </c>
      <c r="T4135">
        <v>7.2999999999999995E-2</v>
      </c>
      <c r="U4135">
        <v>6.7000000000000004E-2</v>
      </c>
      <c r="V4135">
        <v>6.7000000000000004E-2</v>
      </c>
      <c r="W4135" t="s">
        <v>148</v>
      </c>
      <c r="X4135" t="s">
        <v>192</v>
      </c>
      <c r="Y4135" t="s">
        <v>89</v>
      </c>
      <c r="Z4135" t="s">
        <v>207</v>
      </c>
    </row>
    <row r="4136" spans="1:26" x14ac:dyDescent="0.25">
      <c r="A4136" s="147">
        <v>1625</v>
      </c>
      <c r="B4136" s="25">
        <v>42926</v>
      </c>
      <c r="C4136" t="s">
        <v>269</v>
      </c>
      <c r="D4136">
        <v>65</v>
      </c>
      <c r="E4136">
        <v>55</v>
      </c>
      <c r="F4136" t="s">
        <v>187</v>
      </c>
      <c r="G4136">
        <v>916148</v>
      </c>
      <c r="H4136">
        <v>13160</v>
      </c>
      <c r="I4136">
        <v>35.799999999999997</v>
      </c>
      <c r="J4136">
        <v>82.5</v>
      </c>
      <c r="K4136">
        <v>82.5</v>
      </c>
      <c r="L4136">
        <v>34.1</v>
      </c>
      <c r="M4136">
        <v>0.85446859903381644</v>
      </c>
      <c r="N4136">
        <v>2.0110999999999999</v>
      </c>
      <c r="O4136">
        <v>2.0933999999999999</v>
      </c>
      <c r="P4136">
        <v>0.308</v>
      </c>
      <c r="Q4136">
        <v>0.30599999999999999</v>
      </c>
      <c r="R4136">
        <v>5.3846999999999996</v>
      </c>
      <c r="S4136">
        <v>8.2000000000000003E-2</v>
      </c>
      <c r="T4136">
        <v>7.9000000000000001E-2</v>
      </c>
      <c r="U4136">
        <v>6.9000000000000006E-2</v>
      </c>
      <c r="V4136">
        <v>6.9000000000000006E-2</v>
      </c>
      <c r="W4136" t="s">
        <v>148</v>
      </c>
      <c r="X4136" t="s">
        <v>192</v>
      </c>
      <c r="Y4136" t="s">
        <v>89</v>
      </c>
      <c r="Z4136" t="s">
        <v>198</v>
      </c>
    </row>
    <row r="4137" spans="1:26" x14ac:dyDescent="0.25">
      <c r="A4137" s="147">
        <v>1624</v>
      </c>
      <c r="B4137" s="25">
        <v>42926</v>
      </c>
      <c r="C4137" t="s">
        <v>259</v>
      </c>
      <c r="D4137">
        <v>65</v>
      </c>
      <c r="E4137">
        <v>62</v>
      </c>
      <c r="F4137" t="s">
        <v>193</v>
      </c>
      <c r="G4137">
        <v>916148</v>
      </c>
      <c r="H4137">
        <v>13160</v>
      </c>
      <c r="I4137">
        <v>22.2</v>
      </c>
      <c r="J4137">
        <v>88</v>
      </c>
      <c r="K4137">
        <v>88</v>
      </c>
      <c r="L4137">
        <v>20.6</v>
      </c>
      <c r="M4137">
        <v>0.93030900723208421</v>
      </c>
      <c r="N4137">
        <v>1.7829999999999999</v>
      </c>
      <c r="O4137">
        <v>1.734</v>
      </c>
      <c r="P4137">
        <v>0.34200000000000003</v>
      </c>
      <c r="Q4137">
        <v>0.34200000000000003</v>
      </c>
      <c r="R4137">
        <v>5.3846999999999996</v>
      </c>
      <c r="S4137">
        <v>0.10299999999999999</v>
      </c>
      <c r="T4137">
        <v>0.106</v>
      </c>
      <c r="U4137">
        <v>9.7000000000000003E-2</v>
      </c>
      <c r="V4137">
        <v>9.7000000000000003E-2</v>
      </c>
      <c r="W4137" t="s">
        <v>148</v>
      </c>
      <c r="X4137" t="s">
        <v>192</v>
      </c>
      <c r="Y4137" t="s">
        <v>89</v>
      </c>
      <c r="Z4137" t="s">
        <v>198</v>
      </c>
    </row>
    <row r="4138" spans="1:26" x14ac:dyDescent="0.25">
      <c r="A4138" s="147">
        <v>1623</v>
      </c>
      <c r="B4138" s="25">
        <v>42926</v>
      </c>
      <c r="C4138" t="s">
        <v>248</v>
      </c>
      <c r="D4138">
        <v>65</v>
      </c>
      <c r="E4138">
        <v>62</v>
      </c>
      <c r="F4138" t="s">
        <v>193</v>
      </c>
      <c r="G4138">
        <v>916148</v>
      </c>
      <c r="H4138">
        <v>13160</v>
      </c>
      <c r="I4138">
        <v>22.3</v>
      </c>
      <c r="J4138">
        <v>86</v>
      </c>
      <c r="K4138">
        <v>86</v>
      </c>
      <c r="L4138">
        <v>20.8</v>
      </c>
      <c r="M4138">
        <v>0.92908732764281021</v>
      </c>
      <c r="N4138">
        <v>1.9822</v>
      </c>
      <c r="O4138">
        <v>1.8660000000000001</v>
      </c>
      <c r="P4138">
        <v>0.23</v>
      </c>
      <c r="Q4138">
        <v>0.26200000000000001</v>
      </c>
      <c r="R4138">
        <v>5.3846999999999996</v>
      </c>
      <c r="S4138">
        <v>6.2E-2</v>
      </c>
      <c r="T4138">
        <v>7.5999999999999998E-2</v>
      </c>
      <c r="U4138">
        <v>6.4000000000000001E-2</v>
      </c>
      <c r="V4138">
        <v>6.4000000000000001E-2</v>
      </c>
      <c r="W4138" t="s">
        <v>148</v>
      </c>
      <c r="X4138" t="s">
        <v>192</v>
      </c>
      <c r="Y4138" t="s">
        <v>89</v>
      </c>
      <c r="Z4138" t="s">
        <v>198</v>
      </c>
    </row>
    <row r="4139" spans="1:26" x14ac:dyDescent="0.25">
      <c r="A4139" s="147">
        <v>1622</v>
      </c>
      <c r="B4139" s="25">
        <v>42926</v>
      </c>
      <c r="C4139" t="s">
        <v>295</v>
      </c>
      <c r="D4139">
        <v>65</v>
      </c>
      <c r="E4139">
        <v>62</v>
      </c>
      <c r="F4139" t="s">
        <v>193</v>
      </c>
      <c r="G4139">
        <v>916148</v>
      </c>
      <c r="H4139">
        <v>13160</v>
      </c>
      <c r="I4139">
        <v>22.4</v>
      </c>
      <c r="J4139">
        <v>87.5</v>
      </c>
      <c r="K4139">
        <v>87.5</v>
      </c>
      <c r="L4139">
        <v>20.8</v>
      </c>
      <c r="M4139">
        <v>0.92908732764281021</v>
      </c>
      <c r="N4139">
        <v>1.927</v>
      </c>
      <c r="O4139">
        <v>1.891</v>
      </c>
      <c r="P4139">
        <v>0.36399999999999999</v>
      </c>
      <c r="Q4139">
        <v>0.35399999999999998</v>
      </c>
      <c r="R4139">
        <v>5.3846999999999996</v>
      </c>
      <c r="S4139">
        <v>0.10199999999999999</v>
      </c>
      <c r="T4139">
        <v>0.10100000000000001</v>
      </c>
      <c r="U4139">
        <v>9.4E-2</v>
      </c>
      <c r="V4139">
        <v>9.4E-2</v>
      </c>
      <c r="W4139" t="s">
        <v>148</v>
      </c>
      <c r="X4139" t="s">
        <v>192</v>
      </c>
      <c r="Y4139" t="s">
        <v>89</v>
      </c>
      <c r="Z4139" t="s">
        <v>198</v>
      </c>
    </row>
    <row r="4140" spans="1:26" x14ac:dyDescent="0.25">
      <c r="A4140" s="147">
        <v>1621</v>
      </c>
      <c r="B4140" s="25">
        <v>42926</v>
      </c>
      <c r="C4140" t="s">
        <v>294</v>
      </c>
      <c r="D4140">
        <v>65</v>
      </c>
      <c r="E4140">
        <v>62</v>
      </c>
      <c r="F4140" t="s">
        <v>193</v>
      </c>
      <c r="G4140">
        <v>916148</v>
      </c>
      <c r="H4140">
        <v>13160</v>
      </c>
      <c r="I4140">
        <v>22.3</v>
      </c>
      <c r="J4140">
        <v>86</v>
      </c>
      <c r="K4140">
        <v>86</v>
      </c>
      <c r="L4140">
        <v>20.8</v>
      </c>
      <c r="M4140">
        <v>0.92908732764281021</v>
      </c>
      <c r="N4140">
        <v>2.0282</v>
      </c>
      <c r="O4140">
        <v>1.927</v>
      </c>
      <c r="P4140">
        <v>0.4</v>
      </c>
      <c r="Q4140">
        <v>0.377</v>
      </c>
      <c r="R4140">
        <v>5.3846999999999996</v>
      </c>
      <c r="S4140">
        <v>0.106</v>
      </c>
      <c r="T4140">
        <v>0.105</v>
      </c>
      <c r="U4140">
        <v>9.8000000000000004E-2</v>
      </c>
      <c r="V4140">
        <v>9.8000000000000004E-2</v>
      </c>
      <c r="W4140" t="s">
        <v>148</v>
      </c>
      <c r="X4140" t="s">
        <v>192</v>
      </c>
      <c r="Y4140" t="s">
        <v>89</v>
      </c>
      <c r="Z4140" t="s">
        <v>198</v>
      </c>
    </row>
    <row r="4141" spans="1:26" x14ac:dyDescent="0.25">
      <c r="A4141" s="147">
        <v>1620</v>
      </c>
      <c r="B4141" s="25">
        <v>42926</v>
      </c>
      <c r="C4141" t="s">
        <v>266</v>
      </c>
      <c r="D4141">
        <v>65</v>
      </c>
      <c r="E4141">
        <v>62</v>
      </c>
      <c r="F4141" t="s">
        <v>187</v>
      </c>
      <c r="G4141">
        <v>916148</v>
      </c>
      <c r="H4141">
        <v>13160</v>
      </c>
      <c r="I4141">
        <v>22.3</v>
      </c>
      <c r="J4141">
        <v>86</v>
      </c>
      <c r="K4141">
        <v>86</v>
      </c>
      <c r="L4141">
        <v>20.8</v>
      </c>
      <c r="M4141">
        <v>0.92908732764281021</v>
      </c>
      <c r="N4141">
        <v>2.0929000000000002</v>
      </c>
      <c r="O4141">
        <v>2.1926999999999999</v>
      </c>
      <c r="P4141">
        <v>0.14299999999999999</v>
      </c>
      <c r="Q4141">
        <v>0.192</v>
      </c>
      <c r="R4141">
        <v>5.3846999999999996</v>
      </c>
      <c r="S4141">
        <v>3.6999999999999998E-2</v>
      </c>
      <c r="T4141">
        <v>4.7E-2</v>
      </c>
      <c r="U4141">
        <v>3.9E-2</v>
      </c>
      <c r="V4141">
        <v>3.9E-2</v>
      </c>
      <c r="W4141" t="s">
        <v>148</v>
      </c>
      <c r="X4141" t="s">
        <v>192</v>
      </c>
      <c r="Y4141" t="s">
        <v>89</v>
      </c>
      <c r="Z4141" t="s">
        <v>198</v>
      </c>
    </row>
    <row r="4142" spans="1:26" x14ac:dyDescent="0.25">
      <c r="A4142" s="147">
        <v>1619</v>
      </c>
      <c r="B4142" s="25">
        <v>42925</v>
      </c>
      <c r="C4142" t="s">
        <v>292</v>
      </c>
      <c r="D4142">
        <v>65</v>
      </c>
      <c r="E4142">
        <v>48</v>
      </c>
      <c r="F4142" t="s">
        <v>291</v>
      </c>
      <c r="G4142">
        <v>916148</v>
      </c>
      <c r="H4142">
        <v>13160</v>
      </c>
      <c r="I4142">
        <v>16.899999999999999</v>
      </c>
      <c r="J4142">
        <v>120</v>
      </c>
      <c r="K4142">
        <v>120</v>
      </c>
      <c r="L4142">
        <v>13.8</v>
      </c>
      <c r="M4142">
        <v>0.97384721266345486</v>
      </c>
      <c r="N4142">
        <v>1.982</v>
      </c>
      <c r="O4142">
        <v>1.7629999999999999</v>
      </c>
      <c r="P4142">
        <v>2</v>
      </c>
      <c r="Q4142">
        <v>1.9121900000000001</v>
      </c>
      <c r="R4142">
        <v>5.0681000000000003</v>
      </c>
      <c r="S4142">
        <v>0.51100000000000001</v>
      </c>
      <c r="T4142">
        <v>0.55000000000000004</v>
      </c>
      <c r="U4142">
        <v>0.51700000000000002</v>
      </c>
      <c r="V4142">
        <v>0.51700000000000002</v>
      </c>
      <c r="W4142" t="s">
        <v>148</v>
      </c>
      <c r="X4142" t="s">
        <v>192</v>
      </c>
      <c r="Y4142" t="s">
        <v>89</v>
      </c>
      <c r="Z4142" t="s">
        <v>198</v>
      </c>
    </row>
    <row r="4143" spans="1:26" x14ac:dyDescent="0.25">
      <c r="A4143" s="147">
        <v>1618</v>
      </c>
      <c r="B4143" s="25">
        <v>42925</v>
      </c>
      <c r="C4143" t="s">
        <v>290</v>
      </c>
      <c r="D4143">
        <v>65</v>
      </c>
      <c r="E4143">
        <v>45</v>
      </c>
      <c r="F4143" t="s">
        <v>291</v>
      </c>
      <c r="G4143">
        <v>916148</v>
      </c>
      <c r="H4143">
        <v>13160</v>
      </c>
      <c r="I4143">
        <v>17</v>
      </c>
      <c r="J4143">
        <v>121</v>
      </c>
      <c r="K4143">
        <v>121</v>
      </c>
      <c r="L4143">
        <v>13.8</v>
      </c>
      <c r="M4143">
        <v>0.97384721266345486</v>
      </c>
      <c r="N4143">
        <v>2.0192000000000001</v>
      </c>
      <c r="O4143">
        <v>2.0122</v>
      </c>
      <c r="P4143">
        <v>2.0289999999999999</v>
      </c>
      <c r="Q4143">
        <v>2.0990000000000002</v>
      </c>
      <c r="R4143">
        <v>5.0681000000000003</v>
      </c>
      <c r="S4143">
        <v>0.50900000000000001</v>
      </c>
      <c r="T4143">
        <v>0.52900000000000003</v>
      </c>
      <c r="U4143">
        <v>0.505</v>
      </c>
      <c r="V4143">
        <v>0.505</v>
      </c>
      <c r="W4143" t="s">
        <v>148</v>
      </c>
      <c r="X4143" t="s">
        <v>192</v>
      </c>
      <c r="Y4143" t="s">
        <v>89</v>
      </c>
      <c r="Z4143" t="s">
        <v>198</v>
      </c>
    </row>
    <row r="4144" spans="1:26" x14ac:dyDescent="0.25">
      <c r="A4144" s="147">
        <v>1617</v>
      </c>
      <c r="B4144" s="25">
        <v>42925</v>
      </c>
      <c r="C4144" t="s">
        <v>230</v>
      </c>
      <c r="D4144">
        <v>65</v>
      </c>
      <c r="E4144">
        <v>45</v>
      </c>
      <c r="F4144" t="s">
        <v>187</v>
      </c>
      <c r="G4144">
        <v>916148</v>
      </c>
      <c r="H4144">
        <v>13160</v>
      </c>
      <c r="I4144">
        <v>35.700000000000003</v>
      </c>
      <c r="J4144">
        <v>83</v>
      </c>
      <c r="K4144">
        <v>83</v>
      </c>
      <c r="L4144">
        <v>33.9</v>
      </c>
      <c r="M4144">
        <v>0.8555018137847642</v>
      </c>
      <c r="N4144">
        <v>2.0840000000000001</v>
      </c>
      <c r="O4144">
        <v>2.173</v>
      </c>
      <c r="P4144">
        <v>0.23300000000000001</v>
      </c>
      <c r="Q4144">
        <v>0.26</v>
      </c>
      <c r="R4144">
        <v>5.0681000000000003</v>
      </c>
      <c r="S4144">
        <v>5.7000000000000002E-2</v>
      </c>
      <c r="T4144">
        <v>6.0999999999999999E-2</v>
      </c>
      <c r="U4144">
        <v>0.05</v>
      </c>
      <c r="V4144">
        <v>0.05</v>
      </c>
      <c r="W4144" t="s">
        <v>148</v>
      </c>
      <c r="X4144" t="s">
        <v>192</v>
      </c>
      <c r="Y4144" t="s">
        <v>89</v>
      </c>
      <c r="Z4144" t="s">
        <v>198</v>
      </c>
    </row>
    <row r="4145" spans="1:26" x14ac:dyDescent="0.25">
      <c r="A4145" s="147">
        <v>1616</v>
      </c>
      <c r="B4145" s="25">
        <v>42925</v>
      </c>
      <c r="C4145" t="s">
        <v>289</v>
      </c>
      <c r="D4145">
        <v>65</v>
      </c>
      <c r="E4145">
        <v>45</v>
      </c>
      <c r="F4145" t="s">
        <v>193</v>
      </c>
      <c r="G4145">
        <v>916148</v>
      </c>
      <c r="H4145">
        <v>13160</v>
      </c>
      <c r="I4145">
        <v>22.6</v>
      </c>
      <c r="J4145">
        <v>89</v>
      </c>
      <c r="K4145">
        <v>89</v>
      </c>
      <c r="L4145">
        <v>20.9</v>
      </c>
      <c r="M4145">
        <v>0.92847769028871385</v>
      </c>
      <c r="N4145">
        <v>2.0190000000000001</v>
      </c>
      <c r="O4145">
        <v>2.0154999999999998</v>
      </c>
      <c r="P4145">
        <v>0.35299999999999998</v>
      </c>
      <c r="Q4145">
        <v>0.39200000000000002</v>
      </c>
      <c r="R4145">
        <v>5.0681000000000003</v>
      </c>
      <c r="S4145">
        <v>8.8999999999999996E-2</v>
      </c>
      <c r="T4145">
        <v>9.9000000000000005E-2</v>
      </c>
      <c r="U4145">
        <v>8.6999999999999994E-2</v>
      </c>
      <c r="V4145">
        <v>8.6999999999999994E-2</v>
      </c>
      <c r="W4145" t="s">
        <v>148</v>
      </c>
      <c r="X4145" t="s">
        <v>192</v>
      </c>
      <c r="Y4145" t="s">
        <v>89</v>
      </c>
      <c r="Z4145" t="s">
        <v>198</v>
      </c>
    </row>
    <row r="4146" spans="1:26" x14ac:dyDescent="0.25">
      <c r="A4146" s="147">
        <v>1615</v>
      </c>
      <c r="B4146" s="25">
        <v>42925</v>
      </c>
      <c r="C4146" t="s">
        <v>288</v>
      </c>
      <c r="D4146">
        <v>56</v>
      </c>
      <c r="E4146">
        <v>48</v>
      </c>
      <c r="F4146" t="s">
        <v>193</v>
      </c>
      <c r="G4146">
        <v>916148</v>
      </c>
      <c r="H4146">
        <v>13160</v>
      </c>
      <c r="I4146">
        <v>21.2</v>
      </c>
      <c r="J4146">
        <v>88</v>
      </c>
      <c r="K4146">
        <v>88</v>
      </c>
      <c r="L4146">
        <v>19.600000000000001</v>
      </c>
      <c r="M4146">
        <v>0.93646591661151557</v>
      </c>
      <c r="N4146">
        <v>2.0190000000000001</v>
      </c>
      <c r="O4146">
        <v>2.0920000000000001</v>
      </c>
      <c r="P4146">
        <v>0.32</v>
      </c>
      <c r="Q4146">
        <v>0.3</v>
      </c>
      <c r="R4146">
        <v>5.0681000000000003</v>
      </c>
      <c r="S4146">
        <v>0.08</v>
      </c>
      <c r="T4146">
        <v>7.2999999999999995E-2</v>
      </c>
      <c r="U4146">
        <v>7.1999999999999995E-2</v>
      </c>
      <c r="V4146">
        <v>7.1999999999999995E-2</v>
      </c>
      <c r="W4146" t="s">
        <v>148</v>
      </c>
      <c r="X4146" t="s">
        <v>192</v>
      </c>
      <c r="Y4146" t="s">
        <v>89</v>
      </c>
      <c r="Z4146" t="s">
        <v>198</v>
      </c>
    </row>
    <row r="4147" spans="1:26" x14ac:dyDescent="0.25">
      <c r="A4147" s="147">
        <v>1614</v>
      </c>
      <c r="B4147" s="25">
        <v>42925</v>
      </c>
      <c r="C4147" t="s">
        <v>268</v>
      </c>
      <c r="D4147">
        <v>56</v>
      </c>
      <c r="E4147">
        <v>48</v>
      </c>
      <c r="F4147" t="s">
        <v>187</v>
      </c>
      <c r="G4147">
        <v>916148</v>
      </c>
      <c r="H4147">
        <v>13160</v>
      </c>
      <c r="I4147">
        <v>35.6</v>
      </c>
      <c r="J4147">
        <v>75</v>
      </c>
      <c r="K4147">
        <v>75</v>
      </c>
      <c r="L4147">
        <v>34.200000000000003</v>
      </c>
      <c r="M4147">
        <v>0.85395292697646352</v>
      </c>
      <c r="N4147">
        <v>2.0655999999999999</v>
      </c>
      <c r="O4147">
        <v>2.0766</v>
      </c>
      <c r="P4147">
        <v>0.193</v>
      </c>
      <c r="Q4147">
        <v>0.154</v>
      </c>
      <c r="R4147">
        <v>5.0681000000000003</v>
      </c>
      <c r="S4147">
        <v>4.7E-2</v>
      </c>
      <c r="T4147">
        <v>3.7999999999999999E-2</v>
      </c>
      <c r="U4147">
        <v>3.5999999999999997E-2</v>
      </c>
      <c r="V4147">
        <v>3.5999999999999997E-2</v>
      </c>
      <c r="W4147" t="s">
        <v>148</v>
      </c>
      <c r="X4147" t="s">
        <v>192</v>
      </c>
      <c r="Y4147" t="s">
        <v>89</v>
      </c>
      <c r="Z4147" t="s">
        <v>207</v>
      </c>
    </row>
    <row r="4148" spans="1:26" x14ac:dyDescent="0.25">
      <c r="A4148" s="147">
        <v>1613</v>
      </c>
      <c r="B4148" s="25">
        <v>42925</v>
      </c>
      <c r="C4148" t="s">
        <v>236</v>
      </c>
      <c r="D4148">
        <v>56</v>
      </c>
      <c r="E4148">
        <v>48</v>
      </c>
      <c r="F4148" t="s">
        <v>187</v>
      </c>
      <c r="G4148">
        <v>916148</v>
      </c>
      <c r="H4148">
        <v>13160</v>
      </c>
      <c r="I4148">
        <v>35.5</v>
      </c>
      <c r="J4148">
        <v>71.5</v>
      </c>
      <c r="K4148">
        <v>71.5</v>
      </c>
      <c r="L4148">
        <v>34.5</v>
      </c>
      <c r="M4148">
        <v>0.85240963855421692</v>
      </c>
      <c r="N4148">
        <v>2.0232000000000001</v>
      </c>
      <c r="O4148">
        <v>2.0453999999999999</v>
      </c>
      <c r="P4148">
        <v>0.20300000000000001</v>
      </c>
      <c r="Q4148">
        <v>0.20300000000000001</v>
      </c>
      <c r="R4148">
        <v>5.0681000000000003</v>
      </c>
      <c r="S4148">
        <v>5.0999999999999997E-2</v>
      </c>
      <c r="T4148">
        <v>0.05</v>
      </c>
      <c r="U4148">
        <v>4.2999999999999997E-2</v>
      </c>
      <c r="V4148">
        <v>4.2999999999999997E-2</v>
      </c>
      <c r="W4148" t="s">
        <v>148</v>
      </c>
      <c r="X4148" t="s">
        <v>192</v>
      </c>
      <c r="Y4148" t="s">
        <v>89</v>
      </c>
      <c r="Z4148" t="s">
        <v>207</v>
      </c>
    </row>
    <row r="4149" spans="1:26" x14ac:dyDescent="0.25">
      <c r="A4149" s="147">
        <v>1612</v>
      </c>
      <c r="B4149" s="25">
        <v>42925</v>
      </c>
      <c r="C4149" t="s">
        <v>287</v>
      </c>
      <c r="D4149">
        <v>65</v>
      </c>
      <c r="E4149">
        <v>48</v>
      </c>
      <c r="F4149" t="s">
        <v>193</v>
      </c>
      <c r="G4149">
        <v>916148</v>
      </c>
      <c r="H4149">
        <v>13160</v>
      </c>
      <c r="I4149">
        <v>21.2</v>
      </c>
      <c r="J4149">
        <v>87</v>
      </c>
      <c r="K4149">
        <v>87</v>
      </c>
      <c r="L4149">
        <v>19.600000000000001</v>
      </c>
      <c r="M4149">
        <v>0.93646591661151557</v>
      </c>
      <c r="N4149">
        <v>2.0747</v>
      </c>
      <c r="O4149">
        <v>2.0943999999999998</v>
      </c>
      <c r="P4149">
        <v>0.373</v>
      </c>
      <c r="Q4149">
        <v>0.43</v>
      </c>
      <c r="R4149">
        <v>5.0681000000000003</v>
      </c>
      <c r="S4149">
        <v>9.0999999999999998E-2</v>
      </c>
      <c r="T4149">
        <v>0.104</v>
      </c>
      <c r="U4149">
        <v>9.0999999999999998E-2</v>
      </c>
      <c r="V4149">
        <v>9.0999999999999998E-2</v>
      </c>
      <c r="W4149" t="s">
        <v>148</v>
      </c>
      <c r="X4149" t="s">
        <v>192</v>
      </c>
      <c r="Y4149" t="s">
        <v>89</v>
      </c>
      <c r="Z4149" t="s">
        <v>198</v>
      </c>
    </row>
    <row r="4150" spans="1:26" x14ac:dyDescent="0.25">
      <c r="A4150" s="147">
        <v>1611</v>
      </c>
      <c r="B4150" s="25">
        <v>42925</v>
      </c>
      <c r="C4150" t="s">
        <v>264</v>
      </c>
      <c r="D4150">
        <v>59</v>
      </c>
      <c r="E4150">
        <v>61</v>
      </c>
      <c r="F4150" t="s">
        <v>187</v>
      </c>
      <c r="G4150">
        <v>916148</v>
      </c>
      <c r="H4150">
        <v>13160</v>
      </c>
      <c r="I4150">
        <v>35.799999999999997</v>
      </c>
      <c r="J4150">
        <v>77</v>
      </c>
      <c r="K4150">
        <v>77</v>
      </c>
      <c r="L4150">
        <v>34.299999999999997</v>
      </c>
      <c r="M4150">
        <v>0.85343787696019291</v>
      </c>
      <c r="N4150">
        <v>2.0910000000000002</v>
      </c>
      <c r="O4150">
        <v>2.1917</v>
      </c>
      <c r="P4150">
        <v>0.20499999999999999</v>
      </c>
      <c r="Q4150">
        <v>0.24</v>
      </c>
      <c r="R4150">
        <v>5.0681000000000003</v>
      </c>
      <c r="S4150">
        <v>0.05</v>
      </c>
      <c r="T4150">
        <v>5.5E-2</v>
      </c>
      <c r="U4150">
        <v>4.4999999999999998E-2</v>
      </c>
      <c r="V4150">
        <v>4.4999999999999998E-2</v>
      </c>
      <c r="W4150" t="s">
        <v>148</v>
      </c>
      <c r="X4150" t="s">
        <v>192</v>
      </c>
      <c r="Y4150" t="s">
        <v>89</v>
      </c>
      <c r="Z4150" t="s">
        <v>207</v>
      </c>
    </row>
    <row r="4151" spans="1:26" x14ac:dyDescent="0.25">
      <c r="A4151" s="147">
        <v>1610</v>
      </c>
      <c r="B4151" s="25">
        <v>42924</v>
      </c>
      <c r="C4151" t="s">
        <v>285</v>
      </c>
      <c r="D4151">
        <v>65</v>
      </c>
      <c r="E4151">
        <v>48</v>
      </c>
      <c r="F4151" t="s">
        <v>193</v>
      </c>
      <c r="G4151">
        <v>916148</v>
      </c>
      <c r="H4151">
        <v>13160</v>
      </c>
      <c r="I4151">
        <v>21.3</v>
      </c>
      <c r="J4151">
        <v>88</v>
      </c>
      <c r="K4151">
        <v>88</v>
      </c>
      <c r="L4151">
        <v>19.7</v>
      </c>
      <c r="M4151">
        <v>0.93584656084656093</v>
      </c>
      <c r="N4151">
        <v>2.1869999999999998</v>
      </c>
      <c r="O4151">
        <v>2.0451999999999999</v>
      </c>
      <c r="P4151">
        <v>0.27200000000000002</v>
      </c>
      <c r="Q4151">
        <v>0.32300000000000001</v>
      </c>
      <c r="R4151">
        <v>5.1233000000000004</v>
      </c>
      <c r="S4151">
        <v>6.4000000000000001E-2</v>
      </c>
      <c r="T4151">
        <v>8.1000000000000003E-2</v>
      </c>
      <c r="U4151">
        <v>6.8000000000000005E-2</v>
      </c>
      <c r="V4151">
        <v>6.8000000000000005E-2</v>
      </c>
      <c r="W4151" t="s">
        <v>148</v>
      </c>
      <c r="X4151" t="s">
        <v>192</v>
      </c>
      <c r="Y4151" t="s">
        <v>89</v>
      </c>
      <c r="Z4151" t="s">
        <v>198</v>
      </c>
    </row>
    <row r="4152" spans="1:26" x14ac:dyDescent="0.25">
      <c r="A4152" s="147">
        <v>1609</v>
      </c>
      <c r="B4152" s="25">
        <v>42924</v>
      </c>
      <c r="C4152" t="s">
        <v>239</v>
      </c>
      <c r="D4152">
        <v>56</v>
      </c>
      <c r="E4152">
        <v>45</v>
      </c>
      <c r="F4152" t="s">
        <v>187</v>
      </c>
      <c r="G4152">
        <v>916148</v>
      </c>
      <c r="H4152">
        <v>13160</v>
      </c>
      <c r="I4152">
        <v>34.799999999999997</v>
      </c>
      <c r="J4152">
        <v>73</v>
      </c>
      <c r="K4152">
        <v>73</v>
      </c>
      <c r="L4152">
        <v>33.799999999999997</v>
      </c>
      <c r="M4152">
        <v>0.85601935874168178</v>
      </c>
      <c r="N4152">
        <v>2.0909</v>
      </c>
      <c r="O4152">
        <v>2.1211199999999999</v>
      </c>
      <c r="P4152">
        <v>0.14199999999999999</v>
      </c>
      <c r="Q4152">
        <v>0.152</v>
      </c>
      <c r="R4152">
        <v>5.1233000000000004</v>
      </c>
      <c r="S4152">
        <v>3.5000000000000003E-2</v>
      </c>
      <c r="T4152">
        <v>3.6999999999999998E-2</v>
      </c>
      <c r="U4152">
        <v>3.1E-2</v>
      </c>
      <c r="V4152">
        <v>3.1E-2</v>
      </c>
      <c r="W4152" t="s">
        <v>148</v>
      </c>
      <c r="X4152" t="s">
        <v>192</v>
      </c>
      <c r="Y4152" t="s">
        <v>89</v>
      </c>
      <c r="Z4152" t="s">
        <v>198</v>
      </c>
    </row>
    <row r="4153" spans="1:26" x14ac:dyDescent="0.25">
      <c r="A4153" s="147">
        <v>1608</v>
      </c>
      <c r="B4153" s="25">
        <v>42924</v>
      </c>
      <c r="C4153" t="s">
        <v>284</v>
      </c>
      <c r="D4153">
        <v>65</v>
      </c>
      <c r="E4153">
        <v>61</v>
      </c>
      <c r="F4153" t="s">
        <v>193</v>
      </c>
      <c r="G4153">
        <v>916148</v>
      </c>
      <c r="H4153">
        <v>13160</v>
      </c>
      <c r="I4153">
        <v>21.2</v>
      </c>
      <c r="J4153">
        <v>87</v>
      </c>
      <c r="K4153">
        <v>87</v>
      </c>
      <c r="L4153">
        <v>19.600000000000001</v>
      </c>
      <c r="M4153">
        <v>0.93646591661151557</v>
      </c>
      <c r="N4153">
        <v>1.9279999999999999</v>
      </c>
      <c r="O4153">
        <v>1.728</v>
      </c>
      <c r="P4153">
        <v>0.36299999999999999</v>
      </c>
      <c r="Q4153">
        <v>0.33400000000000002</v>
      </c>
      <c r="R4153">
        <v>5.1233000000000004</v>
      </c>
      <c r="S4153">
        <v>9.6000000000000002E-2</v>
      </c>
      <c r="T4153">
        <v>9.9000000000000005E-2</v>
      </c>
      <c r="U4153">
        <v>9.0999999999999998E-2</v>
      </c>
      <c r="V4153">
        <v>9.0999999999999998E-2</v>
      </c>
      <c r="W4153" t="s">
        <v>148</v>
      </c>
      <c r="X4153" t="s">
        <v>192</v>
      </c>
      <c r="Y4153" t="s">
        <v>89</v>
      </c>
      <c r="Z4153" t="s">
        <v>198</v>
      </c>
    </row>
    <row r="4154" spans="1:26" x14ac:dyDescent="0.25">
      <c r="A4154" s="147">
        <v>1607</v>
      </c>
      <c r="B4154" s="25">
        <v>42924</v>
      </c>
      <c r="C4154" t="s">
        <v>283</v>
      </c>
      <c r="D4154">
        <v>60</v>
      </c>
      <c r="E4154">
        <v>65</v>
      </c>
      <c r="F4154" t="s">
        <v>187</v>
      </c>
      <c r="G4154">
        <v>916148</v>
      </c>
      <c r="H4154">
        <v>13160</v>
      </c>
      <c r="I4154">
        <v>35.200000000000003</v>
      </c>
      <c r="J4154">
        <v>73</v>
      </c>
      <c r="K4154">
        <v>73</v>
      </c>
      <c r="L4154">
        <v>34</v>
      </c>
      <c r="M4154">
        <v>0.85498489425981872</v>
      </c>
      <c r="N4154">
        <v>1.9991000000000001</v>
      </c>
      <c r="O4154">
        <v>1.9672000000000001</v>
      </c>
      <c r="P4154">
        <v>0.14299999999999999</v>
      </c>
      <c r="Q4154">
        <v>0.12</v>
      </c>
      <c r="R4154">
        <v>5.1233000000000004</v>
      </c>
      <c r="S4154">
        <v>3.6999999999999998E-2</v>
      </c>
      <c r="T4154">
        <v>3.1E-2</v>
      </c>
      <c r="U4154">
        <v>2.9000000000000001E-2</v>
      </c>
      <c r="V4154">
        <v>2.9000000000000001E-2</v>
      </c>
      <c r="W4154" t="s">
        <v>148</v>
      </c>
      <c r="X4154" t="s">
        <v>192</v>
      </c>
      <c r="Y4154" t="s">
        <v>89</v>
      </c>
      <c r="Z4154" t="s">
        <v>207</v>
      </c>
    </row>
    <row r="4155" spans="1:26" x14ac:dyDescent="0.25">
      <c r="A4155" s="147">
        <v>1606</v>
      </c>
      <c r="B4155" s="25">
        <v>42924</v>
      </c>
      <c r="C4155" t="s">
        <v>282</v>
      </c>
      <c r="D4155">
        <v>65</v>
      </c>
      <c r="E4155">
        <v>61</v>
      </c>
      <c r="F4155" t="s">
        <v>193</v>
      </c>
      <c r="G4155">
        <v>916148</v>
      </c>
      <c r="H4155">
        <v>13160</v>
      </c>
      <c r="I4155">
        <v>22</v>
      </c>
      <c r="J4155">
        <v>86</v>
      </c>
      <c r="K4155">
        <v>86</v>
      </c>
      <c r="L4155">
        <v>20.5</v>
      </c>
      <c r="M4155">
        <v>0.93092105263157898</v>
      </c>
      <c r="N4155">
        <v>2.0910000000000002</v>
      </c>
      <c r="O4155">
        <v>2.0726</v>
      </c>
      <c r="P4155">
        <v>0.40300000000000002</v>
      </c>
      <c r="Q4155">
        <v>0.46</v>
      </c>
      <c r="R4155">
        <v>5.1233000000000004</v>
      </c>
      <c r="S4155">
        <v>9.9000000000000005E-2</v>
      </c>
      <c r="T4155">
        <v>0.114</v>
      </c>
      <c r="U4155">
        <v>9.9000000000000005E-2</v>
      </c>
      <c r="V4155">
        <v>9.9000000000000005E-2</v>
      </c>
      <c r="W4155" t="s">
        <v>148</v>
      </c>
      <c r="X4155" t="s">
        <v>192</v>
      </c>
      <c r="Y4155" t="s">
        <v>89</v>
      </c>
      <c r="Z4155" t="s">
        <v>198</v>
      </c>
    </row>
    <row r="4156" spans="1:26" x14ac:dyDescent="0.25">
      <c r="A4156" s="147">
        <v>1605</v>
      </c>
      <c r="B4156" s="25">
        <v>42923</v>
      </c>
      <c r="C4156" t="s">
        <v>281</v>
      </c>
      <c r="D4156">
        <v>65</v>
      </c>
      <c r="E4156">
        <v>50</v>
      </c>
      <c r="F4156" t="s">
        <v>193</v>
      </c>
      <c r="G4156">
        <v>916148</v>
      </c>
      <c r="H4156">
        <v>13160</v>
      </c>
      <c r="I4156">
        <v>22.2</v>
      </c>
      <c r="J4156">
        <v>91</v>
      </c>
      <c r="K4156">
        <v>91</v>
      </c>
      <c r="L4156">
        <v>20.399999999999999</v>
      </c>
      <c r="M4156">
        <v>0.93153390388413426</v>
      </c>
      <c r="N4156">
        <v>1.982</v>
      </c>
      <c r="O4156">
        <v>2.0190000000000001</v>
      </c>
      <c r="P4156">
        <v>0.32300000000000001</v>
      </c>
      <c r="Q4156">
        <v>0.33500000000000002</v>
      </c>
      <c r="R4156">
        <v>5.2106000000000003</v>
      </c>
      <c r="S4156">
        <v>8.5000000000000006E-2</v>
      </c>
      <c r="T4156">
        <v>8.5999999999999993E-2</v>
      </c>
      <c r="U4156">
        <v>0.08</v>
      </c>
      <c r="V4156">
        <v>0.08</v>
      </c>
      <c r="W4156" t="s">
        <v>148</v>
      </c>
      <c r="X4156" t="s">
        <v>192</v>
      </c>
      <c r="Y4156" t="s">
        <v>89</v>
      </c>
      <c r="Z4156" t="s">
        <v>198</v>
      </c>
    </row>
    <row r="4157" spans="1:26" x14ac:dyDescent="0.25">
      <c r="A4157" s="147">
        <v>1604</v>
      </c>
      <c r="B4157" s="25">
        <v>42923</v>
      </c>
      <c r="C4157" t="s">
        <v>225</v>
      </c>
      <c r="D4157">
        <v>65</v>
      </c>
      <c r="E4157">
        <v>50</v>
      </c>
      <c r="F4157" t="s">
        <v>187</v>
      </c>
      <c r="G4157">
        <v>916148</v>
      </c>
      <c r="H4157">
        <v>13160</v>
      </c>
      <c r="I4157">
        <v>35.6</v>
      </c>
      <c r="J4157">
        <v>77</v>
      </c>
      <c r="K4157">
        <v>77</v>
      </c>
      <c r="L4157">
        <v>34.299999999999997</v>
      </c>
      <c r="M4157">
        <v>0.85343787696019291</v>
      </c>
      <c r="N4157">
        <v>1.8919999999999999</v>
      </c>
      <c r="O4157">
        <v>1.9092</v>
      </c>
      <c r="P4157">
        <v>0.11899999999999999</v>
      </c>
      <c r="Q4157">
        <v>9.9000000000000005E-2</v>
      </c>
      <c r="R4157">
        <v>5.2106000000000003</v>
      </c>
      <c r="S4157">
        <v>3.3000000000000002E-2</v>
      </c>
      <c r="T4157">
        <v>2.7E-2</v>
      </c>
      <c r="U4157">
        <v>2.5999999999999999E-2</v>
      </c>
      <c r="V4157">
        <v>2.5999999999999999E-2</v>
      </c>
      <c r="W4157" t="s">
        <v>148</v>
      </c>
      <c r="X4157" t="s">
        <v>192</v>
      </c>
      <c r="Y4157" t="s">
        <v>89</v>
      </c>
      <c r="Z4157" t="s">
        <v>198</v>
      </c>
    </row>
    <row r="4158" spans="1:26" x14ac:dyDescent="0.25">
      <c r="A4158" s="147">
        <v>1603</v>
      </c>
      <c r="B4158" s="25">
        <v>42923</v>
      </c>
      <c r="C4158" t="s">
        <v>258</v>
      </c>
      <c r="D4158">
        <v>65</v>
      </c>
      <c r="E4158">
        <v>50</v>
      </c>
      <c r="F4158" t="s">
        <v>187</v>
      </c>
      <c r="G4158">
        <v>916148</v>
      </c>
      <c r="H4158">
        <v>13160</v>
      </c>
      <c r="I4158">
        <v>35.6</v>
      </c>
      <c r="J4158">
        <v>76</v>
      </c>
      <c r="K4158">
        <v>76</v>
      </c>
      <c r="L4158">
        <v>34.4</v>
      </c>
      <c r="M4158">
        <v>0.85292344786015672</v>
      </c>
      <c r="N4158">
        <v>1.982</v>
      </c>
      <c r="O4158">
        <v>1.8720000000000001</v>
      </c>
      <c r="P4158">
        <v>0.14699999999999999</v>
      </c>
      <c r="Q4158">
        <v>0.13800000000000001</v>
      </c>
      <c r="R4158">
        <v>5.2106000000000003</v>
      </c>
      <c r="S4158">
        <v>3.9E-2</v>
      </c>
      <c r="T4158">
        <v>3.7999999999999999E-2</v>
      </c>
      <c r="U4158">
        <v>3.3000000000000002E-2</v>
      </c>
      <c r="V4158">
        <v>3.3000000000000002E-2</v>
      </c>
      <c r="W4158" t="s">
        <v>148</v>
      </c>
      <c r="X4158" t="s">
        <v>192</v>
      </c>
      <c r="Y4158" t="s">
        <v>89</v>
      </c>
      <c r="Z4158" t="s">
        <v>198</v>
      </c>
    </row>
    <row r="4159" spans="1:26" x14ac:dyDescent="0.25">
      <c r="A4159" s="147">
        <v>1602</v>
      </c>
      <c r="B4159" s="25">
        <v>42923</v>
      </c>
      <c r="C4159" t="s">
        <v>280</v>
      </c>
      <c r="D4159">
        <v>65</v>
      </c>
      <c r="E4159">
        <v>50</v>
      </c>
      <c r="F4159" t="s">
        <v>193</v>
      </c>
      <c r="G4159">
        <v>916148</v>
      </c>
      <c r="H4159">
        <v>13160</v>
      </c>
      <c r="I4159">
        <v>22</v>
      </c>
      <c r="J4159">
        <v>88</v>
      </c>
      <c r="K4159">
        <v>88</v>
      </c>
      <c r="L4159">
        <v>20.399999999999999</v>
      </c>
      <c r="M4159">
        <v>0.93153390388413426</v>
      </c>
      <c r="N4159">
        <v>1.827</v>
      </c>
      <c r="O4159">
        <v>2.1219999999999999</v>
      </c>
      <c r="P4159">
        <v>0.222</v>
      </c>
      <c r="Q4159">
        <v>0.23</v>
      </c>
      <c r="R4159">
        <v>5.2106000000000003</v>
      </c>
      <c r="S4159">
        <v>6.3E-2</v>
      </c>
      <c r="T4159">
        <v>5.6000000000000001E-2</v>
      </c>
      <c r="U4159">
        <v>5.5E-2</v>
      </c>
      <c r="V4159">
        <v>5.5E-2</v>
      </c>
      <c r="W4159" t="s">
        <v>148</v>
      </c>
      <c r="X4159" t="s">
        <v>192</v>
      </c>
      <c r="Y4159" t="s">
        <v>89</v>
      </c>
      <c r="Z4159" t="s">
        <v>198</v>
      </c>
    </row>
    <row r="4160" spans="1:26" x14ac:dyDescent="0.25">
      <c r="A4160" s="147">
        <v>1601</v>
      </c>
      <c r="B4160" s="25">
        <v>42923</v>
      </c>
      <c r="C4160" t="s">
        <v>279</v>
      </c>
      <c r="D4160">
        <v>65</v>
      </c>
      <c r="E4160">
        <v>55</v>
      </c>
      <c r="F4160" t="s">
        <v>187</v>
      </c>
      <c r="G4160">
        <v>916148</v>
      </c>
      <c r="H4160">
        <v>13160</v>
      </c>
      <c r="I4160">
        <v>35.6</v>
      </c>
      <c r="J4160">
        <v>77</v>
      </c>
      <c r="K4160">
        <v>77</v>
      </c>
      <c r="L4160">
        <v>34.299999999999997</v>
      </c>
      <c r="M4160">
        <v>0.85343787696019291</v>
      </c>
      <c r="N4160">
        <v>1.9279999999999999</v>
      </c>
      <c r="O4160">
        <v>1.9259999999999999</v>
      </c>
      <c r="P4160">
        <v>0.26300000000000001</v>
      </c>
      <c r="Q4160">
        <v>0.25600000000000001</v>
      </c>
      <c r="R4160">
        <v>5.2106000000000003</v>
      </c>
      <c r="S4160">
        <v>7.0999999999999994E-2</v>
      </c>
      <c r="T4160">
        <v>6.9000000000000006E-2</v>
      </c>
      <c r="U4160">
        <v>0.06</v>
      </c>
      <c r="V4160">
        <v>0.06</v>
      </c>
      <c r="W4160" t="s">
        <v>148</v>
      </c>
      <c r="X4160" t="s">
        <v>192</v>
      </c>
      <c r="Y4160" t="s">
        <v>89</v>
      </c>
      <c r="Z4160" t="s">
        <v>198</v>
      </c>
    </row>
    <row r="4161" spans="1:26" x14ac:dyDescent="0.25">
      <c r="A4161" s="147">
        <v>1600</v>
      </c>
      <c r="B4161" s="25">
        <v>42923</v>
      </c>
      <c r="C4161" t="s">
        <v>278</v>
      </c>
      <c r="D4161">
        <v>65</v>
      </c>
      <c r="E4161">
        <v>50</v>
      </c>
      <c r="F4161" t="s">
        <v>187</v>
      </c>
      <c r="G4161">
        <v>916148</v>
      </c>
      <c r="H4161">
        <v>13160</v>
      </c>
      <c r="I4161">
        <v>35.5</v>
      </c>
      <c r="J4161">
        <v>77</v>
      </c>
      <c r="K4161">
        <v>77</v>
      </c>
      <c r="L4161">
        <v>34.200000000000003</v>
      </c>
      <c r="M4161">
        <v>0.85395292697646352</v>
      </c>
      <c r="N4161">
        <v>1.782</v>
      </c>
      <c r="O4161">
        <v>1.982</v>
      </c>
      <c r="P4161">
        <v>0.14099999999999999</v>
      </c>
      <c r="Q4161">
        <v>0.153</v>
      </c>
      <c r="R4161">
        <v>5.2106000000000003</v>
      </c>
      <c r="S4161">
        <v>4.1000000000000002E-2</v>
      </c>
      <c r="T4161">
        <v>0.04</v>
      </c>
      <c r="U4161">
        <v>3.5000000000000003E-2</v>
      </c>
      <c r="V4161">
        <v>3.5000000000000003E-2</v>
      </c>
      <c r="W4161" t="s">
        <v>148</v>
      </c>
      <c r="X4161" t="s">
        <v>192</v>
      </c>
      <c r="Y4161" t="s">
        <v>89</v>
      </c>
      <c r="Z4161" t="s">
        <v>198</v>
      </c>
    </row>
    <row r="4162" spans="1:26" x14ac:dyDescent="0.25">
      <c r="A4162" s="147">
        <v>1599</v>
      </c>
      <c r="B4162" s="25">
        <v>42923</v>
      </c>
      <c r="C4162" t="s">
        <v>277</v>
      </c>
      <c r="D4162">
        <v>65</v>
      </c>
      <c r="E4162">
        <v>50</v>
      </c>
      <c r="F4162" t="s">
        <v>193</v>
      </c>
      <c r="G4162">
        <v>916148</v>
      </c>
      <c r="H4162">
        <v>13160</v>
      </c>
      <c r="I4162">
        <v>22.2</v>
      </c>
      <c r="J4162">
        <v>86</v>
      </c>
      <c r="K4162">
        <v>86</v>
      </c>
      <c r="L4162">
        <v>20.7</v>
      </c>
      <c r="M4162">
        <v>0.92969776609724053</v>
      </c>
      <c r="N4162">
        <v>2.0066999999999999</v>
      </c>
      <c r="O4162">
        <v>1.8779999999999999</v>
      </c>
      <c r="P4162">
        <v>0.24199999999999999</v>
      </c>
      <c r="Q4162">
        <v>0.32</v>
      </c>
      <c r="R4162">
        <v>5.2755999999999998</v>
      </c>
      <c r="S4162">
        <v>6.4000000000000001E-2</v>
      </c>
      <c r="T4162">
        <v>0.09</v>
      </c>
      <c r="U4162">
        <v>7.1999999999999995E-2</v>
      </c>
      <c r="V4162">
        <v>7.1999999999999995E-2</v>
      </c>
      <c r="W4162" t="s">
        <v>148</v>
      </c>
      <c r="X4162" t="s">
        <v>192</v>
      </c>
      <c r="Y4162" t="s">
        <v>89</v>
      </c>
      <c r="Z4162" t="s">
        <v>198</v>
      </c>
    </row>
    <row r="4163" spans="1:26" x14ac:dyDescent="0.25">
      <c r="A4163" s="147">
        <v>1598</v>
      </c>
      <c r="B4163" s="25">
        <v>42923</v>
      </c>
      <c r="C4163" t="s">
        <v>276</v>
      </c>
      <c r="D4163">
        <v>65</v>
      </c>
      <c r="E4163">
        <v>50</v>
      </c>
      <c r="F4163" t="s">
        <v>193</v>
      </c>
      <c r="G4163">
        <v>916148</v>
      </c>
      <c r="H4163">
        <v>13160</v>
      </c>
      <c r="I4163">
        <v>22.3</v>
      </c>
      <c r="J4163">
        <v>87</v>
      </c>
      <c r="K4163">
        <v>87</v>
      </c>
      <c r="L4163">
        <v>20.7</v>
      </c>
      <c r="M4163">
        <v>0.92969776609724053</v>
      </c>
      <c r="N4163">
        <v>2.0011999999999999</v>
      </c>
      <c r="O4163">
        <v>1.8982000000000001</v>
      </c>
      <c r="P4163">
        <v>0.34300000000000003</v>
      </c>
      <c r="Q4163">
        <v>0.32200000000000001</v>
      </c>
      <c r="R4163">
        <v>5.2755999999999998</v>
      </c>
      <c r="S4163">
        <v>0.09</v>
      </c>
      <c r="T4163">
        <v>8.8999999999999996E-2</v>
      </c>
      <c r="U4163">
        <v>8.3000000000000004E-2</v>
      </c>
      <c r="V4163">
        <v>8.3000000000000004E-2</v>
      </c>
      <c r="W4163" t="s">
        <v>148</v>
      </c>
      <c r="X4163" t="s">
        <v>192</v>
      </c>
      <c r="Y4163" t="s">
        <v>89</v>
      </c>
      <c r="Z4163" t="s">
        <v>198</v>
      </c>
    </row>
    <row r="4164" spans="1:26" x14ac:dyDescent="0.25">
      <c r="A4164" s="147">
        <v>1594</v>
      </c>
      <c r="B4164" s="25">
        <v>42922</v>
      </c>
      <c r="C4164" t="s">
        <v>233</v>
      </c>
      <c r="D4164">
        <v>72</v>
      </c>
      <c r="E4164">
        <v>52</v>
      </c>
      <c r="F4164" t="s">
        <v>193</v>
      </c>
      <c r="G4164">
        <v>916148</v>
      </c>
      <c r="H4164">
        <v>13160</v>
      </c>
      <c r="I4164">
        <v>23</v>
      </c>
      <c r="J4164">
        <v>88.5</v>
      </c>
      <c r="K4164">
        <v>88.5</v>
      </c>
      <c r="L4164">
        <v>20.9</v>
      </c>
      <c r="M4164">
        <v>0.92847769028871385</v>
      </c>
      <c r="N4164">
        <v>5.0320999999999998</v>
      </c>
      <c r="O4164">
        <v>5.1571999999999996</v>
      </c>
      <c r="P4164">
        <v>0.81</v>
      </c>
      <c r="Q4164">
        <v>0.82499999999999996</v>
      </c>
      <c r="R4164">
        <v>5.2755999999999998</v>
      </c>
      <c r="S4164">
        <v>8.5000000000000006E-2</v>
      </c>
      <c r="T4164">
        <v>8.4000000000000005E-2</v>
      </c>
      <c r="U4164">
        <v>7.8E-2</v>
      </c>
      <c r="V4164">
        <v>7.8E-2</v>
      </c>
      <c r="W4164" t="s">
        <v>148</v>
      </c>
      <c r="X4164" t="s">
        <v>191</v>
      </c>
      <c r="Y4164" t="s">
        <v>89</v>
      </c>
      <c r="Z4164" t="s">
        <v>207</v>
      </c>
    </row>
    <row r="4165" spans="1:26" x14ac:dyDescent="0.25">
      <c r="A4165" s="147">
        <v>1593</v>
      </c>
      <c r="B4165" s="25">
        <v>42922</v>
      </c>
      <c r="C4165" t="s">
        <v>229</v>
      </c>
      <c r="D4165">
        <v>72</v>
      </c>
      <c r="E4165">
        <v>52</v>
      </c>
      <c r="F4165" t="s">
        <v>193</v>
      </c>
      <c r="G4165">
        <v>916148</v>
      </c>
      <c r="H4165">
        <v>13160</v>
      </c>
      <c r="I4165">
        <v>22.1</v>
      </c>
      <c r="J4165">
        <v>88</v>
      </c>
      <c r="K4165">
        <v>88</v>
      </c>
      <c r="L4165">
        <v>20.100000000000001</v>
      </c>
      <c r="M4165">
        <v>0.9333773087071241</v>
      </c>
      <c r="N4165">
        <v>5.1124000000000001</v>
      </c>
      <c r="O4165">
        <v>5.0231000000000003</v>
      </c>
      <c r="P4165">
        <v>0.84</v>
      </c>
      <c r="Q4165">
        <v>0.78900000000000003</v>
      </c>
      <c r="R4165">
        <v>5.2755999999999998</v>
      </c>
      <c r="S4165">
        <v>8.6999999999999994E-2</v>
      </c>
      <c r="T4165">
        <v>8.3000000000000004E-2</v>
      </c>
      <c r="U4165">
        <v>7.9000000000000001E-2</v>
      </c>
      <c r="V4165">
        <v>7.9000000000000001E-2</v>
      </c>
      <c r="W4165" t="s">
        <v>148</v>
      </c>
      <c r="X4165" t="s">
        <v>191</v>
      </c>
      <c r="Y4165" t="s">
        <v>89</v>
      </c>
      <c r="Z4165" t="s">
        <v>207</v>
      </c>
    </row>
    <row r="4166" spans="1:26" x14ac:dyDescent="0.25">
      <c r="A4166" s="147">
        <v>1592</v>
      </c>
      <c r="B4166" s="25">
        <v>42922</v>
      </c>
      <c r="C4166" t="s">
        <v>273</v>
      </c>
      <c r="D4166">
        <v>72</v>
      </c>
      <c r="E4166">
        <v>52</v>
      </c>
      <c r="F4166" t="s">
        <v>187</v>
      </c>
      <c r="G4166">
        <v>916148</v>
      </c>
      <c r="H4166">
        <v>13160</v>
      </c>
      <c r="I4166">
        <v>35.799999999999997</v>
      </c>
      <c r="J4166">
        <v>79</v>
      </c>
      <c r="K4166">
        <v>79</v>
      </c>
      <c r="L4166">
        <v>34.1</v>
      </c>
      <c r="M4166">
        <v>0.85446859903381644</v>
      </c>
      <c r="N4166">
        <v>5.1203000000000003</v>
      </c>
      <c r="O4166">
        <v>5.0326000000000004</v>
      </c>
      <c r="P4166">
        <v>0.36</v>
      </c>
      <c r="Q4166">
        <v>0.34300000000000003</v>
      </c>
      <c r="R4166">
        <v>5.2755999999999998</v>
      </c>
      <c r="S4166">
        <v>3.6999999999999998E-2</v>
      </c>
      <c r="T4166">
        <v>3.5999999999999997E-2</v>
      </c>
      <c r="U4166">
        <v>3.1E-2</v>
      </c>
      <c r="V4166">
        <v>3.1E-2</v>
      </c>
      <c r="W4166" t="s">
        <v>148</v>
      </c>
      <c r="X4166" t="s">
        <v>191</v>
      </c>
      <c r="Y4166" t="s">
        <v>89</v>
      </c>
      <c r="Z4166" t="s">
        <v>207</v>
      </c>
    </row>
    <row r="4167" spans="1:26" x14ac:dyDescent="0.25">
      <c r="A4167" s="147">
        <v>1591</v>
      </c>
      <c r="B4167" s="25">
        <v>42922</v>
      </c>
      <c r="C4167" t="s">
        <v>231</v>
      </c>
      <c r="D4167">
        <v>72</v>
      </c>
      <c r="E4167">
        <v>52</v>
      </c>
      <c r="F4167" t="s">
        <v>193</v>
      </c>
      <c r="G4167">
        <v>916148</v>
      </c>
      <c r="H4167">
        <v>13160</v>
      </c>
      <c r="I4167">
        <v>22.7</v>
      </c>
      <c r="J4167">
        <v>88</v>
      </c>
      <c r="K4167">
        <v>88</v>
      </c>
      <c r="L4167">
        <v>21</v>
      </c>
      <c r="M4167">
        <v>0.9278688524590164</v>
      </c>
      <c r="N4167">
        <v>5.2108999999999996</v>
      </c>
      <c r="O4167">
        <v>5.0067000000000004</v>
      </c>
      <c r="P4167">
        <v>0.8</v>
      </c>
      <c r="Q4167">
        <v>0.74</v>
      </c>
      <c r="R4167">
        <v>5.2755999999999998</v>
      </c>
      <c r="S4167">
        <v>8.1000000000000003E-2</v>
      </c>
      <c r="T4167">
        <v>7.8E-2</v>
      </c>
      <c r="U4167">
        <v>7.3999999999999996E-2</v>
      </c>
      <c r="V4167">
        <v>7.3999999999999996E-2</v>
      </c>
      <c r="W4167" t="s">
        <v>148</v>
      </c>
      <c r="X4167" t="s">
        <v>191</v>
      </c>
      <c r="Y4167" t="s">
        <v>89</v>
      </c>
      <c r="Z4167" t="s">
        <v>198</v>
      </c>
    </row>
    <row r="4168" spans="1:26" x14ac:dyDescent="0.25">
      <c r="A4168" s="147">
        <v>1590</v>
      </c>
      <c r="B4168" s="25">
        <v>42922</v>
      </c>
      <c r="C4168" t="s">
        <v>235</v>
      </c>
      <c r="D4168">
        <v>72</v>
      </c>
      <c r="E4168">
        <v>52</v>
      </c>
      <c r="F4168" t="s">
        <v>187</v>
      </c>
      <c r="G4168">
        <v>916148</v>
      </c>
      <c r="H4168">
        <v>13160</v>
      </c>
      <c r="I4168">
        <v>35.9</v>
      </c>
      <c r="J4168">
        <v>79.5</v>
      </c>
      <c r="K4168">
        <v>79.5</v>
      </c>
      <c r="L4168">
        <v>34.1</v>
      </c>
      <c r="M4168">
        <v>0.85446859903381644</v>
      </c>
      <c r="N4168">
        <v>5.1120000000000001</v>
      </c>
      <c r="O4168">
        <v>4.9086999999999996</v>
      </c>
      <c r="P4168">
        <v>0.38</v>
      </c>
      <c r="Q4168">
        <v>0.35</v>
      </c>
      <c r="R4168">
        <v>5.2755999999999998</v>
      </c>
      <c r="S4168">
        <v>3.9E-2</v>
      </c>
      <c r="T4168">
        <v>3.7999999999999999E-2</v>
      </c>
      <c r="U4168">
        <v>3.3000000000000002E-2</v>
      </c>
      <c r="V4168">
        <v>3.3000000000000002E-2</v>
      </c>
      <c r="W4168" t="s">
        <v>148</v>
      </c>
      <c r="X4168" t="s">
        <v>191</v>
      </c>
      <c r="Y4168" t="s">
        <v>89</v>
      </c>
      <c r="Z4168" t="s">
        <v>207</v>
      </c>
    </row>
    <row r="4169" spans="1:26" x14ac:dyDescent="0.25">
      <c r="A4169" s="147">
        <v>1589</v>
      </c>
      <c r="B4169" s="25">
        <v>42921</v>
      </c>
      <c r="C4169" t="s">
        <v>269</v>
      </c>
      <c r="D4169">
        <v>71</v>
      </c>
      <c r="E4169">
        <v>55</v>
      </c>
      <c r="F4169" t="s">
        <v>193</v>
      </c>
      <c r="G4169">
        <v>916148</v>
      </c>
      <c r="H4169">
        <v>13160</v>
      </c>
      <c r="I4169">
        <v>21.7</v>
      </c>
      <c r="J4169">
        <v>89.5</v>
      </c>
      <c r="K4169">
        <v>89.5</v>
      </c>
      <c r="L4169">
        <v>20</v>
      </c>
      <c r="M4169">
        <v>0.93399339933993397</v>
      </c>
      <c r="N4169">
        <v>5.0987</v>
      </c>
      <c r="O4169">
        <v>5.1235999999999997</v>
      </c>
      <c r="P4169">
        <v>0.94499999999999995</v>
      </c>
      <c r="Q4169">
        <v>0.97</v>
      </c>
      <c r="R4169">
        <v>5.1874000000000002</v>
      </c>
      <c r="S4169">
        <v>9.6000000000000002E-2</v>
      </c>
      <c r="T4169">
        <v>9.8000000000000004E-2</v>
      </c>
      <c r="U4169">
        <v>9.0999999999999998E-2</v>
      </c>
      <c r="V4169">
        <v>9.0999999999999998E-2</v>
      </c>
      <c r="W4169" t="s">
        <v>148</v>
      </c>
      <c r="X4169" t="s">
        <v>191</v>
      </c>
      <c r="Y4169" t="s">
        <v>89</v>
      </c>
      <c r="Z4169" t="s">
        <v>198</v>
      </c>
    </row>
    <row r="4170" spans="1:26" x14ac:dyDescent="0.25">
      <c r="A4170" s="147">
        <v>1588</v>
      </c>
      <c r="B4170" s="25">
        <v>42921</v>
      </c>
      <c r="C4170" t="s">
        <v>272</v>
      </c>
      <c r="D4170">
        <v>71</v>
      </c>
      <c r="E4170">
        <v>55</v>
      </c>
      <c r="F4170" t="s">
        <v>193</v>
      </c>
      <c r="G4170">
        <v>916148</v>
      </c>
      <c r="H4170">
        <v>13160</v>
      </c>
      <c r="I4170">
        <v>22</v>
      </c>
      <c r="J4170">
        <v>89</v>
      </c>
      <c r="K4170">
        <v>89</v>
      </c>
      <c r="L4170">
        <v>20.3</v>
      </c>
      <c r="M4170">
        <v>0.9321475625823451</v>
      </c>
      <c r="N4170">
        <v>4.9904000000000002</v>
      </c>
      <c r="O4170">
        <v>5.0327000000000002</v>
      </c>
      <c r="P4170">
        <v>0.81</v>
      </c>
      <c r="Q4170">
        <v>0.89</v>
      </c>
      <c r="R4170">
        <v>5.1874000000000002</v>
      </c>
      <c r="S4170">
        <v>8.4000000000000005E-2</v>
      </c>
      <c r="T4170">
        <v>9.1999999999999998E-2</v>
      </c>
      <c r="U4170">
        <v>8.2000000000000003E-2</v>
      </c>
      <c r="V4170">
        <v>8.2000000000000003E-2</v>
      </c>
      <c r="W4170" t="s">
        <v>148</v>
      </c>
      <c r="X4170" t="s">
        <v>191</v>
      </c>
      <c r="Y4170" t="s">
        <v>89</v>
      </c>
      <c r="Z4170" t="s">
        <v>198</v>
      </c>
    </row>
    <row r="4171" spans="1:26" x14ac:dyDescent="0.25">
      <c r="A4171" s="147">
        <v>1587</v>
      </c>
      <c r="B4171" s="25">
        <v>42921</v>
      </c>
      <c r="C4171" t="s">
        <v>271</v>
      </c>
      <c r="D4171">
        <v>71</v>
      </c>
      <c r="E4171">
        <v>55</v>
      </c>
      <c r="F4171" t="s">
        <v>193</v>
      </c>
      <c r="G4171">
        <v>916148</v>
      </c>
      <c r="H4171">
        <v>13160</v>
      </c>
      <c r="I4171">
        <v>22</v>
      </c>
      <c r="J4171">
        <v>87</v>
      </c>
      <c r="K4171">
        <v>87</v>
      </c>
      <c r="L4171">
        <v>20.399999999999999</v>
      </c>
      <c r="M4171">
        <v>0.93153390388413426</v>
      </c>
      <c r="N4171">
        <v>5.0244</v>
      </c>
      <c r="O4171">
        <v>5.2358000000000002</v>
      </c>
      <c r="P4171">
        <v>0.8</v>
      </c>
      <c r="Q4171">
        <v>0.82</v>
      </c>
      <c r="R4171">
        <v>5.1874000000000002</v>
      </c>
      <c r="S4171">
        <v>8.3000000000000004E-2</v>
      </c>
      <c r="T4171">
        <v>8.1000000000000003E-2</v>
      </c>
      <c r="U4171">
        <v>7.5999999999999998E-2</v>
      </c>
      <c r="V4171">
        <v>7.5999999999999998E-2</v>
      </c>
      <c r="W4171" t="s">
        <v>148</v>
      </c>
      <c r="X4171" t="s">
        <v>191</v>
      </c>
      <c r="Y4171" t="s">
        <v>89</v>
      </c>
      <c r="Z4171" t="s">
        <v>198</v>
      </c>
    </row>
    <row r="4172" spans="1:26" x14ac:dyDescent="0.25">
      <c r="A4172" s="147">
        <v>1586</v>
      </c>
      <c r="B4172" s="25">
        <v>42921</v>
      </c>
      <c r="C4172" t="s">
        <v>270</v>
      </c>
      <c r="D4172">
        <v>71</v>
      </c>
      <c r="E4172">
        <v>55</v>
      </c>
      <c r="F4172" t="s">
        <v>193</v>
      </c>
      <c r="G4172">
        <v>916148</v>
      </c>
      <c r="H4172">
        <v>13160</v>
      </c>
      <c r="I4172">
        <v>21.9</v>
      </c>
      <c r="J4172">
        <v>87</v>
      </c>
      <c r="K4172">
        <v>87</v>
      </c>
      <c r="L4172">
        <v>20.3</v>
      </c>
      <c r="M4172">
        <v>0.9321475625823451</v>
      </c>
      <c r="N4172">
        <v>5.2130000000000001</v>
      </c>
      <c r="O4172">
        <v>5.0364000000000004</v>
      </c>
      <c r="P4172">
        <v>0.9</v>
      </c>
      <c r="Q4172">
        <v>0.87</v>
      </c>
      <c r="R4172">
        <v>5.1874000000000002</v>
      </c>
      <c r="S4172">
        <v>0.09</v>
      </c>
      <c r="T4172">
        <v>0.09</v>
      </c>
      <c r="U4172">
        <v>8.4000000000000005E-2</v>
      </c>
      <c r="V4172">
        <v>8.4000000000000005E-2</v>
      </c>
      <c r="W4172" t="s">
        <v>148</v>
      </c>
      <c r="X4172" t="s">
        <v>191</v>
      </c>
      <c r="Y4172" t="s">
        <v>89</v>
      </c>
      <c r="Z4172" t="s">
        <v>198</v>
      </c>
    </row>
    <row r="4173" spans="1:26" x14ac:dyDescent="0.25">
      <c r="A4173" s="147">
        <v>1585</v>
      </c>
      <c r="B4173" s="25">
        <v>42921</v>
      </c>
      <c r="C4173" t="s">
        <v>269</v>
      </c>
      <c r="D4173">
        <v>71</v>
      </c>
      <c r="E4173">
        <v>55</v>
      </c>
      <c r="F4173" t="s">
        <v>187</v>
      </c>
      <c r="G4173">
        <v>916148</v>
      </c>
      <c r="H4173">
        <v>13160</v>
      </c>
      <c r="I4173">
        <v>35.9</v>
      </c>
      <c r="J4173">
        <v>82</v>
      </c>
      <c r="K4173">
        <v>82</v>
      </c>
      <c r="L4173">
        <v>33.9</v>
      </c>
      <c r="M4173">
        <v>0.8555018137847642</v>
      </c>
      <c r="N4173">
        <v>5.2176</v>
      </c>
      <c r="O4173">
        <v>5.0946999999999996</v>
      </c>
      <c r="P4173">
        <v>0.39</v>
      </c>
      <c r="Q4173">
        <v>0.38</v>
      </c>
      <c r="R4173">
        <v>5.1874000000000002</v>
      </c>
      <c r="S4173">
        <v>3.9E-2</v>
      </c>
      <c r="T4173">
        <v>3.9E-2</v>
      </c>
      <c r="U4173">
        <v>3.3000000000000002E-2</v>
      </c>
      <c r="V4173">
        <v>3.3000000000000002E-2</v>
      </c>
      <c r="W4173" t="s">
        <v>148</v>
      </c>
      <c r="X4173" t="s">
        <v>191</v>
      </c>
      <c r="Y4173" t="s">
        <v>89</v>
      </c>
      <c r="Z4173" t="s">
        <v>207</v>
      </c>
    </row>
    <row r="4174" spans="1:26" x14ac:dyDescent="0.25">
      <c r="A4174" s="147">
        <v>1584</v>
      </c>
      <c r="B4174" s="25">
        <v>42921</v>
      </c>
      <c r="C4174" t="s">
        <v>210</v>
      </c>
      <c r="D4174">
        <v>71</v>
      </c>
      <c r="E4174">
        <v>55</v>
      </c>
      <c r="F4174" t="s">
        <v>187</v>
      </c>
      <c r="G4174">
        <v>916148</v>
      </c>
      <c r="H4174">
        <v>13160</v>
      </c>
      <c r="I4174">
        <v>35.700000000000003</v>
      </c>
      <c r="J4174">
        <v>79.5</v>
      </c>
      <c r="K4174">
        <v>79.5</v>
      </c>
      <c r="L4174">
        <v>33.9</v>
      </c>
      <c r="M4174">
        <v>0.8555018137847642</v>
      </c>
      <c r="N4174">
        <v>5.1323999999999996</v>
      </c>
      <c r="O4174">
        <v>5.2351000000000001</v>
      </c>
      <c r="P4174">
        <v>0.48</v>
      </c>
      <c r="Q4174">
        <v>0.49</v>
      </c>
      <c r="R4174">
        <v>5.1874000000000002</v>
      </c>
      <c r="S4174">
        <v>4.9000000000000002E-2</v>
      </c>
      <c r="T4174">
        <v>4.9000000000000002E-2</v>
      </c>
      <c r="U4174">
        <v>4.2000000000000003E-2</v>
      </c>
      <c r="V4174">
        <v>4.2000000000000003E-2</v>
      </c>
      <c r="W4174" t="s">
        <v>148</v>
      </c>
      <c r="X4174" t="s">
        <v>191</v>
      </c>
      <c r="Y4174" t="s">
        <v>89</v>
      </c>
      <c r="Z4174" t="s">
        <v>207</v>
      </c>
    </row>
    <row r="4175" spans="1:26" x14ac:dyDescent="0.25">
      <c r="A4175" s="147">
        <v>1583</v>
      </c>
      <c r="B4175" s="25">
        <v>42921</v>
      </c>
      <c r="C4175" t="s">
        <v>268</v>
      </c>
      <c r="D4175">
        <v>71</v>
      </c>
      <c r="E4175">
        <v>55</v>
      </c>
      <c r="F4175" t="s">
        <v>187</v>
      </c>
      <c r="G4175">
        <v>916148</v>
      </c>
      <c r="H4175">
        <v>13160</v>
      </c>
      <c r="I4175">
        <v>35.6</v>
      </c>
      <c r="J4175">
        <v>79</v>
      </c>
      <c r="K4175">
        <v>79</v>
      </c>
      <c r="L4175">
        <v>33.9</v>
      </c>
      <c r="M4175">
        <v>0.8555018137847642</v>
      </c>
      <c r="N4175">
        <v>5.0125999999999999</v>
      </c>
      <c r="O4175">
        <v>5.1173000000000002</v>
      </c>
      <c r="P4175">
        <v>0.32</v>
      </c>
      <c r="Q4175">
        <v>0.32600000000000001</v>
      </c>
      <c r="R4175">
        <v>5.1874000000000002</v>
      </c>
      <c r="S4175">
        <v>3.3000000000000002E-2</v>
      </c>
      <c r="T4175">
        <v>3.3000000000000002E-2</v>
      </c>
      <c r="U4175">
        <v>2.8000000000000001E-2</v>
      </c>
      <c r="V4175">
        <v>2.8000000000000001E-2</v>
      </c>
      <c r="W4175" t="s">
        <v>148</v>
      </c>
      <c r="X4175" t="s">
        <v>191</v>
      </c>
      <c r="Y4175" t="s">
        <v>89</v>
      </c>
      <c r="Z4175" t="s">
        <v>207</v>
      </c>
    </row>
    <row r="4176" spans="1:26" x14ac:dyDescent="0.25">
      <c r="A4176" s="147">
        <v>1582</v>
      </c>
      <c r="B4176" s="25">
        <v>42921</v>
      </c>
      <c r="C4176" t="s">
        <v>267</v>
      </c>
      <c r="D4176">
        <v>71</v>
      </c>
      <c r="E4176">
        <v>55</v>
      </c>
      <c r="F4176" t="s">
        <v>187</v>
      </c>
      <c r="G4176">
        <v>916148</v>
      </c>
      <c r="H4176">
        <v>13160</v>
      </c>
      <c r="I4176">
        <v>35.9</v>
      </c>
      <c r="J4176">
        <v>79.5</v>
      </c>
      <c r="K4176">
        <v>79.5</v>
      </c>
      <c r="L4176">
        <v>34.1</v>
      </c>
      <c r="M4176">
        <v>0.85446859903381644</v>
      </c>
      <c r="N4176">
        <v>5.0209999999999999</v>
      </c>
      <c r="O4176">
        <v>5.1102999999999996</v>
      </c>
      <c r="P4176">
        <v>0.36</v>
      </c>
      <c r="Q4176">
        <v>0.37</v>
      </c>
      <c r="R4176">
        <v>5.1874000000000002</v>
      </c>
      <c r="S4176">
        <v>3.6999999999999998E-2</v>
      </c>
      <c r="T4176">
        <v>3.7999999999999999E-2</v>
      </c>
      <c r="U4176">
        <v>3.2000000000000001E-2</v>
      </c>
      <c r="V4176">
        <v>3.2000000000000001E-2</v>
      </c>
      <c r="W4176" t="s">
        <v>148</v>
      </c>
      <c r="X4176" t="s">
        <v>191</v>
      </c>
      <c r="Y4176" t="s">
        <v>89</v>
      </c>
      <c r="Z4176" t="s">
        <v>207</v>
      </c>
    </row>
    <row r="4177" spans="1:26" x14ac:dyDescent="0.25">
      <c r="A4177" s="147">
        <v>1581</v>
      </c>
      <c r="B4177" s="25">
        <v>42921</v>
      </c>
      <c r="C4177" t="s">
        <v>266</v>
      </c>
      <c r="D4177">
        <v>71</v>
      </c>
      <c r="E4177">
        <v>55</v>
      </c>
      <c r="F4177" t="s">
        <v>187</v>
      </c>
      <c r="G4177">
        <v>916148</v>
      </c>
      <c r="H4177">
        <v>13160</v>
      </c>
      <c r="I4177">
        <v>35.5</v>
      </c>
      <c r="J4177">
        <v>79</v>
      </c>
      <c r="K4177">
        <v>79</v>
      </c>
      <c r="L4177">
        <v>33.799999999999997</v>
      </c>
      <c r="M4177">
        <v>0.85601935874168178</v>
      </c>
      <c r="N4177">
        <v>5.0233999999999996</v>
      </c>
      <c r="O4177">
        <v>4.9082999999999997</v>
      </c>
      <c r="P4177">
        <v>0.43</v>
      </c>
      <c r="Q4177">
        <v>0.4</v>
      </c>
      <c r="R4177">
        <v>5.1874000000000002</v>
      </c>
      <c r="S4177">
        <v>4.3999999999999997E-2</v>
      </c>
      <c r="T4177">
        <v>4.2000000000000003E-2</v>
      </c>
      <c r="U4177">
        <v>3.6999999999999998E-2</v>
      </c>
      <c r="V4177">
        <v>3.6999999999999998E-2</v>
      </c>
      <c r="W4177" t="s">
        <v>148</v>
      </c>
      <c r="X4177" t="s">
        <v>191</v>
      </c>
      <c r="Y4177" t="s">
        <v>89</v>
      </c>
      <c r="Z4177" t="s">
        <v>207</v>
      </c>
    </row>
    <row r="4178" spans="1:26" x14ac:dyDescent="0.25">
      <c r="A4178" s="147">
        <v>1579</v>
      </c>
      <c r="B4178" s="25">
        <v>42920</v>
      </c>
      <c r="C4178" t="s">
        <v>230</v>
      </c>
      <c r="D4178">
        <v>70</v>
      </c>
      <c r="E4178">
        <v>51</v>
      </c>
      <c r="F4178" t="s">
        <v>187</v>
      </c>
      <c r="G4178">
        <v>916148</v>
      </c>
      <c r="H4178">
        <v>13160</v>
      </c>
      <c r="I4178">
        <v>35.9</v>
      </c>
      <c r="J4178">
        <v>79</v>
      </c>
      <c r="K4178">
        <v>79</v>
      </c>
      <c r="L4178">
        <v>34.200000000000003</v>
      </c>
      <c r="M4178">
        <v>0.85395292697646352</v>
      </c>
      <c r="N4178">
        <v>5.0026000000000002</v>
      </c>
      <c r="O4178">
        <v>5.1456</v>
      </c>
      <c r="P4178">
        <v>0.49199999999999999</v>
      </c>
      <c r="Q4178">
        <v>0.48</v>
      </c>
      <c r="R4178">
        <v>5.2728000000000002</v>
      </c>
      <c r="S4178">
        <v>5.1999999999999998E-2</v>
      </c>
      <c r="T4178">
        <v>4.9000000000000002E-2</v>
      </c>
      <c r="U4178">
        <v>4.2999999999999997E-2</v>
      </c>
      <c r="V4178">
        <v>4.2999999999999997E-2</v>
      </c>
      <c r="W4178" t="s">
        <v>148</v>
      </c>
      <c r="X4178" t="s">
        <v>191</v>
      </c>
      <c r="Y4178" t="s">
        <v>89</v>
      </c>
      <c r="Z4178" t="s">
        <v>207</v>
      </c>
    </row>
    <row r="4179" spans="1:26" x14ac:dyDescent="0.25">
      <c r="A4179" s="147">
        <v>1578</v>
      </c>
      <c r="B4179" s="25">
        <v>42920</v>
      </c>
      <c r="C4179" t="s">
        <v>264</v>
      </c>
      <c r="D4179">
        <v>70</v>
      </c>
      <c r="E4179">
        <v>51</v>
      </c>
      <c r="F4179" t="s">
        <v>187</v>
      </c>
      <c r="G4179">
        <v>916148</v>
      </c>
      <c r="H4179">
        <v>13160</v>
      </c>
      <c r="I4179">
        <v>36</v>
      </c>
      <c r="J4179">
        <v>78.5</v>
      </c>
      <c r="K4179">
        <v>78.5</v>
      </c>
      <c r="L4179">
        <v>34.299999999999997</v>
      </c>
      <c r="M4179">
        <v>0.85343787696019291</v>
      </c>
      <c r="N4179">
        <v>5.0037000000000003</v>
      </c>
      <c r="O4179">
        <v>5.1128</v>
      </c>
      <c r="P4179">
        <v>0.52</v>
      </c>
      <c r="Q4179">
        <v>0.56000000000000005</v>
      </c>
      <c r="R4179">
        <v>5.2728000000000002</v>
      </c>
      <c r="S4179">
        <v>5.5E-2</v>
      </c>
      <c r="T4179">
        <v>5.8000000000000003E-2</v>
      </c>
      <c r="U4179">
        <v>4.8000000000000001E-2</v>
      </c>
      <c r="V4179">
        <v>4.8000000000000001E-2</v>
      </c>
      <c r="W4179" t="s">
        <v>148</v>
      </c>
      <c r="X4179" t="s">
        <v>191</v>
      </c>
      <c r="Y4179" t="s">
        <v>89</v>
      </c>
      <c r="Z4179" t="s">
        <v>207</v>
      </c>
    </row>
    <row r="4180" spans="1:26" x14ac:dyDescent="0.25">
      <c r="A4180" s="147">
        <v>1577</v>
      </c>
      <c r="B4180" s="25">
        <v>42920</v>
      </c>
      <c r="C4180" t="s">
        <v>263</v>
      </c>
      <c r="D4180">
        <v>70</v>
      </c>
      <c r="E4180">
        <v>51</v>
      </c>
      <c r="F4180" t="s">
        <v>193</v>
      </c>
      <c r="G4180">
        <v>916148</v>
      </c>
      <c r="H4180">
        <v>13160</v>
      </c>
      <c r="I4180">
        <v>22.1</v>
      </c>
      <c r="J4180">
        <v>82</v>
      </c>
      <c r="K4180">
        <v>82</v>
      </c>
      <c r="L4180">
        <v>20.8</v>
      </c>
      <c r="M4180">
        <v>0.92908732764281021</v>
      </c>
      <c r="N4180">
        <v>5.0761000000000003</v>
      </c>
      <c r="O4180">
        <v>5.0327000000000002</v>
      </c>
      <c r="P4180">
        <v>0.999</v>
      </c>
      <c r="Q4180">
        <v>0.98899999999999999</v>
      </c>
      <c r="R4180">
        <v>5.2728000000000002</v>
      </c>
      <c r="S4180">
        <v>0.104</v>
      </c>
      <c r="T4180">
        <v>0.104</v>
      </c>
      <c r="U4180">
        <v>9.7000000000000003E-2</v>
      </c>
      <c r="V4180">
        <v>9.7000000000000003E-2</v>
      </c>
      <c r="W4180" t="s">
        <v>148</v>
      </c>
      <c r="X4180" t="s">
        <v>191</v>
      </c>
      <c r="Y4180" t="s">
        <v>89</v>
      </c>
      <c r="Z4180" t="s">
        <v>198</v>
      </c>
    </row>
    <row r="4181" spans="1:26" x14ac:dyDescent="0.25">
      <c r="A4181" s="147">
        <v>1576</v>
      </c>
      <c r="B4181" s="25">
        <v>42920</v>
      </c>
      <c r="C4181" t="s">
        <v>262</v>
      </c>
      <c r="D4181">
        <v>70</v>
      </c>
      <c r="E4181">
        <v>51</v>
      </c>
      <c r="F4181" t="s">
        <v>187</v>
      </c>
      <c r="G4181">
        <v>916148</v>
      </c>
      <c r="H4181">
        <v>13160</v>
      </c>
      <c r="I4181">
        <v>35.700000000000003</v>
      </c>
      <c r="J4181">
        <v>78</v>
      </c>
      <c r="K4181">
        <v>78</v>
      </c>
      <c r="L4181">
        <v>34.1</v>
      </c>
      <c r="M4181">
        <v>0.85446859903381644</v>
      </c>
      <c r="N4181">
        <v>5.0038999999999998</v>
      </c>
      <c r="O4181">
        <v>5.1124999999999998</v>
      </c>
      <c r="P4181">
        <v>0.41199999999999998</v>
      </c>
      <c r="Q4181">
        <v>0.42799999999999999</v>
      </c>
      <c r="R4181">
        <v>5.2728000000000002</v>
      </c>
      <c r="S4181">
        <v>4.2999999999999997E-2</v>
      </c>
      <c r="T4181">
        <v>4.3999999999999997E-2</v>
      </c>
      <c r="U4181">
        <v>3.6999999999999998E-2</v>
      </c>
      <c r="V4181">
        <v>3.6999999999999998E-2</v>
      </c>
      <c r="W4181" t="s">
        <v>148</v>
      </c>
      <c r="X4181" t="s">
        <v>191</v>
      </c>
      <c r="Y4181" t="s">
        <v>89</v>
      </c>
      <c r="Z4181" t="s">
        <v>207</v>
      </c>
    </row>
    <row r="4182" spans="1:26" x14ac:dyDescent="0.25">
      <c r="A4182" s="147">
        <v>1575</v>
      </c>
      <c r="B4182" s="25">
        <v>42920</v>
      </c>
      <c r="C4182" t="s">
        <v>261</v>
      </c>
      <c r="D4182">
        <v>70</v>
      </c>
      <c r="E4182">
        <v>51</v>
      </c>
      <c r="F4182" t="s">
        <v>187</v>
      </c>
      <c r="G4182">
        <v>916148</v>
      </c>
      <c r="H4182">
        <v>13160</v>
      </c>
      <c r="I4182">
        <v>35.5</v>
      </c>
      <c r="J4182">
        <v>78</v>
      </c>
      <c r="K4182">
        <v>78</v>
      </c>
      <c r="L4182">
        <v>33.9</v>
      </c>
      <c r="M4182">
        <v>0.8555018137847642</v>
      </c>
      <c r="N4182">
        <v>5.1234000000000002</v>
      </c>
      <c r="O4182">
        <v>5.2135999999999996</v>
      </c>
      <c r="P4182">
        <v>0.39600000000000002</v>
      </c>
      <c r="Q4182">
        <v>0.39</v>
      </c>
      <c r="R4182">
        <v>5.2728000000000002</v>
      </c>
      <c r="S4182">
        <v>4.1000000000000002E-2</v>
      </c>
      <c r="T4182">
        <v>3.9E-2</v>
      </c>
      <c r="U4182">
        <v>3.4000000000000002E-2</v>
      </c>
      <c r="V4182">
        <v>3.4000000000000002E-2</v>
      </c>
      <c r="W4182" t="s">
        <v>148</v>
      </c>
      <c r="X4182" t="s">
        <v>191</v>
      </c>
      <c r="Y4182" t="s">
        <v>89</v>
      </c>
      <c r="Z4182" t="s">
        <v>207</v>
      </c>
    </row>
    <row r="4183" spans="1:26" x14ac:dyDescent="0.25">
      <c r="A4183" s="147">
        <v>1574</v>
      </c>
      <c r="B4183" s="25">
        <v>42919</v>
      </c>
      <c r="C4183" t="s">
        <v>216</v>
      </c>
      <c r="D4183">
        <v>67</v>
      </c>
      <c r="E4183">
        <v>46</v>
      </c>
      <c r="F4183" t="s">
        <v>187</v>
      </c>
      <c r="G4183">
        <v>916148</v>
      </c>
      <c r="H4183">
        <v>13160</v>
      </c>
      <c r="I4183">
        <v>36.299999999999997</v>
      </c>
      <c r="J4183">
        <v>81</v>
      </c>
      <c r="K4183">
        <v>81</v>
      </c>
      <c r="L4183">
        <v>34.4</v>
      </c>
      <c r="M4183">
        <v>0.85292344786015672</v>
      </c>
      <c r="N4183">
        <v>5.0152999999999999</v>
      </c>
      <c r="O4183">
        <v>5.1094999999999997</v>
      </c>
      <c r="P4183">
        <v>0.37</v>
      </c>
      <c r="Q4183">
        <v>0.30199999999999999</v>
      </c>
      <c r="R4183">
        <v>5.4158999999999997</v>
      </c>
      <c r="S4183">
        <v>0.04</v>
      </c>
      <c r="T4183">
        <v>3.2000000000000001E-2</v>
      </c>
      <c r="U4183">
        <v>3.1E-2</v>
      </c>
      <c r="V4183">
        <v>3.1E-2</v>
      </c>
      <c r="W4183" t="s">
        <v>148</v>
      </c>
      <c r="X4183" t="s">
        <v>191</v>
      </c>
      <c r="Y4183" t="s">
        <v>89</v>
      </c>
      <c r="Z4183" t="s">
        <v>207</v>
      </c>
    </row>
    <row r="4184" spans="1:26" x14ac:dyDescent="0.25">
      <c r="A4184" s="147">
        <v>1573</v>
      </c>
      <c r="B4184" s="25">
        <v>42919</v>
      </c>
      <c r="C4184" t="s">
        <v>260</v>
      </c>
      <c r="D4184">
        <v>67</v>
      </c>
      <c r="E4184">
        <v>46</v>
      </c>
      <c r="F4184" t="s">
        <v>187</v>
      </c>
      <c r="G4184">
        <v>916148</v>
      </c>
      <c r="H4184">
        <v>13160</v>
      </c>
      <c r="I4184">
        <v>36.1</v>
      </c>
      <c r="J4184">
        <v>80</v>
      </c>
      <c r="K4184">
        <v>80</v>
      </c>
      <c r="L4184">
        <v>34.299999999999997</v>
      </c>
      <c r="M4184">
        <v>0.85343787696019291</v>
      </c>
      <c r="N4184">
        <v>5.319</v>
      </c>
      <c r="O4184">
        <v>5.2344999999999997</v>
      </c>
      <c r="P4184">
        <v>0.41199999999999998</v>
      </c>
      <c r="Q4184">
        <v>0.47399999999999998</v>
      </c>
      <c r="R4184">
        <v>5.4158999999999997</v>
      </c>
      <c r="S4184">
        <v>4.2000000000000003E-2</v>
      </c>
      <c r="T4184">
        <v>4.9000000000000002E-2</v>
      </c>
      <c r="U4184">
        <v>3.9E-2</v>
      </c>
      <c r="V4184">
        <v>3.9E-2</v>
      </c>
      <c r="W4184" t="s">
        <v>148</v>
      </c>
      <c r="X4184" t="s">
        <v>191</v>
      </c>
      <c r="Y4184" t="s">
        <v>89</v>
      </c>
      <c r="Z4184" t="s">
        <v>207</v>
      </c>
    </row>
    <row r="4185" spans="1:26" x14ac:dyDescent="0.25">
      <c r="A4185" s="147">
        <v>1572</v>
      </c>
      <c r="B4185" s="25">
        <v>42919</v>
      </c>
      <c r="C4185" t="s">
        <v>259</v>
      </c>
      <c r="D4185">
        <v>67</v>
      </c>
      <c r="E4185">
        <v>46</v>
      </c>
      <c r="F4185" t="s">
        <v>193</v>
      </c>
      <c r="G4185">
        <v>916148</v>
      </c>
      <c r="H4185">
        <v>13160</v>
      </c>
      <c r="I4185">
        <v>22.2</v>
      </c>
      <c r="J4185">
        <v>84.5</v>
      </c>
      <c r="K4185">
        <v>84.5</v>
      </c>
      <c r="L4185">
        <v>20.8</v>
      </c>
      <c r="M4185">
        <v>0.92908732764281021</v>
      </c>
      <c r="N4185">
        <v>5.0027999999999997</v>
      </c>
      <c r="O4185">
        <v>5.3125999999999998</v>
      </c>
      <c r="P4185">
        <v>0.82199999999999995</v>
      </c>
      <c r="Q4185">
        <v>0.79500000000000004</v>
      </c>
      <c r="R4185">
        <v>5.4158999999999997</v>
      </c>
      <c r="S4185">
        <v>8.8999999999999996E-2</v>
      </c>
      <c r="T4185">
        <v>8.1000000000000003E-2</v>
      </c>
      <c r="U4185">
        <v>7.9000000000000001E-2</v>
      </c>
      <c r="V4185">
        <v>7.9000000000000001E-2</v>
      </c>
      <c r="W4185" t="s">
        <v>148</v>
      </c>
      <c r="X4185" t="s">
        <v>191</v>
      </c>
      <c r="Y4185" t="s">
        <v>89</v>
      </c>
      <c r="Z4185" t="s">
        <v>198</v>
      </c>
    </row>
    <row r="4186" spans="1:26" x14ac:dyDescent="0.25">
      <c r="A4186" s="147">
        <v>1571</v>
      </c>
      <c r="B4186" s="25">
        <v>42919</v>
      </c>
      <c r="C4186" t="s">
        <v>258</v>
      </c>
      <c r="D4186">
        <v>67</v>
      </c>
      <c r="E4186">
        <v>46</v>
      </c>
      <c r="F4186" t="s">
        <v>187</v>
      </c>
      <c r="G4186">
        <v>916148</v>
      </c>
      <c r="H4186">
        <v>13160</v>
      </c>
      <c r="I4186">
        <v>36.4</v>
      </c>
      <c r="J4186">
        <v>80.5</v>
      </c>
      <c r="K4186">
        <v>80.5</v>
      </c>
      <c r="L4186">
        <v>34.5</v>
      </c>
      <c r="M4186">
        <v>0.85240963855421692</v>
      </c>
      <c r="N4186">
        <v>5.0321999999999996</v>
      </c>
      <c r="O4186">
        <v>5.1923000000000004</v>
      </c>
      <c r="P4186">
        <v>0.35299999999999998</v>
      </c>
      <c r="Q4186">
        <v>0.29699999999999999</v>
      </c>
      <c r="R4186">
        <v>5.4158999999999997</v>
      </c>
      <c r="S4186">
        <v>3.7999999999999999E-2</v>
      </c>
      <c r="T4186">
        <v>3.1E-2</v>
      </c>
      <c r="U4186">
        <v>2.9000000000000001E-2</v>
      </c>
      <c r="V4186">
        <v>2.9000000000000001E-2</v>
      </c>
      <c r="W4186" t="s">
        <v>148</v>
      </c>
      <c r="X4186" t="s">
        <v>191</v>
      </c>
      <c r="Y4186" t="s">
        <v>89</v>
      </c>
      <c r="Z4186" t="s">
        <v>207</v>
      </c>
    </row>
    <row r="4187" spans="1:26" x14ac:dyDescent="0.25">
      <c r="A4187" s="147">
        <v>1570</v>
      </c>
      <c r="B4187" s="25">
        <v>42919</v>
      </c>
      <c r="C4187" t="s">
        <v>257</v>
      </c>
      <c r="D4187">
        <v>67</v>
      </c>
      <c r="E4187">
        <v>46</v>
      </c>
      <c r="F4187" t="s">
        <v>187</v>
      </c>
      <c r="G4187">
        <v>916148</v>
      </c>
      <c r="H4187">
        <v>13160</v>
      </c>
      <c r="I4187">
        <v>37.299999999999997</v>
      </c>
      <c r="J4187">
        <v>80</v>
      </c>
      <c r="K4187">
        <v>80</v>
      </c>
      <c r="L4187">
        <v>35.5</v>
      </c>
      <c r="M4187">
        <v>0.84730538922155685</v>
      </c>
      <c r="N4187">
        <v>5.1235999999999997</v>
      </c>
      <c r="O4187">
        <v>5.2209000000000003</v>
      </c>
      <c r="P4187">
        <v>0.32200000000000001</v>
      </c>
      <c r="Q4187">
        <v>0.27</v>
      </c>
      <c r="R4187">
        <v>5.4158999999999997</v>
      </c>
      <c r="S4187">
        <v>3.4000000000000002E-2</v>
      </c>
      <c r="T4187">
        <v>2.8000000000000001E-2</v>
      </c>
      <c r="U4187">
        <v>2.5999999999999999E-2</v>
      </c>
      <c r="V4187">
        <v>2.5999999999999999E-2</v>
      </c>
      <c r="W4187" t="s">
        <v>148</v>
      </c>
      <c r="X4187" t="s">
        <v>191</v>
      </c>
      <c r="Y4187" t="s">
        <v>89</v>
      </c>
      <c r="Z4187" t="s">
        <v>207</v>
      </c>
    </row>
    <row r="4188" spans="1:26" x14ac:dyDescent="0.25">
      <c r="A4188" s="147">
        <v>1569</v>
      </c>
      <c r="B4188" s="25">
        <v>42919</v>
      </c>
      <c r="C4188" t="s">
        <v>256</v>
      </c>
      <c r="D4188">
        <v>67</v>
      </c>
      <c r="E4188">
        <v>46</v>
      </c>
      <c r="F4188" t="s">
        <v>193</v>
      </c>
      <c r="G4188">
        <v>916148</v>
      </c>
      <c r="H4188">
        <v>13160</v>
      </c>
      <c r="I4188">
        <v>22.4</v>
      </c>
      <c r="J4188">
        <v>84</v>
      </c>
      <c r="K4188">
        <v>84</v>
      </c>
      <c r="L4188">
        <v>21</v>
      </c>
      <c r="M4188">
        <v>0.9278688524590164</v>
      </c>
      <c r="N4188">
        <v>5.12</v>
      </c>
      <c r="O4188">
        <v>5.0427999999999997</v>
      </c>
      <c r="P4188">
        <v>0.93600000000000005</v>
      </c>
      <c r="Q4188">
        <v>0.90300000000000002</v>
      </c>
      <c r="R4188">
        <v>5.4158999999999997</v>
      </c>
      <c r="S4188">
        <v>9.9000000000000005E-2</v>
      </c>
      <c r="T4188">
        <v>9.7000000000000003E-2</v>
      </c>
      <c r="U4188">
        <v>9.0999999999999998E-2</v>
      </c>
      <c r="V4188">
        <v>9.0999999999999998E-2</v>
      </c>
      <c r="W4188" t="s">
        <v>148</v>
      </c>
      <c r="X4188" t="s">
        <v>191</v>
      </c>
      <c r="Y4188" t="s">
        <v>89</v>
      </c>
      <c r="Z4188" t="s">
        <v>198</v>
      </c>
    </row>
    <row r="4189" spans="1:26" x14ac:dyDescent="0.25">
      <c r="A4189" s="147">
        <v>1568</v>
      </c>
      <c r="B4189" s="25">
        <v>42918</v>
      </c>
      <c r="C4189" t="s">
        <v>229</v>
      </c>
      <c r="D4189">
        <v>74</v>
      </c>
      <c r="E4189">
        <v>56</v>
      </c>
      <c r="F4189" t="s">
        <v>193</v>
      </c>
      <c r="G4189">
        <v>916148</v>
      </c>
      <c r="H4189">
        <v>13160</v>
      </c>
      <c r="I4189">
        <v>22.8</v>
      </c>
      <c r="J4189">
        <v>85</v>
      </c>
      <c r="K4189">
        <v>85</v>
      </c>
      <c r="L4189">
        <v>21.3</v>
      </c>
      <c r="M4189">
        <v>0.92604712041884807</v>
      </c>
      <c r="N4189">
        <v>4.9904999999999999</v>
      </c>
      <c r="O4189">
        <v>5.0320999999999998</v>
      </c>
      <c r="P4189">
        <v>0.94399999999999995</v>
      </c>
      <c r="Q4189">
        <v>0.93300000000000005</v>
      </c>
      <c r="R4189">
        <v>5.2305999999999999</v>
      </c>
      <c r="S4189">
        <v>9.9000000000000005E-2</v>
      </c>
      <c r="T4189">
        <v>9.7000000000000003E-2</v>
      </c>
      <c r="U4189">
        <v>9.0999999999999998E-2</v>
      </c>
      <c r="V4189">
        <v>9.0999999999999998E-2</v>
      </c>
      <c r="W4189" t="s">
        <v>148</v>
      </c>
      <c r="X4189" t="s">
        <v>191</v>
      </c>
      <c r="Y4189" t="s">
        <v>89</v>
      </c>
      <c r="Z4189" t="s">
        <v>198</v>
      </c>
    </row>
    <row r="4190" spans="1:26" x14ac:dyDescent="0.25">
      <c r="A4190" s="147">
        <v>1567</v>
      </c>
      <c r="B4190" s="25">
        <v>42918</v>
      </c>
      <c r="C4190" t="s">
        <v>254</v>
      </c>
      <c r="D4190">
        <v>74</v>
      </c>
      <c r="E4190">
        <v>56</v>
      </c>
      <c r="F4190" t="s">
        <v>193</v>
      </c>
      <c r="G4190">
        <v>916148</v>
      </c>
      <c r="H4190">
        <v>13160</v>
      </c>
      <c r="I4190">
        <v>22.9</v>
      </c>
      <c r="J4190">
        <v>85</v>
      </c>
      <c r="K4190">
        <v>85</v>
      </c>
      <c r="L4190">
        <v>21.4</v>
      </c>
      <c r="M4190">
        <v>0.92544146500981028</v>
      </c>
      <c r="N4190">
        <v>5.0128000000000004</v>
      </c>
      <c r="O4190">
        <v>5.1182999999999996</v>
      </c>
      <c r="P4190">
        <v>0.93899999999999995</v>
      </c>
      <c r="Q4190">
        <v>0.9</v>
      </c>
      <c r="R4190">
        <v>5.2305999999999999</v>
      </c>
      <c r="S4190">
        <v>9.8000000000000004E-2</v>
      </c>
      <c r="T4190">
        <v>9.1999999999999998E-2</v>
      </c>
      <c r="U4190">
        <v>8.7999999999999995E-2</v>
      </c>
      <c r="V4190">
        <v>8.7999999999999995E-2</v>
      </c>
      <c r="W4190" t="s">
        <v>148</v>
      </c>
      <c r="X4190" t="s">
        <v>191</v>
      </c>
      <c r="Y4190" t="s">
        <v>89</v>
      </c>
      <c r="Z4190" t="s">
        <v>198</v>
      </c>
    </row>
    <row r="4191" spans="1:26" x14ac:dyDescent="0.25">
      <c r="A4191" s="147">
        <v>1566</v>
      </c>
      <c r="B4191" s="25">
        <v>42917</v>
      </c>
      <c r="C4191" t="s">
        <v>251</v>
      </c>
      <c r="D4191">
        <v>77.599999999999994</v>
      </c>
      <c r="E4191">
        <v>51</v>
      </c>
      <c r="F4191" t="s">
        <v>187</v>
      </c>
      <c r="G4191">
        <v>916148</v>
      </c>
      <c r="H4191">
        <v>13160</v>
      </c>
      <c r="I4191">
        <v>36.4</v>
      </c>
      <c r="J4191">
        <v>80</v>
      </c>
      <c r="K4191">
        <v>80</v>
      </c>
      <c r="L4191">
        <v>34.6</v>
      </c>
      <c r="M4191">
        <v>0.85189644792293806</v>
      </c>
      <c r="N4191">
        <v>5.1237000000000004</v>
      </c>
      <c r="O4191">
        <v>5.0237999999999996</v>
      </c>
      <c r="P4191">
        <v>0.60699999999999998</v>
      </c>
      <c r="Q4191">
        <v>0.499</v>
      </c>
      <c r="R4191">
        <v>5.2302999999999997</v>
      </c>
      <c r="S4191">
        <v>6.2E-2</v>
      </c>
      <c r="T4191">
        <v>5.1999999999999998E-2</v>
      </c>
      <c r="U4191">
        <v>4.9000000000000002E-2</v>
      </c>
      <c r="V4191">
        <v>4.9000000000000002E-2</v>
      </c>
      <c r="W4191" t="s">
        <v>148</v>
      </c>
      <c r="X4191" t="s">
        <v>191</v>
      </c>
      <c r="Y4191" t="s">
        <v>89</v>
      </c>
      <c r="Z4191" t="s">
        <v>207</v>
      </c>
    </row>
    <row r="4192" spans="1:26" x14ac:dyDescent="0.25">
      <c r="A4192" s="147">
        <v>1565</v>
      </c>
      <c r="B4192" s="25">
        <v>42917</v>
      </c>
      <c r="C4192" t="s">
        <v>250</v>
      </c>
      <c r="D4192">
        <v>77.599999999999994</v>
      </c>
      <c r="E4192">
        <v>51</v>
      </c>
      <c r="F4192" t="s">
        <v>187</v>
      </c>
      <c r="G4192">
        <v>916148</v>
      </c>
      <c r="H4192">
        <v>13160</v>
      </c>
      <c r="I4192">
        <v>36.299999999999997</v>
      </c>
      <c r="J4192">
        <v>79.5</v>
      </c>
      <c r="K4192">
        <v>79.5</v>
      </c>
      <c r="L4192">
        <v>34.5</v>
      </c>
      <c r="M4192">
        <v>0.85240963855421692</v>
      </c>
      <c r="N4192">
        <v>5.0122999999999998</v>
      </c>
      <c r="O4192">
        <v>5.1234000000000002</v>
      </c>
      <c r="P4192">
        <v>0.50800000000000001</v>
      </c>
      <c r="Q4192">
        <v>0.57799999999999996</v>
      </c>
      <c r="R4192">
        <v>5.2302999999999997</v>
      </c>
      <c r="S4192">
        <v>5.2999999999999999E-2</v>
      </c>
      <c r="T4192">
        <v>5.8999999999999997E-2</v>
      </c>
      <c r="U4192">
        <v>4.8000000000000001E-2</v>
      </c>
      <c r="V4192">
        <v>4.8000000000000001E-2</v>
      </c>
      <c r="W4192">
        <v>0</v>
      </c>
      <c r="X4192">
        <v>0</v>
      </c>
      <c r="Y4192" t="s">
        <v>89</v>
      </c>
      <c r="Z4192" t="s">
        <v>207</v>
      </c>
    </row>
    <row r="4193" spans="1:26" x14ac:dyDescent="0.25">
      <c r="A4193" s="147">
        <v>1564</v>
      </c>
      <c r="B4193" s="25">
        <v>42917</v>
      </c>
      <c r="C4193" t="s">
        <v>249</v>
      </c>
      <c r="D4193">
        <v>77.599999999999994</v>
      </c>
      <c r="E4193">
        <v>51</v>
      </c>
      <c r="F4193" t="s">
        <v>187</v>
      </c>
      <c r="G4193">
        <v>916148</v>
      </c>
      <c r="H4193">
        <v>13160</v>
      </c>
      <c r="I4193">
        <v>37.6</v>
      </c>
      <c r="J4193">
        <v>79.5</v>
      </c>
      <c r="K4193">
        <v>79.5</v>
      </c>
      <c r="L4193">
        <v>35.799999999999997</v>
      </c>
      <c r="M4193">
        <v>0.84578601315002988</v>
      </c>
      <c r="N4193">
        <v>4.8672000000000004</v>
      </c>
      <c r="O4193">
        <v>5.0023</v>
      </c>
      <c r="P4193">
        <v>0.44700000000000001</v>
      </c>
      <c r="Q4193">
        <v>0.50700000000000001</v>
      </c>
      <c r="R4193">
        <v>5.2302999999999997</v>
      </c>
      <c r="S4193">
        <v>4.8000000000000001E-2</v>
      </c>
      <c r="T4193">
        <v>5.2999999999999999E-2</v>
      </c>
      <c r="U4193">
        <v>4.2999999999999997E-2</v>
      </c>
      <c r="V4193">
        <v>4.2999999999999997E-2</v>
      </c>
      <c r="W4193" t="s">
        <v>148</v>
      </c>
      <c r="X4193" t="s">
        <v>191</v>
      </c>
      <c r="Y4193" t="s">
        <v>89</v>
      </c>
      <c r="Z4193" t="s">
        <v>207</v>
      </c>
    </row>
    <row r="4194" spans="1:26" x14ac:dyDescent="0.25">
      <c r="A4194" s="147">
        <v>1563</v>
      </c>
      <c r="B4194" s="25">
        <v>42917</v>
      </c>
      <c r="C4194" t="s">
        <v>248</v>
      </c>
      <c r="D4194">
        <v>77.599999999999994</v>
      </c>
      <c r="E4194">
        <v>51</v>
      </c>
      <c r="F4194" t="s">
        <v>187</v>
      </c>
      <c r="G4194">
        <v>916148</v>
      </c>
      <c r="H4194">
        <v>13160</v>
      </c>
      <c r="I4194">
        <v>37.4</v>
      </c>
      <c r="J4194">
        <v>80</v>
      </c>
      <c r="K4194">
        <v>80</v>
      </c>
      <c r="L4194">
        <v>35.6</v>
      </c>
      <c r="M4194">
        <v>0.84679832435667268</v>
      </c>
      <c r="N4194">
        <v>5.0231000000000003</v>
      </c>
      <c r="O4194">
        <v>4.9874000000000001</v>
      </c>
      <c r="P4194">
        <v>0.36499999999999999</v>
      </c>
      <c r="Q4194">
        <v>0.40300000000000002</v>
      </c>
      <c r="R4194">
        <v>5.2302999999999997</v>
      </c>
      <c r="S4194">
        <v>3.7999999999999999E-2</v>
      </c>
      <c r="T4194">
        <v>4.2000000000000003E-2</v>
      </c>
      <c r="U4194">
        <v>3.4000000000000002E-2</v>
      </c>
      <c r="V4194">
        <v>3.4000000000000002E-2</v>
      </c>
      <c r="W4194" t="s">
        <v>148</v>
      </c>
      <c r="X4194" t="s">
        <v>191</v>
      </c>
      <c r="Y4194" t="s">
        <v>89</v>
      </c>
      <c r="Z4194" t="s">
        <v>207</v>
      </c>
    </row>
    <row r="4195" spans="1:26" x14ac:dyDescent="0.25">
      <c r="A4195" s="147">
        <v>1562</v>
      </c>
      <c r="B4195" s="25">
        <v>42916</v>
      </c>
      <c r="C4195" t="s">
        <v>247</v>
      </c>
      <c r="D4195">
        <v>80</v>
      </c>
      <c r="E4195">
        <v>73</v>
      </c>
      <c r="F4195" t="s">
        <v>193</v>
      </c>
      <c r="G4195">
        <v>916148</v>
      </c>
      <c r="H4195">
        <v>13160</v>
      </c>
      <c r="I4195">
        <v>23.2</v>
      </c>
      <c r="J4195">
        <v>85</v>
      </c>
      <c r="K4195">
        <v>85</v>
      </c>
      <c r="L4195">
        <v>21.7</v>
      </c>
      <c r="M4195">
        <v>0.92362924281984338</v>
      </c>
      <c r="N4195">
        <v>5.2019000000000002</v>
      </c>
      <c r="O4195">
        <v>4.9447000000000001</v>
      </c>
      <c r="P4195">
        <v>0.95699999999999996</v>
      </c>
      <c r="Q4195">
        <v>0.95099999999999996</v>
      </c>
      <c r="R4195">
        <v>5.1482999999999999</v>
      </c>
      <c r="S4195">
        <v>9.5000000000000001E-2</v>
      </c>
      <c r="T4195">
        <v>9.9000000000000005E-2</v>
      </c>
      <c r="U4195">
        <v>0.09</v>
      </c>
      <c r="V4195">
        <v>0.09</v>
      </c>
      <c r="W4195" t="s">
        <v>148</v>
      </c>
      <c r="X4195" t="s">
        <v>191</v>
      </c>
      <c r="Y4195" t="s">
        <v>89</v>
      </c>
      <c r="Z4195" t="s">
        <v>198</v>
      </c>
    </row>
    <row r="4196" spans="1:26" x14ac:dyDescent="0.25">
      <c r="A4196" s="147">
        <v>1561</v>
      </c>
      <c r="B4196" s="25">
        <v>42916</v>
      </c>
      <c r="C4196" t="s">
        <v>246</v>
      </c>
      <c r="D4196">
        <v>80</v>
      </c>
      <c r="E4196">
        <v>73</v>
      </c>
      <c r="F4196" t="s">
        <v>187</v>
      </c>
      <c r="G4196">
        <v>916148</v>
      </c>
      <c r="H4196">
        <v>13160</v>
      </c>
      <c r="I4196">
        <v>35.9</v>
      </c>
      <c r="J4196">
        <v>82</v>
      </c>
      <c r="K4196">
        <v>82</v>
      </c>
      <c r="L4196">
        <v>33.9</v>
      </c>
      <c r="M4196">
        <v>0.8555018137847642</v>
      </c>
      <c r="N4196">
        <v>5.0766</v>
      </c>
      <c r="O4196">
        <v>5.0693000000000001</v>
      </c>
      <c r="P4196">
        <v>0.73099999999999998</v>
      </c>
      <c r="Q4196">
        <v>0.76600000000000001</v>
      </c>
      <c r="R4196">
        <v>5.1482999999999999</v>
      </c>
      <c r="S4196">
        <v>7.3999999999999996E-2</v>
      </c>
      <c r="T4196">
        <v>7.8E-2</v>
      </c>
      <c r="U4196">
        <v>6.5000000000000002E-2</v>
      </c>
      <c r="V4196">
        <v>6.5000000000000002E-2</v>
      </c>
      <c r="W4196" t="s">
        <v>148</v>
      </c>
      <c r="X4196" t="s">
        <v>191</v>
      </c>
      <c r="Y4196" t="s">
        <v>89</v>
      </c>
      <c r="Z4196" t="s">
        <v>207</v>
      </c>
    </row>
    <row r="4197" spans="1:26" x14ac:dyDescent="0.25">
      <c r="A4197" s="147">
        <v>1560</v>
      </c>
      <c r="B4197" s="25">
        <v>42916</v>
      </c>
      <c r="C4197" t="s">
        <v>245</v>
      </c>
      <c r="D4197">
        <v>80</v>
      </c>
      <c r="E4197">
        <v>73</v>
      </c>
      <c r="F4197" t="s">
        <v>187</v>
      </c>
      <c r="G4197">
        <v>916148</v>
      </c>
      <c r="H4197">
        <v>13160</v>
      </c>
      <c r="I4197">
        <v>37.4</v>
      </c>
      <c r="J4197">
        <v>82</v>
      </c>
      <c r="K4197">
        <v>82</v>
      </c>
      <c r="L4197">
        <v>35.700000000000003</v>
      </c>
      <c r="M4197">
        <v>0.84629186602870821</v>
      </c>
      <c r="N4197">
        <v>5.1437999999999997</v>
      </c>
      <c r="O4197">
        <v>5.1005000000000003</v>
      </c>
      <c r="P4197">
        <v>0.42</v>
      </c>
      <c r="Q4197">
        <v>0.48</v>
      </c>
      <c r="R4197">
        <v>5.1482999999999999</v>
      </c>
      <c r="S4197">
        <v>4.2000000000000003E-2</v>
      </c>
      <c r="T4197">
        <v>4.8000000000000001E-2</v>
      </c>
      <c r="U4197">
        <v>3.7999999999999999E-2</v>
      </c>
      <c r="V4197">
        <v>3.7999999999999999E-2</v>
      </c>
      <c r="W4197" t="s">
        <v>148</v>
      </c>
      <c r="X4197" t="s">
        <v>191</v>
      </c>
      <c r="Y4197" t="s">
        <v>89</v>
      </c>
      <c r="Z4197" t="s">
        <v>198</v>
      </c>
    </row>
    <row r="4198" spans="1:26" x14ac:dyDescent="0.25">
      <c r="A4198" s="147">
        <v>1559</v>
      </c>
      <c r="B4198" s="25">
        <v>42916</v>
      </c>
      <c r="C4198" t="s">
        <v>244</v>
      </c>
      <c r="D4198">
        <v>80</v>
      </c>
      <c r="E4198">
        <v>73</v>
      </c>
      <c r="F4198" t="s">
        <v>193</v>
      </c>
      <c r="G4198">
        <v>916148</v>
      </c>
      <c r="H4198">
        <v>13160</v>
      </c>
      <c r="I4198">
        <v>23.2</v>
      </c>
      <c r="J4198">
        <v>85</v>
      </c>
      <c r="K4198">
        <v>85</v>
      </c>
      <c r="L4198">
        <v>21.7</v>
      </c>
      <c r="M4198">
        <v>0.92362924281984338</v>
      </c>
      <c r="N4198">
        <v>5.2173999999999996</v>
      </c>
      <c r="O4198">
        <v>4.9565000000000001</v>
      </c>
      <c r="P4198">
        <v>0.76100000000000001</v>
      </c>
      <c r="Q4198">
        <v>0.75800000000000001</v>
      </c>
      <c r="R4198">
        <v>5.1482999999999999</v>
      </c>
      <c r="S4198">
        <v>7.4999999999999997E-2</v>
      </c>
      <c r="T4198">
        <v>7.9000000000000001E-2</v>
      </c>
      <c r="U4198">
        <v>7.0999999999999994E-2</v>
      </c>
      <c r="V4198">
        <v>7.0999999999999994E-2</v>
      </c>
      <c r="W4198" t="s">
        <v>148</v>
      </c>
      <c r="X4198" t="s">
        <v>191</v>
      </c>
      <c r="Y4198" t="s">
        <v>89</v>
      </c>
      <c r="Z4198" t="s">
        <v>198</v>
      </c>
    </row>
    <row r="4199" spans="1:26" x14ac:dyDescent="0.25">
      <c r="A4199" s="147">
        <v>1558</v>
      </c>
      <c r="B4199" s="25">
        <v>42916</v>
      </c>
      <c r="C4199" t="s">
        <v>243</v>
      </c>
      <c r="D4199">
        <v>80</v>
      </c>
      <c r="E4199">
        <v>73</v>
      </c>
      <c r="F4199" t="s">
        <v>193</v>
      </c>
      <c r="G4199">
        <v>916148</v>
      </c>
      <c r="H4199">
        <v>13160</v>
      </c>
      <c r="I4199">
        <v>22.7</v>
      </c>
      <c r="J4199">
        <v>85.5</v>
      </c>
      <c r="K4199">
        <v>85.5</v>
      </c>
      <c r="L4199">
        <v>21.2</v>
      </c>
      <c r="M4199">
        <v>0.92665356908971852</v>
      </c>
      <c r="N4199">
        <v>5.0895000000000001</v>
      </c>
      <c r="O4199">
        <v>5.0140000000000002</v>
      </c>
      <c r="P4199">
        <v>0.89500000000000002</v>
      </c>
      <c r="Q4199">
        <v>0.92500000000000004</v>
      </c>
      <c r="R4199">
        <v>5.1482999999999999</v>
      </c>
      <c r="S4199">
        <v>9.0999999999999998E-2</v>
      </c>
      <c r="T4199">
        <v>9.5000000000000001E-2</v>
      </c>
      <c r="U4199">
        <v>8.5999999999999993E-2</v>
      </c>
      <c r="V4199">
        <v>8.5999999999999993E-2</v>
      </c>
      <c r="W4199" t="s">
        <v>148</v>
      </c>
      <c r="X4199" t="s">
        <v>191</v>
      </c>
      <c r="Y4199" t="s">
        <v>89</v>
      </c>
      <c r="Z4199" t="s">
        <v>198</v>
      </c>
    </row>
    <row r="4200" spans="1:26" x14ac:dyDescent="0.25">
      <c r="A4200" s="147">
        <v>1557</v>
      </c>
      <c r="B4200" s="25">
        <v>42916</v>
      </c>
      <c r="C4200" t="s">
        <v>240</v>
      </c>
      <c r="D4200">
        <v>80</v>
      </c>
      <c r="E4200">
        <v>73</v>
      </c>
      <c r="F4200" t="s">
        <v>193</v>
      </c>
      <c r="G4200">
        <v>916148</v>
      </c>
      <c r="H4200">
        <v>13160</v>
      </c>
      <c r="I4200">
        <v>22.4</v>
      </c>
      <c r="J4200">
        <v>86</v>
      </c>
      <c r="K4200">
        <v>86</v>
      </c>
      <c r="L4200">
        <v>20.9</v>
      </c>
      <c r="M4200">
        <v>0.92847769028871385</v>
      </c>
      <c r="N4200">
        <v>5.2511999999999999</v>
      </c>
      <c r="O4200">
        <v>4.9779</v>
      </c>
      <c r="P4200">
        <v>0.86099999999999999</v>
      </c>
      <c r="Q4200">
        <v>0.84699999999999998</v>
      </c>
      <c r="R4200">
        <v>5.1482999999999999</v>
      </c>
      <c r="S4200">
        <v>8.4000000000000005E-2</v>
      </c>
      <c r="T4200">
        <v>8.7999999999999995E-2</v>
      </c>
      <c r="U4200">
        <v>0.08</v>
      </c>
      <c r="V4200">
        <v>0.08</v>
      </c>
      <c r="W4200" t="s">
        <v>148</v>
      </c>
      <c r="X4200" t="s">
        <v>191</v>
      </c>
      <c r="Y4200" t="s">
        <v>89</v>
      </c>
      <c r="Z4200" t="s">
        <v>198</v>
      </c>
    </row>
    <row r="4201" spans="1:26" x14ac:dyDescent="0.25">
      <c r="A4201" s="147">
        <v>1550</v>
      </c>
      <c r="B4201" s="25">
        <v>42915</v>
      </c>
      <c r="C4201" t="s">
        <v>215</v>
      </c>
      <c r="D4201">
        <v>78</v>
      </c>
      <c r="E4201">
        <v>71</v>
      </c>
      <c r="F4201" t="s">
        <v>187</v>
      </c>
      <c r="G4201">
        <v>916148</v>
      </c>
      <c r="H4201">
        <v>13160</v>
      </c>
      <c r="I4201">
        <v>37.6</v>
      </c>
      <c r="J4201">
        <v>78.5</v>
      </c>
      <c r="K4201">
        <v>78.5</v>
      </c>
      <c r="L4201">
        <v>35.9</v>
      </c>
      <c r="M4201">
        <v>0.84528076463560331</v>
      </c>
      <c r="N4201">
        <v>5.0148000000000001</v>
      </c>
      <c r="O4201">
        <v>5.0133999999999999</v>
      </c>
      <c r="P4201">
        <v>0.501</v>
      </c>
      <c r="Q4201">
        <v>0.54800000000000004</v>
      </c>
      <c r="R4201">
        <v>5.3606999999999996</v>
      </c>
      <c r="S4201">
        <v>5.3999999999999999E-2</v>
      </c>
      <c r="T4201">
        <v>5.8999999999999997E-2</v>
      </c>
      <c r="U4201">
        <v>4.8000000000000001E-2</v>
      </c>
      <c r="V4201">
        <v>4.8000000000000001E-2</v>
      </c>
      <c r="W4201" t="s">
        <v>148</v>
      </c>
      <c r="X4201" t="s">
        <v>191</v>
      </c>
      <c r="Y4201" t="s">
        <v>89</v>
      </c>
      <c r="Z4201" t="s">
        <v>207</v>
      </c>
    </row>
    <row r="4202" spans="1:26" x14ac:dyDescent="0.25">
      <c r="A4202" s="147">
        <v>1549</v>
      </c>
      <c r="B4202" s="25">
        <v>42915</v>
      </c>
      <c r="C4202" t="s">
        <v>239</v>
      </c>
      <c r="D4202">
        <v>78</v>
      </c>
      <c r="E4202">
        <v>71</v>
      </c>
      <c r="F4202" t="s">
        <v>187</v>
      </c>
      <c r="G4202">
        <v>916148</v>
      </c>
      <c r="H4202">
        <v>13160</v>
      </c>
      <c r="I4202">
        <v>36.299999999999997</v>
      </c>
      <c r="J4202">
        <v>78</v>
      </c>
      <c r="K4202">
        <v>78</v>
      </c>
      <c r="L4202">
        <v>34.700000000000003</v>
      </c>
      <c r="M4202">
        <v>0.85138387484957889</v>
      </c>
      <c r="N4202">
        <v>5.0871000000000004</v>
      </c>
      <c r="O4202">
        <v>4.9082999999999997</v>
      </c>
      <c r="P4202">
        <v>0.40500000000000003</v>
      </c>
      <c r="Q4202">
        <v>0.42799999999999999</v>
      </c>
      <c r="R4202">
        <v>5.3606999999999996</v>
      </c>
      <c r="S4202">
        <v>4.2999999999999997E-2</v>
      </c>
      <c r="T4202">
        <v>4.7E-2</v>
      </c>
      <c r="U4202">
        <v>3.7999999999999999E-2</v>
      </c>
      <c r="V4202">
        <v>3.7999999999999999E-2</v>
      </c>
      <c r="W4202" t="s">
        <v>148</v>
      </c>
      <c r="X4202" t="s">
        <v>191</v>
      </c>
      <c r="Y4202" t="s">
        <v>89</v>
      </c>
      <c r="Z4202" t="s">
        <v>207</v>
      </c>
    </row>
    <row r="4203" spans="1:26" x14ac:dyDescent="0.25">
      <c r="A4203" s="147">
        <v>1542</v>
      </c>
      <c r="B4203" s="25">
        <v>42914</v>
      </c>
      <c r="C4203" t="s">
        <v>238</v>
      </c>
      <c r="D4203">
        <v>75.2</v>
      </c>
      <c r="E4203">
        <v>72</v>
      </c>
      <c r="F4203" t="s">
        <v>187</v>
      </c>
      <c r="G4203">
        <v>916148</v>
      </c>
      <c r="H4203">
        <v>13160</v>
      </c>
      <c r="I4203">
        <v>37.200000000000003</v>
      </c>
      <c r="J4203">
        <v>77</v>
      </c>
      <c r="K4203">
        <v>77</v>
      </c>
      <c r="L4203">
        <v>35.9</v>
      </c>
      <c r="M4203">
        <v>0.84528076463560331</v>
      </c>
      <c r="N4203">
        <v>5.1123000000000003</v>
      </c>
      <c r="O4203">
        <v>5.2019000000000002</v>
      </c>
      <c r="P4203">
        <v>0.69899999999999995</v>
      </c>
      <c r="Q4203">
        <v>0.753</v>
      </c>
      <c r="R4203">
        <v>4.8560999999999996</v>
      </c>
      <c r="S4203">
        <v>6.6000000000000003E-2</v>
      </c>
      <c r="T4203">
        <v>7.0000000000000007E-2</v>
      </c>
      <c r="U4203">
        <v>5.7000000000000002E-2</v>
      </c>
      <c r="V4203">
        <v>5.8000000000000003E-2</v>
      </c>
      <c r="W4203" t="s">
        <v>148</v>
      </c>
      <c r="X4203" t="s">
        <v>190</v>
      </c>
      <c r="Y4203" t="s">
        <v>89</v>
      </c>
      <c r="Z4203" t="s">
        <v>198</v>
      </c>
    </row>
    <row r="4204" spans="1:26" x14ac:dyDescent="0.25">
      <c r="A4204" s="147">
        <v>1541</v>
      </c>
      <c r="B4204" s="25">
        <v>42914</v>
      </c>
      <c r="C4204" t="s">
        <v>237</v>
      </c>
      <c r="D4204">
        <v>75.2</v>
      </c>
      <c r="E4204">
        <v>72</v>
      </c>
      <c r="F4204" t="s">
        <v>193</v>
      </c>
      <c r="G4204">
        <v>916148</v>
      </c>
      <c r="H4204">
        <v>13160</v>
      </c>
      <c r="I4204">
        <v>22</v>
      </c>
      <c r="J4204">
        <v>90</v>
      </c>
      <c r="K4204">
        <v>90</v>
      </c>
      <c r="L4204">
        <v>20.2</v>
      </c>
      <c r="M4204">
        <v>0.93276203032300598</v>
      </c>
      <c r="N4204">
        <v>5.2412000000000001</v>
      </c>
      <c r="O4204">
        <v>5.0766</v>
      </c>
      <c r="P4204">
        <v>0.92600000000000005</v>
      </c>
      <c r="Q4204">
        <v>0.878</v>
      </c>
      <c r="R4204">
        <v>4.8560999999999996</v>
      </c>
      <c r="S4204">
        <v>8.5999999999999993E-2</v>
      </c>
      <c r="T4204">
        <v>8.4000000000000005E-2</v>
      </c>
      <c r="U4204">
        <v>7.9000000000000001E-2</v>
      </c>
      <c r="V4204">
        <v>7.9000000000000001E-2</v>
      </c>
      <c r="W4204" t="s">
        <v>148</v>
      </c>
      <c r="X4204" t="s">
        <v>190</v>
      </c>
      <c r="Y4204" t="s">
        <v>89</v>
      </c>
      <c r="Z4204" t="s">
        <v>198</v>
      </c>
    </row>
    <row r="4205" spans="1:26" x14ac:dyDescent="0.25">
      <c r="A4205" s="147">
        <v>1540</v>
      </c>
      <c r="B4205" s="25">
        <v>42914</v>
      </c>
      <c r="C4205" t="s">
        <v>236</v>
      </c>
      <c r="D4205">
        <v>75.2</v>
      </c>
      <c r="E4205">
        <v>72</v>
      </c>
      <c r="F4205" t="s">
        <v>187</v>
      </c>
      <c r="G4205">
        <v>916148</v>
      </c>
      <c r="H4205">
        <v>13160</v>
      </c>
      <c r="I4205">
        <v>37.200000000000003</v>
      </c>
      <c r="J4205">
        <v>78</v>
      </c>
      <c r="K4205">
        <v>78</v>
      </c>
      <c r="L4205">
        <v>35.5</v>
      </c>
      <c r="M4205">
        <v>0.84730538922155685</v>
      </c>
      <c r="N4205">
        <v>5.0891999999999999</v>
      </c>
      <c r="O4205">
        <v>5.1437999999999997</v>
      </c>
      <c r="P4205">
        <v>0.32</v>
      </c>
      <c r="Q4205">
        <v>0.314</v>
      </c>
      <c r="R4205">
        <v>4.8560999999999996</v>
      </c>
      <c r="S4205">
        <v>3.1E-2</v>
      </c>
      <c r="T4205">
        <v>0.03</v>
      </c>
      <c r="U4205">
        <v>2.5999999999999999E-2</v>
      </c>
      <c r="V4205">
        <v>2.5999999999999999E-2</v>
      </c>
      <c r="W4205" t="s">
        <v>148</v>
      </c>
      <c r="X4205" t="s">
        <v>190</v>
      </c>
      <c r="Y4205" t="s">
        <v>89</v>
      </c>
      <c r="Z4205" t="s">
        <v>207</v>
      </c>
    </row>
    <row r="4206" spans="1:26" x14ac:dyDescent="0.25">
      <c r="A4206" s="147">
        <v>1539</v>
      </c>
      <c r="B4206" s="25">
        <v>42914</v>
      </c>
      <c r="C4206" t="s">
        <v>235</v>
      </c>
      <c r="D4206">
        <v>75.2</v>
      </c>
      <c r="E4206">
        <v>72</v>
      </c>
      <c r="F4206" t="s">
        <v>187</v>
      </c>
      <c r="G4206">
        <v>916148</v>
      </c>
      <c r="H4206">
        <v>13160</v>
      </c>
      <c r="I4206">
        <v>36</v>
      </c>
      <c r="J4206">
        <v>76</v>
      </c>
      <c r="K4206">
        <v>76</v>
      </c>
      <c r="L4206">
        <v>34.6</v>
      </c>
      <c r="M4206">
        <v>0.85189644792293806</v>
      </c>
      <c r="N4206">
        <v>5.1525999999999996</v>
      </c>
      <c r="O4206">
        <v>5.2173999999999996</v>
      </c>
      <c r="P4206">
        <v>0.46800000000000003</v>
      </c>
      <c r="Q4206">
        <v>0.44700000000000001</v>
      </c>
      <c r="R4206">
        <v>4.8560999999999996</v>
      </c>
      <c r="S4206">
        <v>4.3999999999999997E-2</v>
      </c>
      <c r="T4206">
        <v>4.2000000000000003E-2</v>
      </c>
      <c r="U4206">
        <v>3.6999999999999998E-2</v>
      </c>
      <c r="V4206">
        <v>3.6999999999999998E-2</v>
      </c>
      <c r="W4206" t="s">
        <v>148</v>
      </c>
      <c r="X4206" t="s">
        <v>190</v>
      </c>
      <c r="Y4206" t="s">
        <v>89</v>
      </c>
      <c r="Z4206" t="s">
        <v>207</v>
      </c>
    </row>
    <row r="4207" spans="1:26" x14ac:dyDescent="0.25">
      <c r="A4207" s="147">
        <v>1538</v>
      </c>
      <c r="B4207" s="25">
        <v>42913</v>
      </c>
      <c r="C4207" t="s">
        <v>234</v>
      </c>
      <c r="D4207">
        <v>64.099999999999994</v>
      </c>
      <c r="E4207">
        <v>63</v>
      </c>
      <c r="F4207" t="s">
        <v>193</v>
      </c>
      <c r="G4207">
        <v>916148</v>
      </c>
      <c r="H4207">
        <v>13160</v>
      </c>
      <c r="I4207">
        <v>21.4</v>
      </c>
      <c r="J4207">
        <v>90</v>
      </c>
      <c r="K4207">
        <v>90</v>
      </c>
      <c r="L4207">
        <v>19.7</v>
      </c>
      <c r="M4207">
        <v>0.93584656084656093</v>
      </c>
      <c r="N4207">
        <v>5.3601000000000001</v>
      </c>
      <c r="O4207">
        <v>5.0895000000000001</v>
      </c>
      <c r="P4207">
        <v>0.72099999999999997</v>
      </c>
      <c r="Q4207">
        <v>0.68500000000000005</v>
      </c>
      <c r="R4207">
        <v>4.9097</v>
      </c>
      <c r="S4207">
        <v>6.6000000000000003E-2</v>
      </c>
      <c r="T4207">
        <v>6.6000000000000003E-2</v>
      </c>
      <c r="U4207">
        <v>6.2E-2</v>
      </c>
      <c r="V4207">
        <v>6.2E-2</v>
      </c>
      <c r="W4207" t="s">
        <v>148</v>
      </c>
      <c r="X4207" t="s">
        <v>190</v>
      </c>
      <c r="Y4207" t="s">
        <v>89</v>
      </c>
      <c r="Z4207" t="s">
        <v>198</v>
      </c>
    </row>
    <row r="4208" spans="1:26" x14ac:dyDescent="0.25">
      <c r="A4208" s="147">
        <v>1537</v>
      </c>
      <c r="B4208" s="25">
        <v>42913</v>
      </c>
      <c r="C4208" t="s">
        <v>233</v>
      </c>
      <c r="D4208">
        <v>64.099999999999994</v>
      </c>
      <c r="E4208">
        <v>63</v>
      </c>
      <c r="F4208" t="s">
        <v>193</v>
      </c>
      <c r="G4208">
        <v>916148</v>
      </c>
      <c r="H4208">
        <v>13160</v>
      </c>
      <c r="I4208">
        <v>21.4</v>
      </c>
      <c r="J4208">
        <v>90</v>
      </c>
      <c r="K4208">
        <v>90</v>
      </c>
      <c r="L4208">
        <v>19.7</v>
      </c>
      <c r="M4208">
        <v>0.93584656084656093</v>
      </c>
      <c r="N4208">
        <v>5.3125</v>
      </c>
      <c r="O4208">
        <v>5.2511999999999999</v>
      </c>
      <c r="P4208">
        <v>0.86099999999999999</v>
      </c>
      <c r="Q4208">
        <v>0.873</v>
      </c>
      <c r="R4208">
        <v>4.9097</v>
      </c>
      <c r="S4208">
        <v>0.08</v>
      </c>
      <c r="T4208">
        <v>8.2000000000000003E-2</v>
      </c>
      <c r="U4208">
        <v>7.5999999999999998E-2</v>
      </c>
      <c r="V4208">
        <v>7.5999999999999998E-2</v>
      </c>
      <c r="W4208" t="s">
        <v>148</v>
      </c>
      <c r="X4208" t="s">
        <v>190</v>
      </c>
      <c r="Y4208" t="s">
        <v>89</v>
      </c>
      <c r="Z4208" t="s">
        <v>198</v>
      </c>
    </row>
    <row r="4209" spans="1:26" x14ac:dyDescent="0.25">
      <c r="A4209" s="147">
        <v>1536</v>
      </c>
      <c r="B4209" s="25">
        <v>42913</v>
      </c>
      <c r="C4209" t="s">
        <v>232</v>
      </c>
      <c r="D4209">
        <v>64.099999999999994</v>
      </c>
      <c r="E4209">
        <v>63</v>
      </c>
      <c r="F4209" t="s">
        <v>193</v>
      </c>
      <c r="G4209">
        <v>916148</v>
      </c>
      <c r="H4209">
        <v>13160</v>
      </c>
      <c r="I4209">
        <v>21.1</v>
      </c>
      <c r="J4209">
        <v>90</v>
      </c>
      <c r="K4209">
        <v>90</v>
      </c>
      <c r="L4209">
        <v>19.399999999999999</v>
      </c>
      <c r="M4209">
        <v>0.9377070907886017</v>
      </c>
      <c r="N4209">
        <v>5.2308000000000003</v>
      </c>
      <c r="O4209">
        <v>5.1148999999999996</v>
      </c>
      <c r="P4209">
        <v>1.0580000000000001</v>
      </c>
      <c r="Q4209">
        <v>0.97299999999999998</v>
      </c>
      <c r="R4209">
        <v>4.9097</v>
      </c>
      <c r="S4209">
        <v>9.9000000000000005E-2</v>
      </c>
      <c r="T4209">
        <v>9.2999999999999999E-2</v>
      </c>
      <c r="U4209">
        <v>0.09</v>
      </c>
      <c r="V4209">
        <v>0.09</v>
      </c>
      <c r="W4209" t="s">
        <v>148</v>
      </c>
      <c r="X4209" t="s">
        <v>190</v>
      </c>
      <c r="Y4209" t="s">
        <v>89</v>
      </c>
      <c r="Z4209" t="s">
        <v>198</v>
      </c>
    </row>
    <row r="4210" spans="1:26" x14ac:dyDescent="0.25">
      <c r="A4210" s="147">
        <v>1535</v>
      </c>
      <c r="B4210" s="25">
        <v>42913</v>
      </c>
      <c r="C4210" t="s">
        <v>231</v>
      </c>
      <c r="D4210">
        <v>64.099999999999994</v>
      </c>
      <c r="E4210">
        <v>63</v>
      </c>
      <c r="F4210" t="s">
        <v>193</v>
      </c>
      <c r="G4210">
        <v>916148</v>
      </c>
      <c r="H4210">
        <v>13160</v>
      </c>
      <c r="I4210">
        <v>21</v>
      </c>
      <c r="J4210">
        <v>90</v>
      </c>
      <c r="K4210">
        <v>90</v>
      </c>
      <c r="L4210">
        <v>19.3</v>
      </c>
      <c r="M4210">
        <v>0.93832891246684347</v>
      </c>
      <c r="N4210">
        <v>5.0974000000000004</v>
      </c>
      <c r="O4210">
        <v>5.1750999999999996</v>
      </c>
      <c r="P4210">
        <v>0.89</v>
      </c>
      <c r="Q4210">
        <v>0.86799999999999999</v>
      </c>
      <c r="R4210">
        <v>4.9097</v>
      </c>
      <c r="S4210">
        <v>8.5999999999999993E-2</v>
      </c>
      <c r="T4210">
        <v>8.2000000000000003E-2</v>
      </c>
      <c r="U4210">
        <v>7.9000000000000001E-2</v>
      </c>
      <c r="V4210">
        <v>7.9000000000000001E-2</v>
      </c>
      <c r="W4210" t="s">
        <v>148</v>
      </c>
      <c r="X4210" t="s">
        <v>190</v>
      </c>
      <c r="Y4210" t="s">
        <v>89</v>
      </c>
      <c r="Z4210" t="s">
        <v>198</v>
      </c>
    </row>
    <row r="4211" spans="1:26" x14ac:dyDescent="0.25">
      <c r="A4211" s="147">
        <v>1534</v>
      </c>
      <c r="B4211" s="25">
        <v>42913</v>
      </c>
      <c r="C4211" t="s">
        <v>230</v>
      </c>
      <c r="D4211">
        <v>64.099999999999994</v>
      </c>
      <c r="E4211">
        <v>63</v>
      </c>
      <c r="F4211" t="s">
        <v>187</v>
      </c>
      <c r="G4211">
        <v>916148</v>
      </c>
      <c r="H4211">
        <v>13160</v>
      </c>
      <c r="I4211">
        <v>34.799999999999997</v>
      </c>
      <c r="J4211">
        <v>76</v>
      </c>
      <c r="K4211">
        <v>76</v>
      </c>
      <c r="L4211">
        <v>33.4</v>
      </c>
      <c r="M4211">
        <v>0.85809581564584592</v>
      </c>
      <c r="N4211">
        <v>5.298</v>
      </c>
      <c r="O4211">
        <v>5.1265999999999998</v>
      </c>
      <c r="P4211">
        <v>0.35199999999999998</v>
      </c>
      <c r="Q4211">
        <v>0.42599999999999999</v>
      </c>
      <c r="R4211">
        <v>4.9097</v>
      </c>
      <c r="S4211">
        <v>3.3000000000000002E-2</v>
      </c>
      <c r="T4211">
        <v>4.1000000000000002E-2</v>
      </c>
      <c r="U4211">
        <v>3.2000000000000001E-2</v>
      </c>
      <c r="V4211">
        <v>3.2000000000000001E-2</v>
      </c>
      <c r="W4211" t="s">
        <v>148</v>
      </c>
      <c r="X4211" t="s">
        <v>190</v>
      </c>
      <c r="Y4211" t="s">
        <v>89</v>
      </c>
      <c r="Z4211" t="s">
        <v>207</v>
      </c>
    </row>
    <row r="4212" spans="1:26" x14ac:dyDescent="0.25">
      <c r="A4212" s="147">
        <v>1533</v>
      </c>
      <c r="B4212" s="25">
        <v>42912</v>
      </c>
      <c r="C4212" t="s">
        <v>229</v>
      </c>
      <c r="D4212">
        <v>66.2</v>
      </c>
      <c r="E4212">
        <v>74</v>
      </c>
      <c r="F4212" t="s">
        <v>193</v>
      </c>
      <c r="G4212">
        <v>521333</v>
      </c>
      <c r="H4212">
        <v>13160</v>
      </c>
      <c r="I4212">
        <v>20.9</v>
      </c>
      <c r="J4212">
        <v>89</v>
      </c>
      <c r="K4212">
        <v>89</v>
      </c>
      <c r="L4212">
        <v>19.2</v>
      </c>
      <c r="M4212">
        <v>0.93895155938951569</v>
      </c>
      <c r="N4212">
        <v>5.3708999999999998</v>
      </c>
      <c r="O4212">
        <v>5.1416000000000004</v>
      </c>
      <c r="P4212">
        <v>0.999</v>
      </c>
      <c r="Q4212">
        <v>0.89</v>
      </c>
      <c r="R4212">
        <v>4.9459</v>
      </c>
      <c r="S4212">
        <v>9.1999999999999998E-2</v>
      </c>
      <c r="T4212">
        <v>8.5999999999999993E-2</v>
      </c>
      <c r="U4212">
        <v>8.4000000000000005E-2</v>
      </c>
      <c r="V4212">
        <v>8.4000000000000005E-2</v>
      </c>
      <c r="W4212" t="s">
        <v>148</v>
      </c>
      <c r="X4212" t="s">
        <v>190</v>
      </c>
      <c r="Y4212" t="s">
        <v>89</v>
      </c>
      <c r="Z4212" t="s">
        <v>198</v>
      </c>
    </row>
    <row r="4213" spans="1:26" x14ac:dyDescent="0.25">
      <c r="A4213" s="147">
        <v>1532</v>
      </c>
      <c r="B4213" s="25">
        <v>42912</v>
      </c>
      <c r="C4213" t="s">
        <v>228</v>
      </c>
      <c r="D4213">
        <v>66.2</v>
      </c>
      <c r="E4213">
        <v>74</v>
      </c>
      <c r="F4213" t="s">
        <v>187</v>
      </c>
      <c r="G4213">
        <v>521333</v>
      </c>
      <c r="H4213">
        <v>13160</v>
      </c>
      <c r="I4213">
        <v>34.700000000000003</v>
      </c>
      <c r="J4213">
        <v>75</v>
      </c>
      <c r="K4213">
        <v>75</v>
      </c>
      <c r="L4213">
        <v>33.4</v>
      </c>
      <c r="M4213">
        <v>0.85809581564584592</v>
      </c>
      <c r="N4213">
        <v>5.2042999999999999</v>
      </c>
      <c r="O4213">
        <v>5.0362999999999998</v>
      </c>
      <c r="P4213">
        <v>0.33100000000000002</v>
      </c>
      <c r="Q4213">
        <v>0.27</v>
      </c>
      <c r="R4213">
        <v>4.9459</v>
      </c>
      <c r="S4213">
        <v>3.1E-2</v>
      </c>
      <c r="T4213">
        <v>2.7E-2</v>
      </c>
      <c r="U4213">
        <v>2.5000000000000001E-2</v>
      </c>
      <c r="V4213">
        <v>2.5000000000000001E-2</v>
      </c>
      <c r="W4213" t="s">
        <v>148</v>
      </c>
      <c r="X4213" t="s">
        <v>190</v>
      </c>
      <c r="Y4213" t="s">
        <v>89</v>
      </c>
      <c r="Z4213" t="s">
        <v>207</v>
      </c>
    </row>
    <row r="4214" spans="1:26" x14ac:dyDescent="0.25">
      <c r="A4214" s="147">
        <v>1531</v>
      </c>
      <c r="B4214" s="25">
        <v>42912</v>
      </c>
      <c r="C4214" t="s">
        <v>227</v>
      </c>
      <c r="D4214">
        <v>66.2</v>
      </c>
      <c r="E4214">
        <v>74</v>
      </c>
      <c r="F4214" t="s">
        <v>193</v>
      </c>
      <c r="G4214">
        <v>521333</v>
      </c>
      <c r="H4214">
        <v>13160</v>
      </c>
      <c r="I4214">
        <v>20.399999999999999</v>
      </c>
      <c r="J4214">
        <v>89</v>
      </c>
      <c r="K4214">
        <v>89</v>
      </c>
      <c r="L4214">
        <v>18.8</v>
      </c>
      <c r="M4214">
        <v>0.94145043246839644</v>
      </c>
      <c r="N4214">
        <v>5.0749000000000004</v>
      </c>
      <c r="O4214">
        <v>5.3193999999999999</v>
      </c>
      <c r="P4214">
        <v>1.0069999999999999</v>
      </c>
      <c r="Q4214">
        <v>1.0669999999999999</v>
      </c>
      <c r="R4214">
        <v>4.9459</v>
      </c>
      <c r="S4214">
        <v>9.8000000000000004E-2</v>
      </c>
      <c r="T4214">
        <v>9.9000000000000005E-2</v>
      </c>
      <c r="U4214">
        <v>9.2999999999999999E-2</v>
      </c>
      <c r="V4214">
        <v>9.2999999999999999E-2</v>
      </c>
      <c r="W4214" t="s">
        <v>148</v>
      </c>
      <c r="X4214" t="s">
        <v>190</v>
      </c>
      <c r="Y4214" t="s">
        <v>89</v>
      </c>
      <c r="Z4214" t="s">
        <v>198</v>
      </c>
    </row>
    <row r="4215" spans="1:26" x14ac:dyDescent="0.25">
      <c r="A4215" s="147">
        <v>1530</v>
      </c>
      <c r="B4215" s="25">
        <v>42912</v>
      </c>
      <c r="C4215" t="s">
        <v>226</v>
      </c>
      <c r="D4215">
        <v>66.2</v>
      </c>
      <c r="E4215">
        <v>74</v>
      </c>
      <c r="F4215" t="s">
        <v>193</v>
      </c>
      <c r="G4215">
        <v>521333</v>
      </c>
      <c r="H4215">
        <v>13160</v>
      </c>
      <c r="I4215">
        <v>20.399999999999999</v>
      </c>
      <c r="J4215">
        <v>89.5</v>
      </c>
      <c r="K4215">
        <v>89.5</v>
      </c>
      <c r="L4215">
        <v>18.7</v>
      </c>
      <c r="M4215">
        <v>0.94207723035952073</v>
      </c>
      <c r="N4215">
        <v>5.3872</v>
      </c>
      <c r="O4215">
        <v>5.1003999999999996</v>
      </c>
      <c r="P4215">
        <v>1.0880000000000001</v>
      </c>
      <c r="Q4215">
        <v>0.96599999999999997</v>
      </c>
      <c r="R4215">
        <v>4.9459</v>
      </c>
      <c r="S4215">
        <v>0.1</v>
      </c>
      <c r="T4215">
        <v>9.4E-2</v>
      </c>
      <c r="U4215">
        <v>9.0999999999999998E-2</v>
      </c>
      <c r="V4215">
        <v>9.0999999999999998E-2</v>
      </c>
      <c r="W4215" t="s">
        <v>148</v>
      </c>
      <c r="X4215" t="s">
        <v>190</v>
      </c>
      <c r="Y4215" t="s">
        <v>89</v>
      </c>
      <c r="Z4215" t="s">
        <v>198</v>
      </c>
    </row>
    <row r="4216" spans="1:26" x14ac:dyDescent="0.25">
      <c r="A4216" s="147">
        <v>1529</v>
      </c>
      <c r="B4216" s="25">
        <v>42912</v>
      </c>
      <c r="C4216" t="s">
        <v>225</v>
      </c>
      <c r="D4216">
        <v>66.2</v>
      </c>
      <c r="E4216">
        <v>74</v>
      </c>
      <c r="F4216" t="s">
        <v>187</v>
      </c>
      <c r="G4216">
        <v>521333</v>
      </c>
      <c r="H4216">
        <v>13160</v>
      </c>
      <c r="I4216">
        <v>34.700000000000003</v>
      </c>
      <c r="J4216">
        <v>75</v>
      </c>
      <c r="K4216">
        <v>75</v>
      </c>
      <c r="L4216">
        <v>33.4</v>
      </c>
      <c r="M4216">
        <v>0.85809581564584592</v>
      </c>
      <c r="N4216">
        <v>5.1475999999999997</v>
      </c>
      <c r="O4216">
        <v>5.2148000000000003</v>
      </c>
      <c r="P4216">
        <v>0.47799999999999998</v>
      </c>
      <c r="Q4216">
        <v>0.46800000000000003</v>
      </c>
      <c r="R4216">
        <v>4.9459</v>
      </c>
      <c r="S4216">
        <v>4.5999999999999999E-2</v>
      </c>
      <c r="T4216">
        <v>4.3999999999999997E-2</v>
      </c>
      <c r="U4216">
        <v>3.9E-2</v>
      </c>
      <c r="V4216">
        <v>3.9E-2</v>
      </c>
      <c r="W4216" t="s">
        <v>148</v>
      </c>
      <c r="X4216" t="s">
        <v>190</v>
      </c>
      <c r="Y4216" t="s">
        <v>89</v>
      </c>
      <c r="Z4216" t="s">
        <v>207</v>
      </c>
    </row>
    <row r="4217" spans="1:26" x14ac:dyDescent="0.25">
      <c r="A4217" s="147">
        <v>1528</v>
      </c>
      <c r="B4217" s="25">
        <v>42912</v>
      </c>
      <c r="C4217" t="s">
        <v>224</v>
      </c>
      <c r="D4217">
        <v>66.2</v>
      </c>
      <c r="E4217">
        <v>74</v>
      </c>
      <c r="F4217" t="s">
        <v>187</v>
      </c>
      <c r="G4217">
        <v>521333</v>
      </c>
      <c r="H4217">
        <v>13160</v>
      </c>
      <c r="I4217">
        <v>34.6</v>
      </c>
      <c r="J4217">
        <v>75</v>
      </c>
      <c r="K4217">
        <v>75</v>
      </c>
      <c r="L4217">
        <v>33.299999999999997</v>
      </c>
      <c r="M4217">
        <v>0.85861650485436891</v>
      </c>
      <c r="N4217">
        <v>5.2198000000000002</v>
      </c>
      <c r="O4217">
        <v>5.1102999999999996</v>
      </c>
      <c r="P4217">
        <v>0.35199999999999998</v>
      </c>
      <c r="Q4217">
        <v>0.33100000000000002</v>
      </c>
      <c r="R4217">
        <v>4.9459</v>
      </c>
      <c r="S4217">
        <v>3.3000000000000002E-2</v>
      </c>
      <c r="T4217">
        <v>3.2000000000000001E-2</v>
      </c>
      <c r="U4217">
        <v>2.8000000000000001E-2</v>
      </c>
      <c r="V4217">
        <v>2.8000000000000001E-2</v>
      </c>
      <c r="W4217" t="s">
        <v>148</v>
      </c>
      <c r="X4217" t="s">
        <v>190</v>
      </c>
      <c r="Y4217" t="s">
        <v>89</v>
      </c>
      <c r="Z4217" t="s">
        <v>207</v>
      </c>
    </row>
    <row r="4218" spans="1:26" x14ac:dyDescent="0.25">
      <c r="A4218" s="147">
        <v>1527</v>
      </c>
      <c r="B4218" s="25">
        <v>42912</v>
      </c>
      <c r="C4218" t="s">
        <v>223</v>
      </c>
      <c r="D4218">
        <v>66.2</v>
      </c>
      <c r="E4218">
        <v>74</v>
      </c>
      <c r="F4218" t="s">
        <v>193</v>
      </c>
      <c r="G4218">
        <v>521333</v>
      </c>
      <c r="H4218">
        <v>13160</v>
      </c>
      <c r="I4218">
        <v>20.8</v>
      </c>
      <c r="J4218">
        <v>89</v>
      </c>
      <c r="K4218">
        <v>89</v>
      </c>
      <c r="L4218">
        <v>19.100000000000001</v>
      </c>
      <c r="M4218">
        <v>0.93957503320053126</v>
      </c>
      <c r="N4218">
        <v>5.2816000000000001</v>
      </c>
      <c r="O4218">
        <v>5.3422000000000001</v>
      </c>
      <c r="P4218">
        <v>1.004</v>
      </c>
      <c r="Q4218">
        <v>0.96899999999999997</v>
      </c>
      <c r="R4218">
        <v>4.9459</v>
      </c>
      <c r="S4218">
        <v>9.4E-2</v>
      </c>
      <c r="T4218">
        <v>0.09</v>
      </c>
      <c r="U4218">
        <v>8.5999999999999993E-2</v>
      </c>
      <c r="V4218">
        <v>8.5999999999999993E-2</v>
      </c>
      <c r="W4218" t="s">
        <v>148</v>
      </c>
      <c r="X4218" t="s">
        <v>190</v>
      </c>
      <c r="Y4218" t="s">
        <v>89</v>
      </c>
      <c r="Z4218" t="s">
        <v>198</v>
      </c>
    </row>
    <row r="4219" spans="1:26" x14ac:dyDescent="0.25">
      <c r="A4219" s="147">
        <v>1524</v>
      </c>
      <c r="B4219" s="25">
        <v>42911</v>
      </c>
      <c r="C4219" t="s">
        <v>219</v>
      </c>
      <c r="D4219">
        <v>86.4</v>
      </c>
      <c r="E4219">
        <v>60</v>
      </c>
      <c r="F4219" t="s">
        <v>187</v>
      </c>
      <c r="G4219">
        <v>521333</v>
      </c>
      <c r="H4219">
        <v>13160</v>
      </c>
      <c r="I4219">
        <v>35.1</v>
      </c>
      <c r="J4219">
        <v>85</v>
      </c>
      <c r="K4219">
        <v>85</v>
      </c>
      <c r="L4219">
        <v>32.9</v>
      </c>
      <c r="M4219">
        <v>0.86070559610705588</v>
      </c>
      <c r="N4219">
        <v>5.3013000000000003</v>
      </c>
      <c r="O4219">
        <v>5.0351999999999997</v>
      </c>
      <c r="P4219">
        <v>0.39400000000000002</v>
      </c>
      <c r="Q4219">
        <v>0.38100000000000001</v>
      </c>
      <c r="R4219">
        <v>4.9459</v>
      </c>
      <c r="S4219">
        <v>3.6999999999999998E-2</v>
      </c>
      <c r="T4219">
        <v>3.6999999999999998E-2</v>
      </c>
      <c r="U4219">
        <v>3.2000000000000001E-2</v>
      </c>
      <c r="V4219">
        <v>3.2000000000000001E-2</v>
      </c>
      <c r="W4219" t="s">
        <v>148</v>
      </c>
      <c r="X4219" t="s">
        <v>190</v>
      </c>
      <c r="Y4219" t="s">
        <v>89</v>
      </c>
      <c r="Z4219" t="s">
        <v>207</v>
      </c>
    </row>
    <row r="4220" spans="1:26" x14ac:dyDescent="0.25">
      <c r="A4220" s="147">
        <v>1523</v>
      </c>
      <c r="B4220" s="25">
        <v>42911</v>
      </c>
      <c r="C4220" t="s">
        <v>218</v>
      </c>
      <c r="D4220">
        <v>86.4</v>
      </c>
      <c r="E4220">
        <v>60</v>
      </c>
      <c r="F4220" t="s">
        <v>187</v>
      </c>
      <c r="G4220">
        <v>521333</v>
      </c>
      <c r="H4220">
        <v>13160</v>
      </c>
      <c r="I4220">
        <v>35</v>
      </c>
      <c r="J4220">
        <v>84.5</v>
      </c>
      <c r="K4220">
        <v>84.5</v>
      </c>
      <c r="L4220">
        <v>32.799999999999997</v>
      </c>
      <c r="M4220">
        <v>0.86122945830797315</v>
      </c>
      <c r="N4220">
        <v>5.2854999999999999</v>
      </c>
      <c r="O4220">
        <v>5.2096</v>
      </c>
      <c r="P4220">
        <v>0.47799999999999998</v>
      </c>
      <c r="Q4220">
        <v>0.436</v>
      </c>
      <c r="R4220">
        <v>4.9459</v>
      </c>
      <c r="S4220">
        <v>4.4999999999999998E-2</v>
      </c>
      <c r="T4220">
        <v>4.1000000000000002E-2</v>
      </c>
      <c r="U4220">
        <v>3.6999999999999998E-2</v>
      </c>
      <c r="V4220">
        <v>3.6999999999999998E-2</v>
      </c>
      <c r="W4220" t="s">
        <v>148</v>
      </c>
      <c r="X4220" t="s">
        <v>190</v>
      </c>
      <c r="Y4220" t="s">
        <v>89</v>
      </c>
      <c r="Z4220" t="s">
        <v>207</v>
      </c>
    </row>
    <row r="4221" spans="1:26" x14ac:dyDescent="0.25">
      <c r="A4221" s="147">
        <v>1522</v>
      </c>
      <c r="B4221" s="25">
        <v>42911</v>
      </c>
      <c r="C4221" t="s">
        <v>216</v>
      </c>
      <c r="D4221">
        <v>72.2</v>
      </c>
      <c r="E4221">
        <v>77</v>
      </c>
      <c r="F4221" t="s">
        <v>187</v>
      </c>
      <c r="G4221">
        <v>521333</v>
      </c>
      <c r="H4221">
        <v>13160</v>
      </c>
      <c r="I4221">
        <v>34.4</v>
      </c>
      <c r="J4221">
        <v>77</v>
      </c>
      <c r="K4221">
        <v>77</v>
      </c>
      <c r="L4221">
        <v>32.9</v>
      </c>
      <c r="M4221">
        <v>0.86070559610705588</v>
      </c>
      <c r="N4221">
        <v>5.2704000000000004</v>
      </c>
      <c r="O4221">
        <v>5.1943000000000001</v>
      </c>
      <c r="P4221">
        <v>0.436</v>
      </c>
      <c r="Q4221">
        <v>0.40500000000000003</v>
      </c>
      <c r="R4221">
        <v>4.9459</v>
      </c>
      <c r="S4221">
        <v>4.1000000000000002E-2</v>
      </c>
      <c r="T4221">
        <v>3.9E-2</v>
      </c>
      <c r="U4221">
        <v>3.4000000000000002E-2</v>
      </c>
      <c r="V4221">
        <v>3.4000000000000002E-2</v>
      </c>
      <c r="W4221" t="s">
        <v>148</v>
      </c>
      <c r="X4221" t="s">
        <v>190</v>
      </c>
      <c r="Y4221" t="s">
        <v>89</v>
      </c>
      <c r="Z4221" t="s">
        <v>207</v>
      </c>
    </row>
    <row r="4222" spans="1:26" x14ac:dyDescent="0.25">
      <c r="A4222" s="147">
        <v>1521</v>
      </c>
      <c r="B4222" s="25">
        <v>42911</v>
      </c>
      <c r="C4222" t="s">
        <v>215</v>
      </c>
      <c r="D4222">
        <v>72.2</v>
      </c>
      <c r="E4222">
        <v>77</v>
      </c>
      <c r="F4222" t="s">
        <v>187</v>
      </c>
      <c r="G4222">
        <v>521333</v>
      </c>
      <c r="H4222">
        <v>13160</v>
      </c>
      <c r="I4222">
        <v>34.4</v>
      </c>
      <c r="J4222">
        <v>75.5</v>
      </c>
      <c r="K4222">
        <v>75.5</v>
      </c>
      <c r="L4222">
        <v>33</v>
      </c>
      <c r="M4222">
        <v>0.86018237082066873</v>
      </c>
      <c r="N4222">
        <v>5.1475</v>
      </c>
      <c r="O4222">
        <v>5.0735999999999999</v>
      </c>
      <c r="P4222">
        <v>0.40500000000000003</v>
      </c>
      <c r="Q4222">
        <v>0.39500000000000002</v>
      </c>
      <c r="R4222">
        <v>4.9459</v>
      </c>
      <c r="S4222">
        <v>3.9E-2</v>
      </c>
      <c r="T4222">
        <v>3.9E-2</v>
      </c>
      <c r="U4222">
        <v>3.4000000000000002E-2</v>
      </c>
      <c r="V4222">
        <v>3.4000000000000002E-2</v>
      </c>
      <c r="W4222" t="s">
        <v>148</v>
      </c>
      <c r="X4222" t="s">
        <v>190</v>
      </c>
      <c r="Y4222" t="s">
        <v>89</v>
      </c>
      <c r="Z4222" t="s">
        <v>207</v>
      </c>
    </row>
    <row r="4223" spans="1:26" x14ac:dyDescent="0.25">
      <c r="A4223" s="147">
        <v>1520</v>
      </c>
      <c r="B4223" s="25">
        <v>42911</v>
      </c>
      <c r="C4223" t="s">
        <v>214</v>
      </c>
      <c r="D4223">
        <v>72.2</v>
      </c>
      <c r="E4223">
        <v>77</v>
      </c>
      <c r="F4223" t="s">
        <v>193</v>
      </c>
      <c r="G4223">
        <v>521333</v>
      </c>
      <c r="H4223">
        <v>13160</v>
      </c>
      <c r="I4223">
        <v>20</v>
      </c>
      <c r="J4223">
        <v>89.5</v>
      </c>
      <c r="K4223">
        <v>89.5</v>
      </c>
      <c r="L4223">
        <v>18.3</v>
      </c>
      <c r="M4223">
        <v>0.9445927903871828</v>
      </c>
      <c r="N4223">
        <v>5.2996999999999996</v>
      </c>
      <c r="O4223">
        <v>5.2515000000000001</v>
      </c>
      <c r="P4223">
        <v>0.873</v>
      </c>
      <c r="Q4223">
        <v>0.88900000000000001</v>
      </c>
      <c r="R4223">
        <v>4.9459</v>
      </c>
      <c r="S4223">
        <v>8.1000000000000003E-2</v>
      </c>
      <c r="T4223">
        <v>8.4000000000000005E-2</v>
      </c>
      <c r="U4223">
        <v>7.8E-2</v>
      </c>
      <c r="V4223">
        <v>7.8E-2</v>
      </c>
      <c r="W4223" t="s">
        <v>148</v>
      </c>
      <c r="X4223" t="s">
        <v>190</v>
      </c>
      <c r="Y4223" t="s">
        <v>89</v>
      </c>
      <c r="Z4223" t="s">
        <v>198</v>
      </c>
    </row>
    <row r="4224" spans="1:26" x14ac:dyDescent="0.25">
      <c r="A4224" s="147">
        <v>1519</v>
      </c>
      <c r="B4224" s="25">
        <v>42911</v>
      </c>
      <c r="C4224" t="s">
        <v>213</v>
      </c>
      <c r="D4224">
        <v>72.2</v>
      </c>
      <c r="E4224">
        <v>77</v>
      </c>
      <c r="F4224" t="s">
        <v>193</v>
      </c>
      <c r="G4224">
        <v>521333</v>
      </c>
      <c r="H4224">
        <v>13160</v>
      </c>
      <c r="I4224">
        <v>20.100000000000001</v>
      </c>
      <c r="J4224">
        <v>89</v>
      </c>
      <c r="K4224">
        <v>89</v>
      </c>
      <c r="L4224">
        <v>18.5</v>
      </c>
      <c r="M4224">
        <v>0.94333333333333336</v>
      </c>
      <c r="N4224">
        <v>5.1822999999999997</v>
      </c>
      <c r="O4224">
        <v>5.3802000000000003</v>
      </c>
      <c r="P4224">
        <v>0.98399999999999999</v>
      </c>
      <c r="Q4224">
        <v>0.95499999999999996</v>
      </c>
      <c r="R4224">
        <v>4.9459</v>
      </c>
      <c r="S4224">
        <v>9.4E-2</v>
      </c>
      <c r="T4224">
        <v>8.7999999999999995E-2</v>
      </c>
      <c r="U4224">
        <v>8.5999999999999993E-2</v>
      </c>
      <c r="V4224">
        <v>8.5999999999999993E-2</v>
      </c>
      <c r="W4224" t="s">
        <v>148</v>
      </c>
      <c r="X4224" t="s">
        <v>190</v>
      </c>
      <c r="Y4224" t="s">
        <v>89</v>
      </c>
      <c r="Z4224" t="s">
        <v>198</v>
      </c>
    </row>
    <row r="4225" spans="1:26" x14ac:dyDescent="0.25">
      <c r="A4225" s="147">
        <v>1519</v>
      </c>
      <c r="B4225" s="25">
        <v>42910</v>
      </c>
      <c r="C4225" t="s">
        <v>213</v>
      </c>
      <c r="D4225">
        <v>72.2</v>
      </c>
      <c r="E4225">
        <v>77</v>
      </c>
      <c r="F4225" t="s">
        <v>193</v>
      </c>
      <c r="G4225">
        <v>521333</v>
      </c>
      <c r="H4225">
        <v>13160</v>
      </c>
      <c r="I4225">
        <v>20.100000000000001</v>
      </c>
      <c r="J4225">
        <v>89</v>
      </c>
      <c r="K4225">
        <v>89</v>
      </c>
      <c r="L4225">
        <v>18.5</v>
      </c>
      <c r="M4225">
        <v>0.94333333333333336</v>
      </c>
      <c r="N4225">
        <v>5.1822999999999997</v>
      </c>
      <c r="O4225">
        <v>5.3802000000000003</v>
      </c>
      <c r="P4225">
        <v>0.98399999999999999</v>
      </c>
      <c r="Q4225">
        <v>0.95499999999999996</v>
      </c>
      <c r="R4225">
        <v>4.9718999999999998</v>
      </c>
      <c r="S4225">
        <v>9.4E-2</v>
      </c>
      <c r="T4225">
        <v>8.7999999999999995E-2</v>
      </c>
      <c r="U4225">
        <v>8.5999999999999993E-2</v>
      </c>
      <c r="V4225">
        <v>8.5999999999999993E-2</v>
      </c>
      <c r="W4225" t="s">
        <v>148</v>
      </c>
      <c r="X4225" t="s">
        <v>190</v>
      </c>
      <c r="Y4225" t="s">
        <v>89</v>
      </c>
      <c r="Z4225" t="s">
        <v>198</v>
      </c>
    </row>
    <row r="4226" spans="1:26" x14ac:dyDescent="0.25">
      <c r="A4226" s="147">
        <v>1519</v>
      </c>
      <c r="B4226" s="25">
        <v>42910</v>
      </c>
      <c r="C4226" t="s">
        <v>213</v>
      </c>
      <c r="D4226">
        <v>72.2</v>
      </c>
      <c r="E4226">
        <v>77</v>
      </c>
      <c r="F4226" t="s">
        <v>193</v>
      </c>
      <c r="G4226">
        <v>521333</v>
      </c>
      <c r="H4226">
        <v>13160</v>
      </c>
      <c r="I4226">
        <v>20.100000000000001</v>
      </c>
      <c r="J4226">
        <v>89</v>
      </c>
      <c r="K4226">
        <v>89</v>
      </c>
      <c r="L4226">
        <v>18.5</v>
      </c>
      <c r="M4226">
        <v>0.94333333333333336</v>
      </c>
      <c r="N4226">
        <v>5.1822999999999997</v>
      </c>
      <c r="O4226">
        <v>5.3802000000000003</v>
      </c>
      <c r="P4226">
        <v>0.98399999999999999</v>
      </c>
      <c r="Q4226">
        <v>0.95499999999999996</v>
      </c>
      <c r="R4226">
        <v>4.9718999999999998</v>
      </c>
      <c r="S4226">
        <v>9.4E-2</v>
      </c>
      <c r="T4226">
        <v>8.7999999999999995E-2</v>
      </c>
      <c r="U4226">
        <v>8.5999999999999993E-2</v>
      </c>
      <c r="V4226">
        <v>8.5999999999999993E-2</v>
      </c>
      <c r="W4226" t="s">
        <v>148</v>
      </c>
      <c r="X4226" t="s">
        <v>190</v>
      </c>
      <c r="Y4226" t="s">
        <v>89</v>
      </c>
      <c r="Z4226" t="s">
        <v>198</v>
      </c>
    </row>
    <row r="4227" spans="1:26" x14ac:dyDescent="0.25">
      <c r="A4227" s="147">
        <v>1519</v>
      </c>
      <c r="B4227" s="25">
        <v>42910</v>
      </c>
      <c r="C4227" t="s">
        <v>213</v>
      </c>
      <c r="D4227">
        <v>72.2</v>
      </c>
      <c r="E4227">
        <v>77</v>
      </c>
      <c r="F4227" t="s">
        <v>193</v>
      </c>
      <c r="G4227">
        <v>521333</v>
      </c>
      <c r="H4227">
        <v>13160</v>
      </c>
      <c r="I4227">
        <v>20.100000000000001</v>
      </c>
      <c r="J4227">
        <v>89</v>
      </c>
      <c r="K4227">
        <v>89</v>
      </c>
      <c r="L4227">
        <v>18.5</v>
      </c>
      <c r="M4227">
        <v>0.94333333333333336</v>
      </c>
      <c r="N4227">
        <v>5.1822999999999997</v>
      </c>
      <c r="O4227">
        <v>5.3802000000000003</v>
      </c>
      <c r="P4227">
        <v>0.98399999999999999</v>
      </c>
      <c r="Q4227">
        <v>0.95499999999999996</v>
      </c>
      <c r="R4227">
        <v>4.9718999999999998</v>
      </c>
      <c r="S4227">
        <v>9.4E-2</v>
      </c>
      <c r="T4227">
        <v>8.7999999999999995E-2</v>
      </c>
      <c r="U4227">
        <v>8.5999999999999993E-2</v>
      </c>
      <c r="V4227">
        <v>8.5999999999999993E-2</v>
      </c>
      <c r="W4227" t="s">
        <v>148</v>
      </c>
      <c r="X4227" t="s">
        <v>190</v>
      </c>
      <c r="Y4227" t="s">
        <v>89</v>
      </c>
      <c r="Z4227" t="s">
        <v>198</v>
      </c>
    </row>
    <row r="4228" spans="1:26" x14ac:dyDescent="0.25">
      <c r="A4228" s="147">
        <v>1519</v>
      </c>
      <c r="B4228" s="25">
        <v>42910</v>
      </c>
      <c r="C4228" t="s">
        <v>213</v>
      </c>
      <c r="D4228">
        <v>72.2</v>
      </c>
      <c r="E4228">
        <v>77</v>
      </c>
      <c r="F4228" t="s">
        <v>193</v>
      </c>
      <c r="G4228">
        <v>521333</v>
      </c>
      <c r="H4228">
        <v>13160</v>
      </c>
      <c r="I4228">
        <v>20.100000000000001</v>
      </c>
      <c r="J4228">
        <v>89</v>
      </c>
      <c r="K4228">
        <v>89</v>
      </c>
      <c r="L4228">
        <v>18.5</v>
      </c>
      <c r="M4228">
        <v>0.94333333333333336</v>
      </c>
      <c r="N4228">
        <v>5.1822999999999997</v>
      </c>
      <c r="O4228">
        <v>5.3802000000000003</v>
      </c>
      <c r="P4228">
        <v>0.98399999999999999</v>
      </c>
      <c r="Q4228">
        <v>0.95499999999999996</v>
      </c>
      <c r="R4228">
        <v>4.9718999999999998</v>
      </c>
      <c r="S4228">
        <v>9.4E-2</v>
      </c>
      <c r="T4228">
        <v>8.7999999999999995E-2</v>
      </c>
      <c r="U4228">
        <v>8.5999999999999993E-2</v>
      </c>
      <c r="V4228">
        <v>8.5999999999999993E-2</v>
      </c>
      <c r="W4228" t="s">
        <v>148</v>
      </c>
      <c r="X4228" t="s">
        <v>190</v>
      </c>
      <c r="Y4228" t="s">
        <v>89</v>
      </c>
      <c r="Z4228" t="s">
        <v>198</v>
      </c>
    </row>
    <row r="4229" spans="1:26" x14ac:dyDescent="0.25">
      <c r="A4229" s="147">
        <v>1518</v>
      </c>
      <c r="B4229" s="25">
        <v>42910</v>
      </c>
      <c r="C4229" t="s">
        <v>210</v>
      </c>
      <c r="D4229">
        <v>63.8</v>
      </c>
      <c r="E4229">
        <v>70</v>
      </c>
      <c r="F4229" t="s">
        <v>187</v>
      </c>
      <c r="G4229">
        <v>521333</v>
      </c>
      <c r="H4229">
        <v>13160</v>
      </c>
      <c r="I4229">
        <v>35.4</v>
      </c>
      <c r="J4229">
        <v>79</v>
      </c>
      <c r="K4229">
        <v>79</v>
      </c>
      <c r="L4229">
        <v>33.700000000000003</v>
      </c>
      <c r="M4229">
        <v>0.85653753026634394</v>
      </c>
      <c r="N4229">
        <v>5.2240000000000002</v>
      </c>
      <c r="O4229">
        <v>5.1917999999999997</v>
      </c>
      <c r="P4229">
        <v>0.37</v>
      </c>
      <c r="Q4229">
        <v>0.436</v>
      </c>
      <c r="R4229">
        <v>4.9718999999999998</v>
      </c>
      <c r="S4229">
        <v>3.5000000000000003E-2</v>
      </c>
      <c r="T4229">
        <v>4.2000000000000003E-2</v>
      </c>
      <c r="U4229">
        <v>3.3000000000000002E-2</v>
      </c>
      <c r="V4229">
        <v>3.3000000000000002E-2</v>
      </c>
      <c r="W4229" t="s">
        <v>148</v>
      </c>
      <c r="X4229" t="s">
        <v>190</v>
      </c>
      <c r="Y4229" t="s">
        <v>89</v>
      </c>
      <c r="Z4229" t="s">
        <v>207</v>
      </c>
    </row>
    <row r="4230" spans="1:26" x14ac:dyDescent="0.25">
      <c r="A4230" s="147">
        <v>1517</v>
      </c>
      <c r="B4230" s="25">
        <v>42910</v>
      </c>
      <c r="C4230" t="s">
        <v>209</v>
      </c>
      <c r="D4230">
        <v>65.2</v>
      </c>
      <c r="E4230">
        <v>70</v>
      </c>
      <c r="F4230" t="s">
        <v>193</v>
      </c>
      <c r="G4230">
        <v>521333</v>
      </c>
      <c r="H4230">
        <v>13160</v>
      </c>
      <c r="I4230">
        <v>20.399999999999999</v>
      </c>
      <c r="J4230">
        <v>89.5</v>
      </c>
      <c r="K4230">
        <v>89.5</v>
      </c>
      <c r="L4230">
        <v>18.7</v>
      </c>
      <c r="M4230">
        <v>0.94207723035952073</v>
      </c>
      <c r="N4230">
        <v>5.1128999999999998</v>
      </c>
      <c r="O4230">
        <v>5.3819999999999997</v>
      </c>
      <c r="P4230">
        <v>0.751</v>
      </c>
      <c r="Q4230">
        <v>0.80700000000000005</v>
      </c>
      <c r="R4230">
        <v>4.9718999999999998</v>
      </c>
      <c r="S4230">
        <v>7.2999999999999995E-2</v>
      </c>
      <c r="T4230">
        <v>7.4999999999999997E-2</v>
      </c>
      <c r="U4230">
        <v>7.0000000000000007E-2</v>
      </c>
      <c r="V4230">
        <v>7.0000000000000007E-2</v>
      </c>
      <c r="W4230" t="s">
        <v>148</v>
      </c>
      <c r="X4230" t="s">
        <v>190</v>
      </c>
      <c r="Y4230" t="s">
        <v>89</v>
      </c>
      <c r="Z4230" t="s">
        <v>198</v>
      </c>
    </row>
    <row r="4231" spans="1:26" x14ac:dyDescent="0.25">
      <c r="A4231" s="147">
        <v>1516</v>
      </c>
      <c r="B4231" s="25">
        <v>42910</v>
      </c>
      <c r="C4231" t="s">
        <v>208</v>
      </c>
      <c r="D4231">
        <v>65.2</v>
      </c>
      <c r="E4231">
        <v>70</v>
      </c>
      <c r="F4231" t="s">
        <v>193</v>
      </c>
      <c r="G4231">
        <v>521333</v>
      </c>
      <c r="H4231">
        <v>13160</v>
      </c>
      <c r="I4231">
        <v>20.399999999999999</v>
      </c>
      <c r="J4231">
        <v>89</v>
      </c>
      <c r="K4231">
        <v>89</v>
      </c>
      <c r="L4231">
        <v>18.8</v>
      </c>
      <c r="M4231">
        <v>0.94145043246839644</v>
      </c>
      <c r="N4231">
        <v>5.3101000000000003</v>
      </c>
      <c r="O4231">
        <v>5.0362</v>
      </c>
      <c r="P4231">
        <v>0.94799999999999995</v>
      </c>
      <c r="Q4231">
        <v>0.84299999999999997</v>
      </c>
      <c r="R4231">
        <v>4.9718999999999998</v>
      </c>
      <c r="S4231">
        <v>8.8999999999999996E-2</v>
      </c>
      <c r="T4231">
        <v>8.3000000000000004E-2</v>
      </c>
      <c r="U4231">
        <v>8.1000000000000003E-2</v>
      </c>
      <c r="V4231">
        <v>8.1000000000000003E-2</v>
      </c>
      <c r="W4231" t="s">
        <v>148</v>
      </c>
      <c r="X4231" t="s">
        <v>190</v>
      </c>
      <c r="Y4231" t="s">
        <v>89</v>
      </c>
      <c r="Z4231" t="s">
        <v>198</v>
      </c>
    </row>
    <row r="4232" spans="1:26" x14ac:dyDescent="0.25">
      <c r="A4232" s="147">
        <v>1515</v>
      </c>
      <c r="B4232" s="25">
        <v>42910</v>
      </c>
      <c r="C4232" t="s">
        <v>206</v>
      </c>
      <c r="D4232">
        <v>65.2</v>
      </c>
      <c r="E4232">
        <v>70</v>
      </c>
      <c r="F4232" t="s">
        <v>187</v>
      </c>
      <c r="G4232">
        <v>0</v>
      </c>
      <c r="H4232">
        <v>13160</v>
      </c>
      <c r="I4232">
        <v>35.200000000000003</v>
      </c>
      <c r="J4232">
        <v>78.5</v>
      </c>
      <c r="K4232">
        <v>78.5</v>
      </c>
      <c r="L4232">
        <v>33.5</v>
      </c>
      <c r="M4232">
        <v>0.85757575757575755</v>
      </c>
      <c r="N4232">
        <v>5.1487999999999996</v>
      </c>
      <c r="O4232">
        <v>5.1146000000000003</v>
      </c>
      <c r="P4232">
        <v>0.42599999999999999</v>
      </c>
      <c r="Q4232">
        <v>0.42599999999999999</v>
      </c>
      <c r="R4232">
        <v>4.9718999999999998</v>
      </c>
      <c r="S4232">
        <v>4.1000000000000002E-2</v>
      </c>
      <c r="T4232">
        <v>4.1000000000000002E-2</v>
      </c>
      <c r="U4232">
        <v>3.5000000000000003E-2</v>
      </c>
      <c r="V4232">
        <v>3.5000000000000003E-2</v>
      </c>
      <c r="W4232" t="s">
        <v>148</v>
      </c>
      <c r="X4232" t="s">
        <v>190</v>
      </c>
      <c r="Y4232" t="s">
        <v>89</v>
      </c>
      <c r="Z4232" t="s">
        <v>207</v>
      </c>
    </row>
    <row r="4233" spans="1:26" x14ac:dyDescent="0.25">
      <c r="A4233" s="147">
        <v>1514</v>
      </c>
      <c r="B4233" s="25">
        <v>42910</v>
      </c>
      <c r="C4233" t="s">
        <v>204</v>
      </c>
      <c r="D4233">
        <v>65.2</v>
      </c>
      <c r="E4233">
        <v>70</v>
      </c>
      <c r="F4233" t="s">
        <v>193</v>
      </c>
      <c r="G4233">
        <v>0</v>
      </c>
      <c r="H4233">
        <v>13160</v>
      </c>
      <c r="I4233">
        <v>20.6</v>
      </c>
      <c r="J4233">
        <v>88</v>
      </c>
      <c r="K4233">
        <v>88</v>
      </c>
      <c r="L4233">
        <v>19</v>
      </c>
      <c r="M4233">
        <v>0.94019933554817281</v>
      </c>
      <c r="N4233">
        <v>5.2106000000000003</v>
      </c>
      <c r="O4233">
        <v>5.0892999999999997</v>
      </c>
      <c r="P4233">
        <v>0.71099999999999997</v>
      </c>
      <c r="Q4233">
        <v>0.72099999999999997</v>
      </c>
      <c r="R4233">
        <v>4.9718999999999998</v>
      </c>
      <c r="S4233">
        <v>6.8000000000000005E-2</v>
      </c>
      <c r="T4233">
        <v>7.0000000000000007E-2</v>
      </c>
      <c r="U4233">
        <v>6.5000000000000002E-2</v>
      </c>
      <c r="V4233">
        <v>6.5000000000000002E-2</v>
      </c>
      <c r="W4233" t="s">
        <v>205</v>
      </c>
      <c r="X4233" t="s">
        <v>190</v>
      </c>
      <c r="Y4233" t="s">
        <v>89</v>
      </c>
      <c r="Z4233" t="s">
        <v>198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A76"/>
  <sheetViews>
    <sheetView view="pageBreakPreview" topLeftCell="A13" zoomScaleNormal="115" zoomScaleSheetLayoutView="100" workbookViewId="0">
      <selection activeCell="B36" sqref="B36:D36"/>
    </sheetView>
  </sheetViews>
  <sheetFormatPr baseColWidth="10" defaultRowHeight="15" x14ac:dyDescent="0.25"/>
  <cols>
    <col min="1" max="1" width="2.140625" customWidth="1"/>
    <col min="9" max="10" width="5.7109375" customWidth="1"/>
    <col min="12" max="12" width="2.140625" customWidth="1"/>
    <col min="15" max="17" width="0" hidden="1" customWidth="1"/>
    <col min="18" max="18" width="52.85546875" hidden="1" customWidth="1"/>
  </cols>
  <sheetData>
    <row r="1" spans="1:27" ht="11.25" customHeight="1" thickBot="1" x14ac:dyDescent="0.3">
      <c r="A1" s="82"/>
      <c r="B1" s="83"/>
      <c r="C1" s="83"/>
      <c r="D1" s="83"/>
      <c r="E1" s="83"/>
      <c r="F1" s="83"/>
      <c r="G1" s="83"/>
      <c r="H1" s="83"/>
      <c r="I1" s="83"/>
      <c r="J1" s="83"/>
      <c r="K1" s="83"/>
      <c r="L1" s="84"/>
    </row>
    <row r="2" spans="1:27" ht="20.100000000000001" customHeight="1" thickBot="1" x14ac:dyDescent="0.3">
      <c r="A2" s="85"/>
      <c r="B2" s="346"/>
      <c r="C2" s="347"/>
      <c r="D2" s="347"/>
      <c r="E2" s="354" t="s">
        <v>91</v>
      </c>
      <c r="F2" s="355"/>
      <c r="G2" s="355"/>
      <c r="H2" s="355"/>
      <c r="I2" s="355"/>
      <c r="J2" s="355"/>
      <c r="K2" s="356"/>
      <c r="L2" s="85"/>
      <c r="R2" s="342" t="s">
        <v>92</v>
      </c>
      <c r="S2" s="343"/>
      <c r="T2" s="343"/>
      <c r="U2" s="343"/>
      <c r="V2" s="343"/>
      <c r="W2" s="343"/>
      <c r="X2" s="343"/>
      <c r="Y2" s="343"/>
      <c r="Z2" s="343"/>
      <c r="AA2" s="344"/>
    </row>
    <row r="3" spans="1:27" ht="20.100000000000001" customHeight="1" x14ac:dyDescent="0.25">
      <c r="A3" s="86"/>
      <c r="B3" s="348"/>
      <c r="C3" s="296"/>
      <c r="D3" s="296"/>
      <c r="E3" s="357"/>
      <c r="F3" s="358"/>
      <c r="G3" s="358"/>
      <c r="H3" s="358"/>
      <c r="I3" s="358"/>
      <c r="J3" s="358"/>
      <c r="K3" s="359"/>
      <c r="L3" s="87"/>
    </row>
    <row r="4" spans="1:27" ht="20.100000000000001" customHeight="1" x14ac:dyDescent="0.25">
      <c r="A4" s="86"/>
      <c r="B4" s="348"/>
      <c r="C4" s="296"/>
      <c r="D4" s="296"/>
      <c r="E4" s="357"/>
      <c r="F4" s="358"/>
      <c r="G4" s="358"/>
      <c r="H4" s="358"/>
      <c r="I4" s="358"/>
      <c r="J4" s="358"/>
      <c r="K4" s="359"/>
      <c r="L4" s="87"/>
    </row>
    <row r="5" spans="1:27" ht="15.75" thickBot="1" x14ac:dyDescent="0.3">
      <c r="A5" s="86"/>
      <c r="B5" s="349"/>
      <c r="C5" s="350"/>
      <c r="D5" s="350"/>
      <c r="E5" s="360"/>
      <c r="F5" s="361"/>
      <c r="G5" s="361"/>
      <c r="H5" s="361"/>
      <c r="I5" s="361"/>
      <c r="J5" s="361"/>
      <c r="K5" s="362"/>
      <c r="L5" s="87"/>
    </row>
    <row r="6" spans="1:27" ht="7.5" customHeight="1" thickBot="1" x14ac:dyDescent="0.3">
      <c r="A6" s="86"/>
      <c r="B6" s="88"/>
      <c r="C6" s="88"/>
      <c r="D6" s="88"/>
      <c r="E6" s="88"/>
      <c r="F6" s="88"/>
      <c r="G6" s="88"/>
      <c r="H6" s="88"/>
      <c r="I6" s="88"/>
      <c r="J6" s="88"/>
      <c r="K6" s="88"/>
      <c r="L6" s="87"/>
    </row>
    <row r="7" spans="1:27" ht="15" customHeight="1" thickBot="1" x14ac:dyDescent="0.3">
      <c r="A7" s="86"/>
      <c r="B7" s="342" t="s">
        <v>92</v>
      </c>
      <c r="C7" s="343"/>
      <c r="D7" s="343"/>
      <c r="E7" s="343"/>
      <c r="F7" s="343"/>
      <c r="G7" s="343"/>
      <c r="H7" s="343"/>
      <c r="I7" s="343"/>
      <c r="J7" s="343"/>
      <c r="K7" s="344"/>
      <c r="L7" s="87"/>
    </row>
    <row r="8" spans="1:27" ht="7.5" customHeight="1" x14ac:dyDescent="0.25">
      <c r="A8" s="86"/>
      <c r="B8" s="89"/>
      <c r="C8" s="90"/>
      <c r="D8" s="90"/>
      <c r="E8" s="90"/>
      <c r="F8" s="90"/>
      <c r="G8" s="90"/>
      <c r="H8" s="90"/>
      <c r="I8" s="90"/>
      <c r="J8" s="90"/>
      <c r="K8" s="91"/>
      <c r="L8" s="87"/>
    </row>
    <row r="9" spans="1:27" x14ac:dyDescent="0.25">
      <c r="A9" s="86"/>
      <c r="B9" s="328" t="s">
        <v>93</v>
      </c>
      <c r="C9" s="293"/>
      <c r="D9" s="352" t="s">
        <v>94</v>
      </c>
      <c r="E9" s="352"/>
      <c r="F9" s="88"/>
      <c r="G9" s="293" t="s">
        <v>95</v>
      </c>
      <c r="H9" s="293"/>
      <c r="I9" s="352" t="str">
        <f ca="1">TEXT(I11, "ddmmyyyy")&amp;D20</f>
        <v>270620180</v>
      </c>
      <c r="J9" s="352"/>
      <c r="K9" s="353"/>
      <c r="L9" s="87"/>
    </row>
    <row r="10" spans="1:27" x14ac:dyDescent="0.25">
      <c r="A10" s="86"/>
      <c r="B10" s="328" t="s">
        <v>96</v>
      </c>
      <c r="C10" s="293"/>
      <c r="D10" s="331">
        <v>3004527</v>
      </c>
      <c r="E10" s="331"/>
      <c r="F10" s="88"/>
      <c r="G10" s="293" t="s">
        <v>97</v>
      </c>
      <c r="H10" s="293"/>
      <c r="I10" s="331" t="s">
        <v>98</v>
      </c>
      <c r="J10" s="331"/>
      <c r="K10" s="332"/>
      <c r="L10" s="87"/>
    </row>
    <row r="11" spans="1:27" x14ac:dyDescent="0.25">
      <c r="A11" s="86"/>
      <c r="B11" s="328" t="s">
        <v>99</v>
      </c>
      <c r="C11" s="293"/>
      <c r="D11" s="331" t="s">
        <v>28</v>
      </c>
      <c r="E11" s="331"/>
      <c r="F11" s="88"/>
      <c r="G11" s="293" t="s">
        <v>100</v>
      </c>
      <c r="H11" s="293"/>
      <c r="I11" s="330">
        <f ca="1">CARROTANQUE!B7</f>
        <v>43278</v>
      </c>
      <c r="J11" s="331"/>
      <c r="K11" s="332"/>
      <c r="L11" s="87"/>
    </row>
    <row r="12" spans="1:27" x14ac:dyDescent="0.25">
      <c r="A12" s="86"/>
      <c r="B12" s="328" t="s">
        <v>101</v>
      </c>
      <c r="C12" s="293"/>
      <c r="D12" s="331" t="s">
        <v>102</v>
      </c>
      <c r="E12" s="331"/>
      <c r="F12" s="88"/>
      <c r="G12" s="293" t="s">
        <v>103</v>
      </c>
      <c r="H12" s="293"/>
      <c r="I12" s="331" t="s">
        <v>104</v>
      </c>
      <c r="J12" s="331"/>
      <c r="K12" s="332"/>
      <c r="L12" s="87"/>
    </row>
    <row r="13" spans="1:27" ht="7.5" customHeight="1" thickBot="1" x14ac:dyDescent="0.3">
      <c r="A13" s="86"/>
      <c r="B13" s="92"/>
      <c r="C13" s="93"/>
      <c r="D13" s="94"/>
      <c r="E13" s="94"/>
      <c r="F13" s="95"/>
      <c r="G13" s="95"/>
      <c r="H13" s="95"/>
      <c r="I13" s="95"/>
      <c r="J13" s="95"/>
      <c r="K13" s="96"/>
      <c r="L13" s="87"/>
    </row>
    <row r="14" spans="1:27" ht="7.5" customHeight="1" thickBot="1" x14ac:dyDescent="0.3">
      <c r="A14" s="86"/>
      <c r="B14" s="142"/>
      <c r="C14" s="142"/>
      <c r="D14" s="143"/>
      <c r="E14" s="143"/>
      <c r="F14" s="88"/>
      <c r="G14" s="88"/>
      <c r="H14" s="88"/>
      <c r="I14" s="88"/>
      <c r="J14" s="88"/>
      <c r="K14" s="88"/>
      <c r="L14" s="87"/>
    </row>
    <row r="15" spans="1:27" ht="15" customHeight="1" thickBot="1" x14ac:dyDescent="0.3">
      <c r="A15" s="86"/>
      <c r="B15" s="342" t="s">
        <v>105</v>
      </c>
      <c r="C15" s="343"/>
      <c r="D15" s="343"/>
      <c r="E15" s="343"/>
      <c r="F15" s="343"/>
      <c r="G15" s="343"/>
      <c r="H15" s="343"/>
      <c r="I15" s="343"/>
      <c r="J15" s="343"/>
      <c r="K15" s="344"/>
      <c r="L15" s="87"/>
    </row>
    <row r="16" spans="1:27" ht="7.5" customHeight="1" x14ac:dyDescent="0.25">
      <c r="A16" s="86"/>
      <c r="B16" s="89"/>
      <c r="C16" s="90"/>
      <c r="D16" s="90"/>
      <c r="E16" s="90"/>
      <c r="F16" s="90"/>
      <c r="G16" s="90"/>
      <c r="H16" s="90"/>
      <c r="I16" s="90"/>
      <c r="J16" s="90"/>
      <c r="K16" s="91"/>
      <c r="L16" s="87"/>
    </row>
    <row r="17" spans="1:18" x14ac:dyDescent="0.25">
      <c r="A17" s="86"/>
      <c r="B17" s="328" t="s">
        <v>106</v>
      </c>
      <c r="C17" s="293"/>
      <c r="D17" s="400">
        <f>CARROTANQUE!D7</f>
        <v>6216</v>
      </c>
      <c r="E17" s="400"/>
      <c r="F17" s="88"/>
      <c r="G17" s="293" t="s">
        <v>107</v>
      </c>
      <c r="H17" s="293"/>
      <c r="I17" s="352" t="s">
        <v>169</v>
      </c>
      <c r="J17" s="352"/>
      <c r="K17" s="353"/>
      <c r="L17" s="87"/>
      <c r="Q17" s="99"/>
      <c r="R17" s="100"/>
    </row>
    <row r="18" spans="1:18" x14ac:dyDescent="0.25">
      <c r="A18" s="86"/>
      <c r="B18" s="328" t="s">
        <v>109</v>
      </c>
      <c r="C18" s="293"/>
      <c r="D18" s="331" t="s">
        <v>181</v>
      </c>
      <c r="E18" s="331"/>
      <c r="F18" s="88"/>
      <c r="G18" s="293" t="s">
        <v>111</v>
      </c>
      <c r="H18" s="293"/>
      <c r="I18" s="331" t="str">
        <f>IF(CARROTANQUE!G8="CRUDO MITO","CLIENTE","OIL TEST INTERNACIONAL")</f>
        <v>OIL TEST INTERNACIONAL</v>
      </c>
      <c r="J18" s="331"/>
      <c r="K18" s="332"/>
      <c r="L18" s="87"/>
      <c r="Q18" s="99"/>
      <c r="R18" s="100"/>
    </row>
    <row r="19" spans="1:18" x14ac:dyDescent="0.25">
      <c r="A19" s="86"/>
      <c r="B19" s="328" t="s">
        <v>113</v>
      </c>
      <c r="C19" s="293"/>
      <c r="D19" s="329" t="s">
        <v>114</v>
      </c>
      <c r="E19" s="329"/>
      <c r="F19" s="88"/>
      <c r="G19" s="293" t="s">
        <v>115</v>
      </c>
      <c r="H19" s="293"/>
      <c r="I19" s="330">
        <f ca="1">I11</f>
        <v>43278</v>
      </c>
      <c r="J19" s="331"/>
      <c r="K19" s="332"/>
      <c r="L19" s="87"/>
      <c r="Q19" s="99"/>
      <c r="R19" s="100"/>
    </row>
    <row r="20" spans="1:18" x14ac:dyDescent="0.25">
      <c r="A20" s="86"/>
      <c r="B20" s="328" t="s">
        <v>116</v>
      </c>
      <c r="C20" s="293"/>
      <c r="D20" s="345">
        <f>CARROTANQUE!G7</f>
        <v>0</v>
      </c>
      <c r="E20" s="345"/>
      <c r="F20" s="88"/>
      <c r="G20" s="293" t="s">
        <v>117</v>
      </c>
      <c r="H20" s="293"/>
      <c r="I20" s="330">
        <f ca="1">I11</f>
        <v>43278</v>
      </c>
      <c r="J20" s="331"/>
      <c r="K20" s="332"/>
      <c r="L20" s="87"/>
      <c r="Q20" s="99"/>
      <c r="R20" s="100"/>
    </row>
    <row r="21" spans="1:18" x14ac:dyDescent="0.25">
      <c r="A21" s="86"/>
      <c r="B21" s="328" t="s">
        <v>118</v>
      </c>
      <c r="C21" s="293"/>
      <c r="D21" s="331">
        <f>CARROTANQUE!G8</f>
        <v>0</v>
      </c>
      <c r="E21" s="331"/>
      <c r="F21" s="88"/>
      <c r="G21" s="293" t="s">
        <v>120</v>
      </c>
      <c r="H21" s="293"/>
      <c r="I21" s="330">
        <f ca="1">I11</f>
        <v>43278</v>
      </c>
      <c r="J21" s="331"/>
      <c r="K21" s="332"/>
      <c r="L21" s="87"/>
      <c r="Q21" s="99"/>
      <c r="R21" s="100"/>
    </row>
    <row r="22" spans="1:18" ht="7.5" customHeight="1" thickBot="1" x14ac:dyDescent="0.3">
      <c r="A22" s="86"/>
      <c r="B22" s="92"/>
      <c r="C22" s="93"/>
      <c r="D22" s="94"/>
      <c r="E22" s="94"/>
      <c r="F22" s="95"/>
      <c r="G22" s="95"/>
      <c r="H22" s="95"/>
      <c r="I22" s="95"/>
      <c r="J22" s="95"/>
      <c r="K22" s="96"/>
      <c r="L22" s="87"/>
      <c r="Q22" s="99"/>
      <c r="R22" s="100"/>
    </row>
    <row r="23" spans="1:18" ht="7.5" customHeight="1" thickBot="1" x14ac:dyDescent="0.3">
      <c r="A23" s="86"/>
      <c r="B23" s="88"/>
      <c r="C23" s="88"/>
      <c r="D23" s="88"/>
      <c r="E23" s="88"/>
      <c r="F23" s="88"/>
      <c r="G23" s="88"/>
      <c r="H23" s="88"/>
      <c r="I23" s="88"/>
      <c r="J23" s="88"/>
      <c r="K23" s="88"/>
      <c r="L23" s="87"/>
      <c r="Q23" s="99"/>
      <c r="R23" s="100"/>
    </row>
    <row r="24" spans="1:18" ht="15" customHeight="1" thickBot="1" x14ac:dyDescent="0.3">
      <c r="A24" s="86"/>
      <c r="B24" s="333" t="s">
        <v>121</v>
      </c>
      <c r="C24" s="334"/>
      <c r="D24" s="334"/>
      <c r="E24" s="334"/>
      <c r="F24" s="334"/>
      <c r="G24" s="334"/>
      <c r="H24" s="334"/>
      <c r="I24" s="334"/>
      <c r="J24" s="334"/>
      <c r="K24" s="335"/>
      <c r="L24" s="87"/>
      <c r="Q24" s="99"/>
      <c r="R24" s="100"/>
    </row>
    <row r="25" spans="1:18" ht="15" customHeight="1" thickBot="1" x14ac:dyDescent="0.3">
      <c r="A25" s="101"/>
      <c r="B25" s="336" t="s">
        <v>122</v>
      </c>
      <c r="C25" s="337"/>
      <c r="D25" s="337"/>
      <c r="E25" s="145" t="s">
        <v>123</v>
      </c>
      <c r="F25" s="144" t="s">
        <v>124</v>
      </c>
      <c r="G25" s="145" t="s">
        <v>125</v>
      </c>
      <c r="H25" s="104" t="s">
        <v>126</v>
      </c>
      <c r="I25" s="338" t="s">
        <v>127</v>
      </c>
      <c r="J25" s="338"/>
      <c r="K25" s="105" t="s">
        <v>128</v>
      </c>
      <c r="L25" s="87"/>
      <c r="Q25" s="99"/>
      <c r="R25" s="100"/>
    </row>
    <row r="26" spans="1:18" x14ac:dyDescent="0.25">
      <c r="A26" s="101"/>
      <c r="B26" s="339"/>
      <c r="C26" s="340"/>
      <c r="D26" s="340"/>
      <c r="E26" s="106"/>
      <c r="F26" s="107"/>
      <c r="G26" s="146"/>
      <c r="H26" s="107"/>
      <c r="I26" s="341"/>
      <c r="J26" s="341"/>
      <c r="K26" s="109"/>
      <c r="L26" s="87"/>
      <c r="Q26" s="99"/>
      <c r="R26" s="100"/>
    </row>
    <row r="27" spans="1:18" ht="15" customHeight="1" x14ac:dyDescent="0.25">
      <c r="A27" s="110"/>
      <c r="B27" s="299" t="s">
        <v>129</v>
      </c>
      <c r="C27" s="300"/>
      <c r="D27" s="300"/>
      <c r="E27" s="111" t="s">
        <v>130</v>
      </c>
      <c r="F27" s="112" t="s">
        <v>131</v>
      </c>
      <c r="G27" s="113"/>
      <c r="H27" s="114"/>
      <c r="I27" s="323" t="str">
        <f>CARROTANQUE!F10</f>
        <v/>
      </c>
      <c r="J27" s="323"/>
      <c r="K27" s="115" t="s">
        <v>132</v>
      </c>
      <c r="L27" s="87"/>
      <c r="Q27" s="99"/>
      <c r="R27" s="100"/>
    </row>
    <row r="28" spans="1:18" ht="15" customHeight="1" x14ac:dyDescent="0.25">
      <c r="A28" s="110"/>
      <c r="B28" s="299" t="s">
        <v>133</v>
      </c>
      <c r="C28" s="300"/>
      <c r="D28" s="300"/>
      <c r="E28" s="111" t="s">
        <v>134</v>
      </c>
      <c r="F28" s="112" t="s">
        <v>135</v>
      </c>
      <c r="G28" s="113"/>
      <c r="H28" s="114">
        <f>IF(CARROTANQUE!G8="CRUDO MITO",0.5,0.1)</f>
        <v>0.1</v>
      </c>
      <c r="I28" s="325" t="str">
        <f>CARROTANQUE!I13</f>
        <v/>
      </c>
      <c r="J28" s="326"/>
      <c r="K28" s="115" t="str">
        <f>IF(I28&lt;0.484,"Conforme","No Conforme")</f>
        <v>No Conforme</v>
      </c>
      <c r="L28" s="87"/>
      <c r="Q28" s="99"/>
      <c r="R28" s="100"/>
    </row>
    <row r="29" spans="1:18" x14ac:dyDescent="0.25">
      <c r="A29" s="110"/>
      <c r="B29" s="299" t="s">
        <v>136</v>
      </c>
      <c r="C29" s="300"/>
      <c r="D29" s="300"/>
      <c r="E29" s="106" t="s">
        <v>137</v>
      </c>
      <c r="F29" s="107" t="s">
        <v>135</v>
      </c>
      <c r="G29" s="146"/>
      <c r="H29" s="116"/>
      <c r="I29" s="323" t="s">
        <v>186</v>
      </c>
      <c r="J29" s="323"/>
      <c r="K29" s="115"/>
      <c r="L29" s="87"/>
      <c r="Q29" s="99"/>
      <c r="R29" s="100"/>
    </row>
    <row r="30" spans="1:18" x14ac:dyDescent="0.25">
      <c r="A30" s="110"/>
      <c r="B30" s="299" t="s">
        <v>138</v>
      </c>
      <c r="C30" s="300"/>
      <c r="D30" s="300"/>
      <c r="E30" s="106" t="s">
        <v>139</v>
      </c>
      <c r="F30" s="107" t="s">
        <v>140</v>
      </c>
      <c r="G30" s="146"/>
      <c r="H30" s="117"/>
      <c r="I30" s="323" t="s">
        <v>186</v>
      </c>
      <c r="J30" s="323"/>
      <c r="K30" s="115"/>
      <c r="L30" s="87"/>
      <c r="Q30" s="99"/>
      <c r="R30" s="100"/>
    </row>
    <row r="31" spans="1:18" x14ac:dyDescent="0.25">
      <c r="A31" s="110"/>
      <c r="B31" s="299" t="s">
        <v>141</v>
      </c>
      <c r="C31" s="300"/>
      <c r="D31" s="300"/>
      <c r="E31" s="106" t="s">
        <v>142</v>
      </c>
      <c r="F31" s="107" t="s">
        <v>143</v>
      </c>
      <c r="G31" s="146"/>
      <c r="H31" s="117"/>
      <c r="I31" s="323" t="s">
        <v>186</v>
      </c>
      <c r="J31" s="324"/>
      <c r="K31" s="115"/>
      <c r="L31" s="87"/>
      <c r="Q31" s="99"/>
      <c r="R31" s="100"/>
    </row>
    <row r="32" spans="1:18" x14ac:dyDescent="0.25">
      <c r="A32" s="110"/>
      <c r="B32" s="299" t="s">
        <v>144</v>
      </c>
      <c r="C32" s="300"/>
      <c r="D32" s="300"/>
      <c r="E32" s="106" t="s">
        <v>585</v>
      </c>
      <c r="F32" s="107" t="s">
        <v>145</v>
      </c>
      <c r="G32" s="146"/>
      <c r="H32" s="117"/>
      <c r="I32" s="301" t="s">
        <v>186</v>
      </c>
      <c r="J32" s="301"/>
      <c r="K32" s="115"/>
      <c r="L32" s="87"/>
      <c r="Q32" s="99"/>
      <c r="R32" s="118"/>
    </row>
    <row r="33" spans="1:26" x14ac:dyDescent="0.25">
      <c r="A33" s="110"/>
      <c r="B33" s="299"/>
      <c r="C33" s="300"/>
      <c r="D33" s="300"/>
      <c r="E33" s="106"/>
      <c r="F33" s="107"/>
      <c r="G33" s="146"/>
      <c r="H33" s="107"/>
      <c r="I33" s="301"/>
      <c r="J33" s="301"/>
      <c r="K33" s="115"/>
      <c r="L33" s="87"/>
      <c r="Q33" s="99"/>
      <c r="R33" s="118"/>
    </row>
    <row r="34" spans="1:26" x14ac:dyDescent="0.25">
      <c r="A34" s="110"/>
      <c r="B34" s="299"/>
      <c r="C34" s="300"/>
      <c r="D34" s="300"/>
      <c r="E34" s="106"/>
      <c r="F34" s="107"/>
      <c r="G34" s="146"/>
      <c r="H34" s="107"/>
      <c r="I34" s="301"/>
      <c r="J34" s="301"/>
      <c r="K34" s="115"/>
      <c r="L34" s="87"/>
      <c r="Q34" s="99"/>
      <c r="R34" s="119"/>
    </row>
    <row r="35" spans="1:26" x14ac:dyDescent="0.25">
      <c r="A35" s="110"/>
      <c r="B35" s="299"/>
      <c r="C35" s="300"/>
      <c r="D35" s="300"/>
      <c r="E35" s="106"/>
      <c r="F35" s="107"/>
      <c r="G35" s="146"/>
      <c r="H35" s="107"/>
      <c r="I35" s="301"/>
      <c r="J35" s="301"/>
      <c r="K35" s="115"/>
      <c r="L35" s="87"/>
      <c r="Q35" s="99"/>
      <c r="R35" s="119"/>
    </row>
    <row r="36" spans="1:26" x14ac:dyDescent="0.25">
      <c r="A36" s="110"/>
      <c r="B36" s="299"/>
      <c r="C36" s="300"/>
      <c r="D36" s="300"/>
      <c r="E36" s="106"/>
      <c r="F36" s="107"/>
      <c r="G36" s="146"/>
      <c r="H36" s="107"/>
      <c r="I36" s="301"/>
      <c r="J36" s="301"/>
      <c r="K36" s="115"/>
      <c r="L36" s="87"/>
      <c r="Q36" s="99"/>
      <c r="R36" s="100"/>
    </row>
    <row r="37" spans="1:26" x14ac:dyDescent="0.25">
      <c r="A37" s="110"/>
      <c r="B37" s="299"/>
      <c r="C37" s="300"/>
      <c r="D37" s="300"/>
      <c r="E37" s="106"/>
      <c r="F37" s="107"/>
      <c r="G37" s="146"/>
      <c r="H37" s="107"/>
      <c r="I37" s="301"/>
      <c r="J37" s="301"/>
      <c r="K37" s="115"/>
      <c r="L37" s="87"/>
      <c r="Q37" s="99"/>
      <c r="R37" s="100"/>
    </row>
    <row r="38" spans="1:26" x14ac:dyDescent="0.25">
      <c r="A38" s="110"/>
      <c r="B38" s="299"/>
      <c r="C38" s="300"/>
      <c r="D38" s="300"/>
      <c r="E38" s="111"/>
      <c r="F38" s="120"/>
      <c r="G38" s="121"/>
      <c r="H38" s="112"/>
      <c r="I38" s="122"/>
      <c r="J38" s="122"/>
      <c r="K38" s="115"/>
      <c r="L38" s="87"/>
      <c r="Q38" s="99"/>
      <c r="R38" s="100"/>
    </row>
    <row r="39" spans="1:26" x14ac:dyDescent="0.25">
      <c r="A39" s="110"/>
      <c r="B39" s="299"/>
      <c r="C39" s="300"/>
      <c r="D39" s="300"/>
      <c r="E39" s="111"/>
      <c r="F39" s="120"/>
      <c r="G39" s="121"/>
      <c r="H39" s="112"/>
      <c r="I39" s="122"/>
      <c r="J39" s="122"/>
      <c r="K39" s="115"/>
      <c r="L39" s="87"/>
      <c r="Q39" s="99"/>
      <c r="R39" s="100"/>
    </row>
    <row r="40" spans="1:26" ht="15.75" thickBot="1" x14ac:dyDescent="0.3">
      <c r="A40" s="110"/>
      <c r="B40" s="123"/>
      <c r="C40" s="124"/>
      <c r="D40" s="124"/>
      <c r="E40" s="125"/>
      <c r="F40" s="126"/>
      <c r="G40" s="127"/>
      <c r="H40" s="128"/>
      <c r="I40" s="129"/>
      <c r="J40" s="129"/>
      <c r="K40" s="115"/>
      <c r="L40" s="87"/>
      <c r="Q40" s="99"/>
      <c r="R40" s="100"/>
    </row>
    <row r="41" spans="1:26" ht="18.75" customHeight="1" x14ac:dyDescent="0.25">
      <c r="A41" s="86"/>
      <c r="B41" s="302" t="s">
        <v>146</v>
      </c>
      <c r="C41" s="303"/>
      <c r="D41" s="303"/>
      <c r="E41" s="308"/>
      <c r="F41" s="309"/>
      <c r="G41" s="309"/>
      <c r="H41" s="309"/>
      <c r="I41" s="309"/>
      <c r="J41" s="309"/>
      <c r="K41" s="310"/>
      <c r="L41" s="87"/>
      <c r="Q41" s="99"/>
      <c r="R41" s="100"/>
    </row>
    <row r="42" spans="1:26" ht="18.75" customHeight="1" x14ac:dyDescent="0.25">
      <c r="A42" s="86"/>
      <c r="B42" s="304"/>
      <c r="C42" s="305"/>
      <c r="D42" s="305"/>
      <c r="E42" s="311"/>
      <c r="F42" s="312"/>
      <c r="G42" s="312"/>
      <c r="H42" s="312"/>
      <c r="I42" s="312"/>
      <c r="J42" s="312"/>
      <c r="K42" s="313"/>
      <c r="L42" s="87"/>
      <c r="Q42" s="99"/>
      <c r="R42" s="100"/>
    </row>
    <row r="43" spans="1:26" ht="18.75" customHeight="1" thickBot="1" x14ac:dyDescent="0.3">
      <c r="A43" s="86"/>
      <c r="B43" s="306"/>
      <c r="C43" s="307"/>
      <c r="D43" s="307"/>
      <c r="E43" s="314"/>
      <c r="F43" s="315"/>
      <c r="G43" s="315"/>
      <c r="H43" s="315"/>
      <c r="I43" s="315"/>
      <c r="J43" s="315"/>
      <c r="K43" s="316"/>
      <c r="L43" s="87"/>
    </row>
    <row r="44" spans="1:26" ht="28.5" customHeight="1" thickBot="1" x14ac:dyDescent="0.3">
      <c r="A44" s="86"/>
      <c r="B44" s="317" t="s">
        <v>147</v>
      </c>
      <c r="C44" s="318"/>
      <c r="D44" s="318"/>
      <c r="E44" s="319" t="s">
        <v>148</v>
      </c>
      <c r="F44" s="319"/>
      <c r="G44" s="319"/>
      <c r="H44" s="319"/>
      <c r="I44" s="320" t="s">
        <v>149</v>
      </c>
      <c r="J44" s="320"/>
      <c r="K44" s="130" t="s">
        <v>98</v>
      </c>
      <c r="L44" s="87"/>
    </row>
    <row r="45" spans="1:26" ht="18.75" customHeight="1" thickBot="1" x14ac:dyDescent="0.3">
      <c r="A45" s="86"/>
      <c r="B45" s="317" t="s">
        <v>150</v>
      </c>
      <c r="C45" s="318"/>
      <c r="D45" s="318"/>
      <c r="E45" s="321" t="s">
        <v>151</v>
      </c>
      <c r="F45" s="321"/>
      <c r="G45" s="321"/>
      <c r="H45" s="321"/>
      <c r="I45" s="321"/>
      <c r="J45" s="321"/>
      <c r="K45" s="322"/>
      <c r="L45" s="87"/>
    </row>
    <row r="46" spans="1:26" x14ac:dyDescent="0.25">
      <c r="A46" s="86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87"/>
      <c r="R46" s="131" t="s">
        <v>152</v>
      </c>
      <c r="V46" t="s">
        <v>153</v>
      </c>
      <c r="W46" t="s">
        <v>154</v>
      </c>
      <c r="X46" t="s">
        <v>154</v>
      </c>
      <c r="Y46" t="s">
        <v>154</v>
      </c>
      <c r="Z46" t="s">
        <v>154</v>
      </c>
    </row>
    <row r="47" spans="1:26" x14ac:dyDescent="0.25">
      <c r="A47" s="86"/>
      <c r="B47" s="293" t="s">
        <v>155</v>
      </c>
      <c r="C47" s="293"/>
      <c r="D47" s="298">
        <f>CARROTANQUE!G15</f>
        <v>0</v>
      </c>
      <c r="E47" s="298"/>
      <c r="F47" s="298"/>
      <c r="G47" s="295" t="s">
        <v>156</v>
      </c>
      <c r="H47" s="295"/>
      <c r="I47" s="298" t="s">
        <v>157</v>
      </c>
      <c r="J47" s="298"/>
      <c r="K47" s="298"/>
      <c r="L47" s="87"/>
      <c r="R47" s="100"/>
    </row>
    <row r="48" spans="1:26" x14ac:dyDescent="0.25">
      <c r="A48" s="86"/>
      <c r="B48" s="293" t="s">
        <v>158</v>
      </c>
      <c r="C48" s="293"/>
      <c r="D48" s="294" t="s">
        <v>159</v>
      </c>
      <c r="E48" s="294"/>
      <c r="F48" s="294"/>
      <c r="G48" s="295" t="s">
        <v>158</v>
      </c>
      <c r="H48" s="295"/>
      <c r="I48" s="294" t="s">
        <v>160</v>
      </c>
      <c r="J48" s="294"/>
      <c r="K48" s="294"/>
      <c r="L48" s="87"/>
      <c r="R48" s="100"/>
    </row>
    <row r="49" spans="1:18" x14ac:dyDescent="0.25">
      <c r="A49" s="86"/>
      <c r="B49" s="296"/>
      <c r="C49" s="296"/>
      <c r="D49" s="22"/>
      <c r="E49" s="22"/>
      <c r="F49" s="22"/>
      <c r="G49" s="22"/>
      <c r="H49" s="22"/>
      <c r="I49" s="22"/>
      <c r="J49" s="22"/>
      <c r="K49" s="22"/>
      <c r="L49" s="87"/>
      <c r="R49" s="100"/>
    </row>
    <row r="50" spans="1:18" ht="117.75" customHeight="1" thickBot="1" x14ac:dyDescent="0.3">
      <c r="A50" s="132"/>
      <c r="B50" s="297" t="s">
        <v>161</v>
      </c>
      <c r="C50" s="297"/>
      <c r="D50" s="297"/>
      <c r="E50" s="297"/>
      <c r="F50" s="297"/>
      <c r="G50" s="297"/>
      <c r="H50" s="297"/>
      <c r="I50" s="297"/>
      <c r="J50" s="297"/>
      <c r="K50" s="297"/>
      <c r="L50" s="133"/>
    </row>
    <row r="51" spans="1:18" x14ac:dyDescent="0.25">
      <c r="B51" t="s">
        <v>962</v>
      </c>
      <c r="D51" t="s">
        <v>963</v>
      </c>
      <c r="J51" t="s">
        <v>964</v>
      </c>
      <c r="Q51" s="289" t="s">
        <v>162</v>
      </c>
      <c r="R51" s="131" t="s">
        <v>163</v>
      </c>
    </row>
    <row r="52" spans="1:18" x14ac:dyDescent="0.25">
      <c r="Q52" s="290"/>
      <c r="R52" s="131" t="s">
        <v>152</v>
      </c>
    </row>
    <row r="53" spans="1:18" x14ac:dyDescent="0.25">
      <c r="Q53" s="290"/>
      <c r="R53" s="131" t="s">
        <v>164</v>
      </c>
    </row>
    <row r="54" spans="1:18" x14ac:dyDescent="0.25">
      <c r="Q54" s="290"/>
      <c r="R54" s="131" t="s">
        <v>114</v>
      </c>
    </row>
    <row r="55" spans="1:18" x14ac:dyDescent="0.25">
      <c r="Q55" s="291"/>
      <c r="R55" s="131" t="s">
        <v>165</v>
      </c>
    </row>
    <row r="56" spans="1:18" x14ac:dyDescent="0.25">
      <c r="Q56" s="289" t="s">
        <v>166</v>
      </c>
      <c r="R56" s="131" t="s">
        <v>165</v>
      </c>
    </row>
    <row r="57" spans="1:18" ht="15" customHeight="1" x14ac:dyDescent="0.25">
      <c r="Q57" s="290"/>
      <c r="R57" s="131" t="s">
        <v>167</v>
      </c>
    </row>
    <row r="58" spans="1:18" x14ac:dyDescent="0.25">
      <c r="Q58" s="290"/>
      <c r="R58" s="131" t="s">
        <v>168</v>
      </c>
    </row>
    <row r="59" spans="1:18" x14ac:dyDescent="0.25">
      <c r="Q59" s="290"/>
      <c r="R59" s="131" t="s">
        <v>169</v>
      </c>
    </row>
    <row r="60" spans="1:18" x14ac:dyDescent="0.25">
      <c r="Q60" s="290"/>
      <c r="R60" s="131" t="s">
        <v>108</v>
      </c>
    </row>
    <row r="61" spans="1:18" x14ac:dyDescent="0.25">
      <c r="Q61" s="290"/>
      <c r="R61" s="131" t="s">
        <v>170</v>
      </c>
    </row>
    <row r="62" spans="1:18" x14ac:dyDescent="0.25">
      <c r="Q62" s="290"/>
      <c r="R62" s="131" t="s">
        <v>171</v>
      </c>
    </row>
    <row r="63" spans="1:18" x14ac:dyDescent="0.25">
      <c r="Q63" s="290"/>
      <c r="R63" s="131" t="s">
        <v>172</v>
      </c>
    </row>
    <row r="64" spans="1:18" x14ac:dyDescent="0.25">
      <c r="Q64" s="290"/>
      <c r="R64" s="131" t="s">
        <v>173</v>
      </c>
    </row>
    <row r="65" spans="17:18" x14ac:dyDescent="0.25">
      <c r="Q65" s="291"/>
      <c r="R65" s="134" t="s">
        <v>174</v>
      </c>
    </row>
    <row r="66" spans="17:18" x14ac:dyDescent="0.25">
      <c r="Q66" s="292" t="s">
        <v>175</v>
      </c>
      <c r="R66" s="134" t="s">
        <v>176</v>
      </c>
    </row>
    <row r="67" spans="17:18" x14ac:dyDescent="0.25">
      <c r="Q67" s="292"/>
      <c r="R67" s="135" t="s">
        <v>177</v>
      </c>
    </row>
    <row r="68" spans="17:18" x14ac:dyDescent="0.25">
      <c r="Q68" s="292"/>
      <c r="R68" s="135" t="s">
        <v>178</v>
      </c>
    </row>
    <row r="69" spans="17:18" x14ac:dyDescent="0.25">
      <c r="Q69" s="292"/>
      <c r="R69" s="131" t="s">
        <v>110</v>
      </c>
    </row>
    <row r="70" spans="17:18" x14ac:dyDescent="0.25">
      <c r="Q70" s="292"/>
      <c r="R70" s="131" t="s">
        <v>179</v>
      </c>
    </row>
    <row r="71" spans="17:18" x14ac:dyDescent="0.25">
      <c r="Q71" s="292"/>
      <c r="R71" s="131" t="s">
        <v>180</v>
      </c>
    </row>
    <row r="72" spans="17:18" x14ac:dyDescent="0.25">
      <c r="Q72" s="292"/>
      <c r="R72" s="131" t="s">
        <v>181</v>
      </c>
    </row>
    <row r="73" spans="17:18" x14ac:dyDescent="0.25">
      <c r="Q73" s="292"/>
      <c r="R73" s="131" t="s">
        <v>182</v>
      </c>
    </row>
    <row r="74" spans="17:18" x14ac:dyDescent="0.25">
      <c r="Q74" s="292"/>
      <c r="R74" s="131" t="s">
        <v>183</v>
      </c>
    </row>
    <row r="75" spans="17:18" x14ac:dyDescent="0.25">
      <c r="Q75" s="292"/>
      <c r="R75" s="131" t="s">
        <v>184</v>
      </c>
    </row>
    <row r="76" spans="17:18" x14ac:dyDescent="0.25">
      <c r="R76" s="136" t="s">
        <v>165</v>
      </c>
    </row>
  </sheetData>
  <mergeCells count="90">
    <mergeCell ref="B7:K7"/>
    <mergeCell ref="B2:D5"/>
    <mergeCell ref="R2:AA2"/>
    <mergeCell ref="E2:K5"/>
    <mergeCell ref="B9:C9"/>
    <mergeCell ref="D9:E9"/>
    <mergeCell ref="G9:H9"/>
    <mergeCell ref="I9:K9"/>
    <mergeCell ref="B10:C10"/>
    <mergeCell ref="D10:E10"/>
    <mergeCell ref="G10:H10"/>
    <mergeCell ref="I10:K10"/>
    <mergeCell ref="B18:C18"/>
    <mergeCell ref="D18:E18"/>
    <mergeCell ref="G18:H18"/>
    <mergeCell ref="I18:K18"/>
    <mergeCell ref="B11:C11"/>
    <mergeCell ref="D11:E11"/>
    <mergeCell ref="G11:H11"/>
    <mergeCell ref="I11:K11"/>
    <mergeCell ref="B12:C12"/>
    <mergeCell ref="D12:E12"/>
    <mergeCell ref="G12:H12"/>
    <mergeCell ref="I12:K12"/>
    <mergeCell ref="B15:K15"/>
    <mergeCell ref="B17:C17"/>
    <mergeCell ref="D17:E17"/>
    <mergeCell ref="G17:H17"/>
    <mergeCell ref="I17:K17"/>
    <mergeCell ref="B25:D25"/>
    <mergeCell ref="I25:J25"/>
    <mergeCell ref="B19:C19"/>
    <mergeCell ref="D19:E19"/>
    <mergeCell ref="G19:H19"/>
    <mergeCell ref="I19:K19"/>
    <mergeCell ref="B20:C20"/>
    <mergeCell ref="D20:E20"/>
    <mergeCell ref="G20:H20"/>
    <mergeCell ref="I20:K20"/>
    <mergeCell ref="B21:C21"/>
    <mergeCell ref="D21:E21"/>
    <mergeCell ref="G21:H21"/>
    <mergeCell ref="I21:K21"/>
    <mergeCell ref="B24:K24"/>
    <mergeCell ref="B26:D26"/>
    <mergeCell ref="I26:J26"/>
    <mergeCell ref="B27:D27"/>
    <mergeCell ref="I27:J27"/>
    <mergeCell ref="B28:D28"/>
    <mergeCell ref="I28:J28"/>
    <mergeCell ref="B29:D29"/>
    <mergeCell ref="I29:J29"/>
    <mergeCell ref="B30:D30"/>
    <mergeCell ref="I30:J30"/>
    <mergeCell ref="B31:D31"/>
    <mergeCell ref="I31:J31"/>
    <mergeCell ref="B32:D32"/>
    <mergeCell ref="I32:J32"/>
    <mergeCell ref="B33:D33"/>
    <mergeCell ref="I33:J33"/>
    <mergeCell ref="B34:D34"/>
    <mergeCell ref="I34:J34"/>
    <mergeCell ref="B35:D35"/>
    <mergeCell ref="I35:J35"/>
    <mergeCell ref="B36:D36"/>
    <mergeCell ref="I36:J36"/>
    <mergeCell ref="B37:D37"/>
    <mergeCell ref="I37:J37"/>
    <mergeCell ref="B38:D38"/>
    <mergeCell ref="B39:D39"/>
    <mergeCell ref="B41:D43"/>
    <mergeCell ref="E41:K43"/>
    <mergeCell ref="B44:D44"/>
    <mergeCell ref="E44:H44"/>
    <mergeCell ref="I44:J44"/>
    <mergeCell ref="B45:D45"/>
    <mergeCell ref="E45:K45"/>
    <mergeCell ref="B47:C47"/>
    <mergeCell ref="D47:F47"/>
    <mergeCell ref="G47:H47"/>
    <mergeCell ref="I47:K47"/>
    <mergeCell ref="Q51:Q55"/>
    <mergeCell ref="Q56:Q65"/>
    <mergeCell ref="Q66:Q75"/>
    <mergeCell ref="B48:C48"/>
    <mergeCell ref="D48:F48"/>
    <mergeCell ref="G48:H48"/>
    <mergeCell ref="I48:K48"/>
    <mergeCell ref="B49:C49"/>
    <mergeCell ref="B50:K50"/>
  </mergeCells>
  <dataValidations count="8">
    <dataValidation type="list" allowBlank="1" showInputMessage="1" showErrorMessage="1" sqref="A33:A39">
      <formula1>$P$74:$P$76</formula1>
    </dataValidation>
    <dataValidation type="list" allowBlank="1" showInputMessage="1" showErrorMessage="1" sqref="K26:K27 K29:K40">
      <formula1>"No conforme,Conforme"</formula1>
    </dataValidation>
    <dataValidation type="list" allowBlank="1" showInputMessage="1" showErrorMessage="1" sqref="I12:K12">
      <formula1>"CRUDOS CPF1, CRUDOS CPF2, AGUAS CPF1, AGUAS CPF2"</formula1>
    </dataValidation>
    <dataValidation type="list" allowBlank="1" showInputMessage="1" showErrorMessage="1" sqref="E45:K45">
      <formula1>"La muestra cumple con los requisitos mínimos para los análisis solicitados, La muestra no cumple con los requisitos mínimos para los análisis solicitados"</formula1>
    </dataValidation>
    <dataValidation type="list" allowBlank="1" showInputMessage="1" showErrorMessage="1" sqref="D18:E18">
      <formula1>$R$66:$R$76</formula1>
    </dataValidation>
    <dataValidation type="list" allowBlank="1" showInputMessage="1" showErrorMessage="1" sqref="D19:E19">
      <formula1>$R$51:$R$55</formula1>
    </dataValidation>
    <dataValidation type="list" allowBlank="1" showInputMessage="1" showErrorMessage="1" sqref="I17:K17">
      <formula1>$R$56:$R$65</formula1>
    </dataValidation>
    <dataValidation type="list" allowBlank="1" showInputMessage="1" showErrorMessage="1" sqref="D48:F48">
      <formula1>"INSPECTOR DE HIDROCARBUROS, INSPECTOR DE COMBUSTIBLES"</formula1>
    </dataValidation>
  </dataValidations>
  <pageMargins left="0.39370078740157483" right="0.39370078740157483" top="0.35433070866141736" bottom="0.35433070866141736" header="0.31496062992125984" footer="0.31496062992125984"/>
  <pageSetup scale="8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8</vt:i4>
      </vt:variant>
      <vt:variant>
        <vt:lpstr>Gráficos</vt:lpstr>
      </vt:variant>
      <vt:variant>
        <vt:i4>57</vt:i4>
      </vt:variant>
      <vt:variant>
        <vt:lpstr>Rangos con nombre</vt:lpstr>
      </vt:variant>
      <vt:variant>
        <vt:i4>3</vt:i4>
      </vt:variant>
    </vt:vector>
  </HeadingPairs>
  <TitlesOfParts>
    <vt:vector size="68" baseType="lpstr">
      <vt:lpstr>Titulo</vt:lpstr>
      <vt:lpstr>Base de Datos</vt:lpstr>
      <vt:lpstr>ANALITO</vt:lpstr>
      <vt:lpstr>OTI-LAB-FO-05 TK</vt:lpstr>
      <vt:lpstr>Busqueda</vt:lpstr>
      <vt:lpstr>CARROTANQUE</vt:lpstr>
      <vt:lpstr>Base de Datos ctk</vt:lpstr>
      <vt:lpstr>OTI-LAB-FO-05 CTK</vt:lpstr>
      <vt:lpstr>Gráfico10</vt:lpstr>
      <vt:lpstr>Gráfico9</vt:lpstr>
      <vt:lpstr>Gráfico8</vt:lpstr>
      <vt:lpstr>Gráfico7</vt:lpstr>
      <vt:lpstr>Gráfico6</vt:lpstr>
      <vt:lpstr>Gráfico5</vt:lpstr>
      <vt:lpstr>Gráfico4</vt:lpstr>
      <vt:lpstr>Gráfico3</vt:lpstr>
      <vt:lpstr>Gráfico2</vt:lpstr>
      <vt:lpstr>Gráfico1</vt:lpstr>
      <vt:lpstr>Gráfico57</vt:lpstr>
      <vt:lpstr>Gráfico56</vt:lpstr>
      <vt:lpstr>Gráfico55</vt:lpstr>
      <vt:lpstr>Gráfico54</vt:lpstr>
      <vt:lpstr>Gráfico53</vt:lpstr>
      <vt:lpstr>Gráfico52</vt:lpstr>
      <vt:lpstr>Gráfico51</vt:lpstr>
      <vt:lpstr>Gráfico50</vt:lpstr>
      <vt:lpstr>Gráfico49</vt:lpstr>
      <vt:lpstr>Gráfico48</vt:lpstr>
      <vt:lpstr>Gráfico47</vt:lpstr>
      <vt:lpstr>Gráfico46</vt:lpstr>
      <vt:lpstr>Gráfico45</vt:lpstr>
      <vt:lpstr>Gráfico44</vt:lpstr>
      <vt:lpstr>Gráfico43</vt:lpstr>
      <vt:lpstr>Gráfico42</vt:lpstr>
      <vt:lpstr>Gráfico41</vt:lpstr>
      <vt:lpstr>Gráfico40</vt:lpstr>
      <vt:lpstr>Gráfico39</vt:lpstr>
      <vt:lpstr>Gráfico38</vt:lpstr>
      <vt:lpstr>Gráfico37</vt:lpstr>
      <vt:lpstr>Gráfico36</vt:lpstr>
      <vt:lpstr>Gráfico35</vt:lpstr>
      <vt:lpstr>Gráfico34</vt:lpstr>
      <vt:lpstr>Gráfico33</vt:lpstr>
      <vt:lpstr>Gráfico32</vt:lpstr>
      <vt:lpstr>Gráfico31</vt:lpstr>
      <vt:lpstr>Gráfico30</vt:lpstr>
      <vt:lpstr>Gráfico29</vt:lpstr>
      <vt:lpstr>Gráfico28</vt:lpstr>
      <vt:lpstr>Gráfico27</vt:lpstr>
      <vt:lpstr>Gráfico26</vt:lpstr>
      <vt:lpstr>Gráfico25</vt:lpstr>
      <vt:lpstr>Gráfico24</vt:lpstr>
      <vt:lpstr>Gráfico23</vt:lpstr>
      <vt:lpstr>Gráfico22</vt:lpstr>
      <vt:lpstr>Gráfico21</vt:lpstr>
      <vt:lpstr>Gráfico20</vt:lpstr>
      <vt:lpstr>Gráfico19</vt:lpstr>
      <vt:lpstr>Gráfico18</vt:lpstr>
      <vt:lpstr>Gráfico17</vt:lpstr>
      <vt:lpstr>Gráfico16</vt:lpstr>
      <vt:lpstr>Gráfico15</vt:lpstr>
      <vt:lpstr>Gráfico14</vt:lpstr>
      <vt:lpstr>Gráfico13</vt:lpstr>
      <vt:lpstr>Gráfico12</vt:lpstr>
      <vt:lpstr>Gráfico11</vt:lpstr>
      <vt:lpstr>'OTI-LAB-FO-05 CTK'!Área_de_impresión</vt:lpstr>
      <vt:lpstr>'OTI-LAB-FO-05 TK'!Área_de_impresión</vt:lpstr>
      <vt:lpstr>COD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Inspector.CPF2</dc:creator>
  <cp:lastModifiedBy>Luna</cp:lastModifiedBy>
  <cp:lastPrinted>2018-06-27T20:31:16Z</cp:lastPrinted>
  <dcterms:created xsi:type="dcterms:W3CDTF">2017-03-17T15:31:12Z</dcterms:created>
  <dcterms:modified xsi:type="dcterms:W3CDTF">2018-06-27T20:34:21Z</dcterms:modified>
</cp:coreProperties>
</file>